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at\Documents\Capstone\"/>
    </mc:Choice>
  </mc:AlternateContent>
  <xr:revisionPtr revIDLastSave="0" documentId="13_ncr:1_{C6C29C1A-A4C2-46A0-97E1-6CEC534EB30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DATA" sheetId="1" r:id="rId2"/>
  </sheets>
  <definedNames>
    <definedName name="_xlnm._FilterDatabase" localSheetId="1" hidden="1">DATA!$A$1:$Y$6225</definedName>
    <definedName name="_xlnm._FilterDatabase" localSheetId="0" hidden="1">Sheet1!$A$3:$D$1103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943" i="2" l="1"/>
  <c r="M948" i="2"/>
  <c r="M947" i="2"/>
  <c r="M946" i="2"/>
  <c r="M945" i="2"/>
  <c r="AB6" i="2"/>
  <c r="AB14" i="2"/>
  <c r="AB22" i="2"/>
  <c r="AB30" i="2"/>
  <c r="AB38" i="2"/>
  <c r="AB46" i="2"/>
  <c r="AB54" i="2"/>
  <c r="AB62" i="2"/>
  <c r="AB70" i="2"/>
  <c r="AB78" i="2"/>
  <c r="AB86" i="2"/>
  <c r="AB94" i="2"/>
  <c r="AB102" i="2"/>
  <c r="AB110" i="2"/>
  <c r="AB118" i="2"/>
  <c r="AB126" i="2"/>
  <c r="AB134" i="2"/>
  <c r="AB142" i="2"/>
  <c r="AB150" i="2"/>
  <c r="AB158" i="2"/>
  <c r="AB166" i="2"/>
  <c r="AB174" i="2"/>
  <c r="AB182" i="2"/>
  <c r="AB190" i="2"/>
  <c r="AB198" i="2"/>
  <c r="AB206" i="2"/>
  <c r="AB214" i="2"/>
  <c r="AB222" i="2"/>
  <c r="AB230" i="2"/>
  <c r="AB238" i="2"/>
  <c r="AB246" i="2"/>
  <c r="AB254" i="2"/>
  <c r="AB262" i="2"/>
  <c r="AB270" i="2"/>
  <c r="AB278" i="2"/>
  <c r="AB286" i="2"/>
  <c r="AB294" i="2"/>
  <c r="AB302" i="2"/>
  <c r="AB310" i="2"/>
  <c r="AB318" i="2"/>
  <c r="AB326" i="2"/>
  <c r="AB334" i="2"/>
  <c r="AB342" i="2"/>
  <c r="AB350" i="2"/>
  <c r="AB358" i="2"/>
  <c r="AB366" i="2"/>
  <c r="AB374" i="2"/>
  <c r="AB382" i="2"/>
  <c r="AB390" i="2"/>
  <c r="AB398" i="2"/>
  <c r="AB406" i="2"/>
  <c r="AB414" i="2"/>
  <c r="AB422" i="2"/>
  <c r="AB430" i="2"/>
  <c r="AB438" i="2"/>
  <c r="AB446" i="2"/>
  <c r="AB454" i="2"/>
  <c r="AB462" i="2"/>
  <c r="AB470" i="2"/>
  <c r="AB478" i="2"/>
  <c r="AB486" i="2"/>
  <c r="AB494" i="2"/>
  <c r="AB502" i="2"/>
  <c r="AB510" i="2"/>
  <c r="AB518" i="2"/>
  <c r="AB526" i="2"/>
  <c r="AB534" i="2"/>
  <c r="AB542" i="2"/>
  <c r="AB550" i="2"/>
  <c r="AB558" i="2"/>
  <c r="AB566" i="2"/>
  <c r="AB574" i="2"/>
  <c r="AB582" i="2"/>
  <c r="AB590" i="2"/>
  <c r="AB598" i="2"/>
  <c r="AB606" i="2"/>
  <c r="AB614" i="2"/>
  <c r="AB622" i="2"/>
  <c r="AB630" i="2"/>
  <c r="AB638" i="2"/>
  <c r="AB646" i="2"/>
  <c r="AB654" i="2"/>
  <c r="AB662" i="2"/>
  <c r="AB670" i="2"/>
  <c r="AB678" i="2"/>
  <c r="AB686" i="2"/>
  <c r="AB694" i="2"/>
  <c r="AB702" i="2"/>
  <c r="AB710" i="2"/>
  <c r="AB718" i="2"/>
  <c r="AB726" i="2"/>
  <c r="AB734" i="2"/>
  <c r="AB742" i="2"/>
  <c r="AB750" i="2"/>
  <c r="AB758" i="2"/>
  <c r="AB766" i="2"/>
  <c r="AB774" i="2"/>
  <c r="AB782" i="2"/>
  <c r="AB790" i="2"/>
  <c r="AB798" i="2"/>
  <c r="AB806" i="2"/>
  <c r="AB814" i="2"/>
  <c r="AB822" i="2"/>
  <c r="AB830" i="2"/>
  <c r="AB838" i="2"/>
  <c r="AB846" i="2"/>
  <c r="AB854" i="2"/>
  <c r="AB862" i="2"/>
  <c r="AB870" i="2"/>
  <c r="AB878" i="2"/>
  <c r="AB886" i="2"/>
  <c r="AB894" i="2"/>
  <c r="AB902" i="2"/>
  <c r="AB910" i="2"/>
  <c r="AB918" i="2"/>
  <c r="AB926" i="2"/>
  <c r="AB934" i="2"/>
  <c r="AB942" i="2"/>
  <c r="AB7" i="2"/>
  <c r="AB15" i="2"/>
  <c r="AB23" i="2"/>
  <c r="AB31" i="2"/>
  <c r="AB39" i="2"/>
  <c r="AB47" i="2"/>
  <c r="AB55" i="2"/>
  <c r="AB63" i="2"/>
  <c r="AB71" i="2"/>
  <c r="AB79" i="2"/>
  <c r="AB87" i="2"/>
  <c r="AB95" i="2"/>
  <c r="AB103" i="2"/>
  <c r="AB111" i="2"/>
  <c r="AB119" i="2"/>
  <c r="AB127" i="2"/>
  <c r="AB135" i="2"/>
  <c r="AB143" i="2"/>
  <c r="AB151" i="2"/>
  <c r="AB159" i="2"/>
  <c r="AB167" i="2"/>
  <c r="AB175" i="2"/>
  <c r="AB183" i="2"/>
  <c r="AB191" i="2"/>
  <c r="AB199" i="2"/>
  <c r="AB207" i="2"/>
  <c r="AB215" i="2"/>
  <c r="AB223" i="2"/>
  <c r="AB231" i="2"/>
  <c r="AB239" i="2"/>
  <c r="AB247" i="2"/>
  <c r="AB255" i="2"/>
  <c r="AB263" i="2"/>
  <c r="AB271" i="2"/>
  <c r="AB279" i="2"/>
  <c r="AB287" i="2"/>
  <c r="AB295" i="2"/>
  <c r="AB303" i="2"/>
  <c r="AB311" i="2"/>
  <c r="AB319" i="2"/>
  <c r="AB327" i="2"/>
  <c r="AB335" i="2"/>
  <c r="AB343" i="2"/>
  <c r="AB351" i="2"/>
  <c r="AB359" i="2"/>
  <c r="AB367" i="2"/>
  <c r="AB375" i="2"/>
  <c r="AB383" i="2"/>
  <c r="AB391" i="2"/>
  <c r="AB399" i="2"/>
  <c r="AB407" i="2"/>
  <c r="AB415" i="2"/>
  <c r="AB423" i="2"/>
  <c r="AB431" i="2"/>
  <c r="AB439" i="2"/>
  <c r="AB447" i="2"/>
  <c r="AB455" i="2"/>
  <c r="AB463" i="2"/>
  <c r="AB471" i="2"/>
  <c r="AB479" i="2"/>
  <c r="AB487" i="2"/>
  <c r="AB495" i="2"/>
  <c r="AB503" i="2"/>
  <c r="AB511" i="2"/>
  <c r="AB519" i="2"/>
  <c r="AB527" i="2"/>
  <c r="AB535" i="2"/>
  <c r="AB543" i="2"/>
  <c r="AB551" i="2"/>
  <c r="AB559" i="2"/>
  <c r="AB567" i="2"/>
  <c r="AB575" i="2"/>
  <c r="AB583" i="2"/>
  <c r="AB591" i="2"/>
  <c r="AB599" i="2"/>
  <c r="AB607" i="2"/>
  <c r="AB615" i="2"/>
  <c r="AB623" i="2"/>
  <c r="AB631" i="2"/>
  <c r="AB639" i="2"/>
  <c r="AB647" i="2"/>
  <c r="AB655" i="2"/>
  <c r="AB663" i="2"/>
  <c r="AB671" i="2"/>
  <c r="AB679" i="2"/>
  <c r="AB687" i="2"/>
  <c r="AB695" i="2"/>
  <c r="AB703" i="2"/>
  <c r="AB711" i="2"/>
  <c r="AB719" i="2"/>
  <c r="AB727" i="2"/>
  <c r="AB735" i="2"/>
  <c r="AB743" i="2"/>
  <c r="AB751" i="2"/>
  <c r="AB759" i="2"/>
  <c r="AB767" i="2"/>
  <c r="AB775" i="2"/>
  <c r="AB783" i="2"/>
  <c r="AB791" i="2"/>
  <c r="AB799" i="2"/>
  <c r="AB807" i="2"/>
  <c r="AB815" i="2"/>
  <c r="AB823" i="2"/>
  <c r="AB831" i="2"/>
  <c r="AB839" i="2"/>
  <c r="AB847" i="2"/>
  <c r="AB855" i="2"/>
  <c r="AB863" i="2"/>
  <c r="AB871" i="2"/>
  <c r="AB879" i="2"/>
  <c r="AB887" i="2"/>
  <c r="AB895" i="2"/>
  <c r="AB903" i="2"/>
  <c r="AB911" i="2"/>
  <c r="AB919" i="2"/>
  <c r="AB927" i="2"/>
  <c r="AB935" i="2"/>
  <c r="AB936" i="2"/>
  <c r="AB8" i="2"/>
  <c r="AB16" i="2"/>
  <c r="AB24" i="2"/>
  <c r="AB32" i="2"/>
  <c r="AB40" i="2"/>
  <c r="AB48" i="2"/>
  <c r="AB56" i="2"/>
  <c r="AB64" i="2"/>
  <c r="AB72" i="2"/>
  <c r="AB80" i="2"/>
  <c r="AB88" i="2"/>
  <c r="AB96" i="2"/>
  <c r="AB104" i="2"/>
  <c r="AB112" i="2"/>
  <c r="AB120" i="2"/>
  <c r="AB128" i="2"/>
  <c r="AB136" i="2"/>
  <c r="AB144" i="2"/>
  <c r="AB152" i="2"/>
  <c r="AB160" i="2"/>
  <c r="AB168" i="2"/>
  <c r="AB176" i="2"/>
  <c r="AB184" i="2"/>
  <c r="AB192" i="2"/>
  <c r="AB200" i="2"/>
  <c r="AB208" i="2"/>
  <c r="AB216" i="2"/>
  <c r="AB224" i="2"/>
  <c r="AB232" i="2"/>
  <c r="AB240" i="2"/>
  <c r="AB248" i="2"/>
  <c r="AB256" i="2"/>
  <c r="AB264" i="2"/>
  <c r="AB272" i="2"/>
  <c r="AB280" i="2"/>
  <c r="AB288" i="2"/>
  <c r="AB296" i="2"/>
  <c r="AB304" i="2"/>
  <c r="AB312" i="2"/>
  <c r="AB320" i="2"/>
  <c r="AB328" i="2"/>
  <c r="AB336" i="2"/>
  <c r="AB344" i="2"/>
  <c r="AB352" i="2"/>
  <c r="AB360" i="2"/>
  <c r="AB368" i="2"/>
  <c r="AB376" i="2"/>
  <c r="AB384" i="2"/>
  <c r="AB392" i="2"/>
  <c r="AB400" i="2"/>
  <c r="AB408" i="2"/>
  <c r="AB416" i="2"/>
  <c r="AB424" i="2"/>
  <c r="AB432" i="2"/>
  <c r="AB440" i="2"/>
  <c r="AB448" i="2"/>
  <c r="AB456" i="2"/>
  <c r="AB464" i="2"/>
  <c r="AB472" i="2"/>
  <c r="AB480" i="2"/>
  <c r="AB488" i="2"/>
  <c r="AB496" i="2"/>
  <c r="AB504" i="2"/>
  <c r="AB512" i="2"/>
  <c r="AB520" i="2"/>
  <c r="AB528" i="2"/>
  <c r="AB536" i="2"/>
  <c r="AB544" i="2"/>
  <c r="AB552" i="2"/>
  <c r="AB560" i="2"/>
  <c r="AB568" i="2"/>
  <c r="AB576" i="2"/>
  <c r="AB584" i="2"/>
  <c r="AB592" i="2"/>
  <c r="AB600" i="2"/>
  <c r="AB608" i="2"/>
  <c r="AB616" i="2"/>
  <c r="AB624" i="2"/>
  <c r="AB632" i="2"/>
  <c r="AB640" i="2"/>
  <c r="AB648" i="2"/>
  <c r="AB656" i="2"/>
  <c r="AB664" i="2"/>
  <c r="AB672" i="2"/>
  <c r="AB680" i="2"/>
  <c r="AB688" i="2"/>
  <c r="AB696" i="2"/>
  <c r="AB704" i="2"/>
  <c r="AB712" i="2"/>
  <c r="AB720" i="2"/>
  <c r="AB728" i="2"/>
  <c r="AB736" i="2"/>
  <c r="AB744" i="2"/>
  <c r="AB752" i="2"/>
  <c r="AB760" i="2"/>
  <c r="AB768" i="2"/>
  <c r="AB776" i="2"/>
  <c r="AB784" i="2"/>
  <c r="AB792" i="2"/>
  <c r="AB800" i="2"/>
  <c r="AB808" i="2"/>
  <c r="AB816" i="2"/>
  <c r="AB824" i="2"/>
  <c r="AB832" i="2"/>
  <c r="AB840" i="2"/>
  <c r="AB848" i="2"/>
  <c r="AB856" i="2"/>
  <c r="AB864" i="2"/>
  <c r="AB872" i="2"/>
  <c r="AB880" i="2"/>
  <c r="AB888" i="2"/>
  <c r="AB896" i="2"/>
  <c r="AB904" i="2"/>
  <c r="AB912" i="2"/>
  <c r="AB920" i="2"/>
  <c r="AB928" i="2"/>
  <c r="AB9" i="2"/>
  <c r="AB17" i="2"/>
  <c r="AB25" i="2"/>
  <c r="AB33" i="2"/>
  <c r="AB41" i="2"/>
  <c r="AB49" i="2"/>
  <c r="AB57" i="2"/>
  <c r="AB65" i="2"/>
  <c r="AB73" i="2"/>
  <c r="AB81" i="2"/>
  <c r="AB89" i="2"/>
  <c r="AB97" i="2"/>
  <c r="AB105" i="2"/>
  <c r="AB113" i="2"/>
  <c r="AB121" i="2"/>
  <c r="AB129" i="2"/>
  <c r="AB137" i="2"/>
  <c r="AB145" i="2"/>
  <c r="AB153" i="2"/>
  <c r="AB161" i="2"/>
  <c r="AB169" i="2"/>
  <c r="AB177" i="2"/>
  <c r="AB185" i="2"/>
  <c r="AB193" i="2"/>
  <c r="AB201" i="2"/>
  <c r="AB209" i="2"/>
  <c r="AB217" i="2"/>
  <c r="AB225" i="2"/>
  <c r="AB233" i="2"/>
  <c r="AB241" i="2"/>
  <c r="AB249" i="2"/>
  <c r="AB257" i="2"/>
  <c r="AB265" i="2"/>
  <c r="AB273" i="2"/>
  <c r="AB281" i="2"/>
  <c r="AB289" i="2"/>
  <c r="AB297" i="2"/>
  <c r="AB305" i="2"/>
  <c r="AB313" i="2"/>
  <c r="AB321" i="2"/>
  <c r="AB329" i="2"/>
  <c r="AB337" i="2"/>
  <c r="AB345" i="2"/>
  <c r="AB353" i="2"/>
  <c r="AB361" i="2"/>
  <c r="AB369" i="2"/>
  <c r="AB377" i="2"/>
  <c r="AB385" i="2"/>
  <c r="AB393" i="2"/>
  <c r="AB401" i="2"/>
  <c r="AB409" i="2"/>
  <c r="AB417" i="2"/>
  <c r="AB425" i="2"/>
  <c r="AB433" i="2"/>
  <c r="AB441" i="2"/>
  <c r="AB449" i="2"/>
  <c r="AB457" i="2"/>
  <c r="AB465" i="2"/>
  <c r="AB473" i="2"/>
  <c r="AB481" i="2"/>
  <c r="AB489" i="2"/>
  <c r="AB497" i="2"/>
  <c r="AB505" i="2"/>
  <c r="AB513" i="2"/>
  <c r="AB521" i="2"/>
  <c r="AB529" i="2"/>
  <c r="AB537" i="2"/>
  <c r="AB545" i="2"/>
  <c r="AB553" i="2"/>
  <c r="AB561" i="2"/>
  <c r="AB569" i="2"/>
  <c r="AB577" i="2"/>
  <c r="AB585" i="2"/>
  <c r="AB593" i="2"/>
  <c r="AB601" i="2"/>
  <c r="AB609" i="2"/>
  <c r="AB617" i="2"/>
  <c r="AB625" i="2"/>
  <c r="AB633" i="2"/>
  <c r="AB641" i="2"/>
  <c r="AB649" i="2"/>
  <c r="AB657" i="2"/>
  <c r="AB665" i="2"/>
  <c r="AB673" i="2"/>
  <c r="AB681" i="2"/>
  <c r="AB689" i="2"/>
  <c r="AB697" i="2"/>
  <c r="AB705" i="2"/>
  <c r="AB713" i="2"/>
  <c r="AB721" i="2"/>
  <c r="AB729" i="2"/>
  <c r="AB737" i="2"/>
  <c r="AB745" i="2"/>
  <c r="AB753" i="2"/>
  <c r="AB761" i="2"/>
  <c r="AB769" i="2"/>
  <c r="AB777" i="2"/>
  <c r="AB785" i="2"/>
  <c r="AB793" i="2"/>
  <c r="AB801" i="2"/>
  <c r="AB809" i="2"/>
  <c r="AB817" i="2"/>
  <c r="AB825" i="2"/>
  <c r="AB833" i="2"/>
  <c r="AB841" i="2"/>
  <c r="AB849" i="2"/>
  <c r="AB857" i="2"/>
  <c r="AB865" i="2"/>
  <c r="AB873" i="2"/>
  <c r="AB881" i="2"/>
  <c r="AB889" i="2"/>
  <c r="AB897" i="2"/>
  <c r="AB905" i="2"/>
  <c r="AB913" i="2"/>
  <c r="AB921" i="2"/>
  <c r="AB929" i="2"/>
  <c r="AB937" i="2"/>
  <c r="AB10" i="2"/>
  <c r="AB18" i="2"/>
  <c r="AB26" i="2"/>
  <c r="AB34" i="2"/>
  <c r="AB42" i="2"/>
  <c r="AB50" i="2"/>
  <c r="AB58" i="2"/>
  <c r="AB66" i="2"/>
  <c r="AB74" i="2"/>
  <c r="AB82" i="2"/>
  <c r="AB90" i="2"/>
  <c r="AB98" i="2"/>
  <c r="AB106" i="2"/>
  <c r="AB114" i="2"/>
  <c r="AB122" i="2"/>
  <c r="AB130" i="2"/>
  <c r="AB138" i="2"/>
  <c r="AB146" i="2"/>
  <c r="AB154" i="2"/>
  <c r="AB162" i="2"/>
  <c r="AB170" i="2"/>
  <c r="AB178" i="2"/>
  <c r="AB186" i="2"/>
  <c r="AB194" i="2"/>
  <c r="AB202" i="2"/>
  <c r="AB210" i="2"/>
  <c r="AB218" i="2"/>
  <c r="AB226" i="2"/>
  <c r="AB234" i="2"/>
  <c r="AB242" i="2"/>
  <c r="AB250" i="2"/>
  <c r="AB258" i="2"/>
  <c r="AB266" i="2"/>
  <c r="AB274" i="2"/>
  <c r="AB282" i="2"/>
  <c r="AB290" i="2"/>
  <c r="AB298" i="2"/>
  <c r="AB306" i="2"/>
  <c r="AB314" i="2"/>
  <c r="AB322" i="2"/>
  <c r="AB330" i="2"/>
  <c r="AB338" i="2"/>
  <c r="AB346" i="2"/>
  <c r="AB354" i="2"/>
  <c r="AB362" i="2"/>
  <c r="AB370" i="2"/>
  <c r="AB378" i="2"/>
  <c r="AB386" i="2"/>
  <c r="AB394" i="2"/>
  <c r="AB402" i="2"/>
  <c r="AB410" i="2"/>
  <c r="AB418" i="2"/>
  <c r="AB426" i="2"/>
  <c r="AB434" i="2"/>
  <c r="AB442" i="2"/>
  <c r="AB450" i="2"/>
  <c r="AB458" i="2"/>
  <c r="AB466" i="2"/>
  <c r="AB474" i="2"/>
  <c r="AB482" i="2"/>
  <c r="AB490" i="2"/>
  <c r="AB498" i="2"/>
  <c r="AB506" i="2"/>
  <c r="AB514" i="2"/>
  <c r="AB522" i="2"/>
  <c r="AB530" i="2"/>
  <c r="AB538" i="2"/>
  <c r="AB546" i="2"/>
  <c r="AB554" i="2"/>
  <c r="AB562" i="2"/>
  <c r="AB570" i="2"/>
  <c r="AB578" i="2"/>
  <c r="AB586" i="2"/>
  <c r="AB594" i="2"/>
  <c r="AB602" i="2"/>
  <c r="AB610" i="2"/>
  <c r="AB618" i="2"/>
  <c r="AB626" i="2"/>
  <c r="AB634" i="2"/>
  <c r="AB642" i="2"/>
  <c r="AB650" i="2"/>
  <c r="AB658" i="2"/>
  <c r="AB666" i="2"/>
  <c r="AB674" i="2"/>
  <c r="AB682" i="2"/>
  <c r="AB690" i="2"/>
  <c r="AB698" i="2"/>
  <c r="AB706" i="2"/>
  <c r="AB714" i="2"/>
  <c r="AB722" i="2"/>
  <c r="AB730" i="2"/>
  <c r="AB738" i="2"/>
  <c r="AB746" i="2"/>
  <c r="AB754" i="2"/>
  <c r="AB762" i="2"/>
  <c r="AB770" i="2"/>
  <c r="AB778" i="2"/>
  <c r="AB786" i="2"/>
  <c r="AB794" i="2"/>
  <c r="AB802" i="2"/>
  <c r="AB810" i="2"/>
  <c r="AB818" i="2"/>
  <c r="AB826" i="2"/>
  <c r="AB834" i="2"/>
  <c r="AB842" i="2"/>
  <c r="AB850" i="2"/>
  <c r="AB858" i="2"/>
  <c r="AB866" i="2"/>
  <c r="AB874" i="2"/>
  <c r="AB882" i="2"/>
  <c r="AB890" i="2"/>
  <c r="AB898" i="2"/>
  <c r="AB906" i="2"/>
  <c r="AB914" i="2"/>
  <c r="AB922" i="2"/>
  <c r="AB930" i="2"/>
  <c r="AB938" i="2"/>
  <c r="AB12" i="2"/>
  <c r="AB28" i="2"/>
  <c r="AB44" i="2"/>
  <c r="AB60" i="2"/>
  <c r="AB76" i="2"/>
  <c r="AB92" i="2"/>
  <c r="AB108" i="2"/>
  <c r="AB124" i="2"/>
  <c r="AB140" i="2"/>
  <c r="AB172" i="2"/>
  <c r="AB11" i="2"/>
  <c r="AB19" i="2"/>
  <c r="AB27" i="2"/>
  <c r="AB35" i="2"/>
  <c r="AB43" i="2"/>
  <c r="AB51" i="2"/>
  <c r="AB59" i="2"/>
  <c r="AB67" i="2"/>
  <c r="AB75" i="2"/>
  <c r="AB83" i="2"/>
  <c r="AB91" i="2"/>
  <c r="AB99" i="2"/>
  <c r="AB107" i="2"/>
  <c r="AB115" i="2"/>
  <c r="AB123" i="2"/>
  <c r="AB131" i="2"/>
  <c r="AB139" i="2"/>
  <c r="AB147" i="2"/>
  <c r="AB155" i="2"/>
  <c r="AB163" i="2"/>
  <c r="AB171" i="2"/>
  <c r="AB179" i="2"/>
  <c r="AB187" i="2"/>
  <c r="AB195" i="2"/>
  <c r="AB203" i="2"/>
  <c r="AB211" i="2"/>
  <c r="AB219" i="2"/>
  <c r="AB227" i="2"/>
  <c r="AB235" i="2"/>
  <c r="AB243" i="2"/>
  <c r="AB251" i="2"/>
  <c r="AB259" i="2"/>
  <c r="AB267" i="2"/>
  <c r="AB275" i="2"/>
  <c r="AB283" i="2"/>
  <c r="AB291" i="2"/>
  <c r="AB299" i="2"/>
  <c r="AB307" i="2"/>
  <c r="AB315" i="2"/>
  <c r="AB323" i="2"/>
  <c r="AB331" i="2"/>
  <c r="AB339" i="2"/>
  <c r="AB347" i="2"/>
  <c r="AB355" i="2"/>
  <c r="AB363" i="2"/>
  <c r="AB371" i="2"/>
  <c r="AB379" i="2"/>
  <c r="AB387" i="2"/>
  <c r="AB395" i="2"/>
  <c r="AB403" i="2"/>
  <c r="AB411" i="2"/>
  <c r="AB419" i="2"/>
  <c r="AB427" i="2"/>
  <c r="AB435" i="2"/>
  <c r="AB443" i="2"/>
  <c r="AB451" i="2"/>
  <c r="AB459" i="2"/>
  <c r="AB467" i="2"/>
  <c r="AB475" i="2"/>
  <c r="AB483" i="2"/>
  <c r="AB491" i="2"/>
  <c r="AB499" i="2"/>
  <c r="AB507" i="2"/>
  <c r="AB515" i="2"/>
  <c r="AB523" i="2"/>
  <c r="AB531" i="2"/>
  <c r="AB539" i="2"/>
  <c r="AB547" i="2"/>
  <c r="AB555" i="2"/>
  <c r="AB563" i="2"/>
  <c r="AB571" i="2"/>
  <c r="AB579" i="2"/>
  <c r="AB587" i="2"/>
  <c r="AB595" i="2"/>
  <c r="AB603" i="2"/>
  <c r="AB611" i="2"/>
  <c r="AB619" i="2"/>
  <c r="AB627" i="2"/>
  <c r="AB635" i="2"/>
  <c r="AB643" i="2"/>
  <c r="AB651" i="2"/>
  <c r="AB659" i="2"/>
  <c r="AB667" i="2"/>
  <c r="AB675" i="2"/>
  <c r="AB683" i="2"/>
  <c r="AB691" i="2"/>
  <c r="AB699" i="2"/>
  <c r="AB707" i="2"/>
  <c r="AB715" i="2"/>
  <c r="AB723" i="2"/>
  <c r="AB731" i="2"/>
  <c r="AB739" i="2"/>
  <c r="AB747" i="2"/>
  <c r="AB755" i="2"/>
  <c r="AB763" i="2"/>
  <c r="AB771" i="2"/>
  <c r="AB779" i="2"/>
  <c r="AB787" i="2"/>
  <c r="AB795" i="2"/>
  <c r="AB803" i="2"/>
  <c r="AB811" i="2"/>
  <c r="AB819" i="2"/>
  <c r="AB827" i="2"/>
  <c r="AB835" i="2"/>
  <c r="AB843" i="2"/>
  <c r="AB851" i="2"/>
  <c r="AB859" i="2"/>
  <c r="AB867" i="2"/>
  <c r="AB875" i="2"/>
  <c r="AB883" i="2"/>
  <c r="AB891" i="2"/>
  <c r="AB899" i="2"/>
  <c r="AB907" i="2"/>
  <c r="AB915" i="2"/>
  <c r="AB923" i="2"/>
  <c r="AB931" i="2"/>
  <c r="AB939" i="2"/>
  <c r="AB20" i="2"/>
  <c r="AB36" i="2"/>
  <c r="AB52" i="2"/>
  <c r="AB68" i="2"/>
  <c r="AB84" i="2"/>
  <c r="AB100" i="2"/>
  <c r="AB116" i="2"/>
  <c r="AB132" i="2"/>
  <c r="AB148" i="2"/>
  <c r="AB180" i="2"/>
  <c r="AB21" i="2"/>
  <c r="AB85" i="2"/>
  <c r="AB149" i="2"/>
  <c r="AB189" i="2"/>
  <c r="AB221" i="2"/>
  <c r="AB253" i="2"/>
  <c r="AB285" i="2"/>
  <c r="AB317" i="2"/>
  <c r="AB349" i="2"/>
  <c r="AB381" i="2"/>
  <c r="AB413" i="2"/>
  <c r="AB445" i="2"/>
  <c r="AB477" i="2"/>
  <c r="AB509" i="2"/>
  <c r="AB541" i="2"/>
  <c r="AB573" i="2"/>
  <c r="AB605" i="2"/>
  <c r="AB637" i="2"/>
  <c r="AB669" i="2"/>
  <c r="AB701" i="2"/>
  <c r="AB733" i="2"/>
  <c r="AB765" i="2"/>
  <c r="AB797" i="2"/>
  <c r="AB829" i="2"/>
  <c r="AB861" i="2"/>
  <c r="AB893" i="2"/>
  <c r="AB925" i="2"/>
  <c r="AB181" i="2"/>
  <c r="AB629" i="2"/>
  <c r="AB885" i="2"/>
  <c r="AB220" i="2"/>
  <c r="AB348" i="2"/>
  <c r="AB476" i="2"/>
  <c r="AB668" i="2"/>
  <c r="AB860" i="2"/>
  <c r="AB29" i="2"/>
  <c r="AB93" i="2"/>
  <c r="AB156" i="2"/>
  <c r="AB196" i="2"/>
  <c r="AB228" i="2"/>
  <c r="AB260" i="2"/>
  <c r="AB292" i="2"/>
  <c r="AB324" i="2"/>
  <c r="AB356" i="2"/>
  <c r="AB388" i="2"/>
  <c r="AB420" i="2"/>
  <c r="AB452" i="2"/>
  <c r="AB484" i="2"/>
  <c r="AB516" i="2"/>
  <c r="AB548" i="2"/>
  <c r="AB580" i="2"/>
  <c r="AB612" i="2"/>
  <c r="AB644" i="2"/>
  <c r="AB676" i="2"/>
  <c r="AB708" i="2"/>
  <c r="AB740" i="2"/>
  <c r="AB772" i="2"/>
  <c r="AB804" i="2"/>
  <c r="AB836" i="2"/>
  <c r="AB868" i="2"/>
  <c r="AB900" i="2"/>
  <c r="AB932" i="2"/>
  <c r="AB245" i="2"/>
  <c r="AB309" i="2"/>
  <c r="AB373" i="2"/>
  <c r="AB437" i="2"/>
  <c r="AB469" i="2"/>
  <c r="AB565" i="2"/>
  <c r="AB661" i="2"/>
  <c r="AB821" i="2"/>
  <c r="AB13" i="2"/>
  <c r="AB380" i="2"/>
  <c r="AB572" i="2"/>
  <c r="AB700" i="2"/>
  <c r="AB892" i="2"/>
  <c r="AB37" i="2"/>
  <c r="AB101" i="2"/>
  <c r="AB157" i="2"/>
  <c r="AB197" i="2"/>
  <c r="AB229" i="2"/>
  <c r="AB261" i="2"/>
  <c r="AB293" i="2"/>
  <c r="AB325" i="2"/>
  <c r="AB357" i="2"/>
  <c r="AB389" i="2"/>
  <c r="AB421" i="2"/>
  <c r="AB453" i="2"/>
  <c r="AB485" i="2"/>
  <c r="AB517" i="2"/>
  <c r="AB549" i="2"/>
  <c r="AB581" i="2"/>
  <c r="AB613" i="2"/>
  <c r="AB645" i="2"/>
  <c r="AB677" i="2"/>
  <c r="AB709" i="2"/>
  <c r="AB741" i="2"/>
  <c r="AB773" i="2"/>
  <c r="AB805" i="2"/>
  <c r="AB837" i="2"/>
  <c r="AB869" i="2"/>
  <c r="AB901" i="2"/>
  <c r="AB933" i="2"/>
  <c r="AB277" i="2"/>
  <c r="AB533" i="2"/>
  <c r="AB789" i="2"/>
  <c r="AB141" i="2"/>
  <c r="AB540" i="2"/>
  <c r="AB796" i="2"/>
  <c r="AB45" i="2"/>
  <c r="AB109" i="2"/>
  <c r="AB164" i="2"/>
  <c r="AB204" i="2"/>
  <c r="AB236" i="2"/>
  <c r="AB268" i="2"/>
  <c r="AB300" i="2"/>
  <c r="AB332" i="2"/>
  <c r="AB364" i="2"/>
  <c r="AB396" i="2"/>
  <c r="AB428" i="2"/>
  <c r="AB460" i="2"/>
  <c r="AB492" i="2"/>
  <c r="AB524" i="2"/>
  <c r="AB556" i="2"/>
  <c r="AB588" i="2"/>
  <c r="AB620" i="2"/>
  <c r="AB652" i="2"/>
  <c r="AB684" i="2"/>
  <c r="AB716" i="2"/>
  <c r="AB748" i="2"/>
  <c r="AB780" i="2"/>
  <c r="AB812" i="2"/>
  <c r="AB844" i="2"/>
  <c r="AB876" i="2"/>
  <c r="AB908" i="2"/>
  <c r="AB940" i="2"/>
  <c r="AB213" i="2"/>
  <c r="AB693" i="2"/>
  <c r="AB917" i="2"/>
  <c r="AB252" i="2"/>
  <c r="AB508" i="2"/>
  <c r="AB732" i="2"/>
  <c r="AB53" i="2"/>
  <c r="AB117" i="2"/>
  <c r="AB165" i="2"/>
  <c r="AB205" i="2"/>
  <c r="AB237" i="2"/>
  <c r="AB269" i="2"/>
  <c r="AB301" i="2"/>
  <c r="AB333" i="2"/>
  <c r="AB365" i="2"/>
  <c r="AB397" i="2"/>
  <c r="AB429" i="2"/>
  <c r="AB461" i="2"/>
  <c r="AB493" i="2"/>
  <c r="AB525" i="2"/>
  <c r="AB557" i="2"/>
  <c r="AB589" i="2"/>
  <c r="AB621" i="2"/>
  <c r="AB653" i="2"/>
  <c r="AB685" i="2"/>
  <c r="AB717" i="2"/>
  <c r="AB749" i="2"/>
  <c r="AB781" i="2"/>
  <c r="AB813" i="2"/>
  <c r="AB845" i="2"/>
  <c r="AB877" i="2"/>
  <c r="AB909" i="2"/>
  <c r="AB941" i="2"/>
  <c r="AB133" i="2"/>
  <c r="AB757" i="2"/>
  <c r="AB188" i="2"/>
  <c r="AB284" i="2"/>
  <c r="AB412" i="2"/>
  <c r="AB604" i="2"/>
  <c r="AB764" i="2"/>
  <c r="AB61" i="2"/>
  <c r="AB125" i="2"/>
  <c r="AB173" i="2"/>
  <c r="AB212" i="2"/>
  <c r="AB244" i="2"/>
  <c r="AB276" i="2"/>
  <c r="AB308" i="2"/>
  <c r="AB340" i="2"/>
  <c r="AB372" i="2"/>
  <c r="AB404" i="2"/>
  <c r="AB436" i="2"/>
  <c r="AB468" i="2"/>
  <c r="AB500" i="2"/>
  <c r="AB532" i="2"/>
  <c r="AB564" i="2"/>
  <c r="AB596" i="2"/>
  <c r="AB628" i="2"/>
  <c r="AB660" i="2"/>
  <c r="AB692" i="2"/>
  <c r="AB724" i="2"/>
  <c r="AB756" i="2"/>
  <c r="AB788" i="2"/>
  <c r="AB820" i="2"/>
  <c r="AB852" i="2"/>
  <c r="AB884" i="2"/>
  <c r="AB916" i="2"/>
  <c r="AB69" i="2"/>
  <c r="AB341" i="2"/>
  <c r="AB405" i="2"/>
  <c r="AB501" i="2"/>
  <c r="AB597" i="2"/>
  <c r="AB725" i="2"/>
  <c r="AB853" i="2"/>
  <c r="AB77" i="2"/>
  <c r="AB316" i="2"/>
  <c r="AB444" i="2"/>
  <c r="AB636" i="2"/>
  <c r="AB828" i="2"/>
  <c r="AB924" i="2"/>
  <c r="AB5" i="2"/>
  <c r="W6" i="2"/>
  <c r="W14" i="2"/>
  <c r="W22" i="2"/>
  <c r="W30" i="2"/>
  <c r="W38" i="2"/>
  <c r="W46" i="2"/>
  <c r="W54" i="2"/>
  <c r="W62" i="2"/>
  <c r="W70" i="2"/>
  <c r="W78" i="2"/>
  <c r="W86" i="2"/>
  <c r="W94" i="2"/>
  <c r="W102" i="2"/>
  <c r="W110" i="2"/>
  <c r="W118" i="2"/>
  <c r="W126" i="2"/>
  <c r="W134" i="2"/>
  <c r="W142" i="2"/>
  <c r="W150" i="2"/>
  <c r="W158" i="2"/>
  <c r="W166" i="2"/>
  <c r="W174" i="2"/>
  <c r="W182" i="2"/>
  <c r="W190" i="2"/>
  <c r="W198" i="2"/>
  <c r="W206" i="2"/>
  <c r="W214" i="2"/>
  <c r="W222" i="2"/>
  <c r="W230" i="2"/>
  <c r="W238" i="2"/>
  <c r="W246" i="2"/>
  <c r="W254" i="2"/>
  <c r="W262" i="2"/>
  <c r="W270" i="2"/>
  <c r="W278" i="2"/>
  <c r="W286" i="2"/>
  <c r="W294" i="2"/>
  <c r="W302" i="2"/>
  <c r="W310" i="2"/>
  <c r="W318" i="2"/>
  <c r="W326" i="2"/>
  <c r="W334" i="2"/>
  <c r="W342" i="2"/>
  <c r="W350" i="2"/>
  <c r="W358" i="2"/>
  <c r="W366" i="2"/>
  <c r="W374" i="2"/>
  <c r="W382" i="2"/>
  <c r="W390" i="2"/>
  <c r="W398" i="2"/>
  <c r="W406" i="2"/>
  <c r="W414" i="2"/>
  <c r="W422" i="2"/>
  <c r="W430" i="2"/>
  <c r="W438" i="2"/>
  <c r="W446" i="2"/>
  <c r="W454" i="2"/>
  <c r="W462" i="2"/>
  <c r="W470" i="2"/>
  <c r="W478" i="2"/>
  <c r="W486" i="2"/>
  <c r="W494" i="2"/>
  <c r="W502" i="2"/>
  <c r="W510" i="2"/>
  <c r="W518" i="2"/>
  <c r="W526" i="2"/>
  <c r="W534" i="2"/>
  <c r="W542" i="2"/>
  <c r="W550" i="2"/>
  <c r="W558" i="2"/>
  <c r="W566" i="2"/>
  <c r="W574" i="2"/>
  <c r="W582" i="2"/>
  <c r="W590" i="2"/>
  <c r="W598" i="2"/>
  <c r="W606" i="2"/>
  <c r="W614" i="2"/>
  <c r="W622" i="2"/>
  <c r="W630" i="2"/>
  <c r="W638" i="2"/>
  <c r="W646" i="2"/>
  <c r="W654" i="2"/>
  <c r="W662" i="2"/>
  <c r="W670" i="2"/>
  <c r="W678" i="2"/>
  <c r="W686" i="2"/>
  <c r="W694" i="2"/>
  <c r="W702" i="2"/>
  <c r="W710" i="2"/>
  <c r="W718" i="2"/>
  <c r="W726" i="2"/>
  <c r="W734" i="2"/>
  <c r="W742" i="2"/>
  <c r="W750" i="2"/>
  <c r="W758" i="2"/>
  <c r="W766" i="2"/>
  <c r="W774" i="2"/>
  <c r="W782" i="2"/>
  <c r="W790" i="2"/>
  <c r="W798" i="2"/>
  <c r="W806" i="2"/>
  <c r="W814" i="2"/>
  <c r="W822" i="2"/>
  <c r="W830" i="2"/>
  <c r="W838" i="2"/>
  <c r="W846" i="2"/>
  <c r="W854" i="2"/>
  <c r="W862" i="2"/>
  <c r="W870" i="2"/>
  <c r="W878" i="2"/>
  <c r="W886" i="2"/>
  <c r="W894" i="2"/>
  <c r="W902" i="2"/>
  <c r="W910" i="2"/>
  <c r="W918" i="2"/>
  <c r="W926" i="2"/>
  <c r="W934" i="2"/>
  <c r="W942" i="2"/>
  <c r="W403" i="2"/>
  <c r="W491" i="2"/>
  <c r="W531" i="2"/>
  <c r="W563" i="2"/>
  <c r="W611" i="2"/>
  <c r="W659" i="2"/>
  <c r="W707" i="2"/>
  <c r="W755" i="2"/>
  <c r="W811" i="2"/>
  <c r="W7" i="2"/>
  <c r="W15" i="2"/>
  <c r="W23" i="2"/>
  <c r="W31" i="2"/>
  <c r="W39" i="2"/>
  <c r="W47" i="2"/>
  <c r="W55" i="2"/>
  <c r="W63" i="2"/>
  <c r="W71" i="2"/>
  <c r="W79" i="2"/>
  <c r="W87" i="2"/>
  <c r="W95" i="2"/>
  <c r="W103" i="2"/>
  <c r="W111" i="2"/>
  <c r="W119" i="2"/>
  <c r="W127" i="2"/>
  <c r="W135" i="2"/>
  <c r="W143" i="2"/>
  <c r="W151" i="2"/>
  <c r="W159" i="2"/>
  <c r="W167" i="2"/>
  <c r="W175" i="2"/>
  <c r="W183" i="2"/>
  <c r="W191" i="2"/>
  <c r="W199" i="2"/>
  <c r="W207" i="2"/>
  <c r="W215" i="2"/>
  <c r="W223" i="2"/>
  <c r="W231" i="2"/>
  <c r="W239" i="2"/>
  <c r="W247" i="2"/>
  <c r="W255" i="2"/>
  <c r="W263" i="2"/>
  <c r="W271" i="2"/>
  <c r="W279" i="2"/>
  <c r="W287" i="2"/>
  <c r="W295" i="2"/>
  <c r="W303" i="2"/>
  <c r="W311" i="2"/>
  <c r="W319" i="2"/>
  <c r="W327" i="2"/>
  <c r="W335" i="2"/>
  <c r="W343" i="2"/>
  <c r="W351" i="2"/>
  <c r="W359" i="2"/>
  <c r="W367" i="2"/>
  <c r="W375" i="2"/>
  <c r="W383" i="2"/>
  <c r="W391" i="2"/>
  <c r="W399" i="2"/>
  <c r="W407" i="2"/>
  <c r="W415" i="2"/>
  <c r="W423" i="2"/>
  <c r="W431" i="2"/>
  <c r="W439" i="2"/>
  <c r="W447" i="2"/>
  <c r="W455" i="2"/>
  <c r="W463" i="2"/>
  <c r="W471" i="2"/>
  <c r="W479" i="2"/>
  <c r="W487" i="2"/>
  <c r="W495" i="2"/>
  <c r="W503" i="2"/>
  <c r="W511" i="2"/>
  <c r="W519" i="2"/>
  <c r="W527" i="2"/>
  <c r="W535" i="2"/>
  <c r="W543" i="2"/>
  <c r="W551" i="2"/>
  <c r="W559" i="2"/>
  <c r="W567" i="2"/>
  <c r="W575" i="2"/>
  <c r="W583" i="2"/>
  <c r="W591" i="2"/>
  <c r="W599" i="2"/>
  <c r="W607" i="2"/>
  <c r="W615" i="2"/>
  <c r="W623" i="2"/>
  <c r="W631" i="2"/>
  <c r="W639" i="2"/>
  <c r="W647" i="2"/>
  <c r="W655" i="2"/>
  <c r="W663" i="2"/>
  <c r="W671" i="2"/>
  <c r="W679" i="2"/>
  <c r="W687" i="2"/>
  <c r="W695" i="2"/>
  <c r="W703" i="2"/>
  <c r="W711" i="2"/>
  <c r="W719" i="2"/>
  <c r="W727" i="2"/>
  <c r="W735" i="2"/>
  <c r="W743" i="2"/>
  <c r="W751" i="2"/>
  <c r="W759" i="2"/>
  <c r="W767" i="2"/>
  <c r="W775" i="2"/>
  <c r="W783" i="2"/>
  <c r="W791" i="2"/>
  <c r="W799" i="2"/>
  <c r="W807" i="2"/>
  <c r="W815" i="2"/>
  <c r="W823" i="2"/>
  <c r="W831" i="2"/>
  <c r="W839" i="2"/>
  <c r="W847" i="2"/>
  <c r="W855" i="2"/>
  <c r="W863" i="2"/>
  <c r="W871" i="2"/>
  <c r="W879" i="2"/>
  <c r="W887" i="2"/>
  <c r="W895" i="2"/>
  <c r="W903" i="2"/>
  <c r="W911" i="2"/>
  <c r="W919" i="2"/>
  <c r="W927" i="2"/>
  <c r="W935" i="2"/>
  <c r="W419" i="2"/>
  <c r="W483" i="2"/>
  <c r="W539" i="2"/>
  <c r="W587" i="2"/>
  <c r="W643" i="2"/>
  <c r="W667" i="2"/>
  <c r="W715" i="2"/>
  <c r="W763" i="2"/>
  <c r="W819" i="2"/>
  <c r="W8" i="2"/>
  <c r="W16" i="2"/>
  <c r="W24" i="2"/>
  <c r="W32" i="2"/>
  <c r="W40" i="2"/>
  <c r="W48" i="2"/>
  <c r="W56" i="2"/>
  <c r="W64" i="2"/>
  <c r="W72" i="2"/>
  <c r="W80" i="2"/>
  <c r="W88" i="2"/>
  <c r="W96" i="2"/>
  <c r="W104" i="2"/>
  <c r="W112" i="2"/>
  <c r="W120" i="2"/>
  <c r="W128" i="2"/>
  <c r="W136" i="2"/>
  <c r="W144" i="2"/>
  <c r="W152" i="2"/>
  <c r="W160" i="2"/>
  <c r="W168" i="2"/>
  <c r="W176" i="2"/>
  <c r="W184" i="2"/>
  <c r="W192" i="2"/>
  <c r="W200" i="2"/>
  <c r="W208" i="2"/>
  <c r="W216" i="2"/>
  <c r="W224" i="2"/>
  <c r="W232" i="2"/>
  <c r="W240" i="2"/>
  <c r="W248" i="2"/>
  <c r="W256" i="2"/>
  <c r="W264" i="2"/>
  <c r="W272" i="2"/>
  <c r="W280" i="2"/>
  <c r="W288" i="2"/>
  <c r="W296" i="2"/>
  <c r="W304" i="2"/>
  <c r="W312" i="2"/>
  <c r="W320" i="2"/>
  <c r="W328" i="2"/>
  <c r="W336" i="2"/>
  <c r="W344" i="2"/>
  <c r="W352" i="2"/>
  <c r="W360" i="2"/>
  <c r="W368" i="2"/>
  <c r="W376" i="2"/>
  <c r="W384" i="2"/>
  <c r="W392" i="2"/>
  <c r="W400" i="2"/>
  <c r="W408" i="2"/>
  <c r="W416" i="2"/>
  <c r="W424" i="2"/>
  <c r="W432" i="2"/>
  <c r="W440" i="2"/>
  <c r="W448" i="2"/>
  <c r="W456" i="2"/>
  <c r="W464" i="2"/>
  <c r="W472" i="2"/>
  <c r="W480" i="2"/>
  <c r="W488" i="2"/>
  <c r="W496" i="2"/>
  <c r="W504" i="2"/>
  <c r="W512" i="2"/>
  <c r="W520" i="2"/>
  <c r="W528" i="2"/>
  <c r="W536" i="2"/>
  <c r="W544" i="2"/>
  <c r="W552" i="2"/>
  <c r="W560" i="2"/>
  <c r="W568" i="2"/>
  <c r="W576" i="2"/>
  <c r="W584" i="2"/>
  <c r="W592" i="2"/>
  <c r="W600" i="2"/>
  <c r="W608" i="2"/>
  <c r="W616" i="2"/>
  <c r="W624" i="2"/>
  <c r="W632" i="2"/>
  <c r="W640" i="2"/>
  <c r="W648" i="2"/>
  <c r="W656" i="2"/>
  <c r="W664" i="2"/>
  <c r="W672" i="2"/>
  <c r="W680" i="2"/>
  <c r="W688" i="2"/>
  <c r="W696" i="2"/>
  <c r="W704" i="2"/>
  <c r="W712" i="2"/>
  <c r="W720" i="2"/>
  <c r="W728" i="2"/>
  <c r="W736" i="2"/>
  <c r="W744" i="2"/>
  <c r="W752" i="2"/>
  <c r="W760" i="2"/>
  <c r="W768" i="2"/>
  <c r="W776" i="2"/>
  <c r="W784" i="2"/>
  <c r="W792" i="2"/>
  <c r="W800" i="2"/>
  <c r="W808" i="2"/>
  <c r="W816" i="2"/>
  <c r="W824" i="2"/>
  <c r="W832" i="2"/>
  <c r="W840" i="2"/>
  <c r="W848" i="2"/>
  <c r="W856" i="2"/>
  <c r="W864" i="2"/>
  <c r="W872" i="2"/>
  <c r="W880" i="2"/>
  <c r="W888" i="2"/>
  <c r="W896" i="2"/>
  <c r="W904" i="2"/>
  <c r="W912" i="2"/>
  <c r="W920" i="2"/>
  <c r="W928" i="2"/>
  <c r="W936" i="2"/>
  <c r="W379" i="2"/>
  <c r="W523" i="2"/>
  <c r="W579" i="2"/>
  <c r="W619" i="2"/>
  <c r="W675" i="2"/>
  <c r="W747" i="2"/>
  <c r="W795" i="2"/>
  <c r="W9" i="2"/>
  <c r="W17" i="2"/>
  <c r="W25" i="2"/>
  <c r="W33" i="2"/>
  <c r="W41" i="2"/>
  <c r="W49" i="2"/>
  <c r="W57" i="2"/>
  <c r="W65" i="2"/>
  <c r="W73" i="2"/>
  <c r="W81" i="2"/>
  <c r="W89" i="2"/>
  <c r="W97" i="2"/>
  <c r="W105" i="2"/>
  <c r="W113" i="2"/>
  <c r="W121" i="2"/>
  <c r="W129" i="2"/>
  <c r="W137" i="2"/>
  <c r="W145" i="2"/>
  <c r="W153" i="2"/>
  <c r="W161" i="2"/>
  <c r="W169" i="2"/>
  <c r="W177" i="2"/>
  <c r="W185" i="2"/>
  <c r="W193" i="2"/>
  <c r="W201" i="2"/>
  <c r="W209" i="2"/>
  <c r="W217" i="2"/>
  <c r="W225" i="2"/>
  <c r="W233" i="2"/>
  <c r="W241" i="2"/>
  <c r="W249" i="2"/>
  <c r="W257" i="2"/>
  <c r="W265" i="2"/>
  <c r="W273" i="2"/>
  <c r="W281" i="2"/>
  <c r="W289" i="2"/>
  <c r="W297" i="2"/>
  <c r="W305" i="2"/>
  <c r="W313" i="2"/>
  <c r="W321" i="2"/>
  <c r="W329" i="2"/>
  <c r="W337" i="2"/>
  <c r="W345" i="2"/>
  <c r="W353" i="2"/>
  <c r="W361" i="2"/>
  <c r="W369" i="2"/>
  <c r="W377" i="2"/>
  <c r="W385" i="2"/>
  <c r="W393" i="2"/>
  <c r="W401" i="2"/>
  <c r="W409" i="2"/>
  <c r="W417" i="2"/>
  <c r="W425" i="2"/>
  <c r="W433" i="2"/>
  <c r="W441" i="2"/>
  <c r="W449" i="2"/>
  <c r="W457" i="2"/>
  <c r="W465" i="2"/>
  <c r="W473" i="2"/>
  <c r="W481" i="2"/>
  <c r="W489" i="2"/>
  <c r="W497" i="2"/>
  <c r="W505" i="2"/>
  <c r="W513" i="2"/>
  <c r="W521" i="2"/>
  <c r="W529" i="2"/>
  <c r="W537" i="2"/>
  <c r="W545" i="2"/>
  <c r="W553" i="2"/>
  <c r="W561" i="2"/>
  <c r="W569" i="2"/>
  <c r="W577" i="2"/>
  <c r="W585" i="2"/>
  <c r="W593" i="2"/>
  <c r="W601" i="2"/>
  <c r="W609" i="2"/>
  <c r="W617" i="2"/>
  <c r="W625" i="2"/>
  <c r="W633" i="2"/>
  <c r="W641" i="2"/>
  <c r="W649" i="2"/>
  <c r="W657" i="2"/>
  <c r="W665" i="2"/>
  <c r="W673" i="2"/>
  <c r="W681" i="2"/>
  <c r="W689" i="2"/>
  <c r="W697" i="2"/>
  <c r="W705" i="2"/>
  <c r="W713" i="2"/>
  <c r="W721" i="2"/>
  <c r="W729" i="2"/>
  <c r="W737" i="2"/>
  <c r="W745" i="2"/>
  <c r="W753" i="2"/>
  <c r="W761" i="2"/>
  <c r="W769" i="2"/>
  <c r="W777" i="2"/>
  <c r="W785" i="2"/>
  <c r="W793" i="2"/>
  <c r="W801" i="2"/>
  <c r="W809" i="2"/>
  <c r="W817" i="2"/>
  <c r="W825" i="2"/>
  <c r="W833" i="2"/>
  <c r="W841" i="2"/>
  <c r="W849" i="2"/>
  <c r="W857" i="2"/>
  <c r="W865" i="2"/>
  <c r="W873" i="2"/>
  <c r="W881" i="2"/>
  <c r="W889" i="2"/>
  <c r="W897" i="2"/>
  <c r="W905" i="2"/>
  <c r="W913" i="2"/>
  <c r="W921" i="2"/>
  <c r="W929" i="2"/>
  <c r="W937" i="2"/>
  <c r="W387" i="2"/>
  <c r="W515" i="2"/>
  <c r="W571" i="2"/>
  <c r="W627" i="2"/>
  <c r="W683" i="2"/>
  <c r="W731" i="2"/>
  <c r="W787" i="2"/>
  <c r="W10" i="2"/>
  <c r="W18" i="2"/>
  <c r="W26" i="2"/>
  <c r="W34" i="2"/>
  <c r="W42" i="2"/>
  <c r="W50" i="2"/>
  <c r="W58" i="2"/>
  <c r="W66" i="2"/>
  <c r="W74" i="2"/>
  <c r="W82" i="2"/>
  <c r="W90" i="2"/>
  <c r="W98" i="2"/>
  <c r="W106" i="2"/>
  <c r="W114" i="2"/>
  <c r="W122" i="2"/>
  <c r="W130" i="2"/>
  <c r="W138" i="2"/>
  <c r="W146" i="2"/>
  <c r="W154" i="2"/>
  <c r="W162" i="2"/>
  <c r="W170" i="2"/>
  <c r="W178" i="2"/>
  <c r="W186" i="2"/>
  <c r="W194" i="2"/>
  <c r="W202" i="2"/>
  <c r="W210" i="2"/>
  <c r="W218" i="2"/>
  <c r="W226" i="2"/>
  <c r="W234" i="2"/>
  <c r="W242" i="2"/>
  <c r="W250" i="2"/>
  <c r="W258" i="2"/>
  <c r="W266" i="2"/>
  <c r="W274" i="2"/>
  <c r="W282" i="2"/>
  <c r="W290" i="2"/>
  <c r="W298" i="2"/>
  <c r="W306" i="2"/>
  <c r="W314" i="2"/>
  <c r="W322" i="2"/>
  <c r="W330" i="2"/>
  <c r="W338" i="2"/>
  <c r="W346" i="2"/>
  <c r="W354" i="2"/>
  <c r="W362" i="2"/>
  <c r="W370" i="2"/>
  <c r="W378" i="2"/>
  <c r="W386" i="2"/>
  <c r="W394" i="2"/>
  <c r="W402" i="2"/>
  <c r="W410" i="2"/>
  <c r="W418" i="2"/>
  <c r="W426" i="2"/>
  <c r="W434" i="2"/>
  <c r="W442" i="2"/>
  <c r="W450" i="2"/>
  <c r="W458" i="2"/>
  <c r="W466" i="2"/>
  <c r="W474" i="2"/>
  <c r="W482" i="2"/>
  <c r="W490" i="2"/>
  <c r="W498" i="2"/>
  <c r="W506" i="2"/>
  <c r="W514" i="2"/>
  <c r="W522" i="2"/>
  <c r="W530" i="2"/>
  <c r="W538" i="2"/>
  <c r="W546" i="2"/>
  <c r="W554" i="2"/>
  <c r="W562" i="2"/>
  <c r="W570" i="2"/>
  <c r="W578" i="2"/>
  <c r="W586" i="2"/>
  <c r="W594" i="2"/>
  <c r="W602" i="2"/>
  <c r="W610" i="2"/>
  <c r="W618" i="2"/>
  <c r="W626" i="2"/>
  <c r="W634" i="2"/>
  <c r="W642" i="2"/>
  <c r="W650" i="2"/>
  <c r="W658" i="2"/>
  <c r="W666" i="2"/>
  <c r="W674" i="2"/>
  <c r="W682" i="2"/>
  <c r="W690" i="2"/>
  <c r="W698" i="2"/>
  <c r="W706" i="2"/>
  <c r="W714" i="2"/>
  <c r="W722" i="2"/>
  <c r="W730" i="2"/>
  <c r="W738" i="2"/>
  <c r="W746" i="2"/>
  <c r="W754" i="2"/>
  <c r="W762" i="2"/>
  <c r="W770" i="2"/>
  <c r="W778" i="2"/>
  <c r="W786" i="2"/>
  <c r="W794" i="2"/>
  <c r="W802" i="2"/>
  <c r="W810" i="2"/>
  <c r="W818" i="2"/>
  <c r="W826" i="2"/>
  <c r="W834" i="2"/>
  <c r="W842" i="2"/>
  <c r="W850" i="2"/>
  <c r="W858" i="2"/>
  <c r="W866" i="2"/>
  <c r="W874" i="2"/>
  <c r="W882" i="2"/>
  <c r="W890" i="2"/>
  <c r="W898" i="2"/>
  <c r="W906" i="2"/>
  <c r="W914" i="2"/>
  <c r="W922" i="2"/>
  <c r="W930" i="2"/>
  <c r="W938" i="2"/>
  <c r="W395" i="2"/>
  <c r="W499" i="2"/>
  <c r="W547" i="2"/>
  <c r="W595" i="2"/>
  <c r="W635" i="2"/>
  <c r="W699" i="2"/>
  <c r="W739" i="2"/>
  <c r="W779" i="2"/>
  <c r="W803" i="2"/>
  <c r="W851" i="2"/>
  <c r="W11" i="2"/>
  <c r="W19" i="2"/>
  <c r="W27" i="2"/>
  <c r="W35" i="2"/>
  <c r="W43" i="2"/>
  <c r="W51" i="2"/>
  <c r="W59" i="2"/>
  <c r="W67" i="2"/>
  <c r="W75" i="2"/>
  <c r="W83" i="2"/>
  <c r="W91" i="2"/>
  <c r="W99" i="2"/>
  <c r="W107" i="2"/>
  <c r="W115" i="2"/>
  <c r="W123" i="2"/>
  <c r="W131" i="2"/>
  <c r="W139" i="2"/>
  <c r="W147" i="2"/>
  <c r="W155" i="2"/>
  <c r="W163" i="2"/>
  <c r="W171" i="2"/>
  <c r="W179" i="2"/>
  <c r="W187" i="2"/>
  <c r="W195" i="2"/>
  <c r="W203" i="2"/>
  <c r="W211" i="2"/>
  <c r="W219" i="2"/>
  <c r="W227" i="2"/>
  <c r="W235" i="2"/>
  <c r="W243" i="2"/>
  <c r="W251" i="2"/>
  <c r="W259" i="2"/>
  <c r="W267" i="2"/>
  <c r="W275" i="2"/>
  <c r="W283" i="2"/>
  <c r="W291" i="2"/>
  <c r="W299" i="2"/>
  <c r="W307" i="2"/>
  <c r="W315" i="2"/>
  <c r="W323" i="2"/>
  <c r="W331" i="2"/>
  <c r="W339" i="2"/>
  <c r="W347" i="2"/>
  <c r="W355" i="2"/>
  <c r="W363" i="2"/>
  <c r="W371" i="2"/>
  <c r="W411" i="2"/>
  <c r="W427" i="2"/>
  <c r="W435" i="2"/>
  <c r="W443" i="2"/>
  <c r="W451" i="2"/>
  <c r="W459" i="2"/>
  <c r="W467" i="2"/>
  <c r="W475" i="2"/>
  <c r="W507" i="2"/>
  <c r="W555" i="2"/>
  <c r="W603" i="2"/>
  <c r="W651" i="2"/>
  <c r="W691" i="2"/>
  <c r="W723" i="2"/>
  <c r="W771" i="2"/>
  <c r="W827" i="2"/>
  <c r="W12" i="2"/>
  <c r="W20" i="2"/>
  <c r="W28" i="2"/>
  <c r="W36" i="2"/>
  <c r="W44" i="2"/>
  <c r="W52" i="2"/>
  <c r="W60" i="2"/>
  <c r="W68" i="2"/>
  <c r="W76" i="2"/>
  <c r="W84" i="2"/>
  <c r="W92" i="2"/>
  <c r="W100" i="2"/>
  <c r="W108" i="2"/>
  <c r="W116" i="2"/>
  <c r="W124" i="2"/>
  <c r="W132" i="2"/>
  <c r="W140" i="2"/>
  <c r="W148" i="2"/>
  <c r="W156" i="2"/>
  <c r="W164" i="2"/>
  <c r="W172" i="2"/>
  <c r="W180" i="2"/>
  <c r="W188" i="2"/>
  <c r="W196" i="2"/>
  <c r="W204" i="2"/>
  <c r="W212" i="2"/>
  <c r="W220" i="2"/>
  <c r="W228" i="2"/>
  <c r="W236" i="2"/>
  <c r="W244" i="2"/>
  <c r="W252" i="2"/>
  <c r="W260" i="2"/>
  <c r="W268" i="2"/>
  <c r="W276" i="2"/>
  <c r="W284" i="2"/>
  <c r="W292" i="2"/>
  <c r="W300" i="2"/>
  <c r="W308" i="2"/>
  <c r="W316" i="2"/>
  <c r="W324" i="2"/>
  <c r="W332" i="2"/>
  <c r="W340" i="2"/>
  <c r="W348" i="2"/>
  <c r="W356" i="2"/>
  <c r="W364" i="2"/>
  <c r="W372" i="2"/>
  <c r="W380" i="2"/>
  <c r="W388" i="2"/>
  <c r="W396" i="2"/>
  <c r="W404" i="2"/>
  <c r="W412" i="2"/>
  <c r="W420" i="2"/>
  <c r="W428" i="2"/>
  <c r="W436" i="2"/>
  <c r="W444" i="2"/>
  <c r="W452" i="2"/>
  <c r="W460" i="2"/>
  <c r="W468" i="2"/>
  <c r="W476" i="2"/>
  <c r="W484" i="2"/>
  <c r="W492" i="2"/>
  <c r="W500" i="2"/>
  <c r="W508" i="2"/>
  <c r="W516" i="2"/>
  <c r="W524" i="2"/>
  <c r="W532" i="2"/>
  <c r="W540" i="2"/>
  <c r="W548" i="2"/>
  <c r="W556" i="2"/>
  <c r="W564" i="2"/>
  <c r="W572" i="2"/>
  <c r="W580" i="2"/>
  <c r="W588" i="2"/>
  <c r="W596" i="2"/>
  <c r="W604" i="2"/>
  <c r="W612" i="2"/>
  <c r="W620" i="2"/>
  <c r="W628" i="2"/>
  <c r="W636" i="2"/>
  <c r="W644" i="2"/>
  <c r="W652" i="2"/>
  <c r="W660" i="2"/>
  <c r="W668" i="2"/>
  <c r="W676" i="2"/>
  <c r="W684" i="2"/>
  <c r="W692" i="2"/>
  <c r="W700" i="2"/>
  <c r="W708" i="2"/>
  <c r="W716" i="2"/>
  <c r="W724" i="2"/>
  <c r="W732" i="2"/>
  <c r="W740" i="2"/>
  <c r="W748" i="2"/>
  <c r="W756" i="2"/>
  <c r="W764" i="2"/>
  <c r="W772" i="2"/>
  <c r="W780" i="2"/>
  <c r="W788" i="2"/>
  <c r="W796" i="2"/>
  <c r="W804" i="2"/>
  <c r="W812" i="2"/>
  <c r="W820" i="2"/>
  <c r="W828" i="2"/>
  <c r="W836" i="2"/>
  <c r="W844" i="2"/>
  <c r="W852" i="2"/>
  <c r="W860" i="2"/>
  <c r="W868" i="2"/>
  <c r="W876" i="2"/>
  <c r="W884" i="2"/>
  <c r="W892" i="2"/>
  <c r="W900" i="2"/>
  <c r="W908" i="2"/>
  <c r="W916" i="2"/>
  <c r="W924" i="2"/>
  <c r="W932" i="2"/>
  <c r="W940" i="2"/>
  <c r="W13" i="2"/>
  <c r="W21" i="2"/>
  <c r="W29" i="2"/>
  <c r="W37" i="2"/>
  <c r="W45" i="2"/>
  <c r="W53" i="2"/>
  <c r="W61" i="2"/>
  <c r="W69" i="2"/>
  <c r="W77" i="2"/>
  <c r="W141" i="2"/>
  <c r="W205" i="2"/>
  <c r="W269" i="2"/>
  <c r="W333" i="2"/>
  <c r="W397" i="2"/>
  <c r="W461" i="2"/>
  <c r="W525" i="2"/>
  <c r="W589" i="2"/>
  <c r="W781" i="2"/>
  <c r="W85" i="2"/>
  <c r="W149" i="2"/>
  <c r="W213" i="2"/>
  <c r="W277" i="2"/>
  <c r="W341" i="2"/>
  <c r="W405" i="2"/>
  <c r="W469" i="2"/>
  <c r="W533" i="2"/>
  <c r="W597" i="2"/>
  <c r="W661" i="2"/>
  <c r="W725" i="2"/>
  <c r="W789" i="2"/>
  <c r="W843" i="2"/>
  <c r="W877" i="2"/>
  <c r="W909" i="2"/>
  <c r="W941" i="2"/>
  <c r="W853" i="2"/>
  <c r="W365" i="2"/>
  <c r="W621" i="2"/>
  <c r="W859" i="2"/>
  <c r="W709" i="2"/>
  <c r="W933" i="2"/>
  <c r="W875" i="2"/>
  <c r="W93" i="2"/>
  <c r="W157" i="2"/>
  <c r="W221" i="2"/>
  <c r="W285" i="2"/>
  <c r="W349" i="2"/>
  <c r="W413" i="2"/>
  <c r="W477" i="2"/>
  <c r="W541" i="2"/>
  <c r="W605" i="2"/>
  <c r="W669" i="2"/>
  <c r="W733" i="2"/>
  <c r="W797" i="2"/>
  <c r="W845" i="2"/>
  <c r="W883" i="2"/>
  <c r="W915" i="2"/>
  <c r="W917" i="2"/>
  <c r="W301" i="2"/>
  <c r="W557" i="2"/>
  <c r="W813" i="2"/>
  <c r="W923" i="2"/>
  <c r="W901" i="2"/>
  <c r="W837" i="2"/>
  <c r="W101" i="2"/>
  <c r="W165" i="2"/>
  <c r="W229" i="2"/>
  <c r="W293" i="2"/>
  <c r="W357" i="2"/>
  <c r="W421" i="2"/>
  <c r="W485" i="2"/>
  <c r="W549" i="2"/>
  <c r="W613" i="2"/>
  <c r="W677" i="2"/>
  <c r="W741" i="2"/>
  <c r="W805" i="2"/>
  <c r="W885" i="2"/>
  <c r="W493" i="2"/>
  <c r="W749" i="2"/>
  <c r="W891" i="2"/>
  <c r="W835" i="2"/>
  <c r="W939" i="2"/>
  <c r="W109" i="2"/>
  <c r="W173" i="2"/>
  <c r="W237" i="2"/>
  <c r="W429" i="2"/>
  <c r="W685" i="2"/>
  <c r="W653" i="2"/>
  <c r="W117" i="2"/>
  <c r="W181" i="2"/>
  <c r="W245" i="2"/>
  <c r="W309" i="2"/>
  <c r="W373" i="2"/>
  <c r="W437" i="2"/>
  <c r="W501" i="2"/>
  <c r="W565" i="2"/>
  <c r="W629" i="2"/>
  <c r="W693" i="2"/>
  <c r="W757" i="2"/>
  <c r="W821" i="2"/>
  <c r="W861" i="2"/>
  <c r="W893" i="2"/>
  <c r="W925" i="2"/>
  <c r="W931" i="2"/>
  <c r="W197" i="2"/>
  <c r="W325" i="2"/>
  <c r="W389" i="2"/>
  <c r="W517" i="2"/>
  <c r="W645" i="2"/>
  <c r="W869" i="2"/>
  <c r="W907" i="2"/>
  <c r="W125" i="2"/>
  <c r="W189" i="2"/>
  <c r="W253" i="2"/>
  <c r="W317" i="2"/>
  <c r="W381" i="2"/>
  <c r="W445" i="2"/>
  <c r="W509" i="2"/>
  <c r="W573" i="2"/>
  <c r="W637" i="2"/>
  <c r="W701" i="2"/>
  <c r="W765" i="2"/>
  <c r="W829" i="2"/>
  <c r="W867" i="2"/>
  <c r="W899" i="2"/>
  <c r="W133" i="2"/>
  <c r="W261" i="2"/>
  <c r="W453" i="2"/>
  <c r="W581" i="2"/>
  <c r="W773" i="2"/>
  <c r="W717" i="2"/>
  <c r="V6" i="2"/>
  <c r="V14" i="2"/>
  <c r="V22" i="2"/>
  <c r="V30" i="2"/>
  <c r="V38" i="2"/>
  <c r="V46" i="2"/>
  <c r="V54" i="2"/>
  <c r="V62" i="2"/>
  <c r="V70" i="2"/>
  <c r="V78" i="2"/>
  <c r="V86" i="2"/>
  <c r="V94" i="2"/>
  <c r="V102" i="2"/>
  <c r="V110" i="2"/>
  <c r="V118" i="2"/>
  <c r="V126" i="2"/>
  <c r="V134" i="2"/>
  <c r="V142" i="2"/>
  <c r="V150" i="2"/>
  <c r="V158" i="2"/>
  <c r="V166" i="2"/>
  <c r="V174" i="2"/>
  <c r="V182" i="2"/>
  <c r="V190" i="2"/>
  <c r="V198" i="2"/>
  <c r="V206" i="2"/>
  <c r="V214" i="2"/>
  <c r="V222" i="2"/>
  <c r="V230" i="2"/>
  <c r="V238" i="2"/>
  <c r="V246" i="2"/>
  <c r="V254" i="2"/>
  <c r="V262" i="2"/>
  <c r="V270" i="2"/>
  <c r="V278" i="2"/>
  <c r="V286" i="2"/>
  <c r="V294" i="2"/>
  <c r="V302" i="2"/>
  <c r="V310" i="2"/>
  <c r="V318" i="2"/>
  <c r="V326" i="2"/>
  <c r="V334" i="2"/>
  <c r="V342" i="2"/>
  <c r="V350" i="2"/>
  <c r="V358" i="2"/>
  <c r="V366" i="2"/>
  <c r="V374" i="2"/>
  <c r="V382" i="2"/>
  <c r="V390" i="2"/>
  <c r="V398" i="2"/>
  <c r="V406" i="2"/>
  <c r="V414" i="2"/>
  <c r="V422" i="2"/>
  <c r="V430" i="2"/>
  <c r="V438" i="2"/>
  <c r="V446" i="2"/>
  <c r="V454" i="2"/>
  <c r="V462" i="2"/>
  <c r="V470" i="2"/>
  <c r="V478" i="2"/>
  <c r="V486" i="2"/>
  <c r="V494" i="2"/>
  <c r="V502" i="2"/>
  <c r="V510" i="2"/>
  <c r="V518" i="2"/>
  <c r="V526" i="2"/>
  <c r="V534" i="2"/>
  <c r="V542" i="2"/>
  <c r="V550" i="2"/>
  <c r="V558" i="2"/>
  <c r="V566" i="2"/>
  <c r="V574" i="2"/>
  <c r="V582" i="2"/>
  <c r="V590" i="2"/>
  <c r="V598" i="2"/>
  <c r="V606" i="2"/>
  <c r="V614" i="2"/>
  <c r="V622" i="2"/>
  <c r="V630" i="2"/>
  <c r="V638" i="2"/>
  <c r="V646" i="2"/>
  <c r="V654" i="2"/>
  <c r="V662" i="2"/>
  <c r="V670" i="2"/>
  <c r="V678" i="2"/>
  <c r="V686" i="2"/>
  <c r="V694" i="2"/>
  <c r="V702" i="2"/>
  <c r="V710" i="2"/>
  <c r="V718" i="2"/>
  <c r="V726" i="2"/>
  <c r="V734" i="2"/>
  <c r="V742" i="2"/>
  <c r="V750" i="2"/>
  <c r="V758" i="2"/>
  <c r="V766" i="2"/>
  <c r="V774" i="2"/>
  <c r="V782" i="2"/>
  <c r="V790" i="2"/>
  <c r="V798" i="2"/>
  <c r="V806" i="2"/>
  <c r="V814" i="2"/>
  <c r="V822" i="2"/>
  <c r="V830" i="2"/>
  <c r="V838" i="2"/>
  <c r="V846" i="2"/>
  <c r="V854" i="2"/>
  <c r="V862" i="2"/>
  <c r="V870" i="2"/>
  <c r="V878" i="2"/>
  <c r="V886" i="2"/>
  <c r="V894" i="2"/>
  <c r="V902" i="2"/>
  <c r="V910" i="2"/>
  <c r="V918" i="2"/>
  <c r="V926" i="2"/>
  <c r="V934" i="2"/>
  <c r="V942" i="2"/>
  <c r="V863" i="2"/>
  <c r="V879" i="2"/>
  <c r="V895" i="2"/>
  <c r="V911" i="2"/>
  <c r="V927" i="2"/>
  <c r="V561" i="2"/>
  <c r="V7" i="2"/>
  <c r="V15" i="2"/>
  <c r="V23" i="2"/>
  <c r="V31" i="2"/>
  <c r="V39" i="2"/>
  <c r="V47" i="2"/>
  <c r="V55" i="2"/>
  <c r="V63" i="2"/>
  <c r="V71" i="2"/>
  <c r="V79" i="2"/>
  <c r="V87" i="2"/>
  <c r="V95" i="2"/>
  <c r="V103" i="2"/>
  <c r="V111" i="2"/>
  <c r="V119" i="2"/>
  <c r="V127" i="2"/>
  <c r="V135" i="2"/>
  <c r="V143" i="2"/>
  <c r="V151" i="2"/>
  <c r="V159" i="2"/>
  <c r="V167" i="2"/>
  <c r="V175" i="2"/>
  <c r="V183" i="2"/>
  <c r="V191" i="2"/>
  <c r="V199" i="2"/>
  <c r="V207" i="2"/>
  <c r="V215" i="2"/>
  <c r="V223" i="2"/>
  <c r="V231" i="2"/>
  <c r="V239" i="2"/>
  <c r="V247" i="2"/>
  <c r="V255" i="2"/>
  <c r="V263" i="2"/>
  <c r="V271" i="2"/>
  <c r="V279" i="2"/>
  <c r="V287" i="2"/>
  <c r="V295" i="2"/>
  <c r="V303" i="2"/>
  <c r="V311" i="2"/>
  <c r="V319" i="2"/>
  <c r="V327" i="2"/>
  <c r="V335" i="2"/>
  <c r="V343" i="2"/>
  <c r="V351" i="2"/>
  <c r="V359" i="2"/>
  <c r="V367" i="2"/>
  <c r="V375" i="2"/>
  <c r="V383" i="2"/>
  <c r="V391" i="2"/>
  <c r="V399" i="2"/>
  <c r="V407" i="2"/>
  <c r="V415" i="2"/>
  <c r="V423" i="2"/>
  <c r="V431" i="2"/>
  <c r="V439" i="2"/>
  <c r="V447" i="2"/>
  <c r="V455" i="2"/>
  <c r="V463" i="2"/>
  <c r="V471" i="2"/>
  <c r="V479" i="2"/>
  <c r="V487" i="2"/>
  <c r="V495" i="2"/>
  <c r="V503" i="2"/>
  <c r="V511" i="2"/>
  <c r="V519" i="2"/>
  <c r="V527" i="2"/>
  <c r="V535" i="2"/>
  <c r="V543" i="2"/>
  <c r="V551" i="2"/>
  <c r="V559" i="2"/>
  <c r="V567" i="2"/>
  <c r="V575" i="2"/>
  <c r="V583" i="2"/>
  <c r="V591" i="2"/>
  <c r="V599" i="2"/>
  <c r="V607" i="2"/>
  <c r="V615" i="2"/>
  <c r="V623" i="2"/>
  <c r="V631" i="2"/>
  <c r="V639" i="2"/>
  <c r="V647" i="2"/>
  <c r="V655" i="2"/>
  <c r="V663" i="2"/>
  <c r="V671" i="2"/>
  <c r="V679" i="2"/>
  <c r="V687" i="2"/>
  <c r="V695" i="2"/>
  <c r="V703" i="2"/>
  <c r="V711" i="2"/>
  <c r="V719" i="2"/>
  <c r="V727" i="2"/>
  <c r="V735" i="2"/>
  <c r="V743" i="2"/>
  <c r="V751" i="2"/>
  <c r="V759" i="2"/>
  <c r="V767" i="2"/>
  <c r="V775" i="2"/>
  <c r="V783" i="2"/>
  <c r="V791" i="2"/>
  <c r="V799" i="2"/>
  <c r="V807" i="2"/>
  <c r="V815" i="2"/>
  <c r="V823" i="2"/>
  <c r="V831" i="2"/>
  <c r="V839" i="2"/>
  <c r="V847" i="2"/>
  <c r="V855" i="2"/>
  <c r="V871" i="2"/>
  <c r="V887" i="2"/>
  <c r="V903" i="2"/>
  <c r="V919" i="2"/>
  <c r="V935" i="2"/>
  <c r="V537" i="2"/>
  <c r="V8" i="2"/>
  <c r="V16" i="2"/>
  <c r="V24" i="2"/>
  <c r="V32" i="2"/>
  <c r="V40" i="2"/>
  <c r="V48" i="2"/>
  <c r="V56" i="2"/>
  <c r="V64" i="2"/>
  <c r="V72" i="2"/>
  <c r="V80" i="2"/>
  <c r="V88" i="2"/>
  <c r="V96" i="2"/>
  <c r="V104" i="2"/>
  <c r="V112" i="2"/>
  <c r="V120" i="2"/>
  <c r="V128" i="2"/>
  <c r="V136" i="2"/>
  <c r="V144" i="2"/>
  <c r="V152" i="2"/>
  <c r="V160" i="2"/>
  <c r="V168" i="2"/>
  <c r="V176" i="2"/>
  <c r="V184" i="2"/>
  <c r="V192" i="2"/>
  <c r="V200" i="2"/>
  <c r="V208" i="2"/>
  <c r="V216" i="2"/>
  <c r="V224" i="2"/>
  <c r="V232" i="2"/>
  <c r="V240" i="2"/>
  <c r="V248" i="2"/>
  <c r="V256" i="2"/>
  <c r="V264" i="2"/>
  <c r="V272" i="2"/>
  <c r="V280" i="2"/>
  <c r="V288" i="2"/>
  <c r="V296" i="2"/>
  <c r="V304" i="2"/>
  <c r="V312" i="2"/>
  <c r="V320" i="2"/>
  <c r="V328" i="2"/>
  <c r="V336" i="2"/>
  <c r="V344" i="2"/>
  <c r="V352" i="2"/>
  <c r="V360" i="2"/>
  <c r="V368" i="2"/>
  <c r="V376" i="2"/>
  <c r="V384" i="2"/>
  <c r="V392" i="2"/>
  <c r="V400" i="2"/>
  <c r="V408" i="2"/>
  <c r="V416" i="2"/>
  <c r="V424" i="2"/>
  <c r="V432" i="2"/>
  <c r="V440" i="2"/>
  <c r="V448" i="2"/>
  <c r="V456" i="2"/>
  <c r="V464" i="2"/>
  <c r="V472" i="2"/>
  <c r="V480" i="2"/>
  <c r="V488" i="2"/>
  <c r="V496" i="2"/>
  <c r="V504" i="2"/>
  <c r="V512" i="2"/>
  <c r="V520" i="2"/>
  <c r="V528" i="2"/>
  <c r="V536" i="2"/>
  <c r="V544" i="2"/>
  <c r="V552" i="2"/>
  <c r="V560" i="2"/>
  <c r="V568" i="2"/>
  <c r="V576" i="2"/>
  <c r="V584" i="2"/>
  <c r="V592" i="2"/>
  <c r="V600" i="2"/>
  <c r="V608" i="2"/>
  <c r="V616" i="2"/>
  <c r="V624" i="2"/>
  <c r="V632" i="2"/>
  <c r="V640" i="2"/>
  <c r="V648" i="2"/>
  <c r="V656" i="2"/>
  <c r="V664" i="2"/>
  <c r="V672" i="2"/>
  <c r="V680" i="2"/>
  <c r="V688" i="2"/>
  <c r="V696" i="2"/>
  <c r="V704" i="2"/>
  <c r="V712" i="2"/>
  <c r="V720" i="2"/>
  <c r="V728" i="2"/>
  <c r="V736" i="2"/>
  <c r="V744" i="2"/>
  <c r="V752" i="2"/>
  <c r="V760" i="2"/>
  <c r="V768" i="2"/>
  <c r="V776" i="2"/>
  <c r="V784" i="2"/>
  <c r="V792" i="2"/>
  <c r="V800" i="2"/>
  <c r="V808" i="2"/>
  <c r="V816" i="2"/>
  <c r="V824" i="2"/>
  <c r="V832" i="2"/>
  <c r="V840" i="2"/>
  <c r="V848" i="2"/>
  <c r="V856" i="2"/>
  <c r="V864" i="2"/>
  <c r="V872" i="2"/>
  <c r="V880" i="2"/>
  <c r="V888" i="2"/>
  <c r="V896" i="2"/>
  <c r="V904" i="2"/>
  <c r="V912" i="2"/>
  <c r="V920" i="2"/>
  <c r="V928" i="2"/>
  <c r="V936" i="2"/>
  <c r="V353" i="2"/>
  <c r="V441" i="2"/>
  <c r="V465" i="2"/>
  <c r="V489" i="2"/>
  <c r="V505" i="2"/>
  <c r="V521" i="2"/>
  <c r="V545" i="2"/>
  <c r="V569" i="2"/>
  <c r="V585" i="2"/>
  <c r="V593" i="2"/>
  <c r="V9" i="2"/>
  <c r="V17" i="2"/>
  <c r="V25" i="2"/>
  <c r="V33" i="2"/>
  <c r="V41" i="2"/>
  <c r="V49" i="2"/>
  <c r="V57" i="2"/>
  <c r="V65" i="2"/>
  <c r="V73" i="2"/>
  <c r="V81" i="2"/>
  <c r="V89" i="2"/>
  <c r="V97" i="2"/>
  <c r="V105" i="2"/>
  <c r="V113" i="2"/>
  <c r="V121" i="2"/>
  <c r="V129" i="2"/>
  <c r="V137" i="2"/>
  <c r="V145" i="2"/>
  <c r="V153" i="2"/>
  <c r="V161" i="2"/>
  <c r="V169" i="2"/>
  <c r="V177" i="2"/>
  <c r="V185" i="2"/>
  <c r="V193" i="2"/>
  <c r="V201" i="2"/>
  <c r="V209" i="2"/>
  <c r="V217" i="2"/>
  <c r="V225" i="2"/>
  <c r="V233" i="2"/>
  <c r="V241" i="2"/>
  <c r="V249" i="2"/>
  <c r="V257" i="2"/>
  <c r="V265" i="2"/>
  <c r="V273" i="2"/>
  <c r="V281" i="2"/>
  <c r="V289" i="2"/>
  <c r="V297" i="2"/>
  <c r="V305" i="2"/>
  <c r="V313" i="2"/>
  <c r="V321" i="2"/>
  <c r="V329" i="2"/>
  <c r="V337" i="2"/>
  <c r="V345" i="2"/>
  <c r="V361" i="2"/>
  <c r="V369" i="2"/>
  <c r="V377" i="2"/>
  <c r="V385" i="2"/>
  <c r="V393" i="2"/>
  <c r="V401" i="2"/>
  <c r="V409" i="2"/>
  <c r="V417" i="2"/>
  <c r="V425" i="2"/>
  <c r="V433" i="2"/>
  <c r="V449" i="2"/>
  <c r="V457" i="2"/>
  <c r="V473" i="2"/>
  <c r="V481" i="2"/>
  <c r="V497" i="2"/>
  <c r="V513" i="2"/>
  <c r="V529" i="2"/>
  <c r="V553" i="2"/>
  <c r="V577" i="2"/>
  <c r="V601" i="2"/>
  <c r="V10" i="2"/>
  <c r="V18" i="2"/>
  <c r="V26" i="2"/>
  <c r="V34" i="2"/>
  <c r="V42" i="2"/>
  <c r="V50" i="2"/>
  <c r="V58" i="2"/>
  <c r="V66" i="2"/>
  <c r="V74" i="2"/>
  <c r="V82" i="2"/>
  <c r="V90" i="2"/>
  <c r="V98" i="2"/>
  <c r="V106" i="2"/>
  <c r="V114" i="2"/>
  <c r="V122" i="2"/>
  <c r="V130" i="2"/>
  <c r="V138" i="2"/>
  <c r="V146" i="2"/>
  <c r="V154" i="2"/>
  <c r="V162" i="2"/>
  <c r="V170" i="2"/>
  <c r="V178" i="2"/>
  <c r="V186" i="2"/>
  <c r="V194" i="2"/>
  <c r="V202" i="2"/>
  <c r="V210" i="2"/>
  <c r="V218" i="2"/>
  <c r="V226" i="2"/>
  <c r="V234" i="2"/>
  <c r="V242" i="2"/>
  <c r="V250" i="2"/>
  <c r="V258" i="2"/>
  <c r="V266" i="2"/>
  <c r="V274" i="2"/>
  <c r="V282" i="2"/>
  <c r="V290" i="2"/>
  <c r="V298" i="2"/>
  <c r="V306" i="2"/>
  <c r="V11" i="2"/>
  <c r="V19" i="2"/>
  <c r="V27" i="2"/>
  <c r="V35" i="2"/>
  <c r="V43" i="2"/>
  <c r="V51" i="2"/>
  <c r="V59" i="2"/>
  <c r="V67" i="2"/>
  <c r="V75" i="2"/>
  <c r="V83" i="2"/>
  <c r="V91" i="2"/>
  <c r="V99" i="2"/>
  <c r="V107" i="2"/>
  <c r="V115" i="2"/>
  <c r="V123" i="2"/>
  <c r="V131" i="2"/>
  <c r="V139" i="2"/>
  <c r="V147" i="2"/>
  <c r="V155" i="2"/>
  <c r="V163" i="2"/>
  <c r="V171" i="2"/>
  <c r="V179" i="2"/>
  <c r="V187" i="2"/>
  <c r="V195" i="2"/>
  <c r="V203" i="2"/>
  <c r="V211" i="2"/>
  <c r="V219" i="2"/>
  <c r="V227" i="2"/>
  <c r="V235" i="2"/>
  <c r="V243" i="2"/>
  <c r="V251" i="2"/>
  <c r="V259" i="2"/>
  <c r="V267" i="2"/>
  <c r="V275" i="2"/>
  <c r="V283" i="2"/>
  <c r="V291" i="2"/>
  <c r="V299" i="2"/>
  <c r="V307" i="2"/>
  <c r="V315" i="2"/>
  <c r="V323" i="2"/>
  <c r="V331" i="2"/>
  <c r="V339" i="2"/>
  <c r="V347" i="2"/>
  <c r="V355" i="2"/>
  <c r="V363" i="2"/>
  <c r="V371" i="2"/>
  <c r="V379" i="2"/>
  <c r="V387" i="2"/>
  <c r="V395" i="2"/>
  <c r="V403" i="2"/>
  <c r="V411" i="2"/>
  <c r="V419" i="2"/>
  <c r="V427" i="2"/>
  <c r="V435" i="2"/>
  <c r="V443" i="2"/>
  <c r="V451" i="2"/>
  <c r="V459" i="2"/>
  <c r="V467" i="2"/>
  <c r="V475" i="2"/>
  <c r="V483" i="2"/>
  <c r="V491" i="2"/>
  <c r="V499" i="2"/>
  <c r="V507" i="2"/>
  <c r="V515" i="2"/>
  <c r="V523" i="2"/>
  <c r="V531" i="2"/>
  <c r="V539" i="2"/>
  <c r="V547" i="2"/>
  <c r="V555" i="2"/>
  <c r="V563" i="2"/>
  <c r="V571" i="2"/>
  <c r="V579" i="2"/>
  <c r="V587" i="2"/>
  <c r="V595" i="2"/>
  <c r="V603" i="2"/>
  <c r="V611" i="2"/>
  <c r="V619" i="2"/>
  <c r="V627" i="2"/>
  <c r="V635" i="2"/>
  <c r="V643" i="2"/>
  <c r="V651" i="2"/>
  <c r="V659" i="2"/>
  <c r="V667" i="2"/>
  <c r="V675" i="2"/>
  <c r="V683" i="2"/>
  <c r="V691" i="2"/>
  <c r="V699" i="2"/>
  <c r="V707" i="2"/>
  <c r="V715" i="2"/>
  <c r="V723" i="2"/>
  <c r="V731" i="2"/>
  <c r="V739" i="2"/>
  <c r="V747" i="2"/>
  <c r="V755" i="2"/>
  <c r="V763" i="2"/>
  <c r="V771" i="2"/>
  <c r="V779" i="2"/>
  <c r="V787" i="2"/>
  <c r="V795" i="2"/>
  <c r="V803" i="2"/>
  <c r="V811" i="2"/>
  <c r="V819" i="2"/>
  <c r="V827" i="2"/>
  <c r="V835" i="2"/>
  <c r="V843" i="2"/>
  <c r="V851" i="2"/>
  <c r="V859" i="2"/>
  <c r="V867" i="2"/>
  <c r="V875" i="2"/>
  <c r="V883" i="2"/>
  <c r="V891" i="2"/>
  <c r="V899" i="2"/>
  <c r="V907" i="2"/>
  <c r="V915" i="2"/>
  <c r="V923" i="2"/>
  <c r="V931" i="2"/>
  <c r="V939" i="2"/>
  <c r="V21" i="2"/>
  <c r="V77" i="2"/>
  <c r="V93" i="2"/>
  <c r="V12" i="2"/>
  <c r="V20" i="2"/>
  <c r="V28" i="2"/>
  <c r="V36" i="2"/>
  <c r="V44" i="2"/>
  <c r="V52" i="2"/>
  <c r="V60" i="2"/>
  <c r="V68" i="2"/>
  <c r="V76" i="2"/>
  <c r="V84" i="2"/>
  <c r="V92" i="2"/>
  <c r="V100" i="2"/>
  <c r="V108" i="2"/>
  <c r="V116" i="2"/>
  <c r="V124" i="2"/>
  <c r="V132" i="2"/>
  <c r="V140" i="2"/>
  <c r="V148" i="2"/>
  <c r="V156" i="2"/>
  <c r="V164" i="2"/>
  <c r="V172" i="2"/>
  <c r="V180" i="2"/>
  <c r="V188" i="2"/>
  <c r="V196" i="2"/>
  <c r="V204" i="2"/>
  <c r="V212" i="2"/>
  <c r="V220" i="2"/>
  <c r="V228" i="2"/>
  <c r="V236" i="2"/>
  <c r="V244" i="2"/>
  <c r="V252" i="2"/>
  <c r="V260" i="2"/>
  <c r="V268" i="2"/>
  <c r="V276" i="2"/>
  <c r="V284" i="2"/>
  <c r="V292" i="2"/>
  <c r="V300" i="2"/>
  <c r="V308" i="2"/>
  <c r="V316" i="2"/>
  <c r="V324" i="2"/>
  <c r="V332" i="2"/>
  <c r="V340" i="2"/>
  <c r="V348" i="2"/>
  <c r="V356" i="2"/>
  <c r="V364" i="2"/>
  <c r="V372" i="2"/>
  <c r="V380" i="2"/>
  <c r="V388" i="2"/>
  <c r="V396" i="2"/>
  <c r="V404" i="2"/>
  <c r="V412" i="2"/>
  <c r="V420" i="2"/>
  <c r="V428" i="2"/>
  <c r="V436" i="2"/>
  <c r="V444" i="2"/>
  <c r="V452" i="2"/>
  <c r="V460" i="2"/>
  <c r="V468" i="2"/>
  <c r="V476" i="2"/>
  <c r="V484" i="2"/>
  <c r="V492" i="2"/>
  <c r="V500" i="2"/>
  <c r="V508" i="2"/>
  <c r="V516" i="2"/>
  <c r="V524" i="2"/>
  <c r="V532" i="2"/>
  <c r="V540" i="2"/>
  <c r="V548" i="2"/>
  <c r="V556" i="2"/>
  <c r="V564" i="2"/>
  <c r="V572" i="2"/>
  <c r="V580" i="2"/>
  <c r="V588" i="2"/>
  <c r="V596" i="2"/>
  <c r="V604" i="2"/>
  <c r="V612" i="2"/>
  <c r="V620" i="2"/>
  <c r="V628" i="2"/>
  <c r="V636" i="2"/>
  <c r="V644" i="2"/>
  <c r="V652" i="2"/>
  <c r="V660" i="2"/>
  <c r="V668" i="2"/>
  <c r="V676" i="2"/>
  <c r="V684" i="2"/>
  <c r="V692" i="2"/>
  <c r="V700" i="2"/>
  <c r="V708" i="2"/>
  <c r="V716" i="2"/>
  <c r="V724" i="2"/>
  <c r="V732" i="2"/>
  <c r="V740" i="2"/>
  <c r="V748" i="2"/>
  <c r="V756" i="2"/>
  <c r="V764" i="2"/>
  <c r="V772" i="2"/>
  <c r="V780" i="2"/>
  <c r="V788" i="2"/>
  <c r="V796" i="2"/>
  <c r="V804" i="2"/>
  <c r="V812" i="2"/>
  <c r="V820" i="2"/>
  <c r="V828" i="2"/>
  <c r="V836" i="2"/>
  <c r="V844" i="2"/>
  <c r="V852" i="2"/>
  <c r="V860" i="2"/>
  <c r="V868" i="2"/>
  <c r="V876" i="2"/>
  <c r="V884" i="2"/>
  <c r="V892" i="2"/>
  <c r="V900" i="2"/>
  <c r="V908" i="2"/>
  <c r="V916" i="2"/>
  <c r="V924" i="2"/>
  <c r="V932" i="2"/>
  <c r="V940" i="2"/>
  <c r="V13" i="2"/>
  <c r="V29" i="2"/>
  <c r="V37" i="2"/>
  <c r="V45" i="2"/>
  <c r="V53" i="2"/>
  <c r="V61" i="2"/>
  <c r="V69" i="2"/>
  <c r="V85" i="2"/>
  <c r="V101" i="2"/>
  <c r="V109" i="2"/>
  <c r="V173" i="2"/>
  <c r="V237" i="2"/>
  <c r="V301" i="2"/>
  <c r="V338" i="2"/>
  <c r="V370" i="2"/>
  <c r="V402" i="2"/>
  <c r="V434" i="2"/>
  <c r="V466" i="2"/>
  <c r="V498" i="2"/>
  <c r="V530" i="2"/>
  <c r="V562" i="2"/>
  <c r="V594" i="2"/>
  <c r="V618" i="2"/>
  <c r="V641" i="2"/>
  <c r="V661" i="2"/>
  <c r="V682" i="2"/>
  <c r="V705" i="2"/>
  <c r="V725" i="2"/>
  <c r="V746" i="2"/>
  <c r="V769" i="2"/>
  <c r="V789" i="2"/>
  <c r="V810" i="2"/>
  <c r="V833" i="2"/>
  <c r="V853" i="2"/>
  <c r="V874" i="2"/>
  <c r="V897" i="2"/>
  <c r="V917" i="2"/>
  <c r="V938" i="2"/>
  <c r="V533" i="2"/>
  <c r="V621" i="2"/>
  <c r="V749" i="2"/>
  <c r="V898" i="2"/>
  <c r="V817" i="2"/>
  <c r="V901" i="2"/>
  <c r="V117" i="2"/>
  <c r="V181" i="2"/>
  <c r="V245" i="2"/>
  <c r="V309" i="2"/>
  <c r="V341" i="2"/>
  <c r="V373" i="2"/>
  <c r="V405" i="2"/>
  <c r="V437" i="2"/>
  <c r="V469" i="2"/>
  <c r="V501" i="2"/>
  <c r="V565" i="2"/>
  <c r="V597" i="2"/>
  <c r="V665" i="2"/>
  <c r="V793" i="2"/>
  <c r="V858" i="2"/>
  <c r="V125" i="2"/>
  <c r="V189" i="2"/>
  <c r="V253" i="2"/>
  <c r="V314" i="2"/>
  <c r="V346" i="2"/>
  <c r="V378" i="2"/>
  <c r="V410" i="2"/>
  <c r="V442" i="2"/>
  <c r="V474" i="2"/>
  <c r="V506" i="2"/>
  <c r="V538" i="2"/>
  <c r="V570" i="2"/>
  <c r="V602" i="2"/>
  <c r="V625" i="2"/>
  <c r="V645" i="2"/>
  <c r="V666" i="2"/>
  <c r="V689" i="2"/>
  <c r="V709" i="2"/>
  <c r="V773" i="2"/>
  <c r="V881" i="2"/>
  <c r="V133" i="2"/>
  <c r="V197" i="2"/>
  <c r="V261" i="2"/>
  <c r="V317" i="2"/>
  <c r="V349" i="2"/>
  <c r="V381" i="2"/>
  <c r="V413" i="2"/>
  <c r="V445" i="2"/>
  <c r="V477" i="2"/>
  <c r="V509" i="2"/>
  <c r="V541" i="2"/>
  <c r="V573" i="2"/>
  <c r="V605" i="2"/>
  <c r="V626" i="2"/>
  <c r="V649" i="2"/>
  <c r="V669" i="2"/>
  <c r="V690" i="2"/>
  <c r="V713" i="2"/>
  <c r="V733" i="2"/>
  <c r="V754" i="2"/>
  <c r="V777" i="2"/>
  <c r="V797" i="2"/>
  <c r="V818" i="2"/>
  <c r="V841" i="2"/>
  <c r="V861" i="2"/>
  <c r="V882" i="2"/>
  <c r="V905" i="2"/>
  <c r="V925" i="2"/>
  <c r="V514" i="2"/>
  <c r="V609" i="2"/>
  <c r="V673" i="2"/>
  <c r="V714" i="2"/>
  <c r="V757" i="2"/>
  <c r="V778" i="2"/>
  <c r="V821" i="2"/>
  <c r="V865" i="2"/>
  <c r="V906" i="2"/>
  <c r="V929" i="2"/>
  <c r="V589" i="2"/>
  <c r="V701" i="2"/>
  <c r="V786" i="2"/>
  <c r="V873" i="2"/>
  <c r="V937" i="2"/>
  <c r="V685" i="2"/>
  <c r="V770" i="2"/>
  <c r="V877" i="2"/>
  <c r="V730" i="2"/>
  <c r="V141" i="2"/>
  <c r="V205" i="2"/>
  <c r="V269" i="2"/>
  <c r="V322" i="2"/>
  <c r="V354" i="2"/>
  <c r="V386" i="2"/>
  <c r="V418" i="2"/>
  <c r="V450" i="2"/>
  <c r="V482" i="2"/>
  <c r="V546" i="2"/>
  <c r="V578" i="2"/>
  <c r="V629" i="2"/>
  <c r="V650" i="2"/>
  <c r="V693" i="2"/>
  <c r="V737" i="2"/>
  <c r="V801" i="2"/>
  <c r="V842" i="2"/>
  <c r="V885" i="2"/>
  <c r="V617" i="2"/>
  <c r="V681" i="2"/>
  <c r="V745" i="2"/>
  <c r="V829" i="2"/>
  <c r="V914" i="2"/>
  <c r="V729" i="2"/>
  <c r="V857" i="2"/>
  <c r="V941" i="2"/>
  <c r="V794" i="2"/>
  <c r="V922" i="2"/>
  <c r="V149" i="2"/>
  <c r="V213" i="2"/>
  <c r="V277" i="2"/>
  <c r="V325" i="2"/>
  <c r="V357" i="2"/>
  <c r="V389" i="2"/>
  <c r="V421" i="2"/>
  <c r="V453" i="2"/>
  <c r="V485" i="2"/>
  <c r="V517" i="2"/>
  <c r="V549" i="2"/>
  <c r="V581" i="2"/>
  <c r="V610" i="2"/>
  <c r="V633" i="2"/>
  <c r="V653" i="2"/>
  <c r="V674" i="2"/>
  <c r="V697" i="2"/>
  <c r="V717" i="2"/>
  <c r="V738" i="2"/>
  <c r="V761" i="2"/>
  <c r="V781" i="2"/>
  <c r="V802" i="2"/>
  <c r="V825" i="2"/>
  <c r="V845" i="2"/>
  <c r="V866" i="2"/>
  <c r="V889" i="2"/>
  <c r="V909" i="2"/>
  <c r="V930" i="2"/>
  <c r="V493" i="2"/>
  <c r="V809" i="2"/>
  <c r="V706" i="2"/>
  <c r="V813" i="2"/>
  <c r="V921" i="2"/>
  <c r="V837" i="2"/>
  <c r="V157" i="2"/>
  <c r="V221" i="2"/>
  <c r="V285" i="2"/>
  <c r="V330" i="2"/>
  <c r="V362" i="2"/>
  <c r="V394" i="2"/>
  <c r="V426" i="2"/>
  <c r="V458" i="2"/>
  <c r="V490" i="2"/>
  <c r="V522" i="2"/>
  <c r="V554" i="2"/>
  <c r="V586" i="2"/>
  <c r="V613" i="2"/>
  <c r="V634" i="2"/>
  <c r="V657" i="2"/>
  <c r="V677" i="2"/>
  <c r="V698" i="2"/>
  <c r="V721" i="2"/>
  <c r="V741" i="2"/>
  <c r="V762" i="2"/>
  <c r="V785" i="2"/>
  <c r="V805" i="2"/>
  <c r="V826" i="2"/>
  <c r="V849" i="2"/>
  <c r="V869" i="2"/>
  <c r="V890" i="2"/>
  <c r="V913" i="2"/>
  <c r="V933" i="2"/>
  <c r="V165" i="2"/>
  <c r="V229" i="2"/>
  <c r="V293" i="2"/>
  <c r="V333" i="2"/>
  <c r="V365" i="2"/>
  <c r="V397" i="2"/>
  <c r="V429" i="2"/>
  <c r="V461" i="2"/>
  <c r="V525" i="2"/>
  <c r="V557" i="2"/>
  <c r="V637" i="2"/>
  <c r="V658" i="2"/>
  <c r="V722" i="2"/>
  <c r="V765" i="2"/>
  <c r="V850" i="2"/>
  <c r="V893" i="2"/>
  <c r="V642" i="2"/>
  <c r="V834" i="2"/>
  <c r="V753" i="2"/>
  <c r="W5" i="2"/>
  <c r="V5" i="2"/>
  <c r="K5" i="2"/>
  <c r="L5" i="2"/>
  <c r="X5" i="2" s="1"/>
  <c r="M5" i="2"/>
  <c r="N5" i="2"/>
  <c r="O5" i="2"/>
  <c r="P5" i="2"/>
  <c r="Q5" i="2"/>
  <c r="R5" i="2"/>
  <c r="S5" i="2"/>
  <c r="T5" i="2"/>
  <c r="U5" i="2"/>
  <c r="K6" i="2"/>
  <c r="L6" i="2"/>
  <c r="M6" i="2"/>
  <c r="N6" i="2"/>
  <c r="O6" i="2"/>
  <c r="P6" i="2"/>
  <c r="Q6" i="2"/>
  <c r="R6" i="2"/>
  <c r="S6" i="2"/>
  <c r="T6" i="2"/>
  <c r="K7" i="2"/>
  <c r="U6" i="2"/>
  <c r="L7" i="2"/>
  <c r="M7" i="2"/>
  <c r="N7" i="2"/>
  <c r="O7" i="2"/>
  <c r="P7" i="2"/>
  <c r="Q7" i="2"/>
  <c r="U7" i="2"/>
  <c r="R7" i="2"/>
  <c r="T7" i="2"/>
  <c r="S7" i="2"/>
  <c r="K8" i="2"/>
  <c r="L8" i="2"/>
  <c r="M8" i="2"/>
  <c r="N8" i="2"/>
  <c r="O8" i="2"/>
  <c r="P8" i="2"/>
  <c r="Q8" i="2"/>
  <c r="S8" i="2"/>
  <c r="T8" i="2"/>
  <c r="R8" i="2"/>
  <c r="U8" i="2"/>
  <c r="K9" i="2"/>
  <c r="L9" i="2"/>
  <c r="M9" i="2"/>
  <c r="N9" i="2"/>
  <c r="O9" i="2"/>
  <c r="P9" i="2"/>
  <c r="R9" i="2"/>
  <c r="Q9" i="2"/>
  <c r="T9" i="2"/>
  <c r="S9" i="2"/>
  <c r="U9" i="2"/>
  <c r="K10" i="2"/>
  <c r="L10" i="2"/>
  <c r="M10" i="2"/>
  <c r="N10" i="2"/>
  <c r="O10" i="2"/>
  <c r="P10" i="2"/>
  <c r="Q10" i="2"/>
  <c r="T10" i="2"/>
  <c r="R10" i="2"/>
  <c r="K11" i="2"/>
  <c r="S10" i="2"/>
  <c r="U10" i="2"/>
  <c r="L11" i="2"/>
  <c r="M11" i="2"/>
  <c r="N11" i="2"/>
  <c r="O11" i="2"/>
  <c r="P11" i="2"/>
  <c r="S11" i="2"/>
  <c r="Q11" i="2"/>
  <c r="R11" i="2"/>
  <c r="T11" i="2"/>
  <c r="U11" i="2"/>
  <c r="K12" i="2"/>
  <c r="L12" i="2"/>
  <c r="M12" i="2"/>
  <c r="N12" i="2"/>
  <c r="O12" i="2"/>
  <c r="P12" i="2"/>
  <c r="S12" i="2"/>
  <c r="T12" i="2"/>
  <c r="Q12" i="2"/>
  <c r="R12" i="2"/>
  <c r="U12" i="2"/>
  <c r="K13" i="2"/>
  <c r="L13" i="2"/>
  <c r="M13" i="2"/>
  <c r="N13" i="2"/>
  <c r="O13" i="2"/>
  <c r="P13" i="2"/>
  <c r="R13" i="2"/>
  <c r="T13" i="2"/>
  <c r="Q13" i="2"/>
  <c r="U13" i="2"/>
  <c r="S13" i="2"/>
  <c r="K14" i="2"/>
  <c r="L14" i="2"/>
  <c r="M14" i="2"/>
  <c r="N14" i="2"/>
  <c r="O14" i="2"/>
  <c r="P14" i="2"/>
  <c r="K15" i="2"/>
  <c r="Q14" i="2"/>
  <c r="U14" i="2"/>
  <c r="R14" i="2"/>
  <c r="S14" i="2"/>
  <c r="T14" i="2"/>
  <c r="L15" i="2"/>
  <c r="M15" i="2"/>
  <c r="N15" i="2"/>
  <c r="O15" i="2"/>
  <c r="P15" i="2"/>
  <c r="Q15" i="2"/>
  <c r="R15" i="2"/>
  <c r="U15" i="2"/>
  <c r="S15" i="2"/>
  <c r="K16" i="2"/>
  <c r="T15" i="2"/>
  <c r="L16" i="2"/>
  <c r="M16" i="2"/>
  <c r="N16" i="2"/>
  <c r="O16" i="2"/>
  <c r="P16" i="2"/>
  <c r="R16" i="2"/>
  <c r="T16" i="2"/>
  <c r="Q16" i="2"/>
  <c r="U16" i="2"/>
  <c r="S16" i="2"/>
  <c r="K17" i="2"/>
  <c r="L17" i="2"/>
  <c r="M17" i="2"/>
  <c r="N17" i="2"/>
  <c r="O17" i="2"/>
  <c r="P17" i="2"/>
  <c r="S17" i="2"/>
  <c r="K18" i="2"/>
  <c r="Q17" i="2"/>
  <c r="U17" i="2"/>
  <c r="R17" i="2"/>
  <c r="T17" i="2"/>
  <c r="L18" i="2"/>
  <c r="M18" i="2"/>
  <c r="N18" i="2"/>
  <c r="O18" i="2"/>
  <c r="P18" i="2"/>
  <c r="S18" i="2"/>
  <c r="U18" i="2"/>
  <c r="Q18" i="2"/>
  <c r="K19" i="2"/>
  <c r="R18" i="2"/>
  <c r="T18" i="2"/>
  <c r="L19" i="2"/>
  <c r="M19" i="2"/>
  <c r="N19" i="2"/>
  <c r="O19" i="2"/>
  <c r="P19" i="2"/>
  <c r="R19" i="2"/>
  <c r="S19" i="2"/>
  <c r="Q19" i="2"/>
  <c r="T19" i="2"/>
  <c r="U19" i="2"/>
  <c r="K20" i="2"/>
  <c r="L20" i="2"/>
  <c r="M20" i="2"/>
  <c r="N20" i="2"/>
  <c r="O20" i="2"/>
  <c r="P20" i="2"/>
  <c r="S20" i="2"/>
  <c r="Q20" i="2"/>
  <c r="R20" i="2"/>
  <c r="U20" i="2"/>
  <c r="T20" i="2"/>
  <c r="K21" i="2"/>
  <c r="L21" i="2"/>
  <c r="M21" i="2"/>
  <c r="N21" i="2"/>
  <c r="O21" i="2"/>
  <c r="P21" i="2"/>
  <c r="R21" i="2"/>
  <c r="K22" i="2"/>
  <c r="Q21" i="2"/>
  <c r="S21" i="2"/>
  <c r="U21" i="2"/>
  <c r="T21" i="2"/>
  <c r="L22" i="2"/>
  <c r="M22" i="2"/>
  <c r="N22" i="2"/>
  <c r="O22" i="2"/>
  <c r="P22" i="2"/>
  <c r="Q22" i="2"/>
  <c r="T22" i="2"/>
  <c r="S22" i="2"/>
  <c r="R22" i="2"/>
  <c r="U22" i="2"/>
  <c r="K23" i="2"/>
  <c r="L23" i="2"/>
  <c r="M23" i="2"/>
  <c r="N23" i="2"/>
  <c r="O23" i="2"/>
  <c r="P23" i="2"/>
  <c r="R23" i="2"/>
  <c r="U23" i="2"/>
  <c r="Q23" i="2"/>
  <c r="S23" i="2"/>
  <c r="T23" i="2"/>
  <c r="K24" i="2"/>
  <c r="L24" i="2"/>
  <c r="M24" i="2"/>
  <c r="N24" i="2"/>
  <c r="O24" i="2"/>
  <c r="P24" i="2"/>
  <c r="U24" i="2"/>
  <c r="Q24" i="2"/>
  <c r="T24" i="2"/>
  <c r="R24" i="2"/>
  <c r="K25" i="2"/>
  <c r="S24" i="2"/>
  <c r="L25" i="2"/>
  <c r="M25" i="2"/>
  <c r="N25" i="2"/>
  <c r="O25" i="2"/>
  <c r="P25" i="2"/>
  <c r="S25" i="2"/>
  <c r="Q25" i="2"/>
  <c r="R25" i="2"/>
  <c r="T25" i="2"/>
  <c r="U25" i="2"/>
  <c r="K26" i="2"/>
  <c r="L26" i="2"/>
  <c r="M26" i="2"/>
  <c r="N26" i="2"/>
  <c r="O26" i="2"/>
  <c r="P26" i="2"/>
  <c r="K27" i="2"/>
  <c r="Q26" i="2"/>
  <c r="R26" i="2"/>
  <c r="U26" i="2"/>
  <c r="S26" i="2"/>
  <c r="T26" i="2"/>
  <c r="L27" i="2"/>
  <c r="M27" i="2"/>
  <c r="N27" i="2"/>
  <c r="O27" i="2"/>
  <c r="P27" i="2"/>
  <c r="S27" i="2"/>
  <c r="T27" i="2"/>
  <c r="K28" i="2"/>
  <c r="Q27" i="2"/>
  <c r="U27" i="2"/>
  <c r="R27" i="2"/>
  <c r="L28" i="2"/>
  <c r="M28" i="2"/>
  <c r="N28" i="2"/>
  <c r="O28" i="2"/>
  <c r="P28" i="2"/>
  <c r="T28" i="2"/>
  <c r="Q28" i="2"/>
  <c r="U28" i="2"/>
  <c r="R28" i="2"/>
  <c r="S28" i="2"/>
  <c r="K29" i="2"/>
  <c r="L29" i="2"/>
  <c r="M29" i="2"/>
  <c r="N29" i="2"/>
  <c r="O29" i="2"/>
  <c r="P29" i="2"/>
  <c r="S29" i="2"/>
  <c r="T29" i="2"/>
  <c r="K30" i="2"/>
  <c r="Q29" i="2"/>
  <c r="R29" i="2"/>
  <c r="U29" i="2"/>
  <c r="L30" i="2"/>
  <c r="M30" i="2"/>
  <c r="N30" i="2"/>
  <c r="O30" i="2"/>
  <c r="P30" i="2"/>
  <c r="R30" i="2"/>
  <c r="S30" i="2"/>
  <c r="K31" i="2"/>
  <c r="Q30" i="2"/>
  <c r="T30" i="2"/>
  <c r="U30" i="2"/>
  <c r="L31" i="2"/>
  <c r="M31" i="2"/>
  <c r="N31" i="2"/>
  <c r="O31" i="2"/>
  <c r="P31" i="2"/>
  <c r="R31" i="2"/>
  <c r="S31" i="2"/>
  <c r="K32" i="2"/>
  <c r="Q31" i="2"/>
  <c r="T31" i="2"/>
  <c r="U31" i="2"/>
  <c r="L32" i="2"/>
  <c r="M32" i="2"/>
  <c r="N32" i="2"/>
  <c r="O32" i="2"/>
  <c r="P32" i="2"/>
  <c r="Q32" i="2"/>
  <c r="S32" i="2"/>
  <c r="K33" i="2"/>
  <c r="R32" i="2"/>
  <c r="U32" i="2"/>
  <c r="T32" i="2"/>
  <c r="L33" i="2"/>
  <c r="M33" i="2"/>
  <c r="N33" i="2"/>
  <c r="O33" i="2"/>
  <c r="P33" i="2"/>
  <c r="R33" i="2"/>
  <c r="U33" i="2"/>
  <c r="Q33" i="2"/>
  <c r="S33" i="2"/>
  <c r="T33" i="2"/>
  <c r="K34" i="2"/>
  <c r="L34" i="2"/>
  <c r="M34" i="2"/>
  <c r="N34" i="2"/>
  <c r="O34" i="2"/>
  <c r="P34" i="2"/>
  <c r="U34" i="2"/>
  <c r="Q34" i="2"/>
  <c r="T34" i="2"/>
  <c r="R34" i="2"/>
  <c r="S34" i="2"/>
  <c r="K35" i="2"/>
  <c r="L35" i="2"/>
  <c r="M35" i="2"/>
  <c r="N35" i="2"/>
  <c r="O35" i="2"/>
  <c r="P35" i="2"/>
  <c r="S35" i="2"/>
  <c r="K36" i="2"/>
  <c r="Q35" i="2"/>
  <c r="R35" i="2"/>
  <c r="U35" i="2"/>
  <c r="T35" i="2"/>
  <c r="L36" i="2"/>
  <c r="M36" i="2"/>
  <c r="N36" i="2"/>
  <c r="O36" i="2"/>
  <c r="P36" i="2"/>
  <c r="Q36" i="2"/>
  <c r="S36" i="2"/>
  <c r="T36" i="2"/>
  <c r="R36" i="2"/>
  <c r="K37" i="2"/>
  <c r="U36" i="2"/>
  <c r="L37" i="2"/>
  <c r="M37" i="2"/>
  <c r="N37" i="2"/>
  <c r="O37" i="2"/>
  <c r="P37" i="2"/>
  <c r="R37" i="2"/>
  <c r="T37" i="2"/>
  <c r="Q37" i="2"/>
  <c r="U37" i="2"/>
  <c r="S37" i="2"/>
  <c r="K38" i="2"/>
  <c r="L38" i="2"/>
  <c r="M38" i="2"/>
  <c r="N38" i="2"/>
  <c r="O38" i="2"/>
  <c r="P38" i="2"/>
  <c r="Q38" i="2"/>
  <c r="U38" i="2"/>
  <c r="R38" i="2"/>
  <c r="S38" i="2"/>
  <c r="K39" i="2"/>
  <c r="T38" i="2"/>
  <c r="L39" i="2"/>
  <c r="M39" i="2"/>
  <c r="N39" i="2"/>
  <c r="O39" i="2"/>
  <c r="P39" i="2"/>
  <c r="R39" i="2"/>
  <c r="U39" i="2"/>
  <c r="Q39" i="2"/>
  <c r="T39" i="2"/>
  <c r="S39" i="2"/>
  <c r="K40" i="2"/>
  <c r="L40" i="2"/>
  <c r="M40" i="2"/>
  <c r="N40" i="2"/>
  <c r="O40" i="2"/>
  <c r="P40" i="2"/>
  <c r="R40" i="2"/>
  <c r="Q40" i="2"/>
  <c r="S40" i="2"/>
  <c r="T40" i="2"/>
  <c r="K41" i="2"/>
  <c r="U40" i="2"/>
  <c r="L41" i="2"/>
  <c r="M41" i="2"/>
  <c r="N41" i="2"/>
  <c r="O41" i="2"/>
  <c r="P41" i="2"/>
  <c r="R41" i="2"/>
  <c r="T41" i="2"/>
  <c r="Q41" i="2"/>
  <c r="U41" i="2"/>
  <c r="S41" i="2"/>
  <c r="K42" i="2"/>
  <c r="L42" i="2"/>
  <c r="M42" i="2"/>
  <c r="N42" i="2"/>
  <c r="O42" i="2"/>
  <c r="P42" i="2"/>
  <c r="S42" i="2"/>
  <c r="Q42" i="2"/>
  <c r="K43" i="2"/>
  <c r="R42" i="2"/>
  <c r="T42" i="2"/>
  <c r="U42" i="2"/>
  <c r="L43" i="2"/>
  <c r="M43" i="2"/>
  <c r="N43" i="2"/>
  <c r="O43" i="2"/>
  <c r="P43" i="2"/>
  <c r="S43" i="2"/>
  <c r="Q43" i="2"/>
  <c r="T43" i="2"/>
  <c r="R43" i="2"/>
  <c r="U43" i="2"/>
  <c r="K44" i="2"/>
  <c r="L44" i="2"/>
  <c r="M44" i="2"/>
  <c r="N44" i="2"/>
  <c r="O44" i="2"/>
  <c r="P44" i="2"/>
  <c r="S44" i="2"/>
  <c r="T44" i="2"/>
  <c r="Q44" i="2"/>
  <c r="R44" i="2"/>
  <c r="U44" i="2"/>
  <c r="K45" i="2"/>
  <c r="L45" i="2"/>
  <c r="M45" i="2"/>
  <c r="N45" i="2"/>
  <c r="O45" i="2"/>
  <c r="P45" i="2"/>
  <c r="Q45" i="2"/>
  <c r="S45" i="2"/>
  <c r="T45" i="2"/>
  <c r="R45" i="2"/>
  <c r="U45" i="2"/>
  <c r="K46" i="2"/>
  <c r="L46" i="2"/>
  <c r="M46" i="2"/>
  <c r="N46" i="2"/>
  <c r="O46" i="2"/>
  <c r="P46" i="2"/>
  <c r="T46" i="2"/>
  <c r="Q46" i="2"/>
  <c r="S46" i="2"/>
  <c r="K47" i="2"/>
  <c r="R46" i="2"/>
  <c r="U46" i="2"/>
  <c r="L47" i="2"/>
  <c r="M47" i="2"/>
  <c r="N47" i="2"/>
  <c r="O47" i="2"/>
  <c r="P47" i="2"/>
  <c r="U47" i="2"/>
  <c r="Q47" i="2"/>
  <c r="T47" i="2"/>
  <c r="R47" i="2"/>
  <c r="S47" i="2"/>
  <c r="K48" i="2"/>
  <c r="L48" i="2"/>
  <c r="M48" i="2"/>
  <c r="N48" i="2"/>
  <c r="O48" i="2"/>
  <c r="P48" i="2"/>
  <c r="R48" i="2"/>
  <c r="U48" i="2"/>
  <c r="K49" i="2"/>
  <c r="Q48" i="2"/>
  <c r="S48" i="2"/>
  <c r="T48" i="2"/>
  <c r="L49" i="2"/>
  <c r="M49" i="2"/>
  <c r="N49" i="2"/>
  <c r="O49" i="2"/>
  <c r="P49" i="2"/>
  <c r="S49" i="2"/>
  <c r="K50" i="2"/>
  <c r="Q49" i="2"/>
  <c r="U49" i="2"/>
  <c r="R49" i="2"/>
  <c r="T49" i="2"/>
  <c r="L50" i="2"/>
  <c r="M50" i="2"/>
  <c r="N50" i="2"/>
  <c r="O50" i="2"/>
  <c r="P50" i="2"/>
  <c r="S50" i="2"/>
  <c r="T50" i="2"/>
  <c r="Q50" i="2"/>
  <c r="R50" i="2"/>
  <c r="U50" i="2"/>
  <c r="K51" i="2"/>
  <c r="L51" i="2"/>
  <c r="M51" i="2"/>
  <c r="N51" i="2"/>
  <c r="O51" i="2"/>
  <c r="P51" i="2"/>
  <c r="R51" i="2"/>
  <c r="S51" i="2"/>
  <c r="K52" i="2"/>
  <c r="Q51" i="2"/>
  <c r="T51" i="2"/>
  <c r="U51" i="2"/>
  <c r="L52" i="2"/>
  <c r="M52" i="2"/>
  <c r="N52" i="2"/>
  <c r="O52" i="2"/>
  <c r="P52" i="2"/>
  <c r="Q52" i="2"/>
  <c r="R52" i="2"/>
  <c r="K53" i="2"/>
  <c r="S52" i="2"/>
  <c r="U52" i="2"/>
  <c r="T52" i="2"/>
  <c r="L53" i="2"/>
  <c r="M53" i="2"/>
  <c r="N53" i="2"/>
  <c r="O53" i="2"/>
  <c r="P53" i="2"/>
  <c r="S53" i="2"/>
  <c r="U53" i="2"/>
  <c r="Q53" i="2"/>
  <c r="R53" i="2"/>
  <c r="K54" i="2"/>
  <c r="T53" i="2"/>
  <c r="L54" i="2"/>
  <c r="M54" i="2"/>
  <c r="N54" i="2"/>
  <c r="O54" i="2"/>
  <c r="P54" i="2"/>
  <c r="Q54" i="2"/>
  <c r="S54" i="2"/>
  <c r="R54" i="2"/>
  <c r="U54" i="2"/>
  <c r="K55" i="2"/>
  <c r="T54" i="2"/>
  <c r="L55" i="2"/>
  <c r="M55" i="2"/>
  <c r="N55" i="2"/>
  <c r="O55" i="2"/>
  <c r="P55" i="2"/>
  <c r="T55" i="2"/>
  <c r="K56" i="2"/>
  <c r="Q55" i="2"/>
  <c r="R55" i="2"/>
  <c r="S55" i="2"/>
  <c r="U55" i="2"/>
  <c r="L56" i="2"/>
  <c r="M56" i="2"/>
  <c r="N56" i="2"/>
  <c r="O56" i="2"/>
  <c r="P56" i="2"/>
  <c r="Q56" i="2"/>
  <c r="U56" i="2"/>
  <c r="R56" i="2"/>
  <c r="S56" i="2"/>
  <c r="T56" i="2"/>
  <c r="K57" i="2"/>
  <c r="L57" i="2"/>
  <c r="M57" i="2"/>
  <c r="N57" i="2"/>
  <c r="O57" i="2"/>
  <c r="P57" i="2"/>
  <c r="S57" i="2"/>
  <c r="K58" i="2"/>
  <c r="Q57" i="2"/>
  <c r="U57" i="2"/>
  <c r="R57" i="2"/>
  <c r="T57" i="2"/>
  <c r="L58" i="2"/>
  <c r="M58" i="2"/>
  <c r="N58" i="2"/>
  <c r="O58" i="2"/>
  <c r="P58" i="2"/>
  <c r="Q58" i="2"/>
  <c r="R58" i="2"/>
  <c r="T58" i="2"/>
  <c r="S58" i="2"/>
  <c r="U58" i="2"/>
  <c r="K59" i="2"/>
  <c r="L59" i="2"/>
  <c r="M59" i="2"/>
  <c r="N59" i="2"/>
  <c r="O59" i="2"/>
  <c r="P59" i="2"/>
  <c r="R59" i="2"/>
  <c r="T59" i="2"/>
  <c r="Q59" i="2"/>
  <c r="S59" i="2"/>
  <c r="U59" i="2"/>
  <c r="K60" i="2"/>
  <c r="L60" i="2"/>
  <c r="M60" i="2"/>
  <c r="N60" i="2"/>
  <c r="O60" i="2"/>
  <c r="P60" i="2"/>
  <c r="Q60" i="2"/>
  <c r="S60" i="2"/>
  <c r="U60" i="2"/>
  <c r="R60" i="2"/>
  <c r="T60" i="2"/>
  <c r="K61" i="2"/>
  <c r="L61" i="2"/>
  <c r="M61" i="2"/>
  <c r="N61" i="2"/>
  <c r="O61" i="2"/>
  <c r="P61" i="2"/>
  <c r="Q61" i="2"/>
  <c r="T61" i="2"/>
  <c r="R61" i="2"/>
  <c r="S61" i="2"/>
  <c r="U61" i="2"/>
  <c r="K62" i="2"/>
  <c r="L62" i="2"/>
  <c r="M62" i="2"/>
  <c r="N62" i="2"/>
  <c r="O62" i="2"/>
  <c r="P62" i="2"/>
  <c r="R62" i="2"/>
  <c r="K63" i="2"/>
  <c r="Q62" i="2"/>
  <c r="U62" i="2"/>
  <c r="S62" i="2"/>
  <c r="T62" i="2"/>
  <c r="L63" i="2"/>
  <c r="M63" i="2"/>
  <c r="N63" i="2"/>
  <c r="O63" i="2"/>
  <c r="P63" i="2"/>
  <c r="R63" i="2"/>
  <c r="T63" i="2"/>
  <c r="Q63" i="2"/>
  <c r="U63" i="2"/>
  <c r="S63" i="2"/>
  <c r="K64" i="2"/>
  <c r="L64" i="2"/>
  <c r="M64" i="2"/>
  <c r="N64" i="2"/>
  <c r="O64" i="2"/>
  <c r="P64" i="2"/>
  <c r="Q64" i="2"/>
  <c r="T64" i="2"/>
  <c r="K65" i="2"/>
  <c r="R64" i="2"/>
  <c r="S64" i="2"/>
  <c r="U64" i="2"/>
  <c r="L65" i="2"/>
  <c r="M65" i="2"/>
  <c r="N65" i="2"/>
  <c r="O65" i="2"/>
  <c r="P65" i="2"/>
  <c r="K66" i="2"/>
  <c r="Q65" i="2"/>
  <c r="U65" i="2"/>
  <c r="R65" i="2"/>
  <c r="S65" i="2"/>
  <c r="T65" i="2"/>
  <c r="L66" i="2"/>
  <c r="M66" i="2"/>
  <c r="N66" i="2"/>
  <c r="O66" i="2"/>
  <c r="P66" i="2"/>
  <c r="Q66" i="2"/>
  <c r="S66" i="2"/>
  <c r="U66" i="2"/>
  <c r="R66" i="2"/>
  <c r="T66" i="2"/>
  <c r="K67" i="2"/>
  <c r="L67" i="2"/>
  <c r="M67" i="2"/>
  <c r="N67" i="2"/>
  <c r="O67" i="2"/>
  <c r="P67" i="2"/>
  <c r="R67" i="2"/>
  <c r="S67" i="2"/>
  <c r="Q67" i="2"/>
  <c r="U67" i="2"/>
  <c r="T67" i="2"/>
  <c r="K68" i="2"/>
  <c r="L68" i="2"/>
  <c r="M68" i="2"/>
  <c r="N68" i="2"/>
  <c r="O68" i="2"/>
  <c r="P68" i="2"/>
  <c r="Q68" i="2"/>
  <c r="S68" i="2"/>
  <c r="U68" i="2"/>
  <c r="R68" i="2"/>
  <c r="T68" i="2"/>
  <c r="K69" i="2"/>
  <c r="L69" i="2"/>
  <c r="M69" i="2"/>
  <c r="N69" i="2"/>
  <c r="O69" i="2"/>
  <c r="P69" i="2"/>
  <c r="R69" i="2"/>
  <c r="S69" i="2"/>
  <c r="T69" i="2"/>
  <c r="Q69" i="2"/>
  <c r="U69" i="2"/>
  <c r="K70" i="2"/>
  <c r="L70" i="2"/>
  <c r="M70" i="2"/>
  <c r="N70" i="2"/>
  <c r="O70" i="2"/>
  <c r="P70" i="2"/>
  <c r="Q70" i="2"/>
  <c r="T70" i="2"/>
  <c r="R70" i="2"/>
  <c r="U70" i="2"/>
  <c r="S70" i="2"/>
  <c r="K71" i="2"/>
  <c r="L71" i="2"/>
  <c r="M71" i="2"/>
  <c r="N71" i="2"/>
  <c r="O71" i="2"/>
  <c r="P71" i="2"/>
  <c r="Q71" i="2"/>
  <c r="T71" i="2"/>
  <c r="R71" i="2"/>
  <c r="K72" i="2"/>
  <c r="S71" i="2"/>
  <c r="U71" i="2"/>
  <c r="L72" i="2"/>
  <c r="M72" i="2"/>
  <c r="N72" i="2"/>
  <c r="O72" i="2"/>
  <c r="P72" i="2"/>
  <c r="S72" i="2"/>
  <c r="Q72" i="2"/>
  <c r="U72" i="2"/>
  <c r="R72" i="2"/>
  <c r="T72" i="2"/>
  <c r="K73" i="2"/>
  <c r="L73" i="2"/>
  <c r="M73" i="2"/>
  <c r="N73" i="2"/>
  <c r="O73" i="2"/>
  <c r="P73" i="2"/>
  <c r="S73" i="2"/>
  <c r="K74" i="2"/>
  <c r="Q73" i="2"/>
  <c r="T73" i="2"/>
  <c r="R73" i="2"/>
  <c r="U73" i="2"/>
  <c r="L74" i="2"/>
  <c r="M74" i="2"/>
  <c r="N74" i="2"/>
  <c r="O74" i="2"/>
  <c r="P74" i="2"/>
  <c r="Q74" i="2"/>
  <c r="S74" i="2"/>
  <c r="R74" i="2"/>
  <c r="T74" i="2"/>
  <c r="U74" i="2"/>
  <c r="K75" i="2"/>
  <c r="L75" i="2"/>
  <c r="M75" i="2"/>
  <c r="N75" i="2"/>
  <c r="O75" i="2"/>
  <c r="P75" i="2"/>
  <c r="U75" i="2"/>
  <c r="Q75" i="2"/>
  <c r="K76" i="2"/>
  <c r="R75" i="2"/>
  <c r="S75" i="2"/>
  <c r="T75" i="2"/>
  <c r="L76" i="2"/>
  <c r="M76" i="2"/>
  <c r="N76" i="2"/>
  <c r="O76" i="2"/>
  <c r="P76" i="2"/>
  <c r="S76" i="2"/>
  <c r="K77" i="2"/>
  <c r="Q76" i="2"/>
  <c r="T76" i="2"/>
  <c r="R76" i="2"/>
  <c r="U76" i="2"/>
  <c r="L77" i="2"/>
  <c r="M77" i="2"/>
  <c r="N77" i="2"/>
  <c r="O77" i="2"/>
  <c r="P77" i="2"/>
  <c r="Q77" i="2"/>
  <c r="U77" i="2"/>
  <c r="R77" i="2"/>
  <c r="T77" i="2"/>
  <c r="S77" i="2"/>
  <c r="K78" i="2"/>
  <c r="L78" i="2"/>
  <c r="M78" i="2"/>
  <c r="N78" i="2"/>
  <c r="O78" i="2"/>
  <c r="P78" i="2"/>
  <c r="R78" i="2"/>
  <c r="T78" i="2"/>
  <c r="K79" i="2"/>
  <c r="Q78" i="2"/>
  <c r="U78" i="2"/>
  <c r="S78" i="2"/>
  <c r="L79" i="2"/>
  <c r="M79" i="2"/>
  <c r="N79" i="2"/>
  <c r="O79" i="2"/>
  <c r="P79" i="2"/>
  <c r="Q79" i="2"/>
  <c r="T79" i="2"/>
  <c r="U79" i="2"/>
  <c r="R79" i="2"/>
  <c r="S79" i="2"/>
  <c r="K80" i="2"/>
  <c r="L80" i="2"/>
  <c r="M80" i="2"/>
  <c r="N80" i="2"/>
  <c r="O80" i="2"/>
  <c r="P80" i="2"/>
  <c r="Q80" i="2"/>
  <c r="S80" i="2"/>
  <c r="T80" i="2"/>
  <c r="R80" i="2"/>
  <c r="U80" i="2"/>
  <c r="K81" i="2"/>
  <c r="L81" i="2"/>
  <c r="M81" i="2"/>
  <c r="N81" i="2"/>
  <c r="O81" i="2"/>
  <c r="P81" i="2"/>
  <c r="Q81" i="2"/>
  <c r="S81" i="2"/>
  <c r="T81" i="2"/>
  <c r="R81" i="2"/>
  <c r="U81" i="2"/>
  <c r="K82" i="2"/>
  <c r="L82" i="2"/>
  <c r="M82" i="2"/>
  <c r="N82" i="2"/>
  <c r="O82" i="2"/>
  <c r="P82" i="2"/>
  <c r="Q82" i="2"/>
  <c r="S82" i="2"/>
  <c r="T82" i="2"/>
  <c r="R82" i="2"/>
  <c r="U82" i="2"/>
  <c r="K83" i="2"/>
  <c r="L83" i="2"/>
  <c r="M83" i="2"/>
  <c r="N83" i="2"/>
  <c r="O83" i="2"/>
  <c r="P83" i="2"/>
  <c r="Q83" i="2"/>
  <c r="T83" i="2"/>
  <c r="S83" i="2"/>
  <c r="R83" i="2"/>
  <c r="U83" i="2"/>
  <c r="K84" i="2"/>
  <c r="L84" i="2"/>
  <c r="M84" i="2"/>
  <c r="N84" i="2"/>
  <c r="O84" i="2"/>
  <c r="P84" i="2"/>
  <c r="R84" i="2"/>
  <c r="S84" i="2"/>
  <c r="K85" i="2"/>
  <c r="Q84" i="2"/>
  <c r="T84" i="2"/>
  <c r="U84" i="2"/>
  <c r="L85" i="2"/>
  <c r="M85" i="2"/>
  <c r="N85" i="2"/>
  <c r="O85" i="2"/>
  <c r="P85" i="2"/>
  <c r="R85" i="2"/>
  <c r="U85" i="2"/>
  <c r="Q85" i="2"/>
  <c r="S85" i="2"/>
  <c r="K86" i="2"/>
  <c r="T85" i="2"/>
  <c r="L86" i="2"/>
  <c r="M86" i="2"/>
  <c r="N86" i="2"/>
  <c r="O86" i="2"/>
  <c r="P86" i="2"/>
  <c r="K87" i="2"/>
  <c r="Q86" i="2"/>
  <c r="U86" i="2"/>
  <c r="R86" i="2"/>
  <c r="S86" i="2"/>
  <c r="T86" i="2"/>
  <c r="L87" i="2"/>
  <c r="M87" i="2"/>
  <c r="N87" i="2"/>
  <c r="O87" i="2"/>
  <c r="P87" i="2"/>
  <c r="S87" i="2"/>
  <c r="T87" i="2"/>
  <c r="Q87" i="2"/>
  <c r="R87" i="2"/>
  <c r="K88" i="2"/>
  <c r="U87" i="2"/>
  <c r="L88" i="2"/>
  <c r="M88" i="2"/>
  <c r="N88" i="2"/>
  <c r="O88" i="2"/>
  <c r="P88" i="2"/>
  <c r="S88" i="2"/>
  <c r="U88" i="2"/>
  <c r="Q88" i="2"/>
  <c r="R88" i="2"/>
  <c r="T88" i="2"/>
  <c r="K89" i="2"/>
  <c r="L89" i="2"/>
  <c r="M89" i="2"/>
  <c r="N89" i="2"/>
  <c r="O89" i="2"/>
  <c r="P89" i="2"/>
  <c r="R89" i="2"/>
  <c r="T89" i="2"/>
  <c r="Q89" i="2"/>
  <c r="K90" i="2"/>
  <c r="S89" i="2"/>
  <c r="U89" i="2"/>
  <c r="L90" i="2"/>
  <c r="M90" i="2"/>
  <c r="N90" i="2"/>
  <c r="O90" i="2"/>
  <c r="P90" i="2"/>
  <c r="R90" i="2"/>
  <c r="S90" i="2"/>
  <c r="U90" i="2"/>
  <c r="Q90" i="2"/>
  <c r="T90" i="2"/>
  <c r="K91" i="2"/>
  <c r="L91" i="2"/>
  <c r="M91" i="2"/>
  <c r="N91" i="2"/>
  <c r="O91" i="2"/>
  <c r="P91" i="2"/>
  <c r="S91" i="2"/>
  <c r="T91" i="2"/>
  <c r="K92" i="2"/>
  <c r="Q91" i="2"/>
  <c r="U91" i="2"/>
  <c r="R91" i="2"/>
  <c r="L92" i="2"/>
  <c r="M92" i="2"/>
  <c r="N92" i="2"/>
  <c r="O92" i="2"/>
  <c r="P92" i="2"/>
  <c r="S92" i="2"/>
  <c r="T92" i="2"/>
  <c r="Q92" i="2"/>
  <c r="U92" i="2"/>
  <c r="R92" i="2"/>
  <c r="K93" i="2"/>
  <c r="L93" i="2"/>
  <c r="M93" i="2"/>
  <c r="N93" i="2"/>
  <c r="O93" i="2"/>
  <c r="P93" i="2"/>
  <c r="Q93" i="2"/>
  <c r="S93" i="2"/>
  <c r="R93" i="2"/>
  <c r="T93" i="2"/>
  <c r="U93" i="2"/>
  <c r="K94" i="2"/>
  <c r="L94" i="2"/>
  <c r="M94" i="2"/>
  <c r="N94" i="2"/>
  <c r="O94" i="2"/>
  <c r="P94" i="2"/>
  <c r="U94" i="2"/>
  <c r="Q94" i="2"/>
  <c r="T94" i="2"/>
  <c r="R94" i="2"/>
  <c r="K95" i="2"/>
  <c r="S94" i="2"/>
  <c r="L95" i="2"/>
  <c r="M95" i="2"/>
  <c r="N95" i="2"/>
  <c r="O95" i="2"/>
  <c r="P95" i="2"/>
  <c r="S95" i="2"/>
  <c r="U95" i="2"/>
  <c r="Q95" i="2"/>
  <c r="T95" i="2"/>
  <c r="R95" i="2"/>
  <c r="K96" i="2"/>
  <c r="L96" i="2"/>
  <c r="M96" i="2"/>
  <c r="N96" i="2"/>
  <c r="O96" i="2"/>
  <c r="P96" i="2"/>
  <c r="K97" i="2"/>
  <c r="Q96" i="2"/>
  <c r="R96" i="2"/>
  <c r="U96" i="2"/>
  <c r="S96" i="2"/>
  <c r="T96" i="2"/>
  <c r="L97" i="2"/>
  <c r="M97" i="2"/>
  <c r="N97" i="2"/>
  <c r="O97" i="2"/>
  <c r="P97" i="2"/>
  <c r="Q97" i="2"/>
  <c r="S97" i="2"/>
  <c r="U97" i="2"/>
  <c r="R97" i="2"/>
  <c r="T97" i="2"/>
  <c r="K98" i="2"/>
  <c r="L98" i="2"/>
  <c r="M98" i="2"/>
  <c r="N98" i="2"/>
  <c r="O98" i="2"/>
  <c r="P98" i="2"/>
  <c r="T98" i="2"/>
  <c r="U98" i="2"/>
  <c r="Q98" i="2"/>
  <c r="R98" i="2"/>
  <c r="S98" i="2"/>
  <c r="K99" i="2"/>
  <c r="L99" i="2"/>
  <c r="M99" i="2"/>
  <c r="N99" i="2"/>
  <c r="O99" i="2"/>
  <c r="P99" i="2"/>
  <c r="Q99" i="2"/>
  <c r="R99" i="2"/>
  <c r="S99" i="2"/>
  <c r="U99" i="2"/>
  <c r="T99" i="2"/>
  <c r="K100" i="2"/>
  <c r="L100" i="2"/>
  <c r="M100" i="2"/>
  <c r="N100" i="2"/>
  <c r="O100" i="2"/>
  <c r="P100" i="2"/>
  <c r="Q100" i="2"/>
  <c r="S100" i="2"/>
  <c r="R100" i="2"/>
  <c r="T100" i="2"/>
  <c r="U100" i="2"/>
  <c r="K101" i="2"/>
  <c r="L101" i="2"/>
  <c r="M101" i="2"/>
  <c r="N101" i="2"/>
  <c r="O101" i="2"/>
  <c r="P101" i="2"/>
  <c r="Q101" i="2"/>
  <c r="S101" i="2"/>
  <c r="K102" i="2"/>
  <c r="R101" i="2"/>
  <c r="T101" i="2"/>
  <c r="U101" i="2"/>
  <c r="L102" i="2"/>
  <c r="M102" i="2"/>
  <c r="N102" i="2"/>
  <c r="O102" i="2"/>
  <c r="P102" i="2"/>
  <c r="T102" i="2"/>
  <c r="K103" i="2"/>
  <c r="Q102" i="2"/>
  <c r="U102" i="2"/>
  <c r="R102" i="2"/>
  <c r="S102" i="2"/>
  <c r="L103" i="2"/>
  <c r="M103" i="2"/>
  <c r="N103" i="2"/>
  <c r="O103" i="2"/>
  <c r="P103" i="2"/>
  <c r="S103" i="2"/>
  <c r="Q103" i="2"/>
  <c r="K104" i="2"/>
  <c r="R103" i="2"/>
  <c r="U103" i="2"/>
  <c r="T103" i="2"/>
  <c r="L104" i="2"/>
  <c r="M104" i="2"/>
  <c r="N104" i="2"/>
  <c r="O104" i="2"/>
  <c r="P104" i="2"/>
  <c r="R104" i="2"/>
  <c r="S104" i="2"/>
  <c r="T104" i="2"/>
  <c r="Q104" i="2"/>
  <c r="U104" i="2"/>
  <c r="K105" i="2"/>
  <c r="L105" i="2"/>
  <c r="M105" i="2"/>
  <c r="N105" i="2"/>
  <c r="O105" i="2"/>
  <c r="P105" i="2"/>
  <c r="Q105" i="2"/>
  <c r="S105" i="2"/>
  <c r="T105" i="2"/>
  <c r="K106" i="2"/>
  <c r="R105" i="2"/>
  <c r="U105" i="2"/>
  <c r="L106" i="2"/>
  <c r="M106" i="2"/>
  <c r="N106" i="2"/>
  <c r="O106" i="2"/>
  <c r="P106" i="2"/>
  <c r="R106" i="2"/>
  <c r="S106" i="2"/>
  <c r="Q106" i="2"/>
  <c r="T106" i="2"/>
  <c r="U106" i="2"/>
  <c r="K107" i="2"/>
  <c r="L107" i="2"/>
  <c r="M107" i="2"/>
  <c r="N107" i="2"/>
  <c r="O107" i="2"/>
  <c r="P107" i="2"/>
  <c r="Q107" i="2"/>
  <c r="R107" i="2"/>
  <c r="K108" i="2"/>
  <c r="S107" i="2"/>
  <c r="T107" i="2"/>
  <c r="U107" i="2"/>
  <c r="L108" i="2"/>
  <c r="M108" i="2"/>
  <c r="N108" i="2"/>
  <c r="O108" i="2"/>
  <c r="P108" i="2"/>
  <c r="S108" i="2"/>
  <c r="U108" i="2"/>
  <c r="Q108" i="2"/>
  <c r="T108" i="2"/>
  <c r="R108" i="2"/>
  <c r="K109" i="2"/>
  <c r="L109" i="2"/>
  <c r="M109" i="2"/>
  <c r="N109" i="2"/>
  <c r="O109" i="2"/>
  <c r="P109" i="2"/>
  <c r="Q109" i="2"/>
  <c r="T109" i="2"/>
  <c r="S109" i="2"/>
  <c r="R109" i="2"/>
  <c r="U109" i="2"/>
  <c r="K110" i="2"/>
  <c r="L110" i="2"/>
  <c r="M110" i="2"/>
  <c r="N110" i="2"/>
  <c r="O110" i="2"/>
  <c r="P110" i="2"/>
  <c r="S110" i="2"/>
  <c r="T110" i="2"/>
  <c r="Q110" i="2"/>
  <c r="R110" i="2"/>
  <c r="U110" i="2"/>
  <c r="K111" i="2"/>
  <c r="L111" i="2"/>
  <c r="M111" i="2"/>
  <c r="N111" i="2"/>
  <c r="O111" i="2"/>
  <c r="P111" i="2"/>
  <c r="R111" i="2"/>
  <c r="U111" i="2"/>
  <c r="Q111" i="2"/>
  <c r="S111" i="2"/>
  <c r="T111" i="2"/>
  <c r="K112" i="2"/>
  <c r="L112" i="2"/>
  <c r="M112" i="2"/>
  <c r="N112" i="2"/>
  <c r="O112" i="2"/>
  <c r="P112" i="2"/>
  <c r="Q112" i="2"/>
  <c r="T112" i="2"/>
  <c r="R112" i="2"/>
  <c r="S112" i="2"/>
  <c r="U112" i="2"/>
  <c r="K113" i="2"/>
  <c r="L113" i="2"/>
  <c r="M113" i="2"/>
  <c r="N113" i="2"/>
  <c r="O113" i="2"/>
  <c r="P113" i="2"/>
  <c r="S113" i="2"/>
  <c r="U113" i="2"/>
  <c r="Q113" i="2"/>
  <c r="T113" i="2"/>
  <c r="R113" i="2"/>
  <c r="K114" i="2"/>
  <c r="L114" i="2"/>
  <c r="M114" i="2"/>
  <c r="N114" i="2"/>
  <c r="O114" i="2"/>
  <c r="P114" i="2"/>
  <c r="R114" i="2"/>
  <c r="Q114" i="2"/>
  <c r="U114" i="2"/>
  <c r="S114" i="2"/>
  <c r="T114" i="2"/>
  <c r="K115" i="2"/>
  <c r="L115" i="2"/>
  <c r="M115" i="2"/>
  <c r="N115" i="2"/>
  <c r="O115" i="2"/>
  <c r="P115" i="2"/>
  <c r="R115" i="2"/>
  <c r="T115" i="2"/>
  <c r="Q115" i="2"/>
  <c r="S115" i="2"/>
  <c r="U115" i="2"/>
  <c r="K116" i="2"/>
  <c r="L116" i="2"/>
  <c r="M116" i="2"/>
  <c r="N116" i="2"/>
  <c r="O116" i="2"/>
  <c r="P116" i="2"/>
  <c r="S116" i="2"/>
  <c r="T116" i="2"/>
  <c r="Q116" i="2"/>
  <c r="R116" i="2"/>
  <c r="U116" i="2"/>
  <c r="K117" i="2"/>
  <c r="L117" i="2"/>
  <c r="M117" i="2"/>
  <c r="N117" i="2"/>
  <c r="O117" i="2"/>
  <c r="P117" i="2"/>
  <c r="Q117" i="2"/>
  <c r="K118" i="2"/>
  <c r="R117" i="2"/>
  <c r="U117" i="2"/>
  <c r="S117" i="2"/>
  <c r="T117" i="2"/>
  <c r="L118" i="2"/>
  <c r="M118" i="2"/>
  <c r="N118" i="2"/>
  <c r="O118" i="2"/>
  <c r="P118" i="2"/>
  <c r="R118" i="2"/>
  <c r="S118" i="2"/>
  <c r="K119" i="2"/>
  <c r="Q118" i="2"/>
  <c r="U118" i="2"/>
  <c r="T118" i="2"/>
  <c r="L119" i="2"/>
  <c r="M119" i="2"/>
  <c r="N119" i="2"/>
  <c r="O119" i="2"/>
  <c r="P119" i="2"/>
  <c r="S119" i="2"/>
  <c r="T119" i="2"/>
  <c r="Q119" i="2"/>
  <c r="R119" i="2"/>
  <c r="U119" i="2"/>
  <c r="K120" i="2"/>
  <c r="L120" i="2"/>
  <c r="M120" i="2"/>
  <c r="N120" i="2"/>
  <c r="O120" i="2"/>
  <c r="P120" i="2"/>
  <c r="R120" i="2"/>
  <c r="U120" i="2"/>
  <c r="Q120" i="2"/>
  <c r="S120" i="2"/>
  <c r="T120" i="2"/>
  <c r="K121" i="2"/>
  <c r="L121" i="2"/>
  <c r="M121" i="2"/>
  <c r="N121" i="2"/>
  <c r="O121" i="2"/>
  <c r="P121" i="2"/>
  <c r="S121" i="2"/>
  <c r="U121" i="2"/>
  <c r="Q121" i="2"/>
  <c r="R121" i="2"/>
  <c r="T121" i="2"/>
  <c r="K122" i="2"/>
  <c r="L122" i="2"/>
  <c r="M122" i="2"/>
  <c r="N122" i="2"/>
  <c r="O122" i="2"/>
  <c r="P122" i="2"/>
  <c r="Q122" i="2"/>
  <c r="S122" i="2"/>
  <c r="K123" i="2"/>
  <c r="R122" i="2"/>
  <c r="U122" i="2"/>
  <c r="T122" i="2"/>
  <c r="L123" i="2"/>
  <c r="M123" i="2"/>
  <c r="N123" i="2"/>
  <c r="O123" i="2"/>
  <c r="P123" i="2"/>
  <c r="Q123" i="2"/>
  <c r="S123" i="2"/>
  <c r="T123" i="2"/>
  <c r="R123" i="2"/>
  <c r="U123" i="2"/>
  <c r="K124" i="2"/>
  <c r="L124" i="2"/>
  <c r="M124" i="2"/>
  <c r="N124" i="2"/>
  <c r="O124" i="2"/>
  <c r="P124" i="2"/>
  <c r="Q124" i="2"/>
  <c r="S124" i="2"/>
  <c r="U124" i="2"/>
  <c r="R124" i="2"/>
  <c r="T124" i="2"/>
  <c r="K125" i="2"/>
  <c r="L125" i="2"/>
  <c r="M125" i="2"/>
  <c r="N125" i="2"/>
  <c r="O125" i="2"/>
  <c r="P125" i="2"/>
  <c r="R125" i="2"/>
  <c r="U125" i="2"/>
  <c r="Q125" i="2"/>
  <c r="T125" i="2"/>
  <c r="S125" i="2"/>
  <c r="K126" i="2"/>
  <c r="L126" i="2"/>
  <c r="M126" i="2"/>
  <c r="N126" i="2"/>
  <c r="O126" i="2"/>
  <c r="P126" i="2"/>
  <c r="R126" i="2"/>
  <c r="T126" i="2"/>
  <c r="Q126" i="2"/>
  <c r="S126" i="2"/>
  <c r="U126" i="2"/>
  <c r="K127" i="2"/>
  <c r="L127" i="2"/>
  <c r="M127" i="2"/>
  <c r="N127" i="2"/>
  <c r="O127" i="2"/>
  <c r="P127" i="2"/>
  <c r="U127" i="2"/>
  <c r="Q127" i="2"/>
  <c r="K128" i="2"/>
  <c r="R127" i="2"/>
  <c r="S127" i="2"/>
  <c r="T127" i="2"/>
  <c r="L128" i="2"/>
  <c r="M128" i="2"/>
  <c r="N128" i="2"/>
  <c r="O128" i="2"/>
  <c r="P128" i="2"/>
  <c r="S128" i="2"/>
  <c r="T128" i="2"/>
  <c r="K129" i="2"/>
  <c r="Q128" i="2"/>
  <c r="R128" i="2"/>
  <c r="U128" i="2"/>
  <c r="L129" i="2"/>
  <c r="M129" i="2"/>
  <c r="N129" i="2"/>
  <c r="O129" i="2"/>
  <c r="P129" i="2"/>
  <c r="Q129" i="2"/>
  <c r="R129" i="2"/>
  <c r="U129" i="2"/>
  <c r="S129" i="2"/>
  <c r="T129" i="2"/>
  <c r="K130" i="2"/>
  <c r="L130" i="2"/>
  <c r="M130" i="2"/>
  <c r="N130" i="2"/>
  <c r="O130" i="2"/>
  <c r="P130" i="2"/>
  <c r="Q130" i="2"/>
  <c r="S130" i="2"/>
  <c r="U130" i="2"/>
  <c r="R130" i="2"/>
  <c r="T130" i="2"/>
  <c r="K131" i="2"/>
  <c r="L131" i="2"/>
  <c r="M131" i="2"/>
  <c r="N131" i="2"/>
  <c r="O131" i="2"/>
  <c r="P131" i="2"/>
  <c r="Q131" i="2"/>
  <c r="S131" i="2"/>
  <c r="T131" i="2"/>
  <c r="R131" i="2"/>
  <c r="U131" i="2"/>
  <c r="K132" i="2"/>
  <c r="L132" i="2"/>
  <c r="M132" i="2"/>
  <c r="N132" i="2"/>
  <c r="O132" i="2"/>
  <c r="P132" i="2"/>
  <c r="S132" i="2"/>
  <c r="Q132" i="2"/>
  <c r="U132" i="2"/>
  <c r="R132" i="2"/>
  <c r="T132" i="2"/>
  <c r="K133" i="2"/>
  <c r="L133" i="2"/>
  <c r="M133" i="2"/>
  <c r="N133" i="2"/>
  <c r="O133" i="2"/>
  <c r="P133" i="2"/>
  <c r="Q133" i="2"/>
  <c r="R133" i="2"/>
  <c r="S133" i="2"/>
  <c r="U133" i="2"/>
  <c r="T133" i="2"/>
  <c r="K134" i="2"/>
  <c r="L134" i="2"/>
  <c r="M134" i="2"/>
  <c r="N134" i="2"/>
  <c r="O134" i="2"/>
  <c r="P134" i="2"/>
  <c r="Q134" i="2"/>
  <c r="S134" i="2"/>
  <c r="U134" i="2"/>
  <c r="R134" i="2"/>
  <c r="T134" i="2"/>
  <c r="K135" i="2"/>
  <c r="L135" i="2"/>
  <c r="M135" i="2"/>
  <c r="N135" i="2"/>
  <c r="O135" i="2"/>
  <c r="P135" i="2"/>
  <c r="S135" i="2"/>
  <c r="Q135" i="2"/>
  <c r="T135" i="2"/>
  <c r="R135" i="2"/>
  <c r="U135" i="2"/>
  <c r="K136" i="2"/>
  <c r="L136" i="2"/>
  <c r="M136" i="2"/>
  <c r="N136" i="2"/>
  <c r="O136" i="2"/>
  <c r="P136" i="2"/>
  <c r="Q136" i="2"/>
  <c r="R136" i="2"/>
  <c r="U136" i="2"/>
  <c r="T136" i="2"/>
  <c r="S136" i="2"/>
  <c r="K137" i="2"/>
  <c r="L137" i="2"/>
  <c r="M137" i="2"/>
  <c r="N137" i="2"/>
  <c r="O137" i="2"/>
  <c r="P137" i="2"/>
  <c r="K138" i="2"/>
  <c r="Q137" i="2"/>
  <c r="T137" i="2"/>
  <c r="R137" i="2"/>
  <c r="U137" i="2"/>
  <c r="S137" i="2"/>
  <c r="L138" i="2"/>
  <c r="M138" i="2"/>
  <c r="N138" i="2"/>
  <c r="O138" i="2"/>
  <c r="P138" i="2"/>
  <c r="Q138" i="2"/>
  <c r="S138" i="2"/>
  <c r="U138" i="2"/>
  <c r="R138" i="2"/>
  <c r="T138" i="2"/>
  <c r="K139" i="2"/>
  <c r="L139" i="2"/>
  <c r="M139" i="2"/>
  <c r="N139" i="2"/>
  <c r="O139" i="2"/>
  <c r="P139" i="2"/>
  <c r="Q139" i="2"/>
  <c r="S139" i="2"/>
  <c r="U139" i="2"/>
  <c r="R139" i="2"/>
  <c r="T139" i="2"/>
  <c r="K140" i="2"/>
  <c r="L140" i="2"/>
  <c r="M140" i="2"/>
  <c r="N140" i="2"/>
  <c r="O140" i="2"/>
  <c r="P140" i="2"/>
  <c r="R140" i="2"/>
  <c r="S140" i="2"/>
  <c r="U140" i="2"/>
  <c r="Q140" i="2"/>
  <c r="T140" i="2"/>
  <c r="K141" i="2"/>
  <c r="L141" i="2"/>
  <c r="M141" i="2"/>
  <c r="N141" i="2"/>
  <c r="O141" i="2"/>
  <c r="P141" i="2"/>
  <c r="R141" i="2"/>
  <c r="T141" i="2"/>
  <c r="Q141" i="2"/>
  <c r="S141" i="2"/>
  <c r="U141" i="2"/>
  <c r="K142" i="2"/>
  <c r="L142" i="2"/>
  <c r="M142" i="2"/>
  <c r="N142" i="2"/>
  <c r="O142" i="2"/>
  <c r="P142" i="2"/>
  <c r="R142" i="2"/>
  <c r="S142" i="2"/>
  <c r="Q142" i="2"/>
  <c r="U142" i="2"/>
  <c r="K143" i="2"/>
  <c r="T142" i="2"/>
  <c r="L143" i="2"/>
  <c r="M143" i="2"/>
  <c r="N143" i="2"/>
  <c r="O143" i="2"/>
  <c r="P143" i="2"/>
  <c r="S143" i="2"/>
  <c r="U143" i="2"/>
  <c r="Q143" i="2"/>
  <c r="T143" i="2"/>
  <c r="R143" i="2"/>
  <c r="K144" i="2"/>
  <c r="L144" i="2"/>
  <c r="M144" i="2"/>
  <c r="N144" i="2"/>
  <c r="O144" i="2"/>
  <c r="P144" i="2"/>
  <c r="S144" i="2"/>
  <c r="Q144" i="2"/>
  <c r="U144" i="2"/>
  <c r="R144" i="2"/>
  <c r="T144" i="2"/>
  <c r="K145" i="2"/>
  <c r="L145" i="2"/>
  <c r="M145" i="2"/>
  <c r="N145" i="2"/>
  <c r="O145" i="2"/>
  <c r="P145" i="2"/>
  <c r="R145" i="2"/>
  <c r="S145" i="2"/>
  <c r="Q145" i="2"/>
  <c r="U145" i="2"/>
  <c r="T145" i="2"/>
  <c r="K146" i="2"/>
  <c r="L146" i="2"/>
  <c r="M146" i="2"/>
  <c r="N146" i="2"/>
  <c r="O146" i="2"/>
  <c r="P146" i="2"/>
  <c r="Q146" i="2"/>
  <c r="S146" i="2"/>
  <c r="T146" i="2"/>
  <c r="R146" i="2"/>
  <c r="U146" i="2"/>
  <c r="K147" i="2"/>
  <c r="L147" i="2"/>
  <c r="M147" i="2"/>
  <c r="N147" i="2"/>
  <c r="O147" i="2"/>
  <c r="P147" i="2"/>
  <c r="U147" i="2"/>
  <c r="Q147" i="2"/>
  <c r="T147" i="2"/>
  <c r="K148" i="2"/>
  <c r="R147" i="2"/>
  <c r="S147" i="2"/>
  <c r="L148" i="2"/>
  <c r="M148" i="2"/>
  <c r="N148" i="2"/>
  <c r="O148" i="2"/>
  <c r="P148" i="2"/>
  <c r="U148" i="2"/>
  <c r="Q148" i="2"/>
  <c r="S148" i="2"/>
  <c r="R148" i="2"/>
  <c r="K149" i="2"/>
  <c r="T148" i="2"/>
  <c r="L149" i="2"/>
  <c r="M149" i="2"/>
  <c r="N149" i="2"/>
  <c r="O149" i="2"/>
  <c r="P149" i="2"/>
  <c r="R149" i="2"/>
  <c r="S149" i="2"/>
  <c r="K150" i="2"/>
  <c r="Q149" i="2"/>
  <c r="U149" i="2"/>
  <c r="T149" i="2"/>
  <c r="L150" i="2"/>
  <c r="M150" i="2"/>
  <c r="N150" i="2"/>
  <c r="O150" i="2"/>
  <c r="P150" i="2"/>
  <c r="R150" i="2"/>
  <c r="Q150" i="2"/>
  <c r="U150" i="2"/>
  <c r="S150" i="2"/>
  <c r="K151" i="2"/>
  <c r="T150" i="2"/>
  <c r="L151" i="2"/>
  <c r="M151" i="2"/>
  <c r="N151" i="2"/>
  <c r="O151" i="2"/>
  <c r="P151" i="2"/>
  <c r="S151" i="2"/>
  <c r="T151" i="2"/>
  <c r="Q151" i="2"/>
  <c r="R151" i="2"/>
  <c r="U151" i="2"/>
  <c r="K152" i="2"/>
  <c r="L152" i="2"/>
  <c r="M152" i="2"/>
  <c r="N152" i="2"/>
  <c r="O152" i="2"/>
  <c r="P152" i="2"/>
  <c r="R152" i="2"/>
  <c r="U152" i="2"/>
  <c r="Q152" i="2"/>
  <c r="T152" i="2"/>
  <c r="S152" i="2"/>
  <c r="K153" i="2"/>
  <c r="L153" i="2"/>
  <c r="M153" i="2"/>
  <c r="N153" i="2"/>
  <c r="O153" i="2"/>
  <c r="P153" i="2"/>
  <c r="R153" i="2"/>
  <c r="U153" i="2"/>
  <c r="Q153" i="2"/>
  <c r="S153" i="2"/>
  <c r="K154" i="2"/>
  <c r="T153" i="2"/>
  <c r="L154" i="2"/>
  <c r="M154" i="2"/>
  <c r="N154" i="2"/>
  <c r="O154" i="2"/>
  <c r="P154" i="2"/>
  <c r="S154" i="2"/>
  <c r="K155" i="2"/>
  <c r="Q154" i="2"/>
  <c r="T154" i="2"/>
  <c r="R154" i="2"/>
  <c r="U154" i="2"/>
  <c r="L155" i="2"/>
  <c r="M155" i="2"/>
  <c r="N155" i="2"/>
  <c r="O155" i="2"/>
  <c r="P155" i="2"/>
  <c r="T155" i="2"/>
  <c r="Q155" i="2"/>
  <c r="U155" i="2"/>
  <c r="R155" i="2"/>
  <c r="S155" i="2"/>
  <c r="K156" i="2"/>
  <c r="L156" i="2"/>
  <c r="M156" i="2"/>
  <c r="N156" i="2"/>
  <c r="O156" i="2"/>
  <c r="P156" i="2"/>
  <c r="Q156" i="2"/>
  <c r="S156" i="2"/>
  <c r="T156" i="2"/>
  <c r="R156" i="2"/>
  <c r="U156" i="2"/>
  <c r="K157" i="2"/>
  <c r="L157" i="2"/>
  <c r="M157" i="2"/>
  <c r="N157" i="2"/>
  <c r="O157" i="2"/>
  <c r="P157" i="2"/>
  <c r="Q157" i="2"/>
  <c r="U157" i="2"/>
  <c r="K158" i="2"/>
  <c r="R157" i="2"/>
  <c r="T157" i="2"/>
  <c r="S157" i="2"/>
  <c r="L158" i="2"/>
  <c r="M158" i="2"/>
  <c r="N158" i="2"/>
  <c r="O158" i="2"/>
  <c r="P158" i="2"/>
  <c r="Q158" i="2"/>
  <c r="R158" i="2"/>
  <c r="S158" i="2"/>
  <c r="T158" i="2"/>
  <c r="U158" i="2"/>
  <c r="K159" i="2"/>
  <c r="L159" i="2"/>
  <c r="M159" i="2"/>
  <c r="N159" i="2"/>
  <c r="O159" i="2"/>
  <c r="P159" i="2"/>
  <c r="U159" i="2"/>
  <c r="Q159" i="2"/>
  <c r="R159" i="2"/>
  <c r="T159" i="2"/>
  <c r="S159" i="2"/>
  <c r="K160" i="2"/>
  <c r="L160" i="2"/>
  <c r="M160" i="2"/>
  <c r="N160" i="2"/>
  <c r="O160" i="2"/>
  <c r="P160" i="2"/>
  <c r="Q160" i="2"/>
  <c r="S160" i="2"/>
  <c r="R160" i="2"/>
  <c r="T160" i="2"/>
  <c r="K161" i="2"/>
  <c r="U160" i="2"/>
  <c r="L161" i="2"/>
  <c r="M161" i="2"/>
  <c r="N161" i="2"/>
  <c r="O161" i="2"/>
  <c r="P161" i="2"/>
  <c r="R161" i="2"/>
  <c r="T161" i="2"/>
  <c r="Q161" i="2"/>
  <c r="S161" i="2"/>
  <c r="U161" i="2"/>
  <c r="K162" i="2"/>
  <c r="L162" i="2"/>
  <c r="M162" i="2"/>
  <c r="N162" i="2"/>
  <c r="O162" i="2"/>
  <c r="P162" i="2"/>
  <c r="R162" i="2"/>
  <c r="S162" i="2"/>
  <c r="T162" i="2"/>
  <c r="Q162" i="2"/>
  <c r="U162" i="2"/>
  <c r="K163" i="2"/>
  <c r="L163" i="2"/>
  <c r="M163" i="2"/>
  <c r="N163" i="2"/>
  <c r="O163" i="2"/>
  <c r="P163" i="2"/>
  <c r="Q163" i="2"/>
  <c r="S163" i="2"/>
  <c r="R163" i="2"/>
  <c r="T163" i="2"/>
  <c r="U163" i="2"/>
  <c r="K164" i="2"/>
  <c r="L164" i="2"/>
  <c r="M164" i="2"/>
  <c r="N164" i="2"/>
  <c r="O164" i="2"/>
  <c r="P164" i="2"/>
  <c r="Q164" i="2"/>
  <c r="S164" i="2"/>
  <c r="U164" i="2"/>
  <c r="R164" i="2"/>
  <c r="T164" i="2"/>
  <c r="K165" i="2"/>
  <c r="L165" i="2"/>
  <c r="M165" i="2"/>
  <c r="N165" i="2"/>
  <c r="O165" i="2"/>
  <c r="P165" i="2"/>
  <c r="T165" i="2"/>
  <c r="Q165" i="2"/>
  <c r="U165" i="2"/>
  <c r="R165" i="2"/>
  <c r="S165" i="2"/>
  <c r="K166" i="2"/>
  <c r="L166" i="2"/>
  <c r="M166" i="2"/>
  <c r="N166" i="2"/>
  <c r="O166" i="2"/>
  <c r="P166" i="2"/>
  <c r="Q166" i="2"/>
  <c r="T166" i="2"/>
  <c r="K167" i="2"/>
  <c r="S166" i="2"/>
  <c r="R166" i="2"/>
  <c r="U166" i="2"/>
  <c r="L167" i="2"/>
  <c r="M167" i="2"/>
  <c r="N167" i="2"/>
  <c r="O167" i="2"/>
  <c r="P167" i="2"/>
  <c r="R167" i="2"/>
  <c r="S167" i="2"/>
  <c r="K168" i="2"/>
  <c r="Q167" i="2"/>
  <c r="U167" i="2"/>
  <c r="T167" i="2"/>
  <c r="L168" i="2"/>
  <c r="M168" i="2"/>
  <c r="N168" i="2"/>
  <c r="O168" i="2"/>
  <c r="P168" i="2"/>
  <c r="U168" i="2"/>
  <c r="Q168" i="2"/>
  <c r="T168" i="2"/>
  <c r="R168" i="2"/>
  <c r="S168" i="2"/>
  <c r="K169" i="2"/>
  <c r="L169" i="2"/>
  <c r="M169" i="2"/>
  <c r="N169" i="2"/>
  <c r="O169" i="2"/>
  <c r="P169" i="2"/>
  <c r="K170" i="2"/>
  <c r="Q169" i="2"/>
  <c r="R169" i="2"/>
  <c r="S169" i="2"/>
  <c r="T169" i="2"/>
  <c r="U169" i="2"/>
  <c r="L170" i="2"/>
  <c r="M170" i="2"/>
  <c r="N170" i="2"/>
  <c r="O170" i="2"/>
  <c r="P170" i="2"/>
  <c r="R170" i="2"/>
  <c r="S170" i="2"/>
  <c r="T170" i="2"/>
  <c r="Q170" i="2"/>
  <c r="U170" i="2"/>
  <c r="K171" i="2"/>
  <c r="L171" i="2"/>
  <c r="M171" i="2"/>
  <c r="N171" i="2"/>
  <c r="O171" i="2"/>
  <c r="P171" i="2"/>
  <c r="R171" i="2"/>
  <c r="T171" i="2"/>
  <c r="Q171" i="2"/>
  <c r="S171" i="2"/>
  <c r="U171" i="2"/>
  <c r="K172" i="2"/>
  <c r="L172" i="2"/>
  <c r="M172" i="2"/>
  <c r="N172" i="2"/>
  <c r="O172" i="2"/>
  <c r="P172" i="2"/>
  <c r="R172" i="2"/>
  <c r="T172" i="2"/>
  <c r="Q172" i="2"/>
  <c r="S172" i="2"/>
  <c r="U172" i="2"/>
  <c r="K173" i="2"/>
  <c r="L173" i="2"/>
  <c r="M173" i="2"/>
  <c r="N173" i="2"/>
  <c r="O173" i="2"/>
  <c r="P173" i="2"/>
  <c r="K174" i="2"/>
  <c r="Q173" i="2"/>
  <c r="R173" i="2"/>
  <c r="S173" i="2"/>
  <c r="T173" i="2"/>
  <c r="U173" i="2"/>
  <c r="L174" i="2"/>
  <c r="M174" i="2"/>
  <c r="N174" i="2"/>
  <c r="O174" i="2"/>
  <c r="P174" i="2"/>
  <c r="Q174" i="2"/>
  <c r="S174" i="2"/>
  <c r="K175" i="2"/>
  <c r="R174" i="2"/>
  <c r="U174" i="2"/>
  <c r="T174" i="2"/>
  <c r="L175" i="2"/>
  <c r="M175" i="2"/>
  <c r="N175" i="2"/>
  <c r="O175" i="2"/>
  <c r="P175" i="2"/>
  <c r="Q175" i="2"/>
  <c r="S175" i="2"/>
  <c r="T175" i="2"/>
  <c r="R175" i="2"/>
  <c r="U175" i="2"/>
  <c r="K176" i="2"/>
  <c r="L176" i="2"/>
  <c r="M176" i="2"/>
  <c r="N176" i="2"/>
  <c r="O176" i="2"/>
  <c r="P176" i="2"/>
  <c r="U176" i="2"/>
  <c r="Q176" i="2"/>
  <c r="R176" i="2"/>
  <c r="S176" i="2"/>
  <c r="T176" i="2"/>
  <c r="K177" i="2"/>
  <c r="L177" i="2"/>
  <c r="M177" i="2"/>
  <c r="N177" i="2"/>
  <c r="O177" i="2"/>
  <c r="P177" i="2"/>
  <c r="S177" i="2"/>
  <c r="T177" i="2"/>
  <c r="U177" i="2"/>
  <c r="Q177" i="2"/>
  <c r="R177" i="2"/>
  <c r="K178" i="2"/>
  <c r="L178" i="2"/>
  <c r="M178" i="2"/>
  <c r="N178" i="2"/>
  <c r="O178" i="2"/>
  <c r="P178" i="2"/>
  <c r="S178" i="2"/>
  <c r="Q178" i="2"/>
  <c r="R178" i="2"/>
  <c r="U178" i="2"/>
  <c r="T178" i="2"/>
  <c r="K179" i="2"/>
  <c r="L179" i="2"/>
  <c r="M179" i="2"/>
  <c r="N179" i="2"/>
  <c r="O179" i="2"/>
  <c r="P179" i="2"/>
  <c r="Q179" i="2"/>
  <c r="S179" i="2"/>
  <c r="U179" i="2"/>
  <c r="T179" i="2"/>
  <c r="R179" i="2"/>
  <c r="K180" i="2"/>
  <c r="L180" i="2"/>
  <c r="M180" i="2"/>
  <c r="N180" i="2"/>
  <c r="O180" i="2"/>
  <c r="P180" i="2"/>
  <c r="S180" i="2"/>
  <c r="Q180" i="2"/>
  <c r="R180" i="2"/>
  <c r="T180" i="2"/>
  <c r="U180" i="2"/>
  <c r="K181" i="2"/>
  <c r="L181" i="2"/>
  <c r="M181" i="2"/>
  <c r="N181" i="2"/>
  <c r="O181" i="2"/>
  <c r="P181" i="2"/>
  <c r="R181" i="2"/>
  <c r="T181" i="2"/>
  <c r="Q181" i="2"/>
  <c r="S181" i="2"/>
  <c r="U181" i="2"/>
  <c r="K182" i="2"/>
  <c r="L182" i="2"/>
  <c r="M182" i="2"/>
  <c r="N182" i="2"/>
  <c r="O182" i="2"/>
  <c r="P182" i="2"/>
  <c r="S182" i="2"/>
  <c r="U182" i="2"/>
  <c r="Q182" i="2"/>
  <c r="T182" i="2"/>
  <c r="R182" i="2"/>
  <c r="K183" i="2"/>
  <c r="L183" i="2"/>
  <c r="M183" i="2"/>
  <c r="N183" i="2"/>
  <c r="O183" i="2"/>
  <c r="P183" i="2"/>
  <c r="Q183" i="2"/>
  <c r="S183" i="2"/>
  <c r="T183" i="2"/>
  <c r="R183" i="2"/>
  <c r="U183" i="2"/>
  <c r="K184" i="2"/>
  <c r="L184" i="2"/>
  <c r="M184" i="2"/>
  <c r="N184" i="2"/>
  <c r="O184" i="2"/>
  <c r="P184" i="2"/>
  <c r="Q184" i="2"/>
  <c r="U184" i="2"/>
  <c r="R184" i="2"/>
  <c r="T184" i="2"/>
  <c r="K185" i="2"/>
  <c r="S184" i="2"/>
  <c r="L185" i="2"/>
  <c r="M185" i="2"/>
  <c r="N185" i="2"/>
  <c r="O185" i="2"/>
  <c r="P185" i="2"/>
  <c r="S185" i="2"/>
  <c r="T185" i="2"/>
  <c r="Q185" i="2"/>
  <c r="R185" i="2"/>
  <c r="U185" i="2"/>
  <c r="K186" i="2"/>
  <c r="L186" i="2"/>
  <c r="M186" i="2"/>
  <c r="N186" i="2"/>
  <c r="O186" i="2"/>
  <c r="P186" i="2"/>
  <c r="T186" i="2"/>
  <c r="Q186" i="2"/>
  <c r="R186" i="2"/>
  <c r="U186" i="2"/>
  <c r="S186" i="2"/>
  <c r="K187" i="2"/>
  <c r="L187" i="2"/>
  <c r="M187" i="2"/>
  <c r="N187" i="2"/>
  <c r="O187" i="2"/>
  <c r="P187" i="2"/>
  <c r="S187" i="2"/>
  <c r="U187" i="2"/>
  <c r="Q187" i="2"/>
  <c r="R187" i="2"/>
  <c r="T187" i="2"/>
  <c r="K188" i="2"/>
  <c r="L188" i="2"/>
  <c r="M188" i="2"/>
  <c r="N188" i="2"/>
  <c r="O188" i="2"/>
  <c r="P188" i="2"/>
  <c r="Q188" i="2"/>
  <c r="K189" i="2"/>
  <c r="R188" i="2"/>
  <c r="S188" i="2"/>
  <c r="T188" i="2"/>
  <c r="U188" i="2"/>
  <c r="L189" i="2"/>
  <c r="M189" i="2"/>
  <c r="N189" i="2"/>
  <c r="O189" i="2"/>
  <c r="P189" i="2"/>
  <c r="T189" i="2"/>
  <c r="Q189" i="2"/>
  <c r="R189" i="2"/>
  <c r="S189" i="2"/>
  <c r="U189" i="2"/>
  <c r="K190" i="2"/>
  <c r="L190" i="2"/>
  <c r="M190" i="2"/>
  <c r="N190" i="2"/>
  <c r="O190" i="2"/>
  <c r="P190" i="2"/>
  <c r="T190" i="2"/>
  <c r="Q190" i="2"/>
  <c r="S190" i="2"/>
  <c r="U190" i="2"/>
  <c r="R190" i="2"/>
  <c r="K191" i="2"/>
  <c r="L191" i="2"/>
  <c r="M191" i="2"/>
  <c r="N191" i="2"/>
  <c r="O191" i="2"/>
  <c r="P191" i="2"/>
  <c r="R191" i="2"/>
  <c r="Q191" i="2"/>
  <c r="U191" i="2"/>
  <c r="T191" i="2"/>
  <c r="S191" i="2"/>
  <c r="K192" i="2"/>
  <c r="L192" i="2"/>
  <c r="M192" i="2"/>
  <c r="N192" i="2"/>
  <c r="O192" i="2"/>
  <c r="P192" i="2"/>
  <c r="R192" i="2"/>
  <c r="T192" i="2"/>
  <c r="Q192" i="2"/>
  <c r="S192" i="2"/>
  <c r="U192" i="2"/>
  <c r="K193" i="2"/>
  <c r="L193" i="2"/>
  <c r="M193" i="2"/>
  <c r="N193" i="2"/>
  <c r="O193" i="2"/>
  <c r="P193" i="2"/>
  <c r="S193" i="2"/>
  <c r="T193" i="2"/>
  <c r="Q193" i="2"/>
  <c r="U193" i="2"/>
  <c r="R193" i="2"/>
  <c r="K194" i="2"/>
  <c r="L194" i="2"/>
  <c r="M194" i="2"/>
  <c r="N194" i="2"/>
  <c r="O194" i="2"/>
  <c r="P194" i="2"/>
  <c r="R194" i="2"/>
  <c r="Q194" i="2"/>
  <c r="T194" i="2"/>
  <c r="S194" i="2"/>
  <c r="U194" i="2"/>
  <c r="K195" i="2"/>
  <c r="L195" i="2"/>
  <c r="M195" i="2"/>
  <c r="N195" i="2"/>
  <c r="O195" i="2"/>
  <c r="P195" i="2"/>
  <c r="Q195" i="2"/>
  <c r="R195" i="2"/>
  <c r="T195" i="2"/>
  <c r="S195" i="2"/>
  <c r="U195" i="2"/>
  <c r="K196" i="2"/>
  <c r="L196" i="2"/>
  <c r="M196" i="2"/>
  <c r="N196" i="2"/>
  <c r="O196" i="2"/>
  <c r="P196" i="2"/>
  <c r="U196" i="2"/>
  <c r="K197" i="2"/>
  <c r="Q196" i="2"/>
  <c r="T196" i="2"/>
  <c r="R196" i="2"/>
  <c r="S196" i="2"/>
  <c r="L197" i="2"/>
  <c r="M197" i="2"/>
  <c r="N197" i="2"/>
  <c r="O197" i="2"/>
  <c r="P197" i="2"/>
  <c r="R197" i="2"/>
  <c r="S197" i="2"/>
  <c r="Q197" i="2"/>
  <c r="U197" i="2"/>
  <c r="T197" i="2"/>
  <c r="K198" i="2"/>
  <c r="L198" i="2"/>
  <c r="M198" i="2"/>
  <c r="N198" i="2"/>
  <c r="O198" i="2"/>
  <c r="P198" i="2"/>
  <c r="R198" i="2"/>
  <c r="Q198" i="2"/>
  <c r="S198" i="2"/>
  <c r="U198" i="2"/>
  <c r="T198" i="2"/>
  <c r="K199" i="2"/>
  <c r="L199" i="2"/>
  <c r="M199" i="2"/>
  <c r="N199" i="2"/>
  <c r="O199" i="2"/>
  <c r="P199" i="2"/>
  <c r="R199" i="2"/>
  <c r="S199" i="2"/>
  <c r="U199" i="2"/>
  <c r="Q199" i="2"/>
  <c r="K200" i="2"/>
  <c r="T199" i="2"/>
  <c r="L200" i="2"/>
  <c r="M200" i="2"/>
  <c r="N200" i="2"/>
  <c r="O200" i="2"/>
  <c r="P200" i="2"/>
  <c r="Q200" i="2"/>
  <c r="T200" i="2"/>
  <c r="S200" i="2"/>
  <c r="R200" i="2"/>
  <c r="U200" i="2"/>
  <c r="K201" i="2"/>
  <c r="L201" i="2"/>
  <c r="M201" i="2"/>
  <c r="N201" i="2"/>
  <c r="O201" i="2"/>
  <c r="P201" i="2"/>
  <c r="R201" i="2"/>
  <c r="U201" i="2"/>
  <c r="Q201" i="2"/>
  <c r="T201" i="2"/>
  <c r="S201" i="2"/>
  <c r="K202" i="2"/>
  <c r="L202" i="2"/>
  <c r="M202" i="2"/>
  <c r="N202" i="2"/>
  <c r="O202" i="2"/>
  <c r="P202" i="2"/>
  <c r="Q202" i="2"/>
  <c r="S202" i="2"/>
  <c r="T202" i="2"/>
  <c r="U202" i="2"/>
  <c r="R202" i="2"/>
  <c r="K203" i="2"/>
  <c r="L203" i="2"/>
  <c r="M203" i="2"/>
  <c r="N203" i="2"/>
  <c r="O203" i="2"/>
  <c r="P203" i="2"/>
  <c r="R203" i="2"/>
  <c r="U203" i="2"/>
  <c r="Q203" i="2"/>
  <c r="T203" i="2"/>
  <c r="S203" i="2"/>
  <c r="K204" i="2"/>
  <c r="L204" i="2"/>
  <c r="M204" i="2"/>
  <c r="N204" i="2"/>
  <c r="O204" i="2"/>
  <c r="P204" i="2"/>
  <c r="R204" i="2"/>
  <c r="S204" i="2"/>
  <c r="U204" i="2"/>
  <c r="Q204" i="2"/>
  <c r="K205" i="2"/>
  <c r="T204" i="2"/>
  <c r="L205" i="2"/>
  <c r="M205" i="2"/>
  <c r="N205" i="2"/>
  <c r="O205" i="2"/>
  <c r="P205" i="2"/>
  <c r="T205" i="2"/>
  <c r="Q205" i="2"/>
  <c r="R205" i="2"/>
  <c r="S205" i="2"/>
  <c r="U205" i="2"/>
  <c r="K206" i="2"/>
  <c r="L206" i="2"/>
  <c r="M206" i="2"/>
  <c r="N206" i="2"/>
  <c r="O206" i="2"/>
  <c r="P206" i="2"/>
  <c r="Q206" i="2"/>
  <c r="U206" i="2"/>
  <c r="R206" i="2"/>
  <c r="T206" i="2"/>
  <c r="S206" i="2"/>
  <c r="K207" i="2"/>
  <c r="L207" i="2"/>
  <c r="M207" i="2"/>
  <c r="N207" i="2"/>
  <c r="O207" i="2"/>
  <c r="P207" i="2"/>
  <c r="R207" i="2"/>
  <c r="T207" i="2"/>
  <c r="Q207" i="2"/>
  <c r="U207" i="2"/>
  <c r="S207" i="2"/>
  <c r="K208" i="2"/>
  <c r="L208" i="2"/>
  <c r="M208" i="2"/>
  <c r="N208" i="2"/>
  <c r="O208" i="2"/>
  <c r="P208" i="2"/>
  <c r="S208" i="2"/>
  <c r="T208" i="2"/>
  <c r="Q208" i="2"/>
  <c r="U208" i="2"/>
  <c r="R208" i="2"/>
  <c r="K209" i="2"/>
  <c r="L209" i="2"/>
  <c r="M209" i="2"/>
  <c r="N209" i="2"/>
  <c r="O209" i="2"/>
  <c r="P209" i="2"/>
  <c r="R209" i="2"/>
  <c r="U209" i="2"/>
  <c r="Q209" i="2"/>
  <c r="T209" i="2"/>
  <c r="S209" i="2"/>
  <c r="K210" i="2"/>
  <c r="L210" i="2"/>
  <c r="M210" i="2"/>
  <c r="N210" i="2"/>
  <c r="O210" i="2"/>
  <c r="P210" i="2"/>
  <c r="Q210" i="2"/>
  <c r="S210" i="2"/>
  <c r="T210" i="2"/>
  <c r="R210" i="2"/>
  <c r="U210" i="2"/>
  <c r="K211" i="2"/>
  <c r="L211" i="2"/>
  <c r="M211" i="2"/>
  <c r="N211" i="2"/>
  <c r="O211" i="2"/>
  <c r="P211" i="2"/>
  <c r="Q211" i="2"/>
  <c r="S211" i="2"/>
  <c r="T211" i="2"/>
  <c r="R211" i="2"/>
  <c r="U211" i="2"/>
  <c r="K212" i="2"/>
  <c r="L212" i="2"/>
  <c r="M212" i="2"/>
  <c r="N212" i="2"/>
  <c r="O212" i="2"/>
  <c r="P212" i="2"/>
  <c r="U212" i="2"/>
  <c r="Q212" i="2"/>
  <c r="R212" i="2"/>
  <c r="S212" i="2"/>
  <c r="K213" i="2"/>
  <c r="T212" i="2"/>
  <c r="L213" i="2"/>
  <c r="M213" i="2"/>
  <c r="N213" i="2"/>
  <c r="O213" i="2"/>
  <c r="P213" i="2"/>
  <c r="Q213" i="2"/>
  <c r="U213" i="2"/>
  <c r="R213" i="2"/>
  <c r="S213" i="2"/>
  <c r="T213" i="2"/>
  <c r="K214" i="2"/>
  <c r="L214" i="2"/>
  <c r="M214" i="2"/>
  <c r="N214" i="2"/>
  <c r="O214" i="2"/>
  <c r="P214" i="2"/>
  <c r="Q214" i="2"/>
  <c r="S214" i="2"/>
  <c r="R214" i="2"/>
  <c r="U214" i="2"/>
  <c r="K215" i="2"/>
  <c r="T214" i="2"/>
  <c r="L215" i="2"/>
  <c r="M215" i="2"/>
  <c r="N215" i="2"/>
  <c r="O215" i="2"/>
  <c r="P215" i="2"/>
  <c r="R215" i="2"/>
  <c r="S215" i="2"/>
  <c r="Q215" i="2"/>
  <c r="T215" i="2"/>
  <c r="U215" i="2"/>
  <c r="K216" i="2"/>
  <c r="L216" i="2"/>
  <c r="M216" i="2"/>
  <c r="N216" i="2"/>
  <c r="O216" i="2"/>
  <c r="P216" i="2"/>
  <c r="S216" i="2"/>
  <c r="U216" i="2"/>
  <c r="Q216" i="2"/>
  <c r="R216" i="2"/>
  <c r="T216" i="2"/>
  <c r="K217" i="2"/>
  <c r="L217" i="2"/>
  <c r="M217" i="2"/>
  <c r="N217" i="2"/>
  <c r="O217" i="2"/>
  <c r="P217" i="2"/>
  <c r="R217" i="2"/>
  <c r="S217" i="2"/>
  <c r="Q217" i="2"/>
  <c r="U217" i="2"/>
  <c r="T217" i="2"/>
  <c r="K218" i="2"/>
  <c r="L218" i="2"/>
  <c r="M218" i="2"/>
  <c r="N218" i="2"/>
  <c r="O218" i="2"/>
  <c r="P218" i="2"/>
  <c r="S218" i="2"/>
  <c r="T218" i="2"/>
  <c r="U218" i="2"/>
  <c r="Q218" i="2"/>
  <c r="R218" i="2"/>
  <c r="K219" i="2"/>
  <c r="L219" i="2"/>
  <c r="M219" i="2"/>
  <c r="N219" i="2"/>
  <c r="O219" i="2"/>
  <c r="P219" i="2"/>
  <c r="R219" i="2"/>
  <c r="U219" i="2"/>
  <c r="Q219" i="2"/>
  <c r="S219" i="2"/>
  <c r="K220" i="2"/>
  <c r="T219" i="2"/>
  <c r="L220" i="2"/>
  <c r="M220" i="2"/>
  <c r="N220" i="2"/>
  <c r="O220" i="2"/>
  <c r="P220" i="2"/>
  <c r="R220" i="2"/>
  <c r="U220" i="2"/>
  <c r="Q220" i="2"/>
  <c r="T220" i="2"/>
  <c r="S220" i="2"/>
  <c r="K221" i="2"/>
  <c r="L221" i="2"/>
  <c r="M221" i="2"/>
  <c r="N221" i="2"/>
  <c r="O221" i="2"/>
  <c r="P221" i="2"/>
  <c r="Q221" i="2"/>
  <c r="S221" i="2"/>
  <c r="R221" i="2"/>
  <c r="T221" i="2"/>
  <c r="K222" i="2"/>
  <c r="U221" i="2"/>
  <c r="L222" i="2"/>
  <c r="M222" i="2"/>
  <c r="N222" i="2"/>
  <c r="O222" i="2"/>
  <c r="P222" i="2"/>
  <c r="R222" i="2"/>
  <c r="U222" i="2"/>
  <c r="Q222" i="2"/>
  <c r="S222" i="2"/>
  <c r="T222" i="2"/>
  <c r="K223" i="2"/>
  <c r="L223" i="2"/>
  <c r="M223" i="2"/>
  <c r="N223" i="2"/>
  <c r="O223" i="2"/>
  <c r="P223" i="2"/>
  <c r="Q223" i="2"/>
  <c r="S223" i="2"/>
  <c r="U223" i="2"/>
  <c r="R223" i="2"/>
  <c r="T223" i="2"/>
  <c r="K224" i="2"/>
  <c r="L224" i="2"/>
  <c r="M224" i="2"/>
  <c r="N224" i="2"/>
  <c r="O224" i="2"/>
  <c r="P224" i="2"/>
  <c r="R224" i="2"/>
  <c r="U224" i="2"/>
  <c r="Q224" i="2"/>
  <c r="K225" i="2"/>
  <c r="S224" i="2"/>
  <c r="T224" i="2"/>
  <c r="L225" i="2"/>
  <c r="M225" i="2"/>
  <c r="N225" i="2"/>
  <c r="O225" i="2"/>
  <c r="P225" i="2"/>
  <c r="Q225" i="2"/>
  <c r="T225" i="2"/>
  <c r="K226" i="2"/>
  <c r="S225" i="2"/>
  <c r="R225" i="2"/>
  <c r="U225" i="2"/>
  <c r="L226" i="2"/>
  <c r="M226" i="2"/>
  <c r="N226" i="2"/>
  <c r="O226" i="2"/>
  <c r="P226" i="2"/>
  <c r="R226" i="2"/>
  <c r="S226" i="2"/>
  <c r="K227" i="2"/>
  <c r="Q226" i="2"/>
  <c r="U226" i="2"/>
  <c r="T226" i="2"/>
  <c r="L227" i="2"/>
  <c r="M227" i="2"/>
  <c r="N227" i="2"/>
  <c r="O227" i="2"/>
  <c r="P227" i="2"/>
  <c r="S227" i="2"/>
  <c r="T227" i="2"/>
  <c r="Q227" i="2"/>
  <c r="K228" i="2"/>
  <c r="R227" i="2"/>
  <c r="U227" i="2"/>
  <c r="L228" i="2"/>
  <c r="M228" i="2"/>
  <c r="N228" i="2"/>
  <c r="O228" i="2"/>
  <c r="P228" i="2"/>
  <c r="S228" i="2"/>
  <c r="T228" i="2"/>
  <c r="Q228" i="2"/>
  <c r="U228" i="2"/>
  <c r="R228" i="2"/>
  <c r="K229" i="2"/>
  <c r="L229" i="2"/>
  <c r="M229" i="2"/>
  <c r="N229" i="2"/>
  <c r="O229" i="2"/>
  <c r="P229" i="2"/>
  <c r="Q229" i="2"/>
  <c r="S229" i="2"/>
  <c r="U229" i="2"/>
  <c r="R229" i="2"/>
  <c r="T229" i="2"/>
  <c r="K230" i="2"/>
  <c r="L230" i="2"/>
  <c r="M230" i="2"/>
  <c r="N230" i="2"/>
  <c r="O230" i="2"/>
  <c r="P230" i="2"/>
  <c r="S230" i="2"/>
  <c r="T230" i="2"/>
  <c r="Q230" i="2"/>
  <c r="R230" i="2"/>
  <c r="U230" i="2"/>
  <c r="K231" i="2"/>
  <c r="L231" i="2"/>
  <c r="M231" i="2"/>
  <c r="N231" i="2"/>
  <c r="O231" i="2"/>
  <c r="P231" i="2"/>
  <c r="Q231" i="2"/>
  <c r="R231" i="2"/>
  <c r="S231" i="2"/>
  <c r="T231" i="2"/>
  <c r="U231" i="2"/>
  <c r="K232" i="2"/>
  <c r="L232" i="2"/>
  <c r="M232" i="2"/>
  <c r="N232" i="2"/>
  <c r="O232" i="2"/>
  <c r="P232" i="2"/>
  <c r="S232" i="2"/>
  <c r="K233" i="2"/>
  <c r="Q232" i="2"/>
  <c r="R232" i="2"/>
  <c r="T232" i="2"/>
  <c r="U232" i="2"/>
  <c r="L233" i="2"/>
  <c r="M233" i="2"/>
  <c r="N233" i="2"/>
  <c r="O233" i="2"/>
  <c r="P233" i="2"/>
  <c r="Q233" i="2"/>
  <c r="S233" i="2"/>
  <c r="R233" i="2"/>
  <c r="U233" i="2"/>
  <c r="K234" i="2"/>
  <c r="T233" i="2"/>
  <c r="L234" i="2"/>
  <c r="M234" i="2"/>
  <c r="N234" i="2"/>
  <c r="O234" i="2"/>
  <c r="P234" i="2"/>
  <c r="R234" i="2"/>
  <c r="Q234" i="2"/>
  <c r="T234" i="2"/>
  <c r="K235" i="2"/>
  <c r="U234" i="2"/>
  <c r="S234" i="2"/>
  <c r="L235" i="2"/>
  <c r="M235" i="2"/>
  <c r="N235" i="2"/>
  <c r="O235" i="2"/>
  <c r="P235" i="2"/>
  <c r="R235" i="2"/>
  <c r="S235" i="2"/>
  <c r="Q235" i="2"/>
  <c r="U235" i="2"/>
  <c r="K236" i="2"/>
  <c r="T235" i="2"/>
  <c r="L236" i="2"/>
  <c r="M236" i="2"/>
  <c r="N236" i="2"/>
  <c r="O236" i="2"/>
  <c r="P236" i="2"/>
  <c r="Q236" i="2"/>
  <c r="S236" i="2"/>
  <c r="T236" i="2"/>
  <c r="R236" i="2"/>
  <c r="U236" i="2"/>
  <c r="K237" i="2"/>
  <c r="L237" i="2"/>
  <c r="M237" i="2"/>
  <c r="N237" i="2"/>
  <c r="O237" i="2"/>
  <c r="P237" i="2"/>
  <c r="R237" i="2"/>
  <c r="T237" i="2"/>
  <c r="Q237" i="2"/>
  <c r="U237" i="2"/>
  <c r="S237" i="2"/>
  <c r="K238" i="2"/>
  <c r="L238" i="2"/>
  <c r="M238" i="2"/>
  <c r="N238" i="2"/>
  <c r="O238" i="2"/>
  <c r="P238" i="2"/>
  <c r="Q238" i="2"/>
  <c r="S238" i="2"/>
  <c r="R238" i="2"/>
  <c r="T238" i="2"/>
  <c r="U238" i="2"/>
  <c r="K239" i="2"/>
  <c r="L239" i="2"/>
  <c r="M239" i="2"/>
  <c r="N239" i="2"/>
  <c r="O239" i="2"/>
  <c r="P239" i="2"/>
  <c r="Q239" i="2"/>
  <c r="S239" i="2"/>
  <c r="T239" i="2"/>
  <c r="R239" i="2"/>
  <c r="U239" i="2"/>
  <c r="K240" i="2"/>
  <c r="L240" i="2"/>
  <c r="M240" i="2"/>
  <c r="N240" i="2"/>
  <c r="O240" i="2"/>
  <c r="P240" i="2"/>
  <c r="R240" i="2"/>
  <c r="Q240" i="2"/>
  <c r="U240" i="2"/>
  <c r="T240" i="2"/>
  <c r="S240" i="2"/>
  <c r="K241" i="2"/>
  <c r="L241" i="2"/>
  <c r="M241" i="2"/>
  <c r="N241" i="2"/>
  <c r="O241" i="2"/>
  <c r="P241" i="2"/>
  <c r="T241" i="2"/>
  <c r="Q241" i="2"/>
  <c r="R241" i="2"/>
  <c r="S241" i="2"/>
  <c r="U241" i="2"/>
  <c r="K242" i="2"/>
  <c r="L242" i="2"/>
  <c r="M242" i="2"/>
  <c r="N242" i="2"/>
  <c r="O242" i="2"/>
  <c r="P242" i="2"/>
  <c r="Q242" i="2"/>
  <c r="U242" i="2"/>
  <c r="K243" i="2"/>
  <c r="R242" i="2"/>
  <c r="S242" i="2"/>
  <c r="T242" i="2"/>
  <c r="L243" i="2"/>
  <c r="M243" i="2"/>
  <c r="N243" i="2"/>
  <c r="O243" i="2"/>
  <c r="P243" i="2"/>
  <c r="Q243" i="2"/>
  <c r="T243" i="2"/>
  <c r="R243" i="2"/>
  <c r="S243" i="2"/>
  <c r="U243" i="2"/>
  <c r="K244" i="2"/>
  <c r="L244" i="2"/>
  <c r="M244" i="2"/>
  <c r="N244" i="2"/>
  <c r="O244" i="2"/>
  <c r="P244" i="2"/>
  <c r="R244" i="2"/>
  <c r="U244" i="2"/>
  <c r="Q244" i="2"/>
  <c r="T244" i="2"/>
  <c r="S244" i="2"/>
  <c r="K245" i="2"/>
  <c r="L245" i="2"/>
  <c r="M245" i="2"/>
  <c r="N245" i="2"/>
  <c r="O245" i="2"/>
  <c r="P245" i="2"/>
  <c r="T245" i="2"/>
  <c r="Q245" i="2"/>
  <c r="U245" i="2"/>
  <c r="R245" i="2"/>
  <c r="S245" i="2"/>
  <c r="K246" i="2"/>
  <c r="L246" i="2"/>
  <c r="M246" i="2"/>
  <c r="N246" i="2"/>
  <c r="O246" i="2"/>
  <c r="P246" i="2"/>
  <c r="S246" i="2"/>
  <c r="Q246" i="2"/>
  <c r="T246" i="2"/>
  <c r="U246" i="2"/>
  <c r="R246" i="2"/>
  <c r="K247" i="2"/>
  <c r="L247" i="2"/>
  <c r="M247" i="2"/>
  <c r="N247" i="2"/>
  <c r="O247" i="2"/>
  <c r="P247" i="2"/>
  <c r="S247" i="2"/>
  <c r="Q247" i="2"/>
  <c r="R247" i="2"/>
  <c r="U247" i="2"/>
  <c r="T247" i="2"/>
  <c r="K248" i="2"/>
  <c r="L248" i="2"/>
  <c r="M248" i="2"/>
  <c r="N248" i="2"/>
  <c r="O248" i="2"/>
  <c r="P248" i="2"/>
  <c r="S248" i="2"/>
  <c r="K249" i="2"/>
  <c r="Q248" i="2"/>
  <c r="T248" i="2"/>
  <c r="R248" i="2"/>
  <c r="U248" i="2"/>
  <c r="L249" i="2"/>
  <c r="M249" i="2"/>
  <c r="N249" i="2"/>
  <c r="O249" i="2"/>
  <c r="P249" i="2"/>
  <c r="Q249" i="2"/>
  <c r="S249" i="2"/>
  <c r="K250" i="2"/>
  <c r="R249" i="2"/>
  <c r="T249" i="2"/>
  <c r="U249" i="2"/>
  <c r="L250" i="2"/>
  <c r="M250" i="2"/>
  <c r="N250" i="2"/>
  <c r="O250" i="2"/>
  <c r="P250" i="2"/>
  <c r="S250" i="2"/>
  <c r="Q250" i="2"/>
  <c r="U250" i="2"/>
  <c r="R250" i="2"/>
  <c r="T250" i="2"/>
  <c r="K251" i="2"/>
  <c r="L251" i="2"/>
  <c r="M251" i="2"/>
  <c r="N251" i="2"/>
  <c r="O251" i="2"/>
  <c r="P251" i="2"/>
  <c r="Q251" i="2"/>
  <c r="R251" i="2"/>
  <c r="T251" i="2"/>
  <c r="U251" i="2"/>
  <c r="S251" i="2"/>
  <c r="K252" i="2"/>
  <c r="L252" i="2"/>
  <c r="M252" i="2"/>
  <c r="N252" i="2"/>
  <c r="O252" i="2"/>
  <c r="P252" i="2"/>
  <c r="Q252" i="2"/>
  <c r="S252" i="2"/>
  <c r="R252" i="2"/>
  <c r="U252" i="2"/>
  <c r="K253" i="2"/>
  <c r="T252" i="2"/>
  <c r="L253" i="2"/>
  <c r="M253" i="2"/>
  <c r="N253" i="2"/>
  <c r="O253" i="2"/>
  <c r="P253" i="2"/>
  <c r="Q253" i="2"/>
  <c r="U253" i="2"/>
  <c r="T253" i="2"/>
  <c r="R253" i="2"/>
  <c r="S253" i="2"/>
  <c r="K254" i="2"/>
  <c r="L254" i="2"/>
  <c r="M254" i="2"/>
  <c r="N254" i="2"/>
  <c r="O254" i="2"/>
  <c r="P254" i="2"/>
  <c r="R254" i="2"/>
  <c r="U254" i="2"/>
  <c r="Q254" i="2"/>
  <c r="S254" i="2"/>
  <c r="T254" i="2"/>
  <c r="K255" i="2"/>
  <c r="L255" i="2"/>
  <c r="M255" i="2"/>
  <c r="N255" i="2"/>
  <c r="O255" i="2"/>
  <c r="P255" i="2"/>
  <c r="Q255" i="2"/>
  <c r="S255" i="2"/>
  <c r="U255" i="2"/>
  <c r="R255" i="2"/>
  <c r="T255" i="2"/>
  <c r="K256" i="2"/>
  <c r="L256" i="2"/>
  <c r="M256" i="2"/>
  <c r="N256" i="2"/>
  <c r="O256" i="2"/>
  <c r="P256" i="2"/>
  <c r="Q256" i="2"/>
  <c r="R256" i="2"/>
  <c r="K257" i="2"/>
  <c r="S256" i="2"/>
  <c r="T256" i="2"/>
  <c r="U256" i="2"/>
  <c r="L257" i="2"/>
  <c r="M257" i="2"/>
  <c r="N257" i="2"/>
  <c r="O257" i="2"/>
  <c r="P257" i="2"/>
  <c r="S257" i="2"/>
  <c r="T257" i="2"/>
  <c r="Q257" i="2"/>
  <c r="R257" i="2"/>
  <c r="U257" i="2"/>
  <c r="K258" i="2"/>
  <c r="L258" i="2"/>
  <c r="M258" i="2"/>
  <c r="N258" i="2"/>
  <c r="O258" i="2"/>
  <c r="P258" i="2"/>
  <c r="S258" i="2"/>
  <c r="U258" i="2"/>
  <c r="Q258" i="2"/>
  <c r="T258" i="2"/>
  <c r="K259" i="2"/>
  <c r="R258" i="2"/>
  <c r="L259" i="2"/>
  <c r="M259" i="2"/>
  <c r="N259" i="2"/>
  <c r="O259" i="2"/>
  <c r="P259" i="2"/>
  <c r="S259" i="2"/>
  <c r="U259" i="2"/>
  <c r="Q259" i="2"/>
  <c r="T259" i="2"/>
  <c r="R259" i="2"/>
  <c r="K260" i="2"/>
  <c r="L260" i="2"/>
  <c r="M260" i="2"/>
  <c r="N260" i="2"/>
  <c r="O260" i="2"/>
  <c r="P260" i="2"/>
  <c r="S260" i="2"/>
  <c r="U260" i="2"/>
  <c r="Q260" i="2"/>
  <c r="K261" i="2"/>
  <c r="R260" i="2"/>
  <c r="T260" i="2"/>
  <c r="L261" i="2"/>
  <c r="M261" i="2"/>
  <c r="N261" i="2"/>
  <c r="O261" i="2"/>
  <c r="P261" i="2"/>
  <c r="S261" i="2"/>
  <c r="T261" i="2"/>
  <c r="Q261" i="2"/>
  <c r="R261" i="2"/>
  <c r="U261" i="2"/>
  <c r="K262" i="2"/>
  <c r="L262" i="2"/>
  <c r="M262" i="2"/>
  <c r="N262" i="2"/>
  <c r="O262" i="2"/>
  <c r="P262" i="2"/>
  <c r="S262" i="2"/>
  <c r="Q262" i="2"/>
  <c r="U262" i="2"/>
  <c r="R262" i="2"/>
  <c r="T262" i="2"/>
  <c r="K263" i="2"/>
  <c r="L263" i="2"/>
  <c r="M263" i="2"/>
  <c r="N263" i="2"/>
  <c r="O263" i="2"/>
  <c r="P263" i="2"/>
  <c r="T263" i="2"/>
  <c r="Q263" i="2"/>
  <c r="S263" i="2"/>
  <c r="R263" i="2"/>
  <c r="U263" i="2"/>
  <c r="K264" i="2"/>
  <c r="L264" i="2"/>
  <c r="M264" i="2"/>
  <c r="N264" i="2"/>
  <c r="O264" i="2"/>
  <c r="P264" i="2"/>
  <c r="R264" i="2"/>
  <c r="S264" i="2"/>
  <c r="Q264" i="2"/>
  <c r="T264" i="2"/>
  <c r="U264" i="2"/>
  <c r="K265" i="2"/>
  <c r="L265" i="2"/>
  <c r="M265" i="2"/>
  <c r="N265" i="2"/>
  <c r="O265" i="2"/>
  <c r="P265" i="2"/>
  <c r="Q265" i="2"/>
  <c r="S265" i="2"/>
  <c r="T265" i="2"/>
  <c r="R265" i="2"/>
  <c r="U265" i="2"/>
  <c r="K266" i="2"/>
  <c r="L266" i="2"/>
  <c r="M266" i="2"/>
  <c r="N266" i="2"/>
  <c r="O266" i="2"/>
  <c r="P266" i="2"/>
  <c r="R266" i="2"/>
  <c r="U266" i="2"/>
  <c r="Q266" i="2"/>
  <c r="S266" i="2"/>
  <c r="T266" i="2"/>
  <c r="K267" i="2"/>
  <c r="L267" i="2"/>
  <c r="M267" i="2"/>
  <c r="N267" i="2"/>
  <c r="O267" i="2"/>
  <c r="P267" i="2"/>
  <c r="Q267" i="2"/>
  <c r="R267" i="2"/>
  <c r="S267" i="2"/>
  <c r="T267" i="2"/>
  <c r="U267" i="2"/>
  <c r="K268" i="2"/>
  <c r="L268" i="2"/>
  <c r="M268" i="2"/>
  <c r="N268" i="2"/>
  <c r="O268" i="2"/>
  <c r="P268" i="2"/>
  <c r="Q268" i="2"/>
  <c r="S268" i="2"/>
  <c r="T268" i="2"/>
  <c r="R268" i="2"/>
  <c r="U268" i="2"/>
  <c r="K269" i="2"/>
  <c r="L269" i="2"/>
  <c r="M269" i="2"/>
  <c r="N269" i="2"/>
  <c r="O269" i="2"/>
  <c r="P269" i="2"/>
  <c r="R269" i="2"/>
  <c r="T269" i="2"/>
  <c r="U269" i="2"/>
  <c r="Q269" i="2"/>
  <c r="K270" i="2"/>
  <c r="S269" i="2"/>
  <c r="L270" i="2"/>
  <c r="M270" i="2"/>
  <c r="N270" i="2"/>
  <c r="O270" i="2"/>
  <c r="P270" i="2"/>
  <c r="K271" i="2"/>
  <c r="Q270" i="2"/>
  <c r="T270" i="2"/>
  <c r="R270" i="2"/>
  <c r="U270" i="2"/>
  <c r="S270" i="2"/>
  <c r="L271" i="2"/>
  <c r="M271" i="2"/>
  <c r="N271" i="2"/>
  <c r="O271" i="2"/>
  <c r="P271" i="2"/>
  <c r="Q271" i="2"/>
  <c r="S271" i="2"/>
  <c r="U271" i="2"/>
  <c r="R271" i="2"/>
  <c r="T271" i="2"/>
  <c r="K272" i="2"/>
  <c r="L272" i="2"/>
  <c r="M272" i="2"/>
  <c r="N272" i="2"/>
  <c r="O272" i="2"/>
  <c r="P272" i="2"/>
  <c r="Q272" i="2"/>
  <c r="S272" i="2"/>
  <c r="K273" i="2"/>
  <c r="T272" i="2"/>
  <c r="R272" i="2"/>
  <c r="U272" i="2"/>
  <c r="L273" i="2"/>
  <c r="M273" i="2"/>
  <c r="N273" i="2"/>
  <c r="O273" i="2"/>
  <c r="P273" i="2"/>
  <c r="S273" i="2"/>
  <c r="T273" i="2"/>
  <c r="U273" i="2"/>
  <c r="Q273" i="2"/>
  <c r="R273" i="2"/>
  <c r="K274" i="2"/>
  <c r="L274" i="2"/>
  <c r="M274" i="2"/>
  <c r="N274" i="2"/>
  <c r="O274" i="2"/>
  <c r="P274" i="2"/>
  <c r="S274" i="2"/>
  <c r="U274" i="2"/>
  <c r="Q274" i="2"/>
  <c r="T274" i="2"/>
  <c r="K275" i="2"/>
  <c r="R274" i="2"/>
  <c r="L275" i="2"/>
  <c r="M275" i="2"/>
  <c r="N275" i="2"/>
  <c r="O275" i="2"/>
  <c r="P275" i="2"/>
  <c r="Q275" i="2"/>
  <c r="T275" i="2"/>
  <c r="U275" i="2"/>
  <c r="R275" i="2"/>
  <c r="S275" i="2"/>
  <c r="K276" i="2"/>
  <c r="L276" i="2"/>
  <c r="M276" i="2"/>
  <c r="N276" i="2"/>
  <c r="O276" i="2"/>
  <c r="P276" i="2"/>
  <c r="R276" i="2"/>
  <c r="T276" i="2"/>
  <c r="Q276" i="2"/>
  <c r="S276" i="2"/>
  <c r="K277" i="2"/>
  <c r="U276" i="2"/>
  <c r="L277" i="2"/>
  <c r="M277" i="2"/>
  <c r="N277" i="2"/>
  <c r="O277" i="2"/>
  <c r="P277" i="2"/>
  <c r="Q277" i="2"/>
  <c r="S277" i="2"/>
  <c r="K278" i="2"/>
  <c r="R277" i="2"/>
  <c r="T277" i="2"/>
  <c r="U277" i="2"/>
  <c r="L278" i="2"/>
  <c r="M278" i="2"/>
  <c r="N278" i="2"/>
  <c r="O278" i="2"/>
  <c r="P278" i="2"/>
  <c r="S278" i="2"/>
  <c r="T278" i="2"/>
  <c r="Q278" i="2"/>
  <c r="R278" i="2"/>
  <c r="U278" i="2"/>
  <c r="K279" i="2"/>
  <c r="L279" i="2"/>
  <c r="M279" i="2"/>
  <c r="N279" i="2"/>
  <c r="O279" i="2"/>
  <c r="P279" i="2"/>
  <c r="Q279" i="2"/>
  <c r="S279" i="2"/>
  <c r="U279" i="2"/>
  <c r="R279" i="2"/>
  <c r="K280" i="2"/>
  <c r="T279" i="2"/>
  <c r="L280" i="2"/>
  <c r="M280" i="2"/>
  <c r="N280" i="2"/>
  <c r="O280" i="2"/>
  <c r="P280" i="2"/>
  <c r="R280" i="2"/>
  <c r="S280" i="2"/>
  <c r="Q280" i="2"/>
  <c r="T280" i="2"/>
  <c r="U280" i="2"/>
  <c r="K281" i="2"/>
  <c r="L281" i="2"/>
  <c r="M281" i="2"/>
  <c r="N281" i="2"/>
  <c r="O281" i="2"/>
  <c r="P281" i="2"/>
  <c r="Q281" i="2"/>
  <c r="S281" i="2"/>
  <c r="R281" i="2"/>
  <c r="U281" i="2"/>
  <c r="T281" i="2"/>
  <c r="K282" i="2"/>
  <c r="L282" i="2"/>
  <c r="M282" i="2"/>
  <c r="N282" i="2"/>
  <c r="O282" i="2"/>
  <c r="P282" i="2"/>
  <c r="T282" i="2"/>
  <c r="Q282" i="2"/>
  <c r="U282" i="2"/>
  <c r="R282" i="2"/>
  <c r="K283" i="2"/>
  <c r="S282" i="2"/>
  <c r="L283" i="2"/>
  <c r="M283" i="2"/>
  <c r="N283" i="2"/>
  <c r="O283" i="2"/>
  <c r="P283" i="2"/>
  <c r="R283" i="2"/>
  <c r="U283" i="2"/>
  <c r="Q283" i="2"/>
  <c r="S283" i="2"/>
  <c r="K284" i="2"/>
  <c r="T283" i="2"/>
  <c r="L284" i="2"/>
  <c r="M284" i="2"/>
  <c r="N284" i="2"/>
  <c r="O284" i="2"/>
  <c r="P284" i="2"/>
  <c r="K285" i="2"/>
  <c r="Q284" i="2"/>
  <c r="U284" i="2"/>
  <c r="R284" i="2"/>
  <c r="S284" i="2"/>
  <c r="T284" i="2"/>
  <c r="L285" i="2"/>
  <c r="M285" i="2"/>
  <c r="N285" i="2"/>
  <c r="O285" i="2"/>
  <c r="P285" i="2"/>
  <c r="R285" i="2"/>
  <c r="T285" i="2"/>
  <c r="Q285" i="2"/>
  <c r="S285" i="2"/>
  <c r="U285" i="2"/>
  <c r="K286" i="2"/>
  <c r="L286" i="2"/>
  <c r="M286" i="2"/>
  <c r="N286" i="2"/>
  <c r="O286" i="2"/>
  <c r="P286" i="2"/>
  <c r="Q286" i="2"/>
  <c r="S286" i="2"/>
  <c r="U286" i="2"/>
  <c r="R286" i="2"/>
  <c r="T286" i="2"/>
  <c r="K287" i="2"/>
  <c r="L287" i="2"/>
  <c r="M287" i="2"/>
  <c r="N287" i="2"/>
  <c r="O287" i="2"/>
  <c r="P287" i="2"/>
  <c r="R287" i="2"/>
  <c r="T287" i="2"/>
  <c r="Q287" i="2"/>
  <c r="U287" i="2"/>
  <c r="S287" i="2"/>
  <c r="K288" i="2"/>
  <c r="L288" i="2"/>
  <c r="M288" i="2"/>
  <c r="N288" i="2"/>
  <c r="O288" i="2"/>
  <c r="P288" i="2"/>
  <c r="S288" i="2"/>
  <c r="T288" i="2"/>
  <c r="Q288" i="2"/>
  <c r="R288" i="2"/>
  <c r="U288" i="2"/>
  <c r="K289" i="2"/>
  <c r="L289" i="2"/>
  <c r="M289" i="2"/>
  <c r="N289" i="2"/>
  <c r="O289" i="2"/>
  <c r="P289" i="2"/>
  <c r="R289" i="2"/>
  <c r="U289" i="2"/>
  <c r="Q289" i="2"/>
  <c r="S289" i="2"/>
  <c r="T289" i="2"/>
  <c r="K290" i="2"/>
  <c r="L290" i="2"/>
  <c r="M290" i="2"/>
  <c r="N290" i="2"/>
  <c r="O290" i="2"/>
  <c r="P290" i="2"/>
  <c r="Q290" i="2"/>
  <c r="R290" i="2"/>
  <c r="T290" i="2"/>
  <c r="S290" i="2"/>
  <c r="U290" i="2"/>
  <c r="K291" i="2"/>
  <c r="L291" i="2"/>
  <c r="M291" i="2"/>
  <c r="N291" i="2"/>
  <c r="O291" i="2"/>
  <c r="P291" i="2"/>
  <c r="S291" i="2"/>
  <c r="T291" i="2"/>
  <c r="Q291" i="2"/>
  <c r="U291" i="2"/>
  <c r="R291" i="2"/>
  <c r="K292" i="2"/>
  <c r="L292" i="2"/>
  <c r="M292" i="2"/>
  <c r="N292" i="2"/>
  <c r="O292" i="2"/>
  <c r="P292" i="2"/>
  <c r="Q292" i="2"/>
  <c r="S292" i="2"/>
  <c r="T292" i="2"/>
  <c r="K293" i="2"/>
  <c r="R292" i="2"/>
  <c r="U292" i="2"/>
  <c r="L293" i="2"/>
  <c r="M293" i="2"/>
  <c r="N293" i="2"/>
  <c r="O293" i="2"/>
  <c r="P293" i="2"/>
  <c r="Q293" i="2"/>
  <c r="T293" i="2"/>
  <c r="K294" i="2"/>
  <c r="R293" i="2"/>
  <c r="S293" i="2"/>
  <c r="U293" i="2"/>
  <c r="L294" i="2"/>
  <c r="M294" i="2"/>
  <c r="N294" i="2"/>
  <c r="O294" i="2"/>
  <c r="P294" i="2"/>
  <c r="R294" i="2"/>
  <c r="T294" i="2"/>
  <c r="U294" i="2"/>
  <c r="Q294" i="2"/>
  <c r="S294" i="2"/>
  <c r="K295" i="2"/>
  <c r="L295" i="2"/>
  <c r="M295" i="2"/>
  <c r="N295" i="2"/>
  <c r="O295" i="2"/>
  <c r="P295" i="2"/>
  <c r="R295" i="2"/>
  <c r="U295" i="2"/>
  <c r="Q295" i="2"/>
  <c r="S295" i="2"/>
  <c r="T295" i="2"/>
  <c r="K296" i="2"/>
  <c r="L296" i="2"/>
  <c r="M296" i="2"/>
  <c r="N296" i="2"/>
  <c r="O296" i="2"/>
  <c r="P296" i="2"/>
  <c r="Q296" i="2"/>
  <c r="S296" i="2"/>
  <c r="T296" i="2"/>
  <c r="R296" i="2"/>
  <c r="U296" i="2"/>
  <c r="K297" i="2"/>
  <c r="L297" i="2"/>
  <c r="M297" i="2"/>
  <c r="N297" i="2"/>
  <c r="O297" i="2"/>
  <c r="P297" i="2"/>
  <c r="R297" i="2"/>
  <c r="T297" i="2"/>
  <c r="Q297" i="2"/>
  <c r="U297" i="2"/>
  <c r="S297" i="2"/>
  <c r="K298" i="2"/>
  <c r="L298" i="2"/>
  <c r="M298" i="2"/>
  <c r="N298" i="2"/>
  <c r="O298" i="2"/>
  <c r="P298" i="2"/>
  <c r="S298" i="2"/>
  <c r="U298" i="2"/>
  <c r="Q298" i="2"/>
  <c r="T298" i="2"/>
  <c r="R298" i="2"/>
  <c r="K299" i="2"/>
  <c r="L299" i="2"/>
  <c r="M299" i="2"/>
  <c r="N299" i="2"/>
  <c r="O299" i="2"/>
  <c r="P299" i="2"/>
  <c r="R299" i="2"/>
  <c r="U299" i="2"/>
  <c r="Q299" i="2"/>
  <c r="S299" i="2"/>
  <c r="T299" i="2"/>
  <c r="K300" i="2"/>
  <c r="L300" i="2"/>
  <c r="M300" i="2"/>
  <c r="N300" i="2"/>
  <c r="O300" i="2"/>
  <c r="P300" i="2"/>
  <c r="R300" i="2"/>
  <c r="K301" i="2"/>
  <c r="Q300" i="2"/>
  <c r="S300" i="2"/>
  <c r="T300" i="2"/>
  <c r="U300" i="2"/>
  <c r="L301" i="2"/>
  <c r="M301" i="2"/>
  <c r="N301" i="2"/>
  <c r="O301" i="2"/>
  <c r="P301" i="2"/>
  <c r="R301" i="2"/>
  <c r="T301" i="2"/>
  <c r="Q301" i="2"/>
  <c r="S301" i="2"/>
  <c r="U301" i="2"/>
  <c r="K302" i="2"/>
  <c r="L302" i="2"/>
  <c r="M302" i="2"/>
  <c r="N302" i="2"/>
  <c r="O302" i="2"/>
  <c r="P302" i="2"/>
  <c r="R302" i="2"/>
  <c r="S302" i="2"/>
  <c r="Q302" i="2"/>
  <c r="T302" i="2"/>
  <c r="U302" i="2"/>
  <c r="K303" i="2"/>
  <c r="L303" i="2"/>
  <c r="M303" i="2"/>
  <c r="N303" i="2"/>
  <c r="O303" i="2"/>
  <c r="P303" i="2"/>
  <c r="U303" i="2"/>
  <c r="Q303" i="2"/>
  <c r="T303" i="2"/>
  <c r="K304" i="2"/>
  <c r="R303" i="2"/>
  <c r="S303" i="2"/>
  <c r="L304" i="2"/>
  <c r="M304" i="2"/>
  <c r="N304" i="2"/>
  <c r="O304" i="2"/>
  <c r="P304" i="2"/>
  <c r="R304" i="2"/>
  <c r="T304" i="2"/>
  <c r="Q304" i="2"/>
  <c r="S304" i="2"/>
  <c r="U304" i="2"/>
  <c r="K305" i="2"/>
  <c r="L305" i="2"/>
  <c r="M305" i="2"/>
  <c r="N305" i="2"/>
  <c r="O305" i="2"/>
  <c r="P305" i="2"/>
  <c r="T305" i="2"/>
  <c r="U305" i="2"/>
  <c r="K306" i="2"/>
  <c r="Q305" i="2"/>
  <c r="R305" i="2"/>
  <c r="S305" i="2"/>
  <c r="L306" i="2"/>
  <c r="M306" i="2"/>
  <c r="N306" i="2"/>
  <c r="O306" i="2"/>
  <c r="P306" i="2"/>
  <c r="R306" i="2"/>
  <c r="T306" i="2"/>
  <c r="U306" i="2"/>
  <c r="Q306" i="2"/>
  <c r="S306" i="2"/>
  <c r="K307" i="2"/>
  <c r="L307" i="2"/>
  <c r="M307" i="2"/>
  <c r="N307" i="2"/>
  <c r="O307" i="2"/>
  <c r="P307" i="2"/>
  <c r="R307" i="2"/>
  <c r="U307" i="2"/>
  <c r="Q307" i="2"/>
  <c r="T307" i="2"/>
  <c r="S307" i="2"/>
  <c r="K308" i="2"/>
  <c r="L308" i="2"/>
  <c r="M308" i="2"/>
  <c r="N308" i="2"/>
  <c r="O308" i="2"/>
  <c r="P308" i="2"/>
  <c r="Q308" i="2"/>
  <c r="R308" i="2"/>
  <c r="S308" i="2"/>
  <c r="T308" i="2"/>
  <c r="K309" i="2"/>
  <c r="U308" i="2"/>
  <c r="L309" i="2"/>
  <c r="M309" i="2"/>
  <c r="N309" i="2"/>
  <c r="O309" i="2"/>
  <c r="P309" i="2"/>
  <c r="R309" i="2"/>
  <c r="T309" i="2"/>
  <c r="Q309" i="2"/>
  <c r="S309" i="2"/>
  <c r="U309" i="2"/>
  <c r="K310" i="2"/>
  <c r="L310" i="2"/>
  <c r="M310" i="2"/>
  <c r="N310" i="2"/>
  <c r="O310" i="2"/>
  <c r="P310" i="2"/>
  <c r="Q310" i="2"/>
  <c r="S310" i="2"/>
  <c r="U310" i="2"/>
  <c r="R310" i="2"/>
  <c r="K311" i="2"/>
  <c r="T310" i="2"/>
  <c r="L311" i="2"/>
  <c r="M311" i="2"/>
  <c r="N311" i="2"/>
  <c r="O311" i="2"/>
  <c r="P311" i="2"/>
  <c r="S311" i="2"/>
  <c r="U311" i="2"/>
  <c r="Q311" i="2"/>
  <c r="T311" i="2"/>
  <c r="R311" i="2"/>
  <c r="K312" i="2"/>
  <c r="L312" i="2"/>
  <c r="M312" i="2"/>
  <c r="N312" i="2"/>
  <c r="O312" i="2"/>
  <c r="P312" i="2"/>
  <c r="Q312" i="2"/>
  <c r="R312" i="2"/>
  <c r="U312" i="2"/>
  <c r="S312" i="2"/>
  <c r="K313" i="2"/>
  <c r="T312" i="2"/>
  <c r="L313" i="2"/>
  <c r="M313" i="2"/>
  <c r="N313" i="2"/>
  <c r="O313" i="2"/>
  <c r="P313" i="2"/>
  <c r="Q313" i="2"/>
  <c r="U313" i="2"/>
  <c r="R313" i="2"/>
  <c r="K314" i="2"/>
  <c r="S313" i="2"/>
  <c r="T313" i="2"/>
  <c r="L314" i="2"/>
  <c r="M314" i="2"/>
  <c r="N314" i="2"/>
  <c r="O314" i="2"/>
  <c r="P314" i="2"/>
  <c r="R314" i="2"/>
  <c r="S314" i="2"/>
  <c r="U314" i="2"/>
  <c r="Q314" i="2"/>
  <c r="T314" i="2"/>
  <c r="K315" i="2"/>
  <c r="L315" i="2"/>
  <c r="M315" i="2"/>
  <c r="N315" i="2"/>
  <c r="O315" i="2"/>
  <c r="P315" i="2"/>
  <c r="R315" i="2"/>
  <c r="T315" i="2"/>
  <c r="Q315" i="2"/>
  <c r="S315" i="2"/>
  <c r="K316" i="2"/>
  <c r="U315" i="2"/>
  <c r="L316" i="2"/>
  <c r="M316" i="2"/>
  <c r="N316" i="2"/>
  <c r="O316" i="2"/>
  <c r="P316" i="2"/>
  <c r="S316" i="2"/>
  <c r="T316" i="2"/>
  <c r="Q316" i="2"/>
  <c r="R316" i="2"/>
  <c r="U316" i="2"/>
  <c r="K317" i="2"/>
  <c r="L317" i="2"/>
  <c r="M317" i="2"/>
  <c r="N317" i="2"/>
  <c r="O317" i="2"/>
  <c r="P317" i="2"/>
  <c r="Q317" i="2"/>
  <c r="S317" i="2"/>
  <c r="T317" i="2"/>
  <c r="R317" i="2"/>
  <c r="U317" i="2"/>
  <c r="K318" i="2"/>
  <c r="L318" i="2"/>
  <c r="M318" i="2"/>
  <c r="N318" i="2"/>
  <c r="O318" i="2"/>
  <c r="P318" i="2"/>
  <c r="R318" i="2"/>
  <c r="S318" i="2"/>
  <c r="Q318" i="2"/>
  <c r="U318" i="2"/>
  <c r="T318" i="2"/>
  <c r="K319" i="2"/>
  <c r="L319" i="2"/>
  <c r="M319" i="2"/>
  <c r="N319" i="2"/>
  <c r="O319" i="2"/>
  <c r="P319" i="2"/>
  <c r="Q319" i="2"/>
  <c r="T319" i="2"/>
  <c r="K320" i="2"/>
  <c r="R319" i="2"/>
  <c r="U319" i="2"/>
  <c r="S319" i="2"/>
  <c r="L320" i="2"/>
  <c r="M320" i="2"/>
  <c r="N320" i="2"/>
  <c r="O320" i="2"/>
  <c r="P320" i="2"/>
  <c r="R320" i="2"/>
  <c r="U320" i="2"/>
  <c r="Q320" i="2"/>
  <c r="T320" i="2"/>
  <c r="S320" i="2"/>
  <c r="K321" i="2"/>
  <c r="L321" i="2"/>
  <c r="M321" i="2"/>
  <c r="N321" i="2"/>
  <c r="O321" i="2"/>
  <c r="P321" i="2"/>
  <c r="Q321" i="2"/>
  <c r="T321" i="2"/>
  <c r="S321" i="2"/>
  <c r="R321" i="2"/>
  <c r="K322" i="2"/>
  <c r="U321" i="2"/>
  <c r="L322" i="2"/>
  <c r="M322" i="2"/>
  <c r="N322" i="2"/>
  <c r="O322" i="2"/>
  <c r="P322" i="2"/>
  <c r="R322" i="2"/>
  <c r="T322" i="2"/>
  <c r="Q322" i="2"/>
  <c r="U322" i="2"/>
  <c r="S322" i="2"/>
  <c r="K323" i="2"/>
  <c r="L323" i="2"/>
  <c r="M323" i="2"/>
  <c r="N323" i="2"/>
  <c r="O323" i="2"/>
  <c r="P323" i="2"/>
  <c r="S323" i="2"/>
  <c r="T323" i="2"/>
  <c r="Q323" i="2"/>
  <c r="R323" i="2"/>
  <c r="U323" i="2"/>
  <c r="K324" i="2"/>
  <c r="L324" i="2"/>
  <c r="M324" i="2"/>
  <c r="N324" i="2"/>
  <c r="O324" i="2"/>
  <c r="P324" i="2"/>
  <c r="Q324" i="2"/>
  <c r="S324" i="2"/>
  <c r="U324" i="2"/>
  <c r="R324" i="2"/>
  <c r="T324" i="2"/>
  <c r="K325" i="2"/>
  <c r="L325" i="2"/>
  <c r="M325" i="2"/>
  <c r="N325" i="2"/>
  <c r="O325" i="2"/>
  <c r="P325" i="2"/>
  <c r="Q325" i="2"/>
  <c r="S325" i="2"/>
  <c r="U325" i="2"/>
  <c r="R325" i="2"/>
  <c r="T325" i="2"/>
  <c r="K326" i="2"/>
  <c r="L326" i="2"/>
  <c r="M326" i="2"/>
  <c r="N326" i="2"/>
  <c r="O326" i="2"/>
  <c r="P326" i="2"/>
  <c r="S326" i="2"/>
  <c r="Q326" i="2"/>
  <c r="T326" i="2"/>
  <c r="R326" i="2"/>
  <c r="U326" i="2"/>
  <c r="K327" i="2"/>
  <c r="L327" i="2"/>
  <c r="M327" i="2"/>
  <c r="N327" i="2"/>
  <c r="O327" i="2"/>
  <c r="P327" i="2"/>
  <c r="Q327" i="2"/>
  <c r="U327" i="2"/>
  <c r="R327" i="2"/>
  <c r="S327" i="2"/>
  <c r="K328" i="2"/>
  <c r="T327" i="2"/>
  <c r="L328" i="2"/>
  <c r="M328" i="2"/>
  <c r="N328" i="2"/>
  <c r="O328" i="2"/>
  <c r="P328" i="2"/>
  <c r="Q328" i="2"/>
  <c r="S328" i="2"/>
  <c r="U328" i="2"/>
  <c r="R328" i="2"/>
  <c r="T328" i="2"/>
  <c r="K329" i="2"/>
  <c r="L329" i="2"/>
  <c r="M329" i="2"/>
  <c r="N329" i="2"/>
  <c r="O329" i="2"/>
  <c r="P329" i="2"/>
  <c r="R329" i="2"/>
  <c r="S329" i="2"/>
  <c r="Q329" i="2"/>
  <c r="T329" i="2"/>
  <c r="U329" i="2"/>
  <c r="K330" i="2"/>
  <c r="L330" i="2"/>
  <c r="M330" i="2"/>
  <c r="N330" i="2"/>
  <c r="O330" i="2"/>
  <c r="P330" i="2"/>
  <c r="Q330" i="2"/>
  <c r="T330" i="2"/>
  <c r="R330" i="2"/>
  <c r="S330" i="2"/>
  <c r="U330" i="2"/>
  <c r="K331" i="2"/>
  <c r="L331" i="2"/>
  <c r="M331" i="2"/>
  <c r="N331" i="2"/>
  <c r="O331" i="2"/>
  <c r="P331" i="2"/>
  <c r="Q331" i="2"/>
  <c r="S331" i="2"/>
  <c r="T331" i="2"/>
  <c r="R331" i="2"/>
  <c r="U331" i="2"/>
  <c r="K332" i="2"/>
  <c r="L332" i="2"/>
  <c r="M332" i="2"/>
  <c r="N332" i="2"/>
  <c r="O332" i="2"/>
  <c r="P332" i="2"/>
  <c r="S332" i="2"/>
  <c r="T332" i="2"/>
  <c r="Q332" i="2"/>
  <c r="R332" i="2"/>
  <c r="U332" i="2"/>
  <c r="K333" i="2"/>
  <c r="L333" i="2"/>
  <c r="M333" i="2"/>
  <c r="N333" i="2"/>
  <c r="O333" i="2"/>
  <c r="P333" i="2"/>
  <c r="S333" i="2"/>
  <c r="T333" i="2"/>
  <c r="Q333" i="2"/>
  <c r="K334" i="2"/>
  <c r="R333" i="2"/>
  <c r="U333" i="2"/>
  <c r="L334" i="2"/>
  <c r="M334" i="2"/>
  <c r="N334" i="2"/>
  <c r="O334" i="2"/>
  <c r="P334" i="2"/>
  <c r="R334" i="2"/>
  <c r="U334" i="2"/>
  <c r="Q334" i="2"/>
  <c r="S334" i="2"/>
  <c r="T334" i="2"/>
  <c r="K335" i="2"/>
  <c r="L335" i="2"/>
  <c r="M335" i="2"/>
  <c r="N335" i="2"/>
  <c r="O335" i="2"/>
  <c r="P335" i="2"/>
  <c r="S335" i="2"/>
  <c r="U335" i="2"/>
  <c r="K336" i="2"/>
  <c r="Q335" i="2"/>
  <c r="T335" i="2"/>
  <c r="R335" i="2"/>
  <c r="L336" i="2"/>
  <c r="M336" i="2"/>
  <c r="N336" i="2"/>
  <c r="O336" i="2"/>
  <c r="P336" i="2"/>
  <c r="S336" i="2"/>
  <c r="Q336" i="2"/>
  <c r="R336" i="2"/>
  <c r="T336" i="2"/>
  <c r="U336" i="2"/>
  <c r="K337" i="2"/>
  <c r="L337" i="2"/>
  <c r="M337" i="2"/>
  <c r="N337" i="2"/>
  <c r="O337" i="2"/>
  <c r="P337" i="2"/>
  <c r="R337" i="2"/>
  <c r="T337" i="2"/>
  <c r="Q337" i="2"/>
  <c r="U337" i="2"/>
  <c r="S337" i="2"/>
  <c r="K338" i="2"/>
  <c r="L338" i="2"/>
  <c r="M338" i="2"/>
  <c r="N338" i="2"/>
  <c r="O338" i="2"/>
  <c r="P338" i="2"/>
  <c r="R338" i="2"/>
  <c r="U338" i="2"/>
  <c r="Q338" i="2"/>
  <c r="K339" i="2"/>
  <c r="S338" i="2"/>
  <c r="T338" i="2"/>
  <c r="L339" i="2"/>
  <c r="M339" i="2"/>
  <c r="N339" i="2"/>
  <c r="O339" i="2"/>
  <c r="P339" i="2"/>
  <c r="R339" i="2"/>
  <c r="T339" i="2"/>
  <c r="Q339" i="2"/>
  <c r="S339" i="2"/>
  <c r="U339" i="2"/>
  <c r="K340" i="2"/>
  <c r="L340" i="2"/>
  <c r="M340" i="2"/>
  <c r="N340" i="2"/>
  <c r="O340" i="2"/>
  <c r="P340" i="2"/>
  <c r="S340" i="2"/>
  <c r="Q340" i="2"/>
  <c r="T340" i="2"/>
  <c r="R340" i="2"/>
  <c r="U340" i="2"/>
  <c r="K341" i="2"/>
  <c r="L341" i="2"/>
  <c r="M341" i="2"/>
  <c r="N341" i="2"/>
  <c r="O341" i="2"/>
  <c r="P341" i="2"/>
  <c r="S341" i="2"/>
  <c r="T341" i="2"/>
  <c r="K342" i="2"/>
  <c r="Q341" i="2"/>
  <c r="U341" i="2"/>
  <c r="R341" i="2"/>
  <c r="L342" i="2"/>
  <c r="M342" i="2"/>
  <c r="N342" i="2"/>
  <c r="O342" i="2"/>
  <c r="P342" i="2"/>
  <c r="S342" i="2"/>
  <c r="Q342" i="2"/>
  <c r="R342" i="2"/>
  <c r="T342" i="2"/>
  <c r="K343" i="2"/>
  <c r="U342" i="2"/>
  <c r="L343" i="2"/>
  <c r="M343" i="2"/>
  <c r="N343" i="2"/>
  <c r="O343" i="2"/>
  <c r="P343" i="2"/>
  <c r="Q343" i="2"/>
  <c r="S343" i="2"/>
  <c r="T343" i="2"/>
  <c r="U343" i="2"/>
  <c r="R343" i="2"/>
  <c r="K344" i="2"/>
  <c r="L344" i="2"/>
  <c r="M344" i="2"/>
  <c r="N344" i="2"/>
  <c r="O344" i="2"/>
  <c r="P344" i="2"/>
  <c r="Q344" i="2"/>
  <c r="S344" i="2"/>
  <c r="U344" i="2"/>
  <c r="R344" i="2"/>
  <c r="T344" i="2"/>
  <c r="K345" i="2"/>
  <c r="L345" i="2"/>
  <c r="M345" i="2"/>
  <c r="N345" i="2"/>
  <c r="O345" i="2"/>
  <c r="P345" i="2"/>
  <c r="Q345" i="2"/>
  <c r="T345" i="2"/>
  <c r="R345" i="2"/>
  <c r="U345" i="2"/>
  <c r="S345" i="2"/>
  <c r="K346" i="2"/>
  <c r="L346" i="2"/>
  <c r="M346" i="2"/>
  <c r="N346" i="2"/>
  <c r="O346" i="2"/>
  <c r="P346" i="2"/>
  <c r="Q346" i="2"/>
  <c r="S346" i="2"/>
  <c r="T346" i="2"/>
  <c r="R346" i="2"/>
  <c r="U346" i="2"/>
  <c r="K347" i="2"/>
  <c r="L347" i="2"/>
  <c r="M347" i="2"/>
  <c r="N347" i="2"/>
  <c r="O347" i="2"/>
  <c r="P347" i="2"/>
  <c r="Q347" i="2"/>
  <c r="R347" i="2"/>
  <c r="S347" i="2"/>
  <c r="T347" i="2"/>
  <c r="U347" i="2"/>
  <c r="K348" i="2"/>
  <c r="L348" i="2"/>
  <c r="M348" i="2"/>
  <c r="N348" i="2"/>
  <c r="O348" i="2"/>
  <c r="P348" i="2"/>
  <c r="Q348" i="2"/>
  <c r="T348" i="2"/>
  <c r="R348" i="2"/>
  <c r="S348" i="2"/>
  <c r="U348" i="2"/>
  <c r="K349" i="2"/>
  <c r="L349" i="2"/>
  <c r="M349" i="2"/>
  <c r="N349" i="2"/>
  <c r="O349" i="2"/>
  <c r="P349" i="2"/>
  <c r="S349" i="2"/>
  <c r="U349" i="2"/>
  <c r="Q349" i="2"/>
  <c r="T349" i="2"/>
  <c r="R349" i="2"/>
  <c r="K350" i="2"/>
  <c r="L350" i="2"/>
  <c r="M350" i="2"/>
  <c r="N350" i="2"/>
  <c r="O350" i="2"/>
  <c r="P350" i="2"/>
  <c r="T350" i="2"/>
  <c r="U350" i="2"/>
  <c r="Q350" i="2"/>
  <c r="R350" i="2"/>
  <c r="S350" i="2"/>
  <c r="K351" i="2"/>
  <c r="L351" i="2"/>
  <c r="M351" i="2"/>
  <c r="N351" i="2"/>
  <c r="O351" i="2"/>
  <c r="P351" i="2"/>
  <c r="S351" i="2"/>
  <c r="T351" i="2"/>
  <c r="Q351" i="2"/>
  <c r="U351" i="2"/>
  <c r="R351" i="2"/>
  <c r="K352" i="2"/>
  <c r="L352" i="2"/>
  <c r="M352" i="2"/>
  <c r="N352" i="2"/>
  <c r="O352" i="2"/>
  <c r="P352" i="2"/>
  <c r="S352" i="2"/>
  <c r="U352" i="2"/>
  <c r="Q352" i="2"/>
  <c r="T352" i="2"/>
  <c r="R352" i="2"/>
  <c r="K353" i="2"/>
  <c r="L353" i="2"/>
  <c r="M353" i="2"/>
  <c r="N353" i="2"/>
  <c r="O353" i="2"/>
  <c r="P353" i="2"/>
  <c r="T353" i="2"/>
  <c r="Q353" i="2"/>
  <c r="S353" i="2"/>
  <c r="U353" i="2"/>
  <c r="R353" i="2"/>
  <c r="K354" i="2"/>
  <c r="L354" i="2"/>
  <c r="M354" i="2"/>
  <c r="N354" i="2"/>
  <c r="O354" i="2"/>
  <c r="P354" i="2"/>
  <c r="S354" i="2"/>
  <c r="Q354" i="2"/>
  <c r="T354" i="2"/>
  <c r="R354" i="2"/>
  <c r="U354" i="2"/>
  <c r="K355" i="2"/>
  <c r="L355" i="2"/>
  <c r="M355" i="2"/>
  <c r="N355" i="2"/>
  <c r="O355" i="2"/>
  <c r="P355" i="2"/>
  <c r="Q355" i="2"/>
  <c r="S355" i="2"/>
  <c r="T355" i="2"/>
  <c r="R355" i="2"/>
  <c r="U355" i="2"/>
  <c r="K356" i="2"/>
  <c r="L356" i="2"/>
  <c r="M356" i="2"/>
  <c r="N356" i="2"/>
  <c r="O356" i="2"/>
  <c r="P356" i="2"/>
  <c r="Q356" i="2"/>
  <c r="R356" i="2"/>
  <c r="S356" i="2"/>
  <c r="T356" i="2"/>
  <c r="U356" i="2"/>
  <c r="K357" i="2"/>
  <c r="L357" i="2"/>
  <c r="M357" i="2"/>
  <c r="N357" i="2"/>
  <c r="O357" i="2"/>
  <c r="P357" i="2"/>
  <c r="Q357" i="2"/>
  <c r="T357" i="2"/>
  <c r="U357" i="2"/>
  <c r="R357" i="2"/>
  <c r="S357" i="2"/>
  <c r="K358" i="2"/>
  <c r="L358" i="2"/>
  <c r="M358" i="2"/>
  <c r="N358" i="2"/>
  <c r="O358" i="2"/>
  <c r="P358" i="2"/>
  <c r="Q358" i="2"/>
  <c r="S358" i="2"/>
  <c r="R358" i="2"/>
  <c r="U358" i="2"/>
  <c r="K359" i="2"/>
  <c r="T358" i="2"/>
  <c r="L359" i="2"/>
  <c r="M359" i="2"/>
  <c r="N359" i="2"/>
  <c r="O359" i="2"/>
  <c r="P359" i="2"/>
  <c r="Q359" i="2"/>
  <c r="R359" i="2"/>
  <c r="S359" i="2"/>
  <c r="T359" i="2"/>
  <c r="U359" i="2"/>
  <c r="K360" i="2"/>
  <c r="L360" i="2"/>
  <c r="M360" i="2"/>
  <c r="N360" i="2"/>
  <c r="O360" i="2"/>
  <c r="P360" i="2"/>
  <c r="Q360" i="2"/>
  <c r="U360" i="2"/>
  <c r="R360" i="2"/>
  <c r="S360" i="2"/>
  <c r="T360" i="2"/>
  <c r="K361" i="2"/>
  <c r="L361" i="2"/>
  <c r="M361" i="2"/>
  <c r="N361" i="2"/>
  <c r="O361" i="2"/>
  <c r="P361" i="2"/>
  <c r="K362" i="2"/>
  <c r="Q361" i="2"/>
  <c r="R361" i="2"/>
  <c r="T361" i="2"/>
  <c r="S361" i="2"/>
  <c r="U361" i="2"/>
  <c r="L362" i="2"/>
  <c r="M362" i="2"/>
  <c r="N362" i="2"/>
  <c r="O362" i="2"/>
  <c r="P362" i="2"/>
  <c r="S362" i="2"/>
  <c r="Q362" i="2"/>
  <c r="T362" i="2"/>
  <c r="K363" i="2"/>
  <c r="R362" i="2"/>
  <c r="U362" i="2"/>
  <c r="L363" i="2"/>
  <c r="M363" i="2"/>
  <c r="N363" i="2"/>
  <c r="O363" i="2"/>
  <c r="P363" i="2"/>
  <c r="Q363" i="2"/>
  <c r="S363" i="2"/>
  <c r="R363" i="2"/>
  <c r="T363" i="2"/>
  <c r="U363" i="2"/>
  <c r="K364" i="2"/>
  <c r="L364" i="2"/>
  <c r="M364" i="2"/>
  <c r="N364" i="2"/>
  <c r="O364" i="2"/>
  <c r="P364" i="2"/>
  <c r="R364" i="2"/>
  <c r="U364" i="2"/>
  <c r="Q364" i="2"/>
  <c r="T364" i="2"/>
  <c r="K365" i="2"/>
  <c r="S364" i="2"/>
  <c r="L365" i="2"/>
  <c r="M365" i="2"/>
  <c r="N365" i="2"/>
  <c r="O365" i="2"/>
  <c r="P365" i="2"/>
  <c r="Q365" i="2"/>
  <c r="S365" i="2"/>
  <c r="T365" i="2"/>
  <c r="R365" i="2"/>
  <c r="U365" i="2"/>
  <c r="K366" i="2"/>
  <c r="L366" i="2"/>
  <c r="M366" i="2"/>
  <c r="N366" i="2"/>
  <c r="O366" i="2"/>
  <c r="P366" i="2"/>
  <c r="Q366" i="2"/>
  <c r="S366" i="2"/>
  <c r="K367" i="2"/>
  <c r="R366" i="2"/>
  <c r="T366" i="2"/>
  <c r="U366" i="2"/>
  <c r="L367" i="2"/>
  <c r="M367" i="2"/>
  <c r="N367" i="2"/>
  <c r="O367" i="2"/>
  <c r="P367" i="2"/>
  <c r="S367" i="2"/>
  <c r="T367" i="2"/>
  <c r="Q367" i="2"/>
  <c r="R367" i="2"/>
  <c r="U367" i="2"/>
  <c r="K368" i="2"/>
  <c r="L368" i="2"/>
  <c r="M368" i="2"/>
  <c r="N368" i="2"/>
  <c r="O368" i="2"/>
  <c r="P368" i="2"/>
  <c r="Q368" i="2"/>
  <c r="S368" i="2"/>
  <c r="R368" i="2"/>
  <c r="T368" i="2"/>
  <c r="U368" i="2"/>
  <c r="K369" i="2"/>
  <c r="L369" i="2"/>
  <c r="M369" i="2"/>
  <c r="N369" i="2"/>
  <c r="O369" i="2"/>
  <c r="P369" i="2"/>
  <c r="T369" i="2"/>
  <c r="K370" i="2"/>
  <c r="Q369" i="2"/>
  <c r="S369" i="2"/>
  <c r="U369" i="2"/>
  <c r="R369" i="2"/>
  <c r="L370" i="2"/>
  <c r="M370" i="2"/>
  <c r="N370" i="2"/>
  <c r="O370" i="2"/>
  <c r="P370" i="2"/>
  <c r="U370" i="2"/>
  <c r="K371" i="2"/>
  <c r="Q370" i="2"/>
  <c r="R370" i="2"/>
  <c r="S370" i="2"/>
  <c r="T370" i="2"/>
  <c r="L371" i="2"/>
  <c r="M371" i="2"/>
  <c r="N371" i="2"/>
  <c r="O371" i="2"/>
  <c r="P371" i="2"/>
  <c r="S371" i="2"/>
  <c r="Q371" i="2"/>
  <c r="R371" i="2"/>
  <c r="K372" i="2"/>
  <c r="U371" i="2"/>
  <c r="T371" i="2"/>
  <c r="L372" i="2"/>
  <c r="M372" i="2"/>
  <c r="N372" i="2"/>
  <c r="O372" i="2"/>
  <c r="P372" i="2"/>
  <c r="Q372" i="2"/>
  <c r="S372" i="2"/>
  <c r="R372" i="2"/>
  <c r="U372" i="2"/>
  <c r="T372" i="2"/>
  <c r="K373" i="2"/>
  <c r="L373" i="2"/>
  <c r="M373" i="2"/>
  <c r="N373" i="2"/>
  <c r="O373" i="2"/>
  <c r="P373" i="2"/>
  <c r="R373" i="2"/>
  <c r="T373" i="2"/>
  <c r="Q373" i="2"/>
  <c r="S373" i="2"/>
  <c r="K374" i="2"/>
  <c r="U373" i="2"/>
  <c r="L374" i="2"/>
  <c r="M374" i="2"/>
  <c r="N374" i="2"/>
  <c r="O374" i="2"/>
  <c r="P374" i="2"/>
  <c r="R374" i="2"/>
  <c r="S374" i="2"/>
  <c r="Q374" i="2"/>
  <c r="T374" i="2"/>
  <c r="U374" i="2"/>
  <c r="K375" i="2"/>
  <c r="L375" i="2"/>
  <c r="M375" i="2"/>
  <c r="N375" i="2"/>
  <c r="O375" i="2"/>
  <c r="P375" i="2"/>
  <c r="S375" i="2"/>
  <c r="U375" i="2"/>
  <c r="Q375" i="2"/>
  <c r="T375" i="2"/>
  <c r="R375" i="2"/>
  <c r="K376" i="2"/>
  <c r="L376" i="2"/>
  <c r="M376" i="2"/>
  <c r="N376" i="2"/>
  <c r="O376" i="2"/>
  <c r="P376" i="2"/>
  <c r="R376" i="2"/>
  <c r="Q376" i="2"/>
  <c r="T376" i="2"/>
  <c r="K377" i="2"/>
  <c r="S376" i="2"/>
  <c r="U376" i="2"/>
  <c r="L377" i="2"/>
  <c r="M377" i="2"/>
  <c r="N377" i="2"/>
  <c r="O377" i="2"/>
  <c r="P377" i="2"/>
  <c r="S377" i="2"/>
  <c r="Q377" i="2"/>
  <c r="R377" i="2"/>
  <c r="T377" i="2"/>
  <c r="U377" i="2"/>
  <c r="K378" i="2"/>
  <c r="L378" i="2"/>
  <c r="M378" i="2"/>
  <c r="N378" i="2"/>
  <c r="O378" i="2"/>
  <c r="P378" i="2"/>
  <c r="S378" i="2"/>
  <c r="T378" i="2"/>
  <c r="Q378" i="2"/>
  <c r="R378" i="2"/>
  <c r="U378" i="2"/>
  <c r="K379" i="2"/>
  <c r="L379" i="2"/>
  <c r="M379" i="2"/>
  <c r="N379" i="2"/>
  <c r="O379" i="2"/>
  <c r="P379" i="2"/>
  <c r="Q379" i="2"/>
  <c r="S379" i="2"/>
  <c r="U379" i="2"/>
  <c r="R379" i="2"/>
  <c r="T379" i="2"/>
  <c r="K380" i="2"/>
  <c r="L380" i="2"/>
  <c r="M380" i="2"/>
  <c r="N380" i="2"/>
  <c r="O380" i="2"/>
  <c r="P380" i="2"/>
  <c r="R380" i="2"/>
  <c r="T380" i="2"/>
  <c r="Q380" i="2"/>
  <c r="S380" i="2"/>
  <c r="U380" i="2"/>
  <c r="K381" i="2"/>
  <c r="L381" i="2"/>
  <c r="M381" i="2"/>
  <c r="N381" i="2"/>
  <c r="O381" i="2"/>
  <c r="P381" i="2"/>
  <c r="Q381" i="2"/>
  <c r="R381" i="2"/>
  <c r="T381" i="2"/>
  <c r="K382" i="2"/>
  <c r="S381" i="2"/>
  <c r="U381" i="2"/>
  <c r="L382" i="2"/>
  <c r="M382" i="2"/>
  <c r="N382" i="2"/>
  <c r="O382" i="2"/>
  <c r="P382" i="2"/>
  <c r="Q382" i="2"/>
  <c r="T382" i="2"/>
  <c r="R382" i="2"/>
  <c r="U382" i="2"/>
  <c r="S382" i="2"/>
  <c r="K383" i="2"/>
  <c r="L383" i="2"/>
  <c r="M383" i="2"/>
  <c r="N383" i="2"/>
  <c r="O383" i="2"/>
  <c r="P383" i="2"/>
  <c r="T383" i="2"/>
  <c r="U383" i="2"/>
  <c r="K384" i="2"/>
  <c r="Q383" i="2"/>
  <c r="R383" i="2"/>
  <c r="S383" i="2"/>
  <c r="L384" i="2"/>
  <c r="M384" i="2"/>
  <c r="N384" i="2"/>
  <c r="O384" i="2"/>
  <c r="P384" i="2"/>
  <c r="R384" i="2"/>
  <c r="S384" i="2"/>
  <c r="Q384" i="2"/>
  <c r="T384" i="2"/>
  <c r="U384" i="2"/>
  <c r="K385" i="2"/>
  <c r="L385" i="2"/>
  <c r="M385" i="2"/>
  <c r="N385" i="2"/>
  <c r="O385" i="2"/>
  <c r="P385" i="2"/>
  <c r="Q385" i="2"/>
  <c r="R385" i="2"/>
  <c r="S385" i="2"/>
  <c r="T385" i="2"/>
  <c r="U385" i="2"/>
  <c r="K386" i="2"/>
  <c r="L386" i="2"/>
  <c r="M386" i="2"/>
  <c r="N386" i="2"/>
  <c r="O386" i="2"/>
  <c r="P386" i="2"/>
  <c r="R386" i="2"/>
  <c r="T386" i="2"/>
  <c r="Q386" i="2"/>
  <c r="S386" i="2"/>
  <c r="U386" i="2"/>
  <c r="K387" i="2"/>
  <c r="L387" i="2"/>
  <c r="M387" i="2"/>
  <c r="N387" i="2"/>
  <c r="O387" i="2"/>
  <c r="P387" i="2"/>
  <c r="R387" i="2"/>
  <c r="S387" i="2"/>
  <c r="Q387" i="2"/>
  <c r="T387" i="2"/>
  <c r="U387" i="2"/>
  <c r="K388" i="2"/>
  <c r="L388" i="2"/>
  <c r="M388" i="2"/>
  <c r="N388" i="2"/>
  <c r="O388" i="2"/>
  <c r="P388" i="2"/>
  <c r="S388" i="2"/>
  <c r="T388" i="2"/>
  <c r="Q388" i="2"/>
  <c r="U388" i="2"/>
  <c r="R388" i="2"/>
  <c r="K389" i="2"/>
  <c r="L389" i="2"/>
  <c r="M389" i="2"/>
  <c r="N389" i="2"/>
  <c r="O389" i="2"/>
  <c r="P389" i="2"/>
  <c r="Q389" i="2"/>
  <c r="S389" i="2"/>
  <c r="U389" i="2"/>
  <c r="R389" i="2"/>
  <c r="T389" i="2"/>
  <c r="K390" i="2"/>
  <c r="L390" i="2"/>
  <c r="M390" i="2"/>
  <c r="N390" i="2"/>
  <c r="O390" i="2"/>
  <c r="P390" i="2"/>
  <c r="Q390" i="2"/>
  <c r="T390" i="2"/>
  <c r="R390" i="2"/>
  <c r="S390" i="2"/>
  <c r="U390" i="2"/>
  <c r="K391" i="2"/>
  <c r="L391" i="2"/>
  <c r="M391" i="2"/>
  <c r="N391" i="2"/>
  <c r="O391" i="2"/>
  <c r="P391" i="2"/>
  <c r="S391" i="2"/>
  <c r="Q391" i="2"/>
  <c r="T391" i="2"/>
  <c r="R391" i="2"/>
  <c r="U391" i="2"/>
  <c r="K392" i="2"/>
  <c r="L392" i="2"/>
  <c r="M392" i="2"/>
  <c r="N392" i="2"/>
  <c r="O392" i="2"/>
  <c r="P392" i="2"/>
  <c r="Q392" i="2"/>
  <c r="T392" i="2"/>
  <c r="R392" i="2"/>
  <c r="S392" i="2"/>
  <c r="U392" i="2"/>
  <c r="K393" i="2"/>
  <c r="L393" i="2"/>
  <c r="M393" i="2"/>
  <c r="N393" i="2"/>
  <c r="O393" i="2"/>
  <c r="P393" i="2"/>
  <c r="Q393" i="2"/>
  <c r="T393" i="2"/>
  <c r="R393" i="2"/>
  <c r="U393" i="2"/>
  <c r="K394" i="2"/>
  <c r="S393" i="2"/>
  <c r="L394" i="2"/>
  <c r="M394" i="2"/>
  <c r="N394" i="2"/>
  <c r="O394" i="2"/>
  <c r="P394" i="2"/>
  <c r="S394" i="2"/>
  <c r="Q394" i="2"/>
  <c r="T394" i="2"/>
  <c r="R394" i="2"/>
  <c r="U394" i="2"/>
  <c r="K395" i="2"/>
  <c r="L395" i="2"/>
  <c r="M395" i="2"/>
  <c r="N395" i="2"/>
  <c r="O395" i="2"/>
  <c r="P395" i="2"/>
  <c r="S395" i="2"/>
  <c r="Q395" i="2"/>
  <c r="R395" i="2"/>
  <c r="T395" i="2"/>
  <c r="U395" i="2"/>
  <c r="K396" i="2"/>
  <c r="L396" i="2"/>
  <c r="M396" i="2"/>
  <c r="N396" i="2"/>
  <c r="O396" i="2"/>
  <c r="P396" i="2"/>
  <c r="R396" i="2"/>
  <c r="S396" i="2"/>
  <c r="T396" i="2"/>
  <c r="Q396" i="2"/>
  <c r="U396" i="2"/>
  <c r="K397" i="2"/>
  <c r="L397" i="2"/>
  <c r="M397" i="2"/>
  <c r="N397" i="2"/>
  <c r="O397" i="2"/>
  <c r="P397" i="2"/>
  <c r="Q397" i="2"/>
  <c r="S397" i="2"/>
  <c r="K398" i="2"/>
  <c r="R397" i="2"/>
  <c r="U397" i="2"/>
  <c r="T397" i="2"/>
  <c r="L398" i="2"/>
  <c r="M398" i="2"/>
  <c r="N398" i="2"/>
  <c r="O398" i="2"/>
  <c r="P398" i="2"/>
  <c r="Q398" i="2"/>
  <c r="T398" i="2"/>
  <c r="S398" i="2"/>
  <c r="R398" i="2"/>
  <c r="U398" i="2"/>
  <c r="K399" i="2"/>
  <c r="L399" i="2"/>
  <c r="M399" i="2"/>
  <c r="N399" i="2"/>
  <c r="O399" i="2"/>
  <c r="P399" i="2"/>
  <c r="R399" i="2"/>
  <c r="U399" i="2"/>
  <c r="Q399" i="2"/>
  <c r="K400" i="2"/>
  <c r="S399" i="2"/>
  <c r="T399" i="2"/>
  <c r="L400" i="2"/>
  <c r="M400" i="2"/>
  <c r="N400" i="2"/>
  <c r="O400" i="2"/>
  <c r="P400" i="2"/>
  <c r="S400" i="2"/>
  <c r="U400" i="2"/>
  <c r="Q400" i="2"/>
  <c r="T400" i="2"/>
  <c r="R400" i="2"/>
  <c r="K401" i="2"/>
  <c r="L401" i="2"/>
  <c r="M401" i="2"/>
  <c r="N401" i="2"/>
  <c r="O401" i="2"/>
  <c r="P401" i="2"/>
  <c r="R401" i="2"/>
  <c r="S401" i="2"/>
  <c r="K402" i="2"/>
  <c r="Q401" i="2"/>
  <c r="U401" i="2"/>
  <c r="T401" i="2"/>
  <c r="L402" i="2"/>
  <c r="M402" i="2"/>
  <c r="N402" i="2"/>
  <c r="O402" i="2"/>
  <c r="P402" i="2"/>
  <c r="Q402" i="2"/>
  <c r="S402" i="2"/>
  <c r="T402" i="2"/>
  <c r="R402" i="2"/>
  <c r="U402" i="2"/>
  <c r="K403" i="2"/>
  <c r="L403" i="2"/>
  <c r="M403" i="2"/>
  <c r="N403" i="2"/>
  <c r="O403" i="2"/>
  <c r="P403" i="2"/>
  <c r="Q403" i="2"/>
  <c r="S403" i="2"/>
  <c r="T403" i="2"/>
  <c r="K404" i="2"/>
  <c r="R403" i="2"/>
  <c r="U403" i="2"/>
  <c r="L404" i="2"/>
  <c r="M404" i="2"/>
  <c r="N404" i="2"/>
  <c r="O404" i="2"/>
  <c r="P404" i="2"/>
  <c r="R404" i="2"/>
  <c r="S404" i="2"/>
  <c r="K405" i="2"/>
  <c r="Q404" i="2"/>
  <c r="T404" i="2"/>
  <c r="U404" i="2"/>
  <c r="L405" i="2"/>
  <c r="M405" i="2"/>
  <c r="N405" i="2"/>
  <c r="O405" i="2"/>
  <c r="P405" i="2"/>
  <c r="R405" i="2"/>
  <c r="Q405" i="2"/>
  <c r="T405" i="2"/>
  <c r="S405" i="2"/>
  <c r="K406" i="2"/>
  <c r="U405" i="2"/>
  <c r="L406" i="2"/>
  <c r="M406" i="2"/>
  <c r="N406" i="2"/>
  <c r="O406" i="2"/>
  <c r="P406" i="2"/>
  <c r="R406" i="2"/>
  <c r="T406" i="2"/>
  <c r="U406" i="2"/>
  <c r="Q406" i="2"/>
  <c r="S406" i="2"/>
  <c r="K407" i="2"/>
  <c r="L407" i="2"/>
  <c r="M407" i="2"/>
  <c r="N407" i="2"/>
  <c r="O407" i="2"/>
  <c r="P407" i="2"/>
  <c r="R407" i="2"/>
  <c r="S407" i="2"/>
  <c r="Q407" i="2"/>
  <c r="U407" i="2"/>
  <c r="T407" i="2"/>
  <c r="K408" i="2"/>
  <c r="L408" i="2"/>
  <c r="M408" i="2"/>
  <c r="N408" i="2"/>
  <c r="O408" i="2"/>
  <c r="P408" i="2"/>
  <c r="S408" i="2"/>
  <c r="U408" i="2"/>
  <c r="Q408" i="2"/>
  <c r="R408" i="2"/>
  <c r="T408" i="2"/>
  <c r="K409" i="2"/>
  <c r="L409" i="2"/>
  <c r="M409" i="2"/>
  <c r="N409" i="2"/>
  <c r="O409" i="2"/>
  <c r="P409" i="2"/>
  <c r="R409" i="2"/>
  <c r="U409" i="2"/>
  <c r="Q409" i="2"/>
  <c r="S409" i="2"/>
  <c r="T409" i="2"/>
  <c r="K410" i="2"/>
  <c r="L410" i="2"/>
  <c r="M410" i="2"/>
  <c r="N410" i="2"/>
  <c r="O410" i="2"/>
  <c r="P410" i="2"/>
  <c r="Q410" i="2"/>
  <c r="R410" i="2"/>
  <c r="S410" i="2"/>
  <c r="U410" i="2"/>
  <c r="K411" i="2"/>
  <c r="T410" i="2"/>
  <c r="L411" i="2"/>
  <c r="M411" i="2"/>
  <c r="N411" i="2"/>
  <c r="O411" i="2"/>
  <c r="P411" i="2"/>
  <c r="S411" i="2"/>
  <c r="Q411" i="2"/>
  <c r="R411" i="2"/>
  <c r="T411" i="2"/>
  <c r="U411" i="2"/>
  <c r="K412" i="2"/>
  <c r="L412" i="2"/>
  <c r="M412" i="2"/>
  <c r="N412" i="2"/>
  <c r="O412" i="2"/>
  <c r="P412" i="2"/>
  <c r="S412" i="2"/>
  <c r="Q412" i="2"/>
  <c r="U412" i="2"/>
  <c r="R412" i="2"/>
  <c r="T412" i="2"/>
  <c r="K413" i="2"/>
  <c r="L413" i="2"/>
  <c r="M413" i="2"/>
  <c r="N413" i="2"/>
  <c r="O413" i="2"/>
  <c r="P413" i="2"/>
  <c r="S413" i="2"/>
  <c r="T413" i="2"/>
  <c r="Q413" i="2"/>
  <c r="K414" i="2"/>
  <c r="R413" i="2"/>
  <c r="U413" i="2"/>
  <c r="L414" i="2"/>
  <c r="M414" i="2"/>
  <c r="N414" i="2"/>
  <c r="O414" i="2"/>
  <c r="P414" i="2"/>
  <c r="T414" i="2"/>
  <c r="Q414" i="2"/>
  <c r="U414" i="2"/>
  <c r="K415" i="2"/>
  <c r="R414" i="2"/>
  <c r="S414" i="2"/>
  <c r="L415" i="2"/>
  <c r="M415" i="2"/>
  <c r="N415" i="2"/>
  <c r="O415" i="2"/>
  <c r="P415" i="2"/>
  <c r="Q415" i="2"/>
  <c r="U415" i="2"/>
  <c r="R415" i="2"/>
  <c r="S415" i="2"/>
  <c r="K416" i="2"/>
  <c r="T415" i="2"/>
  <c r="L416" i="2"/>
  <c r="M416" i="2"/>
  <c r="N416" i="2"/>
  <c r="O416" i="2"/>
  <c r="P416" i="2"/>
  <c r="Q416" i="2"/>
  <c r="T416" i="2"/>
  <c r="S416" i="2"/>
  <c r="R416" i="2"/>
  <c r="U416" i="2"/>
  <c r="K417" i="2"/>
  <c r="L417" i="2"/>
  <c r="M417" i="2"/>
  <c r="N417" i="2"/>
  <c r="O417" i="2"/>
  <c r="P417" i="2"/>
  <c r="Q417" i="2"/>
  <c r="S417" i="2"/>
  <c r="T417" i="2"/>
  <c r="R417" i="2"/>
  <c r="U417" i="2"/>
  <c r="K418" i="2"/>
  <c r="L418" i="2"/>
  <c r="M418" i="2"/>
  <c r="N418" i="2"/>
  <c r="O418" i="2"/>
  <c r="P418" i="2"/>
  <c r="R418" i="2"/>
  <c r="Q418" i="2"/>
  <c r="U418" i="2"/>
  <c r="S418" i="2"/>
  <c r="T418" i="2"/>
  <c r="K419" i="2"/>
  <c r="L419" i="2"/>
  <c r="M419" i="2"/>
  <c r="N419" i="2"/>
  <c r="O419" i="2"/>
  <c r="P419" i="2"/>
  <c r="S419" i="2"/>
  <c r="T419" i="2"/>
  <c r="Q419" i="2"/>
  <c r="R419" i="2"/>
  <c r="K420" i="2"/>
  <c r="U419" i="2"/>
  <c r="L420" i="2"/>
  <c r="M420" i="2"/>
  <c r="N420" i="2"/>
  <c r="O420" i="2"/>
  <c r="P420" i="2"/>
  <c r="T420" i="2"/>
  <c r="Q420" i="2"/>
  <c r="S420" i="2"/>
  <c r="R420" i="2"/>
  <c r="U420" i="2"/>
  <c r="K421" i="2"/>
  <c r="L421" i="2"/>
  <c r="M421" i="2"/>
  <c r="N421" i="2"/>
  <c r="O421" i="2"/>
  <c r="P421" i="2"/>
  <c r="Q421" i="2"/>
  <c r="U421" i="2"/>
  <c r="R421" i="2"/>
  <c r="S421" i="2"/>
  <c r="T421" i="2"/>
  <c r="K422" i="2"/>
  <c r="L422" i="2"/>
  <c r="M422" i="2"/>
  <c r="N422" i="2"/>
  <c r="O422" i="2"/>
  <c r="P422" i="2"/>
  <c r="S422" i="2"/>
  <c r="U422" i="2"/>
  <c r="Q422" i="2"/>
  <c r="T422" i="2"/>
  <c r="R422" i="2"/>
  <c r="K423" i="2"/>
  <c r="L423" i="2"/>
  <c r="M423" i="2"/>
  <c r="N423" i="2"/>
  <c r="O423" i="2"/>
  <c r="P423" i="2"/>
  <c r="R423" i="2"/>
  <c r="T423" i="2"/>
  <c r="Q423" i="2"/>
  <c r="U423" i="2"/>
  <c r="S423" i="2"/>
  <c r="K424" i="2"/>
  <c r="L424" i="2"/>
  <c r="M424" i="2"/>
  <c r="N424" i="2"/>
  <c r="O424" i="2"/>
  <c r="P424" i="2"/>
  <c r="Q424" i="2"/>
  <c r="T424" i="2"/>
  <c r="K425" i="2"/>
  <c r="R424" i="2"/>
  <c r="S424" i="2"/>
  <c r="U424" i="2"/>
  <c r="L425" i="2"/>
  <c r="M425" i="2"/>
  <c r="N425" i="2"/>
  <c r="O425" i="2"/>
  <c r="P425" i="2"/>
  <c r="Q425" i="2"/>
  <c r="T425" i="2"/>
  <c r="R425" i="2"/>
  <c r="U425" i="2"/>
  <c r="S425" i="2"/>
  <c r="K426" i="2"/>
  <c r="L426" i="2"/>
  <c r="M426" i="2"/>
  <c r="N426" i="2"/>
  <c r="O426" i="2"/>
  <c r="P426" i="2"/>
  <c r="Q426" i="2"/>
  <c r="S426" i="2"/>
  <c r="T426" i="2"/>
  <c r="R426" i="2"/>
  <c r="U426" i="2"/>
  <c r="K427" i="2"/>
  <c r="L427" i="2"/>
  <c r="M427" i="2"/>
  <c r="N427" i="2"/>
  <c r="O427" i="2"/>
  <c r="P427" i="2"/>
  <c r="T427" i="2"/>
  <c r="K428" i="2"/>
  <c r="Q427" i="2"/>
  <c r="U427" i="2"/>
  <c r="R427" i="2"/>
  <c r="S427" i="2"/>
  <c r="L428" i="2"/>
  <c r="M428" i="2"/>
  <c r="N428" i="2"/>
  <c r="O428" i="2"/>
  <c r="P428" i="2"/>
  <c r="R428" i="2"/>
  <c r="T428" i="2"/>
  <c r="U428" i="2"/>
  <c r="Q428" i="2"/>
  <c r="S428" i="2"/>
  <c r="K429" i="2"/>
  <c r="L429" i="2"/>
  <c r="M429" i="2"/>
  <c r="N429" i="2"/>
  <c r="O429" i="2"/>
  <c r="P429" i="2"/>
  <c r="R429" i="2"/>
  <c r="S429" i="2"/>
  <c r="U429" i="2"/>
  <c r="Q429" i="2"/>
  <c r="T429" i="2"/>
  <c r="K430" i="2"/>
  <c r="L430" i="2"/>
  <c r="M430" i="2"/>
  <c r="N430" i="2"/>
  <c r="O430" i="2"/>
  <c r="P430" i="2"/>
  <c r="S430" i="2"/>
  <c r="Q430" i="2"/>
  <c r="U430" i="2"/>
  <c r="R430" i="2"/>
  <c r="K431" i="2"/>
  <c r="T430" i="2"/>
  <c r="L431" i="2"/>
  <c r="M431" i="2"/>
  <c r="N431" i="2"/>
  <c r="O431" i="2"/>
  <c r="P431" i="2"/>
  <c r="Q431" i="2"/>
  <c r="R431" i="2"/>
  <c r="T431" i="2"/>
  <c r="S431" i="2"/>
  <c r="U431" i="2"/>
  <c r="K432" i="2"/>
  <c r="L432" i="2"/>
  <c r="M432" i="2"/>
  <c r="N432" i="2"/>
  <c r="O432" i="2"/>
  <c r="P432" i="2"/>
  <c r="S432" i="2"/>
  <c r="T432" i="2"/>
  <c r="Q432" i="2"/>
  <c r="R432" i="2"/>
  <c r="U432" i="2"/>
  <c r="K433" i="2"/>
  <c r="L433" i="2"/>
  <c r="M433" i="2"/>
  <c r="N433" i="2"/>
  <c r="O433" i="2"/>
  <c r="P433" i="2"/>
  <c r="Q433" i="2"/>
  <c r="S433" i="2"/>
  <c r="U433" i="2"/>
  <c r="R433" i="2"/>
  <c r="T433" i="2"/>
  <c r="K434" i="2"/>
  <c r="L434" i="2"/>
  <c r="M434" i="2"/>
  <c r="N434" i="2"/>
  <c r="O434" i="2"/>
  <c r="P434" i="2"/>
  <c r="U434" i="2"/>
  <c r="Q434" i="2"/>
  <c r="S434" i="2"/>
  <c r="R434" i="2"/>
  <c r="T434" i="2"/>
  <c r="K435" i="2"/>
  <c r="L435" i="2"/>
  <c r="M435" i="2"/>
  <c r="N435" i="2"/>
  <c r="O435" i="2"/>
  <c r="P435" i="2"/>
  <c r="Q435" i="2"/>
  <c r="T435" i="2"/>
  <c r="R435" i="2"/>
  <c r="U435" i="2"/>
  <c r="K436" i="2"/>
  <c r="S435" i="2"/>
  <c r="L436" i="2"/>
  <c r="M436" i="2"/>
  <c r="N436" i="2"/>
  <c r="O436" i="2"/>
  <c r="P436" i="2"/>
  <c r="S436" i="2"/>
  <c r="U436" i="2"/>
  <c r="Q436" i="2"/>
  <c r="T436" i="2"/>
  <c r="R436" i="2"/>
  <c r="K437" i="2"/>
  <c r="L437" i="2"/>
  <c r="M437" i="2"/>
  <c r="N437" i="2"/>
  <c r="O437" i="2"/>
  <c r="P437" i="2"/>
  <c r="Q437" i="2"/>
  <c r="S437" i="2"/>
  <c r="T437" i="2"/>
  <c r="R437" i="2"/>
  <c r="U437" i="2"/>
  <c r="K438" i="2"/>
  <c r="L438" i="2"/>
  <c r="M438" i="2"/>
  <c r="N438" i="2"/>
  <c r="O438" i="2"/>
  <c r="P438" i="2"/>
  <c r="S438" i="2"/>
  <c r="T438" i="2"/>
  <c r="Q438" i="2"/>
  <c r="U438" i="2"/>
  <c r="R438" i="2"/>
  <c r="K439" i="2"/>
  <c r="L439" i="2"/>
  <c r="M439" i="2"/>
  <c r="N439" i="2"/>
  <c r="O439" i="2"/>
  <c r="P439" i="2"/>
  <c r="Q439" i="2"/>
  <c r="S439" i="2"/>
  <c r="R439" i="2"/>
  <c r="U439" i="2"/>
  <c r="T439" i="2"/>
  <c r="K440" i="2"/>
  <c r="L440" i="2"/>
  <c r="M440" i="2"/>
  <c r="N440" i="2"/>
  <c r="O440" i="2"/>
  <c r="P440" i="2"/>
  <c r="Q440" i="2"/>
  <c r="S440" i="2"/>
  <c r="R440" i="2"/>
  <c r="T440" i="2"/>
  <c r="U440" i="2"/>
  <c r="K441" i="2"/>
  <c r="L441" i="2"/>
  <c r="M441" i="2"/>
  <c r="N441" i="2"/>
  <c r="O441" i="2"/>
  <c r="P441" i="2"/>
  <c r="T441" i="2"/>
  <c r="Q441" i="2"/>
  <c r="R441" i="2"/>
  <c r="U441" i="2"/>
  <c r="S441" i="2"/>
  <c r="K442" i="2"/>
  <c r="L442" i="2"/>
  <c r="M442" i="2"/>
  <c r="N442" i="2"/>
  <c r="O442" i="2"/>
  <c r="P442" i="2"/>
  <c r="S442" i="2"/>
  <c r="Q442" i="2"/>
  <c r="R442" i="2"/>
  <c r="T442" i="2"/>
  <c r="U442" i="2"/>
  <c r="K443" i="2"/>
  <c r="L443" i="2"/>
  <c r="M443" i="2"/>
  <c r="N443" i="2"/>
  <c r="O443" i="2"/>
  <c r="P443" i="2"/>
  <c r="R443" i="2"/>
  <c r="U443" i="2"/>
  <c r="Q443" i="2"/>
  <c r="S443" i="2"/>
  <c r="T443" i="2"/>
  <c r="K444" i="2"/>
  <c r="L444" i="2"/>
  <c r="M444" i="2"/>
  <c r="N444" i="2"/>
  <c r="O444" i="2"/>
  <c r="P444" i="2"/>
  <c r="Q444" i="2"/>
  <c r="T444" i="2"/>
  <c r="U444" i="2"/>
  <c r="R444" i="2"/>
  <c r="S444" i="2"/>
  <c r="K445" i="2"/>
  <c r="L445" i="2"/>
  <c r="M445" i="2"/>
  <c r="N445" i="2"/>
  <c r="O445" i="2"/>
  <c r="P445" i="2"/>
  <c r="R445" i="2"/>
  <c r="T445" i="2"/>
  <c r="Q445" i="2"/>
  <c r="S445" i="2"/>
  <c r="U445" i="2"/>
  <c r="K446" i="2"/>
  <c r="L446" i="2"/>
  <c r="M446" i="2"/>
  <c r="N446" i="2"/>
  <c r="O446" i="2"/>
  <c r="P446" i="2"/>
  <c r="R446" i="2"/>
  <c r="S446" i="2"/>
  <c r="Q446" i="2"/>
  <c r="T446" i="2"/>
  <c r="U446" i="2"/>
  <c r="K447" i="2"/>
  <c r="L447" i="2"/>
  <c r="M447" i="2"/>
  <c r="N447" i="2"/>
  <c r="O447" i="2"/>
  <c r="P447" i="2"/>
  <c r="R447" i="2"/>
  <c r="S447" i="2"/>
  <c r="U447" i="2"/>
  <c r="Q447" i="2"/>
  <c r="K448" i="2"/>
  <c r="T447" i="2"/>
  <c r="L448" i="2"/>
  <c r="M448" i="2"/>
  <c r="N448" i="2"/>
  <c r="O448" i="2"/>
  <c r="P448" i="2"/>
  <c r="U448" i="2"/>
  <c r="Q448" i="2"/>
  <c r="R448" i="2"/>
  <c r="K449" i="2"/>
  <c r="S448" i="2"/>
  <c r="T448" i="2"/>
  <c r="L449" i="2"/>
  <c r="M449" i="2"/>
  <c r="N449" i="2"/>
  <c r="O449" i="2"/>
  <c r="P449" i="2"/>
  <c r="Q449" i="2"/>
  <c r="T449" i="2"/>
  <c r="S449" i="2"/>
  <c r="R449" i="2"/>
  <c r="U449" i="2"/>
  <c r="K450" i="2"/>
  <c r="L450" i="2"/>
  <c r="M450" i="2"/>
  <c r="N450" i="2"/>
  <c r="O450" i="2"/>
  <c r="P450" i="2"/>
  <c r="Q450" i="2"/>
  <c r="S450" i="2"/>
  <c r="T450" i="2"/>
  <c r="R450" i="2"/>
  <c r="U450" i="2"/>
  <c r="K451" i="2"/>
  <c r="L451" i="2"/>
  <c r="M451" i="2"/>
  <c r="N451" i="2"/>
  <c r="O451" i="2"/>
  <c r="P451" i="2"/>
  <c r="R451" i="2"/>
  <c r="T451" i="2"/>
  <c r="U451" i="2"/>
  <c r="Q451" i="2"/>
  <c r="S451" i="2"/>
  <c r="K452" i="2"/>
  <c r="L452" i="2"/>
  <c r="M452" i="2"/>
  <c r="N452" i="2"/>
  <c r="O452" i="2"/>
  <c r="P452" i="2"/>
  <c r="S452" i="2"/>
  <c r="K453" i="2"/>
  <c r="Q452" i="2"/>
  <c r="U452" i="2"/>
  <c r="R452" i="2"/>
  <c r="T452" i="2"/>
  <c r="L453" i="2"/>
  <c r="M453" i="2"/>
  <c r="N453" i="2"/>
  <c r="O453" i="2"/>
  <c r="P453" i="2"/>
  <c r="Q453" i="2"/>
  <c r="S453" i="2"/>
  <c r="K454" i="2"/>
  <c r="R453" i="2"/>
  <c r="T453" i="2"/>
  <c r="U453" i="2"/>
  <c r="L454" i="2"/>
  <c r="M454" i="2"/>
  <c r="N454" i="2"/>
  <c r="O454" i="2"/>
  <c r="P454" i="2"/>
  <c r="Q454" i="2"/>
  <c r="T454" i="2"/>
  <c r="U454" i="2"/>
  <c r="R454" i="2"/>
  <c r="S454" i="2"/>
  <c r="K455" i="2"/>
  <c r="L455" i="2"/>
  <c r="M455" i="2"/>
  <c r="N455" i="2"/>
  <c r="O455" i="2"/>
  <c r="P455" i="2"/>
  <c r="Q455" i="2"/>
  <c r="T455" i="2"/>
  <c r="S455" i="2"/>
  <c r="R455" i="2"/>
  <c r="U455" i="2"/>
  <c r="K456" i="2"/>
  <c r="L456" i="2"/>
  <c r="M456" i="2"/>
  <c r="N456" i="2"/>
  <c r="O456" i="2"/>
  <c r="P456" i="2"/>
  <c r="R456" i="2"/>
  <c r="U456" i="2"/>
  <c r="Q456" i="2"/>
  <c r="S456" i="2"/>
  <c r="T456" i="2"/>
  <c r="K457" i="2"/>
  <c r="L457" i="2"/>
  <c r="M457" i="2"/>
  <c r="N457" i="2"/>
  <c r="O457" i="2"/>
  <c r="P457" i="2"/>
  <c r="S457" i="2"/>
  <c r="Q457" i="2"/>
  <c r="R457" i="2"/>
  <c r="U457" i="2"/>
  <c r="T457" i="2"/>
  <c r="K458" i="2"/>
  <c r="L458" i="2"/>
  <c r="M458" i="2"/>
  <c r="N458" i="2"/>
  <c r="O458" i="2"/>
  <c r="P458" i="2"/>
  <c r="Q458" i="2"/>
  <c r="S458" i="2"/>
  <c r="T458" i="2"/>
  <c r="R458" i="2"/>
  <c r="U458" i="2"/>
  <c r="K459" i="2"/>
  <c r="L459" i="2"/>
  <c r="M459" i="2"/>
  <c r="N459" i="2"/>
  <c r="O459" i="2"/>
  <c r="P459" i="2"/>
  <c r="Q459" i="2"/>
  <c r="U459" i="2"/>
  <c r="S459" i="2"/>
  <c r="R459" i="2"/>
  <c r="T459" i="2"/>
  <c r="K460" i="2"/>
  <c r="L460" i="2"/>
  <c r="M460" i="2"/>
  <c r="N460" i="2"/>
  <c r="O460" i="2"/>
  <c r="P460" i="2"/>
  <c r="Q460" i="2"/>
  <c r="S460" i="2"/>
  <c r="T460" i="2"/>
  <c r="R460" i="2"/>
  <c r="U460" i="2"/>
  <c r="K461" i="2"/>
  <c r="L461" i="2"/>
  <c r="M461" i="2"/>
  <c r="N461" i="2"/>
  <c r="O461" i="2"/>
  <c r="P461" i="2"/>
  <c r="R461" i="2"/>
  <c r="S461" i="2"/>
  <c r="Q461" i="2"/>
  <c r="T461" i="2"/>
  <c r="U461" i="2"/>
  <c r="K462" i="2"/>
  <c r="L462" i="2"/>
  <c r="M462" i="2"/>
  <c r="N462" i="2"/>
  <c r="O462" i="2"/>
  <c r="P462" i="2"/>
  <c r="Q462" i="2"/>
  <c r="S462" i="2"/>
  <c r="T462" i="2"/>
  <c r="R462" i="2"/>
  <c r="U462" i="2"/>
  <c r="K463" i="2"/>
  <c r="L463" i="2"/>
  <c r="M463" i="2"/>
  <c r="N463" i="2"/>
  <c r="O463" i="2"/>
  <c r="P463" i="2"/>
  <c r="Q463" i="2"/>
  <c r="S463" i="2"/>
  <c r="T463" i="2"/>
  <c r="U463" i="2"/>
  <c r="R463" i="2"/>
  <c r="K464" i="2"/>
  <c r="L464" i="2"/>
  <c r="M464" i="2"/>
  <c r="N464" i="2"/>
  <c r="O464" i="2"/>
  <c r="P464" i="2"/>
  <c r="Q464" i="2"/>
  <c r="R464" i="2"/>
  <c r="S464" i="2"/>
  <c r="U464" i="2"/>
  <c r="T464" i="2"/>
  <c r="K465" i="2"/>
  <c r="L465" i="2"/>
  <c r="M465" i="2"/>
  <c r="N465" i="2"/>
  <c r="O465" i="2"/>
  <c r="P465" i="2"/>
  <c r="R465" i="2"/>
  <c r="T465" i="2"/>
  <c r="U465" i="2"/>
  <c r="Q465" i="2"/>
  <c r="S465" i="2"/>
  <c r="K466" i="2"/>
  <c r="L466" i="2"/>
  <c r="M466" i="2"/>
  <c r="N466" i="2"/>
  <c r="O466" i="2"/>
  <c r="P466" i="2"/>
  <c r="R466" i="2"/>
  <c r="U466" i="2"/>
  <c r="Q466" i="2"/>
  <c r="T466" i="2"/>
  <c r="S466" i="2"/>
  <c r="K467" i="2"/>
  <c r="L467" i="2"/>
  <c r="M467" i="2"/>
  <c r="N467" i="2"/>
  <c r="O467" i="2"/>
  <c r="P467" i="2"/>
  <c r="S467" i="2"/>
  <c r="T467" i="2"/>
  <c r="K468" i="2"/>
  <c r="Q467" i="2"/>
  <c r="U467" i="2"/>
  <c r="R467" i="2"/>
  <c r="L468" i="2"/>
  <c r="M468" i="2"/>
  <c r="N468" i="2"/>
  <c r="O468" i="2"/>
  <c r="P468" i="2"/>
  <c r="R468" i="2"/>
  <c r="S468" i="2"/>
  <c r="Q468" i="2"/>
  <c r="T468" i="2"/>
  <c r="U468" i="2"/>
  <c r="K469" i="2"/>
  <c r="L469" i="2"/>
  <c r="M469" i="2"/>
  <c r="N469" i="2"/>
  <c r="O469" i="2"/>
  <c r="P469" i="2"/>
  <c r="S469" i="2"/>
  <c r="U469" i="2"/>
  <c r="Q469" i="2"/>
  <c r="T469" i="2"/>
  <c r="R469" i="2"/>
  <c r="K470" i="2"/>
  <c r="L470" i="2"/>
  <c r="M470" i="2"/>
  <c r="N470" i="2"/>
  <c r="O470" i="2"/>
  <c r="P470" i="2"/>
  <c r="T470" i="2"/>
  <c r="Q470" i="2"/>
  <c r="S470" i="2"/>
  <c r="R470" i="2"/>
  <c r="U470" i="2"/>
  <c r="K471" i="2"/>
  <c r="L471" i="2"/>
  <c r="M471" i="2"/>
  <c r="N471" i="2"/>
  <c r="O471" i="2"/>
  <c r="P471" i="2"/>
  <c r="R471" i="2"/>
  <c r="U471" i="2"/>
  <c r="Q471" i="2"/>
  <c r="T471" i="2"/>
  <c r="S471" i="2"/>
  <c r="K472" i="2"/>
  <c r="L472" i="2"/>
  <c r="M472" i="2"/>
  <c r="N472" i="2"/>
  <c r="O472" i="2"/>
  <c r="P472" i="2"/>
  <c r="U472" i="2"/>
  <c r="Q472" i="2"/>
  <c r="S472" i="2"/>
  <c r="R472" i="2"/>
  <c r="T472" i="2"/>
  <c r="K473" i="2"/>
  <c r="L473" i="2"/>
  <c r="M473" i="2"/>
  <c r="N473" i="2"/>
  <c r="O473" i="2"/>
  <c r="P473" i="2"/>
  <c r="R473" i="2"/>
  <c r="T473" i="2"/>
  <c r="Q473" i="2"/>
  <c r="U473" i="2"/>
  <c r="S473" i="2"/>
  <c r="K474" i="2"/>
  <c r="L474" i="2"/>
  <c r="M474" i="2"/>
  <c r="N474" i="2"/>
  <c r="O474" i="2"/>
  <c r="P474" i="2"/>
  <c r="Q474" i="2"/>
  <c r="R474" i="2"/>
  <c r="S474" i="2"/>
  <c r="T474" i="2"/>
  <c r="K475" i="2"/>
  <c r="U474" i="2"/>
  <c r="L475" i="2"/>
  <c r="M475" i="2"/>
  <c r="N475" i="2"/>
  <c r="O475" i="2"/>
  <c r="P475" i="2"/>
  <c r="S475" i="2"/>
  <c r="U475" i="2"/>
  <c r="Q475" i="2"/>
  <c r="T475" i="2"/>
  <c r="R475" i="2"/>
  <c r="K476" i="2"/>
  <c r="L476" i="2"/>
  <c r="M476" i="2"/>
  <c r="N476" i="2"/>
  <c r="O476" i="2"/>
  <c r="P476" i="2"/>
  <c r="Q476" i="2"/>
  <c r="T476" i="2"/>
  <c r="R476" i="2"/>
  <c r="S476" i="2"/>
  <c r="U476" i="2"/>
  <c r="K477" i="2"/>
  <c r="L477" i="2"/>
  <c r="M477" i="2"/>
  <c r="N477" i="2"/>
  <c r="O477" i="2"/>
  <c r="P477" i="2"/>
  <c r="Q477" i="2"/>
  <c r="T477" i="2"/>
  <c r="U477" i="2"/>
  <c r="K478" i="2"/>
  <c r="R477" i="2"/>
  <c r="S477" i="2"/>
  <c r="L478" i="2"/>
  <c r="M478" i="2"/>
  <c r="N478" i="2"/>
  <c r="O478" i="2"/>
  <c r="P478" i="2"/>
  <c r="R478" i="2"/>
  <c r="T478" i="2"/>
  <c r="U478" i="2"/>
  <c r="Q478" i="2"/>
  <c r="S478" i="2"/>
  <c r="K479" i="2"/>
  <c r="L479" i="2"/>
  <c r="M479" i="2"/>
  <c r="N479" i="2"/>
  <c r="O479" i="2"/>
  <c r="P479" i="2"/>
  <c r="Q479" i="2"/>
  <c r="R479" i="2"/>
  <c r="S479" i="2"/>
  <c r="U479" i="2"/>
  <c r="T479" i="2"/>
  <c r="K480" i="2"/>
  <c r="L480" i="2"/>
  <c r="M480" i="2"/>
  <c r="N480" i="2"/>
  <c r="O480" i="2"/>
  <c r="P480" i="2"/>
  <c r="Q480" i="2"/>
  <c r="T480" i="2"/>
  <c r="K481" i="2"/>
  <c r="R480" i="2"/>
  <c r="S480" i="2"/>
  <c r="U480" i="2"/>
  <c r="L481" i="2"/>
  <c r="M481" i="2"/>
  <c r="N481" i="2"/>
  <c r="O481" i="2"/>
  <c r="P481" i="2"/>
  <c r="Q481" i="2"/>
  <c r="U481" i="2"/>
  <c r="R481" i="2"/>
  <c r="S481" i="2"/>
  <c r="T481" i="2"/>
  <c r="K482" i="2"/>
  <c r="L482" i="2"/>
  <c r="M482" i="2"/>
  <c r="N482" i="2"/>
  <c r="O482" i="2"/>
  <c r="P482" i="2"/>
  <c r="Q482" i="2"/>
  <c r="S482" i="2"/>
  <c r="U482" i="2"/>
  <c r="R482" i="2"/>
  <c r="T482" i="2"/>
  <c r="K483" i="2"/>
  <c r="L483" i="2"/>
  <c r="M483" i="2"/>
  <c r="N483" i="2"/>
  <c r="O483" i="2"/>
  <c r="P483" i="2"/>
  <c r="Q483" i="2"/>
  <c r="S483" i="2"/>
  <c r="K484" i="2"/>
  <c r="R483" i="2"/>
  <c r="T483" i="2"/>
  <c r="U483" i="2"/>
  <c r="L484" i="2"/>
  <c r="M484" i="2"/>
  <c r="N484" i="2"/>
  <c r="O484" i="2"/>
  <c r="P484" i="2"/>
  <c r="S484" i="2"/>
  <c r="T484" i="2"/>
  <c r="Q484" i="2"/>
  <c r="R484" i="2"/>
  <c r="U484" i="2"/>
  <c r="K485" i="2"/>
  <c r="L485" i="2"/>
  <c r="M485" i="2"/>
  <c r="N485" i="2"/>
  <c r="O485" i="2"/>
  <c r="P485" i="2"/>
  <c r="S485" i="2"/>
  <c r="U485" i="2"/>
  <c r="Q485" i="2"/>
  <c r="T485" i="2"/>
  <c r="R485" i="2"/>
  <c r="K486" i="2"/>
  <c r="L486" i="2"/>
  <c r="M486" i="2"/>
  <c r="N486" i="2"/>
  <c r="O486" i="2"/>
  <c r="P486" i="2"/>
  <c r="Q486" i="2"/>
  <c r="S486" i="2"/>
  <c r="R486" i="2"/>
  <c r="U486" i="2"/>
  <c r="K487" i="2"/>
  <c r="T486" i="2"/>
  <c r="L487" i="2"/>
  <c r="M487" i="2"/>
  <c r="N487" i="2"/>
  <c r="O487" i="2"/>
  <c r="P487" i="2"/>
  <c r="S487" i="2"/>
  <c r="U487" i="2"/>
  <c r="Q487" i="2"/>
  <c r="T487" i="2"/>
  <c r="K488" i="2"/>
  <c r="R487" i="2"/>
  <c r="L488" i="2"/>
  <c r="M488" i="2"/>
  <c r="N488" i="2"/>
  <c r="O488" i="2"/>
  <c r="P488" i="2"/>
  <c r="R488" i="2"/>
  <c r="S488" i="2"/>
  <c r="K489" i="2"/>
  <c r="Q488" i="2"/>
  <c r="T488" i="2"/>
  <c r="U488" i="2"/>
  <c r="L489" i="2"/>
  <c r="M489" i="2"/>
  <c r="N489" i="2"/>
  <c r="O489" i="2"/>
  <c r="P489" i="2"/>
  <c r="Q489" i="2"/>
  <c r="R489" i="2"/>
  <c r="S489" i="2"/>
  <c r="T489" i="2"/>
  <c r="U489" i="2"/>
  <c r="K490" i="2"/>
  <c r="L490" i="2"/>
  <c r="M490" i="2"/>
  <c r="N490" i="2"/>
  <c r="O490" i="2"/>
  <c r="P490" i="2"/>
  <c r="T490" i="2"/>
  <c r="Q490" i="2"/>
  <c r="S490" i="2"/>
  <c r="R490" i="2"/>
  <c r="U490" i="2"/>
  <c r="K491" i="2"/>
  <c r="L491" i="2"/>
  <c r="M491" i="2"/>
  <c r="N491" i="2"/>
  <c r="O491" i="2"/>
  <c r="P491" i="2"/>
  <c r="Q491" i="2"/>
  <c r="R491" i="2"/>
  <c r="S491" i="2"/>
  <c r="T491" i="2"/>
  <c r="U491" i="2"/>
  <c r="K492" i="2"/>
  <c r="L492" i="2"/>
  <c r="M492" i="2"/>
  <c r="N492" i="2"/>
  <c r="O492" i="2"/>
  <c r="P492" i="2"/>
  <c r="Q492" i="2"/>
  <c r="S492" i="2"/>
  <c r="K493" i="2"/>
  <c r="R492" i="2"/>
  <c r="U492" i="2"/>
  <c r="T492" i="2"/>
  <c r="L493" i="2"/>
  <c r="M493" i="2"/>
  <c r="N493" i="2"/>
  <c r="O493" i="2"/>
  <c r="P493" i="2"/>
  <c r="R493" i="2"/>
  <c r="S493" i="2"/>
  <c r="U493" i="2"/>
  <c r="Q493" i="2"/>
  <c r="T493" i="2"/>
  <c r="K494" i="2"/>
  <c r="L494" i="2"/>
  <c r="M494" i="2"/>
  <c r="N494" i="2"/>
  <c r="O494" i="2"/>
  <c r="P494" i="2"/>
  <c r="Q494" i="2"/>
  <c r="R494" i="2"/>
  <c r="S494" i="2"/>
  <c r="U494" i="2"/>
  <c r="T494" i="2"/>
  <c r="K495" i="2"/>
  <c r="L495" i="2"/>
  <c r="M495" i="2"/>
  <c r="N495" i="2"/>
  <c r="O495" i="2"/>
  <c r="P495" i="2"/>
  <c r="S495" i="2"/>
  <c r="K496" i="2"/>
  <c r="Q495" i="2"/>
  <c r="R495" i="2"/>
  <c r="T495" i="2"/>
  <c r="U495" i="2"/>
  <c r="L496" i="2"/>
  <c r="M496" i="2"/>
  <c r="N496" i="2"/>
  <c r="O496" i="2"/>
  <c r="P496" i="2"/>
  <c r="R496" i="2"/>
  <c r="Q496" i="2"/>
  <c r="T496" i="2"/>
  <c r="U496" i="2"/>
  <c r="S496" i="2"/>
  <c r="K497" i="2"/>
  <c r="L497" i="2"/>
  <c r="M497" i="2"/>
  <c r="N497" i="2"/>
  <c r="O497" i="2"/>
  <c r="P497" i="2"/>
  <c r="Q497" i="2"/>
  <c r="T497" i="2"/>
  <c r="R497" i="2"/>
  <c r="U497" i="2"/>
  <c r="S497" i="2"/>
  <c r="K498" i="2"/>
  <c r="L498" i="2"/>
  <c r="M498" i="2"/>
  <c r="N498" i="2"/>
  <c r="O498" i="2"/>
  <c r="P498" i="2"/>
  <c r="Q498" i="2"/>
  <c r="S498" i="2"/>
  <c r="T498" i="2"/>
  <c r="R498" i="2"/>
  <c r="U498" i="2"/>
  <c r="K499" i="2"/>
  <c r="L499" i="2"/>
  <c r="M499" i="2"/>
  <c r="N499" i="2"/>
  <c r="O499" i="2"/>
  <c r="P499" i="2"/>
  <c r="Q499" i="2"/>
  <c r="R499" i="2"/>
  <c r="S499" i="2"/>
  <c r="T499" i="2"/>
  <c r="U499" i="2"/>
  <c r="K500" i="2"/>
  <c r="L500" i="2"/>
  <c r="M500" i="2"/>
  <c r="N500" i="2"/>
  <c r="O500" i="2"/>
  <c r="P500" i="2"/>
  <c r="Q500" i="2"/>
  <c r="R500" i="2"/>
  <c r="U500" i="2"/>
  <c r="S500" i="2"/>
  <c r="T500" i="2"/>
  <c r="K501" i="2"/>
  <c r="L501" i="2"/>
  <c r="M501" i="2"/>
  <c r="N501" i="2"/>
  <c r="O501" i="2"/>
  <c r="P501" i="2"/>
  <c r="Q501" i="2"/>
  <c r="S501" i="2"/>
  <c r="K502" i="2"/>
  <c r="R501" i="2"/>
  <c r="T501" i="2"/>
  <c r="U501" i="2"/>
  <c r="L502" i="2"/>
  <c r="M502" i="2"/>
  <c r="N502" i="2"/>
  <c r="O502" i="2"/>
  <c r="P502" i="2"/>
  <c r="S502" i="2"/>
  <c r="U502" i="2"/>
  <c r="Q502" i="2"/>
  <c r="T502" i="2"/>
  <c r="R502" i="2"/>
  <c r="K503" i="2"/>
  <c r="L503" i="2"/>
  <c r="M503" i="2"/>
  <c r="N503" i="2"/>
  <c r="O503" i="2"/>
  <c r="P503" i="2"/>
  <c r="U503" i="2"/>
  <c r="Q503" i="2"/>
  <c r="T503" i="2"/>
  <c r="R503" i="2"/>
  <c r="S503" i="2"/>
  <c r="K504" i="2"/>
  <c r="L504" i="2"/>
  <c r="M504" i="2"/>
  <c r="N504" i="2"/>
  <c r="O504" i="2"/>
  <c r="P504" i="2"/>
  <c r="Q504" i="2"/>
  <c r="T504" i="2"/>
  <c r="R504" i="2"/>
  <c r="S504" i="2"/>
  <c r="U504" i="2"/>
  <c r="K505" i="2"/>
  <c r="L505" i="2"/>
  <c r="M505" i="2"/>
  <c r="N505" i="2"/>
  <c r="O505" i="2"/>
  <c r="P505" i="2"/>
  <c r="Q505" i="2"/>
  <c r="T505" i="2"/>
  <c r="K506" i="2"/>
  <c r="S505" i="2"/>
  <c r="R505" i="2"/>
  <c r="U505" i="2"/>
  <c r="L506" i="2"/>
  <c r="M506" i="2"/>
  <c r="N506" i="2"/>
  <c r="O506" i="2"/>
  <c r="P506" i="2"/>
  <c r="Q506" i="2"/>
  <c r="R506" i="2"/>
  <c r="S506" i="2"/>
  <c r="T506" i="2"/>
  <c r="K507" i="2"/>
  <c r="U506" i="2"/>
  <c r="L507" i="2"/>
  <c r="M507" i="2"/>
  <c r="N507" i="2"/>
  <c r="O507" i="2"/>
  <c r="P507" i="2"/>
  <c r="S507" i="2"/>
  <c r="U507" i="2"/>
  <c r="Q507" i="2"/>
  <c r="T507" i="2"/>
  <c r="R507" i="2"/>
  <c r="K508" i="2"/>
  <c r="L508" i="2"/>
  <c r="M508" i="2"/>
  <c r="N508" i="2"/>
  <c r="O508" i="2"/>
  <c r="P508" i="2"/>
  <c r="S508" i="2"/>
  <c r="Q508" i="2"/>
  <c r="U508" i="2"/>
  <c r="R508" i="2"/>
  <c r="T508" i="2"/>
  <c r="K509" i="2"/>
  <c r="L509" i="2"/>
  <c r="M509" i="2"/>
  <c r="N509" i="2"/>
  <c r="O509" i="2"/>
  <c r="P509" i="2"/>
  <c r="Q509" i="2"/>
  <c r="R509" i="2"/>
  <c r="S509" i="2"/>
  <c r="U509" i="2"/>
  <c r="T509" i="2"/>
  <c r="K510" i="2"/>
  <c r="L510" i="2"/>
  <c r="M510" i="2"/>
  <c r="N510" i="2"/>
  <c r="O510" i="2"/>
  <c r="P510" i="2"/>
  <c r="R510" i="2"/>
  <c r="U510" i="2"/>
  <c r="Q510" i="2"/>
  <c r="T510" i="2"/>
  <c r="S510" i="2"/>
  <c r="K511" i="2"/>
  <c r="L511" i="2"/>
  <c r="M511" i="2"/>
  <c r="N511" i="2"/>
  <c r="O511" i="2"/>
  <c r="P511" i="2"/>
  <c r="S511" i="2"/>
  <c r="Q511" i="2"/>
  <c r="T511" i="2"/>
  <c r="R511" i="2"/>
  <c r="U511" i="2"/>
  <c r="K512" i="2"/>
  <c r="L512" i="2"/>
  <c r="M512" i="2"/>
  <c r="N512" i="2"/>
  <c r="O512" i="2"/>
  <c r="P512" i="2"/>
  <c r="R512" i="2"/>
  <c r="T512" i="2"/>
  <c r="Q512" i="2"/>
  <c r="S512" i="2"/>
  <c r="U512" i="2"/>
  <c r="K513" i="2"/>
  <c r="L513" i="2"/>
  <c r="M513" i="2"/>
  <c r="N513" i="2"/>
  <c r="O513" i="2"/>
  <c r="P513" i="2"/>
  <c r="R513" i="2"/>
  <c r="U513" i="2"/>
  <c r="Q513" i="2"/>
  <c r="S513" i="2"/>
  <c r="T513" i="2"/>
  <c r="K514" i="2"/>
  <c r="L514" i="2"/>
  <c r="M514" i="2"/>
  <c r="N514" i="2"/>
  <c r="O514" i="2"/>
  <c r="P514" i="2"/>
  <c r="Q514" i="2"/>
  <c r="S514" i="2"/>
  <c r="R514" i="2"/>
  <c r="U514" i="2"/>
  <c r="T514" i="2"/>
  <c r="K515" i="2"/>
  <c r="L515" i="2"/>
  <c r="M515" i="2"/>
  <c r="N515" i="2"/>
  <c r="O515" i="2"/>
  <c r="P515" i="2"/>
  <c r="R515" i="2"/>
  <c r="T515" i="2"/>
  <c r="Q515" i="2"/>
  <c r="S515" i="2"/>
  <c r="U515" i="2"/>
  <c r="K516" i="2"/>
  <c r="L516" i="2"/>
  <c r="M516" i="2"/>
  <c r="N516" i="2"/>
  <c r="O516" i="2"/>
  <c r="P516" i="2"/>
  <c r="R516" i="2"/>
  <c r="Q516" i="2"/>
  <c r="T516" i="2"/>
  <c r="U516" i="2"/>
  <c r="S516" i="2"/>
  <c r="K517" i="2"/>
  <c r="L517" i="2"/>
  <c r="M517" i="2"/>
  <c r="N517" i="2"/>
  <c r="O517" i="2"/>
  <c r="P517" i="2"/>
  <c r="S517" i="2"/>
  <c r="U517" i="2"/>
  <c r="Q517" i="2"/>
  <c r="T517" i="2"/>
  <c r="R517" i="2"/>
  <c r="K518" i="2"/>
  <c r="L518" i="2"/>
  <c r="M518" i="2"/>
  <c r="N518" i="2"/>
  <c r="O518" i="2"/>
  <c r="P518" i="2"/>
  <c r="R518" i="2"/>
  <c r="U518" i="2"/>
  <c r="Q518" i="2"/>
  <c r="T518" i="2"/>
  <c r="S518" i="2"/>
  <c r="K519" i="2"/>
  <c r="L519" i="2"/>
  <c r="M519" i="2"/>
  <c r="N519" i="2"/>
  <c r="O519" i="2"/>
  <c r="P519" i="2"/>
  <c r="Q519" i="2"/>
  <c r="S519" i="2"/>
  <c r="U519" i="2"/>
  <c r="R519" i="2"/>
  <c r="T519" i="2"/>
  <c r="K520" i="2"/>
  <c r="L520" i="2"/>
  <c r="M520" i="2"/>
  <c r="N520" i="2"/>
  <c r="O520" i="2"/>
  <c r="P520" i="2"/>
  <c r="Q520" i="2"/>
  <c r="R520" i="2"/>
  <c r="T520" i="2"/>
  <c r="U520" i="2"/>
  <c r="K521" i="2"/>
  <c r="S520" i="2"/>
  <c r="L521" i="2"/>
  <c r="M521" i="2"/>
  <c r="N521" i="2"/>
  <c r="O521" i="2"/>
  <c r="P521" i="2"/>
  <c r="Q521" i="2"/>
  <c r="U521" i="2"/>
  <c r="R521" i="2"/>
  <c r="S521" i="2"/>
  <c r="T521" i="2"/>
  <c r="K522" i="2"/>
  <c r="L522" i="2"/>
  <c r="M522" i="2"/>
  <c r="N522" i="2"/>
  <c r="O522" i="2"/>
  <c r="P522" i="2"/>
  <c r="R522" i="2"/>
  <c r="Q522" i="2"/>
  <c r="U522" i="2"/>
  <c r="T522" i="2"/>
  <c r="S522" i="2"/>
  <c r="K523" i="2"/>
  <c r="L523" i="2"/>
  <c r="M523" i="2"/>
  <c r="N523" i="2"/>
  <c r="O523" i="2"/>
  <c r="P523" i="2"/>
  <c r="R523" i="2"/>
  <c r="K524" i="2"/>
  <c r="Q523" i="2"/>
  <c r="T523" i="2"/>
  <c r="U523" i="2"/>
  <c r="S523" i="2"/>
  <c r="L524" i="2"/>
  <c r="M524" i="2"/>
  <c r="N524" i="2"/>
  <c r="O524" i="2"/>
  <c r="P524" i="2"/>
  <c r="Q524" i="2"/>
  <c r="S524" i="2"/>
  <c r="T524" i="2"/>
  <c r="R524" i="2"/>
  <c r="U524" i="2"/>
  <c r="K525" i="2"/>
  <c r="L525" i="2"/>
  <c r="M525" i="2"/>
  <c r="N525" i="2"/>
  <c r="O525" i="2"/>
  <c r="P525" i="2"/>
  <c r="S525" i="2"/>
  <c r="T525" i="2"/>
  <c r="Q525" i="2"/>
  <c r="K526" i="2"/>
  <c r="R525" i="2"/>
  <c r="U525" i="2"/>
  <c r="L526" i="2"/>
  <c r="M526" i="2"/>
  <c r="N526" i="2"/>
  <c r="O526" i="2"/>
  <c r="P526" i="2"/>
  <c r="R526" i="2"/>
  <c r="S526" i="2"/>
  <c r="Q526" i="2"/>
  <c r="T526" i="2"/>
  <c r="U526" i="2"/>
  <c r="K527" i="2"/>
  <c r="L527" i="2"/>
  <c r="M527" i="2"/>
  <c r="N527" i="2"/>
  <c r="O527" i="2"/>
  <c r="P527" i="2"/>
  <c r="S527" i="2"/>
  <c r="T527" i="2"/>
  <c r="Q527" i="2"/>
  <c r="R527" i="2"/>
  <c r="U527" i="2"/>
  <c r="K528" i="2"/>
  <c r="L528" i="2"/>
  <c r="M528" i="2"/>
  <c r="N528" i="2"/>
  <c r="O528" i="2"/>
  <c r="P528" i="2"/>
  <c r="S528" i="2"/>
  <c r="K529" i="2"/>
  <c r="Q528" i="2"/>
  <c r="T528" i="2"/>
  <c r="R528" i="2"/>
  <c r="U528" i="2"/>
  <c r="L529" i="2"/>
  <c r="M529" i="2"/>
  <c r="N529" i="2"/>
  <c r="O529" i="2"/>
  <c r="P529" i="2"/>
  <c r="S529" i="2"/>
  <c r="T529" i="2"/>
  <c r="Q529" i="2"/>
  <c r="K530" i="2"/>
  <c r="R529" i="2"/>
  <c r="U529" i="2"/>
  <c r="L530" i="2"/>
  <c r="M530" i="2"/>
  <c r="N530" i="2"/>
  <c r="O530" i="2"/>
  <c r="P530" i="2"/>
  <c r="Q530" i="2"/>
  <c r="S530" i="2"/>
  <c r="T530" i="2"/>
  <c r="R530" i="2"/>
  <c r="U530" i="2"/>
  <c r="K531" i="2"/>
  <c r="L531" i="2"/>
  <c r="M531" i="2"/>
  <c r="N531" i="2"/>
  <c r="O531" i="2"/>
  <c r="P531" i="2"/>
  <c r="S531" i="2"/>
  <c r="T531" i="2"/>
  <c r="Q531" i="2"/>
  <c r="U531" i="2"/>
  <c r="R531" i="2"/>
  <c r="K532" i="2"/>
  <c r="L532" i="2"/>
  <c r="M532" i="2"/>
  <c r="N532" i="2"/>
  <c r="O532" i="2"/>
  <c r="P532" i="2"/>
  <c r="Q532" i="2"/>
  <c r="S532" i="2"/>
  <c r="T532" i="2"/>
  <c r="R532" i="2"/>
  <c r="U532" i="2"/>
  <c r="K533" i="2"/>
  <c r="L533" i="2"/>
  <c r="M533" i="2"/>
  <c r="N533" i="2"/>
  <c r="O533" i="2"/>
  <c r="P533" i="2"/>
  <c r="S533" i="2"/>
  <c r="U533" i="2"/>
  <c r="Q533" i="2"/>
  <c r="R533" i="2"/>
  <c r="T533" i="2"/>
  <c r="K534" i="2"/>
  <c r="L534" i="2"/>
  <c r="M534" i="2"/>
  <c r="N534" i="2"/>
  <c r="O534" i="2"/>
  <c r="P534" i="2"/>
  <c r="R534" i="2"/>
  <c r="T534" i="2"/>
  <c r="Q534" i="2"/>
  <c r="U534" i="2"/>
  <c r="S534" i="2"/>
  <c r="K535" i="2"/>
  <c r="L535" i="2"/>
  <c r="M535" i="2"/>
  <c r="N535" i="2"/>
  <c r="O535" i="2"/>
  <c r="P535" i="2"/>
  <c r="S535" i="2"/>
  <c r="T535" i="2"/>
  <c r="Q535" i="2"/>
  <c r="R535" i="2"/>
  <c r="U535" i="2"/>
  <c r="K536" i="2"/>
  <c r="L536" i="2"/>
  <c r="M536" i="2"/>
  <c r="N536" i="2"/>
  <c r="O536" i="2"/>
  <c r="P536" i="2"/>
  <c r="S536" i="2"/>
  <c r="T536" i="2"/>
  <c r="Q536" i="2"/>
  <c r="R536" i="2"/>
  <c r="U536" i="2"/>
  <c r="K537" i="2"/>
  <c r="L537" i="2"/>
  <c r="M537" i="2"/>
  <c r="N537" i="2"/>
  <c r="O537" i="2"/>
  <c r="P537" i="2"/>
  <c r="R537" i="2"/>
  <c r="S537" i="2"/>
  <c r="U537" i="2"/>
  <c r="Q537" i="2"/>
  <c r="K538" i="2"/>
  <c r="T537" i="2"/>
  <c r="L538" i="2"/>
  <c r="M538" i="2"/>
  <c r="N538" i="2"/>
  <c r="O538" i="2"/>
  <c r="P538" i="2"/>
  <c r="S538" i="2"/>
  <c r="T538" i="2"/>
  <c r="Q538" i="2"/>
  <c r="R538" i="2"/>
  <c r="U538" i="2"/>
  <c r="K539" i="2"/>
  <c r="L539" i="2"/>
  <c r="M539" i="2"/>
  <c r="N539" i="2"/>
  <c r="O539" i="2"/>
  <c r="P539" i="2"/>
  <c r="Q539" i="2"/>
  <c r="R539" i="2"/>
  <c r="T539" i="2"/>
  <c r="S539" i="2"/>
  <c r="U539" i="2"/>
  <c r="K540" i="2"/>
  <c r="L540" i="2"/>
  <c r="M540" i="2"/>
  <c r="N540" i="2"/>
  <c r="O540" i="2"/>
  <c r="P540" i="2"/>
  <c r="Q540" i="2"/>
  <c r="S540" i="2"/>
  <c r="T540" i="2"/>
  <c r="R540" i="2"/>
  <c r="U540" i="2"/>
  <c r="K541" i="2"/>
  <c r="L541" i="2"/>
  <c r="M541" i="2"/>
  <c r="N541" i="2"/>
  <c r="O541" i="2"/>
  <c r="P541" i="2"/>
  <c r="Q541" i="2"/>
  <c r="S541" i="2"/>
  <c r="U541" i="2"/>
  <c r="R541" i="2"/>
  <c r="T541" i="2"/>
  <c r="K542" i="2"/>
  <c r="L542" i="2"/>
  <c r="M542" i="2"/>
  <c r="N542" i="2"/>
  <c r="O542" i="2"/>
  <c r="P542" i="2"/>
  <c r="Q542" i="2"/>
  <c r="U542" i="2"/>
  <c r="R542" i="2"/>
  <c r="S542" i="2"/>
  <c r="T542" i="2"/>
  <c r="K543" i="2"/>
  <c r="L543" i="2"/>
  <c r="M543" i="2"/>
  <c r="N543" i="2"/>
  <c r="O543" i="2"/>
  <c r="P543" i="2"/>
  <c r="K544" i="2"/>
  <c r="Q543" i="2"/>
  <c r="S543" i="2"/>
  <c r="R543" i="2"/>
  <c r="T543" i="2"/>
  <c r="U543" i="2"/>
  <c r="L544" i="2"/>
  <c r="M544" i="2"/>
  <c r="N544" i="2"/>
  <c r="O544" i="2"/>
  <c r="P544" i="2"/>
  <c r="Q544" i="2"/>
  <c r="T544" i="2"/>
  <c r="K545" i="2"/>
  <c r="R544" i="2"/>
  <c r="U544" i="2"/>
  <c r="S544" i="2"/>
  <c r="L545" i="2"/>
  <c r="M545" i="2"/>
  <c r="N545" i="2"/>
  <c r="O545" i="2"/>
  <c r="P545" i="2"/>
  <c r="K546" i="2"/>
  <c r="Q545" i="2"/>
  <c r="R545" i="2"/>
  <c r="U545" i="2"/>
  <c r="T545" i="2"/>
  <c r="S545" i="2"/>
  <c r="L546" i="2"/>
  <c r="M546" i="2"/>
  <c r="N546" i="2"/>
  <c r="O546" i="2"/>
  <c r="P546" i="2"/>
  <c r="Q546" i="2"/>
  <c r="S546" i="2"/>
  <c r="U546" i="2"/>
  <c r="R546" i="2"/>
  <c r="T546" i="2"/>
  <c r="K547" i="2"/>
  <c r="L547" i="2"/>
  <c r="M547" i="2"/>
  <c r="N547" i="2"/>
  <c r="O547" i="2"/>
  <c r="P547" i="2"/>
  <c r="Q547" i="2"/>
  <c r="T547" i="2"/>
  <c r="S547" i="2"/>
  <c r="R547" i="2"/>
  <c r="U547" i="2"/>
  <c r="K548" i="2"/>
  <c r="L548" i="2"/>
  <c r="M548" i="2"/>
  <c r="N548" i="2"/>
  <c r="O548" i="2"/>
  <c r="P548" i="2"/>
  <c r="Q548" i="2"/>
  <c r="S548" i="2"/>
  <c r="T548" i="2"/>
  <c r="R548" i="2"/>
  <c r="U548" i="2"/>
  <c r="K549" i="2"/>
  <c r="L549" i="2"/>
  <c r="M549" i="2"/>
  <c r="N549" i="2"/>
  <c r="O549" i="2"/>
  <c r="P549" i="2"/>
  <c r="Q549" i="2"/>
  <c r="R549" i="2"/>
  <c r="T549" i="2"/>
  <c r="S549" i="2"/>
  <c r="U549" i="2"/>
  <c r="K550" i="2"/>
  <c r="L550" i="2"/>
  <c r="M550" i="2"/>
  <c r="N550" i="2"/>
  <c r="O550" i="2"/>
  <c r="P550" i="2"/>
  <c r="Q550" i="2"/>
  <c r="R550" i="2"/>
  <c r="T550" i="2"/>
  <c r="U550" i="2"/>
  <c r="S550" i="2"/>
  <c r="K551" i="2"/>
  <c r="L551" i="2"/>
  <c r="M551" i="2"/>
  <c r="N551" i="2"/>
  <c r="O551" i="2"/>
  <c r="P551" i="2"/>
  <c r="S551" i="2"/>
  <c r="Q551" i="2"/>
  <c r="R551" i="2"/>
  <c r="T551" i="2"/>
  <c r="U551" i="2"/>
  <c r="K552" i="2"/>
  <c r="L552" i="2"/>
  <c r="M552" i="2"/>
  <c r="N552" i="2"/>
  <c r="O552" i="2"/>
  <c r="P552" i="2"/>
  <c r="S552" i="2"/>
  <c r="U552" i="2"/>
  <c r="Q552" i="2"/>
  <c r="T552" i="2"/>
  <c r="R552" i="2"/>
  <c r="K553" i="2"/>
  <c r="L553" i="2"/>
  <c r="M553" i="2"/>
  <c r="N553" i="2"/>
  <c r="O553" i="2"/>
  <c r="P553" i="2"/>
  <c r="Q553" i="2"/>
  <c r="R553" i="2"/>
  <c r="U553" i="2"/>
  <c r="T553" i="2"/>
  <c r="S553" i="2"/>
  <c r="K554" i="2"/>
  <c r="L554" i="2"/>
  <c r="M554" i="2"/>
  <c r="N554" i="2"/>
  <c r="O554" i="2"/>
  <c r="P554" i="2"/>
  <c r="U554" i="2"/>
  <c r="Q554" i="2"/>
  <c r="K555" i="2"/>
  <c r="R554" i="2"/>
  <c r="S554" i="2"/>
  <c r="T554" i="2"/>
  <c r="L555" i="2"/>
  <c r="M555" i="2"/>
  <c r="N555" i="2"/>
  <c r="O555" i="2"/>
  <c r="P555" i="2"/>
  <c r="U555" i="2"/>
  <c r="Q555" i="2"/>
  <c r="T555" i="2"/>
  <c r="R555" i="2"/>
  <c r="S555" i="2"/>
  <c r="K556" i="2"/>
  <c r="L556" i="2"/>
  <c r="M556" i="2"/>
  <c r="N556" i="2"/>
  <c r="O556" i="2"/>
  <c r="P556" i="2"/>
  <c r="Q556" i="2"/>
  <c r="S556" i="2"/>
  <c r="R556" i="2"/>
  <c r="U556" i="2"/>
  <c r="K557" i="2"/>
  <c r="T556" i="2"/>
  <c r="L557" i="2"/>
  <c r="M557" i="2"/>
  <c r="N557" i="2"/>
  <c r="O557" i="2"/>
  <c r="P557" i="2"/>
  <c r="R557" i="2"/>
  <c r="T557" i="2"/>
  <c r="Q557" i="2"/>
  <c r="U557" i="2"/>
  <c r="S557" i="2"/>
  <c r="K558" i="2"/>
  <c r="L558" i="2"/>
  <c r="M558" i="2"/>
  <c r="N558" i="2"/>
  <c r="O558" i="2"/>
  <c r="P558" i="2"/>
  <c r="Q558" i="2"/>
  <c r="U558" i="2"/>
  <c r="K559" i="2"/>
  <c r="R558" i="2"/>
  <c r="S558" i="2"/>
  <c r="T558" i="2"/>
  <c r="L559" i="2"/>
  <c r="M559" i="2"/>
  <c r="N559" i="2"/>
  <c r="O559" i="2"/>
  <c r="P559" i="2"/>
  <c r="K560" i="2"/>
  <c r="Q559" i="2"/>
  <c r="R559" i="2"/>
  <c r="S559" i="2"/>
  <c r="U559" i="2"/>
  <c r="T559" i="2"/>
  <c r="L560" i="2"/>
  <c r="M560" i="2"/>
  <c r="N560" i="2"/>
  <c r="O560" i="2"/>
  <c r="P560" i="2"/>
  <c r="Q560" i="2"/>
  <c r="T560" i="2"/>
  <c r="U560" i="2"/>
  <c r="R560" i="2"/>
  <c r="S560" i="2"/>
  <c r="K561" i="2"/>
  <c r="L561" i="2"/>
  <c r="M561" i="2"/>
  <c r="N561" i="2"/>
  <c r="O561" i="2"/>
  <c r="P561" i="2"/>
  <c r="K562" i="2"/>
  <c r="Q561" i="2"/>
  <c r="R561" i="2"/>
  <c r="S561" i="2"/>
  <c r="T561" i="2"/>
  <c r="U561" i="2"/>
  <c r="L562" i="2"/>
  <c r="M562" i="2"/>
  <c r="N562" i="2"/>
  <c r="O562" i="2"/>
  <c r="P562" i="2"/>
  <c r="S562" i="2"/>
  <c r="T562" i="2"/>
  <c r="Q562" i="2"/>
  <c r="U562" i="2"/>
  <c r="R562" i="2"/>
  <c r="K563" i="2"/>
  <c r="L563" i="2"/>
  <c r="M563" i="2"/>
  <c r="N563" i="2"/>
  <c r="O563" i="2"/>
  <c r="P563" i="2"/>
  <c r="Q563" i="2"/>
  <c r="S563" i="2"/>
  <c r="R563" i="2"/>
  <c r="U563" i="2"/>
  <c r="T563" i="2"/>
  <c r="K564" i="2"/>
  <c r="L564" i="2"/>
  <c r="M564" i="2"/>
  <c r="N564" i="2"/>
  <c r="O564" i="2"/>
  <c r="P564" i="2"/>
  <c r="S564" i="2"/>
  <c r="U564" i="2"/>
  <c r="Q564" i="2"/>
  <c r="T564" i="2"/>
  <c r="R564" i="2"/>
  <c r="K565" i="2"/>
  <c r="L565" i="2"/>
  <c r="M565" i="2"/>
  <c r="N565" i="2"/>
  <c r="O565" i="2"/>
  <c r="P565" i="2"/>
  <c r="R565" i="2"/>
  <c r="T565" i="2"/>
  <c r="Q565" i="2"/>
  <c r="S565" i="2"/>
  <c r="U565" i="2"/>
  <c r="K566" i="2"/>
  <c r="L566" i="2"/>
  <c r="M566" i="2"/>
  <c r="N566" i="2"/>
  <c r="O566" i="2"/>
  <c r="P566" i="2"/>
  <c r="S566" i="2"/>
  <c r="Q566" i="2"/>
  <c r="R566" i="2"/>
  <c r="T566" i="2"/>
  <c r="U566" i="2"/>
  <c r="K567" i="2"/>
  <c r="L567" i="2"/>
  <c r="M567" i="2"/>
  <c r="N567" i="2"/>
  <c r="O567" i="2"/>
  <c r="P567" i="2"/>
  <c r="Q567" i="2"/>
  <c r="U567" i="2"/>
  <c r="S567" i="2"/>
  <c r="R567" i="2"/>
  <c r="T567" i="2"/>
  <c r="K568" i="2"/>
  <c r="L568" i="2"/>
  <c r="M568" i="2"/>
  <c r="N568" i="2"/>
  <c r="O568" i="2"/>
  <c r="P568" i="2"/>
  <c r="R568" i="2"/>
  <c r="S568" i="2"/>
  <c r="Q568" i="2"/>
  <c r="T568" i="2"/>
  <c r="U568" i="2"/>
  <c r="K569" i="2"/>
  <c r="L569" i="2"/>
  <c r="M569" i="2"/>
  <c r="N569" i="2"/>
  <c r="O569" i="2"/>
  <c r="P569" i="2"/>
  <c r="Q569" i="2"/>
  <c r="S569" i="2"/>
  <c r="R569" i="2"/>
  <c r="U569" i="2"/>
  <c r="T569" i="2"/>
  <c r="K570" i="2"/>
  <c r="L570" i="2"/>
  <c r="M570" i="2"/>
  <c r="N570" i="2"/>
  <c r="O570" i="2"/>
  <c r="P570" i="2"/>
  <c r="S570" i="2"/>
  <c r="T570" i="2"/>
  <c r="Q570" i="2"/>
  <c r="R570" i="2"/>
  <c r="U570" i="2"/>
  <c r="K571" i="2"/>
  <c r="L571" i="2"/>
  <c r="M571" i="2"/>
  <c r="N571" i="2"/>
  <c r="O571" i="2"/>
  <c r="P571" i="2"/>
  <c r="R571" i="2"/>
  <c r="T571" i="2"/>
  <c r="Q571" i="2"/>
  <c r="S571" i="2"/>
  <c r="U571" i="2"/>
  <c r="K572" i="2"/>
  <c r="L572" i="2"/>
  <c r="M572" i="2"/>
  <c r="N572" i="2"/>
  <c r="O572" i="2"/>
  <c r="P572" i="2"/>
  <c r="Q572" i="2"/>
  <c r="U572" i="2"/>
  <c r="R572" i="2"/>
  <c r="K573" i="2"/>
  <c r="S572" i="2"/>
  <c r="T572" i="2"/>
  <c r="L573" i="2"/>
  <c r="M573" i="2"/>
  <c r="N573" i="2"/>
  <c r="O573" i="2"/>
  <c r="P573" i="2"/>
  <c r="Q573" i="2"/>
  <c r="R573" i="2"/>
  <c r="S573" i="2"/>
  <c r="T573" i="2"/>
  <c r="U573" i="2"/>
  <c r="K574" i="2"/>
  <c r="L574" i="2"/>
  <c r="M574" i="2"/>
  <c r="N574" i="2"/>
  <c r="O574" i="2"/>
  <c r="P574" i="2"/>
  <c r="Q574" i="2"/>
  <c r="R574" i="2"/>
  <c r="U574" i="2"/>
  <c r="S574" i="2"/>
  <c r="T574" i="2"/>
  <c r="K575" i="2"/>
  <c r="L575" i="2"/>
  <c r="M575" i="2"/>
  <c r="N575" i="2"/>
  <c r="O575" i="2"/>
  <c r="P575" i="2"/>
  <c r="R575" i="2"/>
  <c r="T575" i="2"/>
  <c r="Q575" i="2"/>
  <c r="S575" i="2"/>
  <c r="U575" i="2"/>
  <c r="K576" i="2"/>
  <c r="L576" i="2"/>
  <c r="M576" i="2"/>
  <c r="N576" i="2"/>
  <c r="O576" i="2"/>
  <c r="P576" i="2"/>
  <c r="Q576" i="2"/>
  <c r="S576" i="2"/>
  <c r="T576" i="2"/>
  <c r="R576" i="2"/>
  <c r="U576" i="2"/>
  <c r="K577" i="2"/>
  <c r="L577" i="2"/>
  <c r="M577" i="2"/>
  <c r="N577" i="2"/>
  <c r="O577" i="2"/>
  <c r="P577" i="2"/>
  <c r="Q577" i="2"/>
  <c r="R577" i="2"/>
  <c r="S577" i="2"/>
  <c r="T577" i="2"/>
  <c r="U577" i="2"/>
  <c r="K578" i="2"/>
  <c r="L578" i="2"/>
  <c r="M578" i="2"/>
  <c r="N578" i="2"/>
  <c r="O578" i="2"/>
  <c r="P578" i="2"/>
  <c r="S578" i="2"/>
  <c r="U578" i="2"/>
  <c r="Q578" i="2"/>
  <c r="T578" i="2"/>
  <c r="R578" i="2"/>
  <c r="K579" i="2"/>
  <c r="L579" i="2"/>
  <c r="M579" i="2"/>
  <c r="N579" i="2"/>
  <c r="O579" i="2"/>
  <c r="P579" i="2"/>
  <c r="Q579" i="2"/>
  <c r="R579" i="2"/>
  <c r="T579" i="2"/>
  <c r="S579" i="2"/>
  <c r="U579" i="2"/>
  <c r="K580" i="2"/>
  <c r="L580" i="2"/>
  <c r="M580" i="2"/>
  <c r="N580" i="2"/>
  <c r="O580" i="2"/>
  <c r="P580" i="2"/>
  <c r="S580" i="2"/>
  <c r="T580" i="2"/>
  <c r="Q580" i="2"/>
  <c r="R580" i="2"/>
  <c r="K581" i="2"/>
  <c r="U580" i="2"/>
  <c r="L581" i="2"/>
  <c r="M581" i="2"/>
  <c r="N581" i="2"/>
  <c r="O581" i="2"/>
  <c r="P581" i="2"/>
  <c r="Q581" i="2"/>
  <c r="T581" i="2"/>
  <c r="R581" i="2"/>
  <c r="S581" i="2"/>
  <c r="K582" i="2"/>
  <c r="U581" i="2"/>
  <c r="L582" i="2"/>
  <c r="M582" i="2"/>
  <c r="N582" i="2"/>
  <c r="O582" i="2"/>
  <c r="P582" i="2"/>
  <c r="S582" i="2"/>
  <c r="T582" i="2"/>
  <c r="Q582" i="2"/>
  <c r="R582" i="2"/>
  <c r="U582" i="2"/>
  <c r="K583" i="2"/>
  <c r="L583" i="2"/>
  <c r="M583" i="2"/>
  <c r="N583" i="2"/>
  <c r="O583" i="2"/>
  <c r="P583" i="2"/>
  <c r="S583" i="2"/>
  <c r="T583" i="2"/>
  <c r="Q583" i="2"/>
  <c r="U583" i="2"/>
  <c r="R583" i="2"/>
  <c r="K584" i="2"/>
  <c r="L584" i="2"/>
  <c r="M584" i="2"/>
  <c r="N584" i="2"/>
  <c r="O584" i="2"/>
  <c r="P584" i="2"/>
  <c r="Q584" i="2"/>
  <c r="T584" i="2"/>
  <c r="R584" i="2"/>
  <c r="S584" i="2"/>
  <c r="U584" i="2"/>
  <c r="K585" i="2"/>
  <c r="L585" i="2"/>
  <c r="M585" i="2"/>
  <c r="N585" i="2"/>
  <c r="O585" i="2"/>
  <c r="P585" i="2"/>
  <c r="Q585" i="2"/>
  <c r="R585" i="2"/>
  <c r="T585" i="2"/>
  <c r="S585" i="2"/>
  <c r="U585" i="2"/>
  <c r="K586" i="2"/>
  <c r="L586" i="2"/>
  <c r="M586" i="2"/>
  <c r="N586" i="2"/>
  <c r="O586" i="2"/>
  <c r="P586" i="2"/>
  <c r="Q586" i="2"/>
  <c r="R586" i="2"/>
  <c r="T586" i="2"/>
  <c r="U586" i="2"/>
  <c r="S586" i="2"/>
  <c r="K587" i="2"/>
  <c r="L587" i="2"/>
  <c r="M587" i="2"/>
  <c r="N587" i="2"/>
  <c r="O587" i="2"/>
  <c r="P587" i="2"/>
  <c r="R587" i="2"/>
  <c r="U587" i="2"/>
  <c r="Q587" i="2"/>
  <c r="S587" i="2"/>
  <c r="T587" i="2"/>
  <c r="K588" i="2"/>
  <c r="L588" i="2"/>
  <c r="M588" i="2"/>
  <c r="N588" i="2"/>
  <c r="O588" i="2"/>
  <c r="P588" i="2"/>
  <c r="Q588" i="2"/>
  <c r="S588" i="2"/>
  <c r="R588" i="2"/>
  <c r="T588" i="2"/>
  <c r="K589" i="2"/>
  <c r="U588" i="2"/>
  <c r="L589" i="2"/>
  <c r="M589" i="2"/>
  <c r="N589" i="2"/>
  <c r="O589" i="2"/>
  <c r="P589" i="2"/>
  <c r="R589" i="2"/>
  <c r="T589" i="2"/>
  <c r="Q589" i="2"/>
  <c r="S589" i="2"/>
  <c r="U589" i="2"/>
  <c r="K590" i="2"/>
  <c r="L590" i="2"/>
  <c r="M590" i="2"/>
  <c r="N590" i="2"/>
  <c r="O590" i="2"/>
  <c r="P590" i="2"/>
  <c r="Q590" i="2"/>
  <c r="R590" i="2"/>
  <c r="T590" i="2"/>
  <c r="S590" i="2"/>
  <c r="K591" i="2"/>
  <c r="U590" i="2"/>
  <c r="L591" i="2"/>
  <c r="M591" i="2"/>
  <c r="N591" i="2"/>
  <c r="O591" i="2"/>
  <c r="P591" i="2"/>
  <c r="S591" i="2"/>
  <c r="T591" i="2"/>
  <c r="Q591" i="2"/>
  <c r="U591" i="2"/>
  <c r="R591" i="2"/>
  <c r="K592" i="2"/>
  <c r="L592" i="2"/>
  <c r="M592" i="2"/>
  <c r="N592" i="2"/>
  <c r="O592" i="2"/>
  <c r="P592" i="2"/>
  <c r="R592" i="2"/>
  <c r="S592" i="2"/>
  <c r="Q592" i="2"/>
  <c r="T592" i="2"/>
  <c r="K593" i="2"/>
  <c r="U592" i="2"/>
  <c r="L593" i="2"/>
  <c r="M593" i="2"/>
  <c r="N593" i="2"/>
  <c r="O593" i="2"/>
  <c r="P593" i="2"/>
  <c r="R593" i="2"/>
  <c r="U593" i="2"/>
  <c r="Q593" i="2"/>
  <c r="T593" i="2"/>
  <c r="S593" i="2"/>
  <c r="K594" i="2"/>
  <c r="L594" i="2"/>
  <c r="M594" i="2"/>
  <c r="N594" i="2"/>
  <c r="O594" i="2"/>
  <c r="P594" i="2"/>
  <c r="Q594" i="2"/>
  <c r="T594" i="2"/>
  <c r="U594" i="2"/>
  <c r="K595" i="2"/>
  <c r="R594" i="2"/>
  <c r="S594" i="2"/>
  <c r="L595" i="2"/>
  <c r="M595" i="2"/>
  <c r="N595" i="2"/>
  <c r="O595" i="2"/>
  <c r="P595" i="2"/>
  <c r="R595" i="2"/>
  <c r="U595" i="2"/>
  <c r="Q595" i="2"/>
  <c r="S595" i="2"/>
  <c r="K596" i="2"/>
  <c r="T595" i="2"/>
  <c r="L596" i="2"/>
  <c r="M596" i="2"/>
  <c r="N596" i="2"/>
  <c r="O596" i="2"/>
  <c r="P596" i="2"/>
  <c r="S596" i="2"/>
  <c r="T596" i="2"/>
  <c r="Q596" i="2"/>
  <c r="R596" i="2"/>
  <c r="U596" i="2"/>
  <c r="K597" i="2"/>
  <c r="L597" i="2"/>
  <c r="M597" i="2"/>
  <c r="N597" i="2"/>
  <c r="O597" i="2"/>
  <c r="P597" i="2"/>
  <c r="Q597" i="2"/>
  <c r="U597" i="2"/>
  <c r="R597" i="2"/>
  <c r="S597" i="2"/>
  <c r="K598" i="2"/>
  <c r="T597" i="2"/>
  <c r="L598" i="2"/>
  <c r="M598" i="2"/>
  <c r="N598" i="2"/>
  <c r="O598" i="2"/>
  <c r="P598" i="2"/>
  <c r="R598" i="2"/>
  <c r="T598" i="2"/>
  <c r="K599" i="2"/>
  <c r="Q598" i="2"/>
  <c r="S598" i="2"/>
  <c r="U598" i="2"/>
  <c r="L599" i="2"/>
  <c r="M599" i="2"/>
  <c r="N599" i="2"/>
  <c r="O599" i="2"/>
  <c r="P599" i="2"/>
  <c r="Q599" i="2"/>
  <c r="T599" i="2"/>
  <c r="K600" i="2"/>
  <c r="R599" i="2"/>
  <c r="S599" i="2"/>
  <c r="U599" i="2"/>
  <c r="L600" i="2"/>
  <c r="M600" i="2"/>
  <c r="N600" i="2"/>
  <c r="O600" i="2"/>
  <c r="P600" i="2"/>
  <c r="S600" i="2"/>
  <c r="K601" i="2"/>
  <c r="Q600" i="2"/>
  <c r="R600" i="2"/>
  <c r="U600" i="2"/>
  <c r="T600" i="2"/>
  <c r="L601" i="2"/>
  <c r="M601" i="2"/>
  <c r="N601" i="2"/>
  <c r="O601" i="2"/>
  <c r="P601" i="2"/>
  <c r="S601" i="2"/>
  <c r="Q601" i="2"/>
  <c r="U601" i="2"/>
  <c r="R601" i="2"/>
  <c r="T601" i="2"/>
  <c r="K602" i="2"/>
  <c r="L602" i="2"/>
  <c r="M602" i="2"/>
  <c r="N602" i="2"/>
  <c r="O602" i="2"/>
  <c r="P602" i="2"/>
  <c r="S602" i="2"/>
  <c r="Q602" i="2"/>
  <c r="U602" i="2"/>
  <c r="R602" i="2"/>
  <c r="K603" i="2"/>
  <c r="T602" i="2"/>
  <c r="L603" i="2"/>
  <c r="M603" i="2"/>
  <c r="N603" i="2"/>
  <c r="O603" i="2"/>
  <c r="P603" i="2"/>
  <c r="R603" i="2"/>
  <c r="T603" i="2"/>
  <c r="K604" i="2"/>
  <c r="Q603" i="2"/>
  <c r="S603" i="2"/>
  <c r="U603" i="2"/>
  <c r="L604" i="2"/>
  <c r="M604" i="2"/>
  <c r="N604" i="2"/>
  <c r="O604" i="2"/>
  <c r="P604" i="2"/>
  <c r="Q604" i="2"/>
  <c r="T604" i="2"/>
  <c r="R604" i="2"/>
  <c r="S604" i="2"/>
  <c r="U604" i="2"/>
  <c r="K605" i="2"/>
  <c r="L605" i="2"/>
  <c r="M605" i="2"/>
  <c r="N605" i="2"/>
  <c r="O605" i="2"/>
  <c r="P605" i="2"/>
  <c r="S605" i="2"/>
  <c r="T605" i="2"/>
  <c r="Q605" i="2"/>
  <c r="U605" i="2"/>
  <c r="R605" i="2"/>
  <c r="K606" i="2"/>
  <c r="L606" i="2"/>
  <c r="M606" i="2"/>
  <c r="N606" i="2"/>
  <c r="O606" i="2"/>
  <c r="P606" i="2"/>
  <c r="R606" i="2"/>
  <c r="S606" i="2"/>
  <c r="Q606" i="2"/>
  <c r="T606" i="2"/>
  <c r="U606" i="2"/>
  <c r="K607" i="2"/>
  <c r="L607" i="2"/>
  <c r="M607" i="2"/>
  <c r="N607" i="2"/>
  <c r="O607" i="2"/>
  <c r="P607" i="2"/>
  <c r="Q607" i="2"/>
  <c r="S607" i="2"/>
  <c r="T607" i="2"/>
  <c r="R607" i="2"/>
  <c r="U607" i="2"/>
  <c r="K608" i="2"/>
  <c r="L608" i="2"/>
  <c r="M608" i="2"/>
  <c r="N608" i="2"/>
  <c r="O608" i="2"/>
  <c r="P608" i="2"/>
  <c r="Q608" i="2"/>
  <c r="S608" i="2"/>
  <c r="U608" i="2"/>
  <c r="R608" i="2"/>
  <c r="T608" i="2"/>
  <c r="K609" i="2"/>
  <c r="L609" i="2"/>
  <c r="M609" i="2"/>
  <c r="N609" i="2"/>
  <c r="O609" i="2"/>
  <c r="P609" i="2"/>
  <c r="Q609" i="2"/>
  <c r="R609" i="2"/>
  <c r="S609" i="2"/>
  <c r="T609" i="2"/>
  <c r="U609" i="2"/>
  <c r="K610" i="2"/>
  <c r="L610" i="2"/>
  <c r="M610" i="2"/>
  <c r="N610" i="2"/>
  <c r="O610" i="2"/>
  <c r="P610" i="2"/>
  <c r="Q610" i="2"/>
  <c r="U610" i="2"/>
  <c r="T610" i="2"/>
  <c r="R610" i="2"/>
  <c r="S610" i="2"/>
  <c r="K611" i="2"/>
  <c r="L611" i="2"/>
  <c r="M611" i="2"/>
  <c r="N611" i="2"/>
  <c r="O611" i="2"/>
  <c r="P611" i="2"/>
  <c r="K612" i="2"/>
  <c r="Q611" i="2"/>
  <c r="R611" i="2"/>
  <c r="S611" i="2"/>
  <c r="T611" i="2"/>
  <c r="U611" i="2"/>
  <c r="L612" i="2"/>
  <c r="M612" i="2"/>
  <c r="N612" i="2"/>
  <c r="O612" i="2"/>
  <c r="P612" i="2"/>
  <c r="S612" i="2"/>
  <c r="T612" i="2"/>
  <c r="Q612" i="2"/>
  <c r="R612" i="2"/>
  <c r="U612" i="2"/>
  <c r="K613" i="2"/>
  <c r="L613" i="2"/>
  <c r="M613" i="2"/>
  <c r="N613" i="2"/>
  <c r="O613" i="2"/>
  <c r="P613" i="2"/>
  <c r="Q613" i="2"/>
  <c r="S613" i="2"/>
  <c r="U613" i="2"/>
  <c r="R613" i="2"/>
  <c r="T613" i="2"/>
  <c r="K614" i="2"/>
  <c r="L614" i="2"/>
  <c r="M614" i="2"/>
  <c r="N614" i="2"/>
  <c r="O614" i="2"/>
  <c r="P614" i="2"/>
  <c r="Q614" i="2"/>
  <c r="S614" i="2"/>
  <c r="R614" i="2"/>
  <c r="T614" i="2"/>
  <c r="U614" i="2"/>
  <c r="K615" i="2"/>
  <c r="L615" i="2"/>
  <c r="M615" i="2"/>
  <c r="N615" i="2"/>
  <c r="O615" i="2"/>
  <c r="P615" i="2"/>
  <c r="R615" i="2"/>
  <c r="T615" i="2"/>
  <c r="Q615" i="2"/>
  <c r="S615" i="2"/>
  <c r="U615" i="2"/>
  <c r="K616" i="2"/>
  <c r="L616" i="2"/>
  <c r="M616" i="2"/>
  <c r="N616" i="2"/>
  <c r="O616" i="2"/>
  <c r="P616" i="2"/>
  <c r="S616" i="2"/>
  <c r="T616" i="2"/>
  <c r="Q616" i="2"/>
  <c r="R616" i="2"/>
  <c r="U616" i="2"/>
  <c r="K617" i="2"/>
  <c r="L617" i="2"/>
  <c r="M617" i="2"/>
  <c r="N617" i="2"/>
  <c r="O617" i="2"/>
  <c r="P617" i="2"/>
  <c r="S617" i="2"/>
  <c r="K618" i="2"/>
  <c r="Q617" i="2"/>
  <c r="U617" i="2"/>
  <c r="R617" i="2"/>
  <c r="T617" i="2"/>
  <c r="L618" i="2"/>
  <c r="M618" i="2"/>
  <c r="N618" i="2"/>
  <c r="O618" i="2"/>
  <c r="P618" i="2"/>
  <c r="Q618" i="2"/>
  <c r="U618" i="2"/>
  <c r="R618" i="2"/>
  <c r="S618" i="2"/>
  <c r="K619" i="2"/>
  <c r="T618" i="2"/>
  <c r="L619" i="2"/>
  <c r="M619" i="2"/>
  <c r="N619" i="2"/>
  <c r="O619" i="2"/>
  <c r="P619" i="2"/>
  <c r="K620" i="2"/>
  <c r="Q619" i="2"/>
  <c r="S619" i="2"/>
  <c r="U619" i="2"/>
  <c r="R619" i="2"/>
  <c r="T619" i="2"/>
  <c r="L620" i="2"/>
  <c r="M620" i="2"/>
  <c r="N620" i="2"/>
  <c r="O620" i="2"/>
  <c r="P620" i="2"/>
  <c r="T620" i="2"/>
  <c r="Q620" i="2"/>
  <c r="R620" i="2"/>
  <c r="S620" i="2"/>
  <c r="U620" i="2"/>
  <c r="K621" i="2"/>
  <c r="L621" i="2"/>
  <c r="M621" i="2"/>
  <c r="N621" i="2"/>
  <c r="O621" i="2"/>
  <c r="P621" i="2"/>
  <c r="R621" i="2"/>
  <c r="S621" i="2"/>
  <c r="K622" i="2"/>
  <c r="Q621" i="2"/>
  <c r="T621" i="2"/>
  <c r="U621" i="2"/>
  <c r="L622" i="2"/>
  <c r="M622" i="2"/>
  <c r="N622" i="2"/>
  <c r="O622" i="2"/>
  <c r="P622" i="2"/>
  <c r="R622" i="2"/>
  <c r="S622" i="2"/>
  <c r="Q622" i="2"/>
  <c r="T622" i="2"/>
  <c r="U622" i="2"/>
  <c r="K623" i="2"/>
  <c r="L623" i="2"/>
  <c r="M623" i="2"/>
  <c r="N623" i="2"/>
  <c r="O623" i="2"/>
  <c r="P623" i="2"/>
  <c r="Q623" i="2"/>
  <c r="U623" i="2"/>
  <c r="R623" i="2"/>
  <c r="T623" i="2"/>
  <c r="S623" i="2"/>
  <c r="K624" i="2"/>
  <c r="L624" i="2"/>
  <c r="M624" i="2"/>
  <c r="N624" i="2"/>
  <c r="O624" i="2"/>
  <c r="P624" i="2"/>
  <c r="R624" i="2"/>
  <c r="T624" i="2"/>
  <c r="Q624" i="2"/>
  <c r="S624" i="2"/>
  <c r="U624" i="2"/>
  <c r="K625" i="2"/>
  <c r="L625" i="2"/>
  <c r="M625" i="2"/>
  <c r="N625" i="2"/>
  <c r="O625" i="2"/>
  <c r="P625" i="2"/>
  <c r="R625" i="2"/>
  <c r="S625" i="2"/>
  <c r="Q625" i="2"/>
  <c r="U625" i="2"/>
  <c r="K626" i="2"/>
  <c r="T625" i="2"/>
  <c r="L626" i="2"/>
  <c r="M626" i="2"/>
  <c r="N626" i="2"/>
  <c r="O626" i="2"/>
  <c r="P626" i="2"/>
  <c r="Q626" i="2"/>
  <c r="S626" i="2"/>
  <c r="U626" i="2"/>
  <c r="R626" i="2"/>
  <c r="K627" i="2"/>
  <c r="T626" i="2"/>
  <c r="L627" i="2"/>
  <c r="M627" i="2"/>
  <c r="N627" i="2"/>
  <c r="O627" i="2"/>
  <c r="P627" i="2"/>
  <c r="R627" i="2"/>
  <c r="T627" i="2"/>
  <c r="Q627" i="2"/>
  <c r="U627" i="2"/>
  <c r="S627" i="2"/>
  <c r="K628" i="2"/>
  <c r="L628" i="2"/>
  <c r="M628" i="2"/>
  <c r="N628" i="2"/>
  <c r="O628" i="2"/>
  <c r="P628" i="2"/>
  <c r="S628" i="2"/>
  <c r="Q628" i="2"/>
  <c r="U628" i="2"/>
  <c r="R628" i="2"/>
  <c r="T628" i="2"/>
  <c r="K629" i="2"/>
  <c r="L629" i="2"/>
  <c r="M629" i="2"/>
  <c r="N629" i="2"/>
  <c r="O629" i="2"/>
  <c r="P629" i="2"/>
  <c r="S629" i="2"/>
  <c r="K630" i="2"/>
  <c r="Q629" i="2"/>
  <c r="T629" i="2"/>
  <c r="U629" i="2"/>
  <c r="R629" i="2"/>
  <c r="L630" i="2"/>
  <c r="M630" i="2"/>
  <c r="N630" i="2"/>
  <c r="O630" i="2"/>
  <c r="P630" i="2"/>
  <c r="S630" i="2"/>
  <c r="Q630" i="2"/>
  <c r="R630" i="2"/>
  <c r="U630" i="2"/>
  <c r="K631" i="2"/>
  <c r="T630" i="2"/>
  <c r="L631" i="2"/>
  <c r="M631" i="2"/>
  <c r="N631" i="2"/>
  <c r="O631" i="2"/>
  <c r="P631" i="2"/>
  <c r="Q631" i="2"/>
  <c r="R631" i="2"/>
  <c r="S631" i="2"/>
  <c r="U631" i="2"/>
  <c r="T631" i="2"/>
  <c r="K632" i="2"/>
  <c r="L632" i="2"/>
  <c r="M632" i="2"/>
  <c r="N632" i="2"/>
  <c r="O632" i="2"/>
  <c r="P632" i="2"/>
  <c r="S632" i="2"/>
  <c r="T632" i="2"/>
  <c r="Q632" i="2"/>
  <c r="R632" i="2"/>
  <c r="U632" i="2"/>
  <c r="K633" i="2"/>
  <c r="L633" i="2"/>
  <c r="M633" i="2"/>
  <c r="N633" i="2"/>
  <c r="O633" i="2"/>
  <c r="P633" i="2"/>
  <c r="R633" i="2"/>
  <c r="S633" i="2"/>
  <c r="U633" i="2"/>
  <c r="Q633" i="2"/>
  <c r="T633" i="2"/>
  <c r="K634" i="2"/>
  <c r="L634" i="2"/>
  <c r="M634" i="2"/>
  <c r="N634" i="2"/>
  <c r="O634" i="2"/>
  <c r="P634" i="2"/>
  <c r="S634" i="2"/>
  <c r="Q634" i="2"/>
  <c r="R634" i="2"/>
  <c r="U634" i="2"/>
  <c r="T634" i="2"/>
  <c r="K635" i="2"/>
  <c r="L635" i="2"/>
  <c r="M635" i="2"/>
  <c r="N635" i="2"/>
  <c r="O635" i="2"/>
  <c r="P635" i="2"/>
  <c r="Q635" i="2"/>
  <c r="T635" i="2"/>
  <c r="R635" i="2"/>
  <c r="S635" i="2"/>
  <c r="K636" i="2"/>
  <c r="U635" i="2"/>
  <c r="L636" i="2"/>
  <c r="M636" i="2"/>
  <c r="N636" i="2"/>
  <c r="O636" i="2"/>
  <c r="P636" i="2"/>
  <c r="Q636" i="2"/>
  <c r="R636" i="2"/>
  <c r="T636" i="2"/>
  <c r="S636" i="2"/>
  <c r="U636" i="2"/>
  <c r="K637" i="2"/>
  <c r="L637" i="2"/>
  <c r="M637" i="2"/>
  <c r="N637" i="2"/>
  <c r="O637" i="2"/>
  <c r="P637" i="2"/>
  <c r="Q637" i="2"/>
  <c r="T637" i="2"/>
  <c r="R637" i="2"/>
  <c r="K638" i="2"/>
  <c r="S637" i="2"/>
  <c r="U637" i="2"/>
  <c r="L638" i="2"/>
  <c r="M638" i="2"/>
  <c r="N638" i="2"/>
  <c r="O638" i="2"/>
  <c r="P638" i="2"/>
  <c r="Q638" i="2"/>
  <c r="S638" i="2"/>
  <c r="U638" i="2"/>
  <c r="R638" i="2"/>
  <c r="K639" i="2"/>
  <c r="T638" i="2"/>
  <c r="L639" i="2"/>
  <c r="M639" i="2"/>
  <c r="N639" i="2"/>
  <c r="O639" i="2"/>
  <c r="P639" i="2"/>
  <c r="U639" i="2"/>
  <c r="Q639" i="2"/>
  <c r="R639" i="2"/>
  <c r="S639" i="2"/>
  <c r="T639" i="2"/>
  <c r="K640" i="2"/>
  <c r="L640" i="2"/>
  <c r="M640" i="2"/>
  <c r="N640" i="2"/>
  <c r="O640" i="2"/>
  <c r="P640" i="2"/>
  <c r="R640" i="2"/>
  <c r="T640" i="2"/>
  <c r="Q640" i="2"/>
  <c r="U640" i="2"/>
  <c r="S640" i="2"/>
  <c r="K641" i="2"/>
  <c r="L641" i="2"/>
  <c r="M641" i="2"/>
  <c r="N641" i="2"/>
  <c r="O641" i="2"/>
  <c r="P641" i="2"/>
  <c r="K642" i="2"/>
  <c r="Q641" i="2"/>
  <c r="R641" i="2"/>
  <c r="S641" i="2"/>
  <c r="T641" i="2"/>
  <c r="U641" i="2"/>
  <c r="L642" i="2"/>
  <c r="M642" i="2"/>
  <c r="N642" i="2"/>
  <c r="O642" i="2"/>
  <c r="P642" i="2"/>
  <c r="S642" i="2"/>
  <c r="Q642" i="2"/>
  <c r="R642" i="2"/>
  <c r="T642" i="2"/>
  <c r="U642" i="2"/>
  <c r="K643" i="2"/>
  <c r="L643" i="2"/>
  <c r="M643" i="2"/>
  <c r="N643" i="2"/>
  <c r="O643" i="2"/>
  <c r="P643" i="2"/>
  <c r="Q643" i="2"/>
  <c r="S643" i="2"/>
  <c r="R643" i="2"/>
  <c r="U643" i="2"/>
  <c r="T643" i="2"/>
  <c r="K644" i="2"/>
  <c r="L644" i="2"/>
  <c r="M644" i="2"/>
  <c r="N644" i="2"/>
  <c r="O644" i="2"/>
  <c r="P644" i="2"/>
  <c r="S644" i="2"/>
  <c r="T644" i="2"/>
  <c r="Q644" i="2"/>
  <c r="R644" i="2"/>
  <c r="U644" i="2"/>
  <c r="K645" i="2"/>
  <c r="L645" i="2"/>
  <c r="M645" i="2"/>
  <c r="N645" i="2"/>
  <c r="O645" i="2"/>
  <c r="P645" i="2"/>
  <c r="S645" i="2"/>
  <c r="T645" i="2"/>
  <c r="Q645" i="2"/>
  <c r="R645" i="2"/>
  <c r="U645" i="2"/>
  <c r="K646" i="2"/>
  <c r="L646" i="2"/>
  <c r="M646" i="2"/>
  <c r="N646" i="2"/>
  <c r="O646" i="2"/>
  <c r="P646" i="2"/>
  <c r="Q646" i="2"/>
  <c r="S646" i="2"/>
  <c r="R646" i="2"/>
  <c r="U646" i="2"/>
  <c r="K647" i="2"/>
  <c r="T646" i="2"/>
  <c r="L647" i="2"/>
  <c r="M647" i="2"/>
  <c r="N647" i="2"/>
  <c r="O647" i="2"/>
  <c r="P647" i="2"/>
  <c r="Q647" i="2"/>
  <c r="R647" i="2"/>
  <c r="S647" i="2"/>
  <c r="T647" i="2"/>
  <c r="U647" i="2"/>
  <c r="K648" i="2"/>
  <c r="L648" i="2"/>
  <c r="M648" i="2"/>
  <c r="N648" i="2"/>
  <c r="O648" i="2"/>
  <c r="P648" i="2"/>
  <c r="Q648" i="2"/>
  <c r="R648" i="2"/>
  <c r="T648" i="2"/>
  <c r="U648" i="2"/>
  <c r="S648" i="2"/>
  <c r="K649" i="2"/>
  <c r="L649" i="2"/>
  <c r="M649" i="2"/>
  <c r="N649" i="2"/>
  <c r="O649" i="2"/>
  <c r="P649" i="2"/>
  <c r="U649" i="2"/>
  <c r="Q649" i="2"/>
  <c r="R649" i="2"/>
  <c r="T649" i="2"/>
  <c r="S649" i="2"/>
  <c r="K650" i="2"/>
  <c r="L650" i="2"/>
  <c r="M650" i="2"/>
  <c r="N650" i="2"/>
  <c r="O650" i="2"/>
  <c r="P650" i="2"/>
  <c r="Q650" i="2"/>
  <c r="T650" i="2"/>
  <c r="S650" i="2"/>
  <c r="R650" i="2"/>
  <c r="U650" i="2"/>
  <c r="K651" i="2"/>
  <c r="L651" i="2"/>
  <c r="M651" i="2"/>
  <c r="N651" i="2"/>
  <c r="O651" i="2"/>
  <c r="P651" i="2"/>
  <c r="R651" i="2"/>
  <c r="S651" i="2"/>
  <c r="Q651" i="2"/>
  <c r="T651" i="2"/>
  <c r="U651" i="2"/>
  <c r="K652" i="2"/>
  <c r="L652" i="2"/>
  <c r="M652" i="2"/>
  <c r="N652" i="2"/>
  <c r="O652" i="2"/>
  <c r="P652" i="2"/>
  <c r="R652" i="2"/>
  <c r="S652" i="2"/>
  <c r="U652" i="2"/>
  <c r="Q652" i="2"/>
  <c r="T652" i="2"/>
  <c r="K653" i="2"/>
  <c r="L653" i="2"/>
  <c r="M653" i="2"/>
  <c r="N653" i="2"/>
  <c r="O653" i="2"/>
  <c r="P653" i="2"/>
  <c r="R653" i="2"/>
  <c r="U653" i="2"/>
  <c r="Q653" i="2"/>
  <c r="T653" i="2"/>
  <c r="K654" i="2"/>
  <c r="S653" i="2"/>
  <c r="L654" i="2"/>
  <c r="M654" i="2"/>
  <c r="N654" i="2"/>
  <c r="O654" i="2"/>
  <c r="P654" i="2"/>
  <c r="R654" i="2"/>
  <c r="U654" i="2"/>
  <c r="Q654" i="2"/>
  <c r="S654" i="2"/>
  <c r="T654" i="2"/>
  <c r="K655" i="2"/>
  <c r="L655" i="2"/>
  <c r="M655" i="2"/>
  <c r="N655" i="2"/>
  <c r="O655" i="2"/>
  <c r="P655" i="2"/>
  <c r="R655" i="2"/>
  <c r="Q655" i="2"/>
  <c r="S655" i="2"/>
  <c r="U655" i="2"/>
  <c r="T655" i="2"/>
  <c r="K656" i="2"/>
  <c r="L656" i="2"/>
  <c r="M656" i="2"/>
  <c r="N656" i="2"/>
  <c r="O656" i="2"/>
  <c r="P656" i="2"/>
  <c r="S656" i="2"/>
  <c r="Q656" i="2"/>
  <c r="K657" i="2"/>
  <c r="R656" i="2"/>
  <c r="U656" i="2"/>
  <c r="T656" i="2"/>
  <c r="L657" i="2"/>
  <c r="M657" i="2"/>
  <c r="N657" i="2"/>
  <c r="O657" i="2"/>
  <c r="P657" i="2"/>
  <c r="T657" i="2"/>
  <c r="Q657" i="2"/>
  <c r="S657" i="2"/>
  <c r="U657" i="2"/>
  <c r="R657" i="2"/>
  <c r="K658" i="2"/>
  <c r="L658" i="2"/>
  <c r="M658" i="2"/>
  <c r="N658" i="2"/>
  <c r="O658" i="2"/>
  <c r="P658" i="2"/>
  <c r="U658" i="2"/>
  <c r="Q658" i="2"/>
  <c r="R658" i="2"/>
  <c r="T658" i="2"/>
  <c r="S658" i="2"/>
  <c r="K659" i="2"/>
  <c r="L659" i="2"/>
  <c r="M659" i="2"/>
  <c r="N659" i="2"/>
  <c r="O659" i="2"/>
  <c r="P659" i="2"/>
  <c r="Q659" i="2"/>
  <c r="R659" i="2"/>
  <c r="T659" i="2"/>
  <c r="U659" i="2"/>
  <c r="S659" i="2"/>
  <c r="K660" i="2"/>
  <c r="L660" i="2"/>
  <c r="M660" i="2"/>
  <c r="N660" i="2"/>
  <c r="O660" i="2"/>
  <c r="P660" i="2"/>
  <c r="Q660" i="2"/>
  <c r="S660" i="2"/>
  <c r="T660" i="2"/>
  <c r="R660" i="2"/>
  <c r="U660" i="2"/>
  <c r="K661" i="2"/>
  <c r="L661" i="2"/>
  <c r="M661" i="2"/>
  <c r="N661" i="2"/>
  <c r="O661" i="2"/>
  <c r="P661" i="2"/>
  <c r="S661" i="2"/>
  <c r="T661" i="2"/>
  <c r="Q661" i="2"/>
  <c r="U661" i="2"/>
  <c r="R661" i="2"/>
  <c r="K662" i="2"/>
  <c r="L662" i="2"/>
  <c r="M662" i="2"/>
  <c r="N662" i="2"/>
  <c r="O662" i="2"/>
  <c r="P662" i="2"/>
  <c r="R662" i="2"/>
  <c r="U662" i="2"/>
  <c r="Q662" i="2"/>
  <c r="S662" i="2"/>
  <c r="T662" i="2"/>
  <c r="K663" i="2"/>
  <c r="L663" i="2"/>
  <c r="M663" i="2"/>
  <c r="N663" i="2"/>
  <c r="O663" i="2"/>
  <c r="P663" i="2"/>
  <c r="R663" i="2"/>
  <c r="S663" i="2"/>
  <c r="Q663" i="2"/>
  <c r="U663" i="2"/>
  <c r="T663" i="2"/>
  <c r="K664" i="2"/>
  <c r="L664" i="2"/>
  <c r="M664" i="2"/>
  <c r="N664" i="2"/>
  <c r="O664" i="2"/>
  <c r="P664" i="2"/>
  <c r="R664" i="2"/>
  <c r="S664" i="2"/>
  <c r="U664" i="2"/>
  <c r="Q664" i="2"/>
  <c r="T664" i="2"/>
  <c r="K665" i="2"/>
  <c r="L665" i="2"/>
  <c r="M665" i="2"/>
  <c r="N665" i="2"/>
  <c r="O665" i="2"/>
  <c r="P665" i="2"/>
  <c r="Q665" i="2"/>
  <c r="T665" i="2"/>
  <c r="R665" i="2"/>
  <c r="S665" i="2"/>
  <c r="U665" i="2"/>
  <c r="K666" i="2"/>
  <c r="L666" i="2"/>
  <c r="M666" i="2"/>
  <c r="N666" i="2"/>
  <c r="O666" i="2"/>
  <c r="P666" i="2"/>
  <c r="Q666" i="2"/>
  <c r="S666" i="2"/>
  <c r="K667" i="2"/>
  <c r="R666" i="2"/>
  <c r="U666" i="2"/>
  <c r="T666" i="2"/>
  <c r="L667" i="2"/>
  <c r="M667" i="2"/>
  <c r="N667" i="2"/>
  <c r="O667" i="2"/>
  <c r="P667" i="2"/>
  <c r="R667" i="2"/>
  <c r="S667" i="2"/>
  <c r="Q667" i="2"/>
  <c r="U667" i="2"/>
  <c r="T667" i="2"/>
  <c r="K668" i="2"/>
  <c r="L668" i="2"/>
  <c r="M668" i="2"/>
  <c r="N668" i="2"/>
  <c r="O668" i="2"/>
  <c r="P668" i="2"/>
  <c r="R668" i="2"/>
  <c r="S668" i="2"/>
  <c r="Q668" i="2"/>
  <c r="T668" i="2"/>
  <c r="U668" i="2"/>
  <c r="K669" i="2"/>
  <c r="L669" i="2"/>
  <c r="M669" i="2"/>
  <c r="N669" i="2"/>
  <c r="O669" i="2"/>
  <c r="P669" i="2"/>
  <c r="R669" i="2"/>
  <c r="S669" i="2"/>
  <c r="Q669" i="2"/>
  <c r="U669" i="2"/>
  <c r="T669" i="2"/>
  <c r="K670" i="2"/>
  <c r="L670" i="2"/>
  <c r="M670" i="2"/>
  <c r="N670" i="2"/>
  <c r="O670" i="2"/>
  <c r="P670" i="2"/>
  <c r="R670" i="2"/>
  <c r="T670" i="2"/>
  <c r="Q670" i="2"/>
  <c r="S670" i="2"/>
  <c r="K671" i="2"/>
  <c r="U670" i="2"/>
  <c r="L671" i="2"/>
  <c r="M671" i="2"/>
  <c r="N671" i="2"/>
  <c r="O671" i="2"/>
  <c r="P671" i="2"/>
  <c r="R671" i="2"/>
  <c r="S671" i="2"/>
  <c r="U671" i="2"/>
  <c r="Q671" i="2"/>
  <c r="T671" i="2"/>
  <c r="K672" i="2"/>
  <c r="L672" i="2"/>
  <c r="M672" i="2"/>
  <c r="N672" i="2"/>
  <c r="O672" i="2"/>
  <c r="P672" i="2"/>
  <c r="S672" i="2"/>
  <c r="T672" i="2"/>
  <c r="Q672" i="2"/>
  <c r="R672" i="2"/>
  <c r="U672" i="2"/>
  <c r="K673" i="2"/>
  <c r="L673" i="2"/>
  <c r="M673" i="2"/>
  <c r="N673" i="2"/>
  <c r="O673" i="2"/>
  <c r="P673" i="2"/>
  <c r="Q673" i="2"/>
  <c r="S673" i="2"/>
  <c r="U673" i="2"/>
  <c r="R673" i="2"/>
  <c r="T673" i="2"/>
  <c r="K674" i="2"/>
  <c r="L674" i="2"/>
  <c r="M674" i="2"/>
  <c r="N674" i="2"/>
  <c r="O674" i="2"/>
  <c r="P674" i="2"/>
  <c r="Q674" i="2"/>
  <c r="S674" i="2"/>
  <c r="R674" i="2"/>
  <c r="T674" i="2"/>
  <c r="U674" i="2"/>
  <c r="K675" i="2"/>
  <c r="L675" i="2"/>
  <c r="M675" i="2"/>
  <c r="N675" i="2"/>
  <c r="O675" i="2"/>
  <c r="P675" i="2"/>
  <c r="Q675" i="2"/>
  <c r="S675" i="2"/>
  <c r="R675" i="2"/>
  <c r="T675" i="2"/>
  <c r="K676" i="2"/>
  <c r="U675" i="2"/>
  <c r="L676" i="2"/>
  <c r="M676" i="2"/>
  <c r="N676" i="2"/>
  <c r="O676" i="2"/>
  <c r="P676" i="2"/>
  <c r="S676" i="2"/>
  <c r="U676" i="2"/>
  <c r="Q676" i="2"/>
  <c r="R676" i="2"/>
  <c r="T676" i="2"/>
  <c r="K677" i="2"/>
  <c r="L677" i="2"/>
  <c r="M677" i="2"/>
  <c r="N677" i="2"/>
  <c r="O677" i="2"/>
  <c r="P677" i="2"/>
  <c r="K678" i="2"/>
  <c r="Q677" i="2"/>
  <c r="R677" i="2"/>
  <c r="S677" i="2"/>
  <c r="T677" i="2"/>
  <c r="U677" i="2"/>
  <c r="L678" i="2"/>
  <c r="M678" i="2"/>
  <c r="N678" i="2"/>
  <c r="O678" i="2"/>
  <c r="P678" i="2"/>
  <c r="R678" i="2"/>
  <c r="Q678" i="2"/>
  <c r="S678" i="2"/>
  <c r="T678" i="2"/>
  <c r="U678" i="2"/>
  <c r="K679" i="2"/>
  <c r="L679" i="2"/>
  <c r="M679" i="2"/>
  <c r="N679" i="2"/>
  <c r="O679" i="2"/>
  <c r="P679" i="2"/>
  <c r="Q679" i="2"/>
  <c r="R679" i="2"/>
  <c r="U679" i="2"/>
  <c r="S679" i="2"/>
  <c r="T679" i="2"/>
  <c r="K680" i="2"/>
  <c r="L680" i="2"/>
  <c r="M680" i="2"/>
  <c r="N680" i="2"/>
  <c r="O680" i="2"/>
  <c r="P680" i="2"/>
  <c r="R680" i="2"/>
  <c r="U680" i="2"/>
  <c r="Q680" i="2"/>
  <c r="S680" i="2"/>
  <c r="T680" i="2"/>
  <c r="K681" i="2"/>
  <c r="L681" i="2"/>
  <c r="M681" i="2"/>
  <c r="N681" i="2"/>
  <c r="O681" i="2"/>
  <c r="P681" i="2"/>
  <c r="Q681" i="2"/>
  <c r="R681" i="2"/>
  <c r="U681" i="2"/>
  <c r="T681" i="2"/>
  <c r="S681" i="2"/>
  <c r="K682" i="2"/>
  <c r="L682" i="2"/>
  <c r="M682" i="2"/>
  <c r="N682" i="2"/>
  <c r="O682" i="2"/>
  <c r="P682" i="2"/>
  <c r="R682" i="2"/>
  <c r="S682" i="2"/>
  <c r="K683" i="2"/>
  <c r="Q682" i="2"/>
  <c r="T682" i="2"/>
  <c r="U682" i="2"/>
  <c r="L683" i="2"/>
  <c r="M683" i="2"/>
  <c r="N683" i="2"/>
  <c r="O683" i="2"/>
  <c r="P683" i="2"/>
  <c r="S683" i="2"/>
  <c r="Q683" i="2"/>
  <c r="T683" i="2"/>
  <c r="R683" i="2"/>
  <c r="U683" i="2"/>
  <c r="K684" i="2"/>
  <c r="L684" i="2"/>
  <c r="M684" i="2"/>
  <c r="N684" i="2"/>
  <c r="O684" i="2"/>
  <c r="P684" i="2"/>
  <c r="S684" i="2"/>
  <c r="Q684" i="2"/>
  <c r="U684" i="2"/>
  <c r="R684" i="2"/>
  <c r="K685" i="2"/>
  <c r="T684" i="2"/>
  <c r="L685" i="2"/>
  <c r="M685" i="2"/>
  <c r="N685" i="2"/>
  <c r="O685" i="2"/>
  <c r="P685" i="2"/>
  <c r="Q685" i="2"/>
  <c r="S685" i="2"/>
  <c r="R685" i="2"/>
  <c r="U685" i="2"/>
  <c r="T685" i="2"/>
  <c r="K686" i="2"/>
  <c r="L686" i="2"/>
  <c r="M686" i="2"/>
  <c r="N686" i="2"/>
  <c r="O686" i="2"/>
  <c r="P686" i="2"/>
  <c r="Q686" i="2"/>
  <c r="S686" i="2"/>
  <c r="R686" i="2"/>
  <c r="U686" i="2"/>
  <c r="T686" i="2"/>
  <c r="K687" i="2"/>
  <c r="L687" i="2"/>
  <c r="M687" i="2"/>
  <c r="N687" i="2"/>
  <c r="O687" i="2"/>
  <c r="P687" i="2"/>
  <c r="R687" i="2"/>
  <c r="S687" i="2"/>
  <c r="K688" i="2"/>
  <c r="Q687" i="2"/>
  <c r="T687" i="2"/>
  <c r="U687" i="2"/>
  <c r="L688" i="2"/>
  <c r="M688" i="2"/>
  <c r="N688" i="2"/>
  <c r="O688" i="2"/>
  <c r="P688" i="2"/>
  <c r="Q688" i="2"/>
  <c r="U688" i="2"/>
  <c r="R688" i="2"/>
  <c r="K689" i="2"/>
  <c r="S688" i="2"/>
  <c r="T688" i="2"/>
  <c r="L689" i="2"/>
  <c r="M689" i="2"/>
  <c r="N689" i="2"/>
  <c r="O689" i="2"/>
  <c r="P689" i="2"/>
  <c r="K690" i="2"/>
  <c r="Q689" i="2"/>
  <c r="S689" i="2"/>
  <c r="U689" i="2"/>
  <c r="R689" i="2"/>
  <c r="T689" i="2"/>
  <c r="L690" i="2"/>
  <c r="M690" i="2"/>
  <c r="N690" i="2"/>
  <c r="O690" i="2"/>
  <c r="P690" i="2"/>
  <c r="Q690" i="2"/>
  <c r="R690" i="2"/>
  <c r="T690" i="2"/>
  <c r="S690" i="2"/>
  <c r="U690" i="2"/>
  <c r="K691" i="2"/>
  <c r="L691" i="2"/>
  <c r="M691" i="2"/>
  <c r="N691" i="2"/>
  <c r="O691" i="2"/>
  <c r="P691" i="2"/>
  <c r="R691" i="2"/>
  <c r="S691" i="2"/>
  <c r="Q691" i="2"/>
  <c r="T691" i="2"/>
  <c r="U691" i="2"/>
  <c r="K692" i="2"/>
  <c r="L692" i="2"/>
  <c r="M692" i="2"/>
  <c r="N692" i="2"/>
  <c r="O692" i="2"/>
  <c r="P692" i="2"/>
  <c r="R692" i="2"/>
  <c r="T692" i="2"/>
  <c r="Q692" i="2"/>
  <c r="U692" i="2"/>
  <c r="S692" i="2"/>
  <c r="K693" i="2"/>
  <c r="L693" i="2"/>
  <c r="M693" i="2"/>
  <c r="N693" i="2"/>
  <c r="O693" i="2"/>
  <c r="P693" i="2"/>
  <c r="Q693" i="2"/>
  <c r="R693" i="2"/>
  <c r="T693" i="2"/>
  <c r="U693" i="2"/>
  <c r="S693" i="2"/>
  <c r="K694" i="2"/>
  <c r="L694" i="2"/>
  <c r="M694" i="2"/>
  <c r="N694" i="2"/>
  <c r="O694" i="2"/>
  <c r="P694" i="2"/>
  <c r="T694" i="2"/>
  <c r="Q694" i="2"/>
  <c r="S694" i="2"/>
  <c r="K695" i="2"/>
  <c r="R694" i="2"/>
  <c r="U694" i="2"/>
  <c r="L695" i="2"/>
  <c r="M695" i="2"/>
  <c r="N695" i="2"/>
  <c r="O695" i="2"/>
  <c r="P695" i="2"/>
  <c r="Q695" i="2"/>
  <c r="R695" i="2"/>
  <c r="T695" i="2"/>
  <c r="U695" i="2"/>
  <c r="S695" i="2"/>
  <c r="K696" i="2"/>
  <c r="L696" i="2"/>
  <c r="M696" i="2"/>
  <c r="N696" i="2"/>
  <c r="O696" i="2"/>
  <c r="P696" i="2"/>
  <c r="Q696" i="2"/>
  <c r="S696" i="2"/>
  <c r="T696" i="2"/>
  <c r="R696" i="2"/>
  <c r="U696" i="2"/>
  <c r="K697" i="2"/>
  <c r="L697" i="2"/>
  <c r="M697" i="2"/>
  <c r="N697" i="2"/>
  <c r="O697" i="2"/>
  <c r="P697" i="2"/>
  <c r="S697" i="2"/>
  <c r="U697" i="2"/>
  <c r="Q697" i="2"/>
  <c r="R697" i="2"/>
  <c r="K698" i="2"/>
  <c r="T697" i="2"/>
  <c r="L698" i="2"/>
  <c r="M698" i="2"/>
  <c r="N698" i="2"/>
  <c r="O698" i="2"/>
  <c r="P698" i="2"/>
  <c r="Q698" i="2"/>
  <c r="S698" i="2"/>
  <c r="R698" i="2"/>
  <c r="T698" i="2"/>
  <c r="U698" i="2"/>
  <c r="K699" i="2"/>
  <c r="L699" i="2"/>
  <c r="M699" i="2"/>
  <c r="N699" i="2"/>
  <c r="O699" i="2"/>
  <c r="P699" i="2"/>
  <c r="Q699" i="2"/>
  <c r="S699" i="2"/>
  <c r="U699" i="2"/>
  <c r="R699" i="2"/>
  <c r="T699" i="2"/>
  <c r="K700" i="2"/>
  <c r="L700" i="2"/>
  <c r="M700" i="2"/>
  <c r="N700" i="2"/>
  <c r="O700" i="2"/>
  <c r="P700" i="2"/>
  <c r="R700" i="2"/>
  <c r="T700" i="2"/>
  <c r="Q700" i="2"/>
  <c r="U700" i="2"/>
  <c r="S700" i="2"/>
  <c r="K701" i="2"/>
  <c r="L701" i="2"/>
  <c r="M701" i="2"/>
  <c r="N701" i="2"/>
  <c r="O701" i="2"/>
  <c r="P701" i="2"/>
  <c r="R701" i="2"/>
  <c r="T701" i="2"/>
  <c r="Q701" i="2"/>
  <c r="U701" i="2"/>
  <c r="S701" i="2"/>
  <c r="K702" i="2"/>
  <c r="L702" i="2"/>
  <c r="M702" i="2"/>
  <c r="N702" i="2"/>
  <c r="O702" i="2"/>
  <c r="P702" i="2"/>
  <c r="R702" i="2"/>
  <c r="T702" i="2"/>
  <c r="Q702" i="2"/>
  <c r="U702" i="2"/>
  <c r="S702" i="2"/>
  <c r="K703" i="2"/>
  <c r="L703" i="2"/>
  <c r="M703" i="2"/>
  <c r="N703" i="2"/>
  <c r="O703" i="2"/>
  <c r="P703" i="2"/>
  <c r="Q703" i="2"/>
  <c r="K704" i="2"/>
  <c r="R703" i="2"/>
  <c r="T703" i="2"/>
  <c r="U703" i="2"/>
  <c r="S703" i="2"/>
  <c r="L704" i="2"/>
  <c r="M704" i="2"/>
  <c r="N704" i="2"/>
  <c r="O704" i="2"/>
  <c r="P704" i="2"/>
  <c r="Q704" i="2"/>
  <c r="S704" i="2"/>
  <c r="T704" i="2"/>
  <c r="R704" i="2"/>
  <c r="U704" i="2"/>
  <c r="K705" i="2"/>
  <c r="L705" i="2"/>
  <c r="M705" i="2"/>
  <c r="N705" i="2"/>
  <c r="O705" i="2"/>
  <c r="P705" i="2"/>
  <c r="R705" i="2"/>
  <c r="S705" i="2"/>
  <c r="T705" i="2"/>
  <c r="Q705" i="2"/>
  <c r="U705" i="2"/>
  <c r="K706" i="2"/>
  <c r="L706" i="2"/>
  <c r="M706" i="2"/>
  <c r="N706" i="2"/>
  <c r="O706" i="2"/>
  <c r="P706" i="2"/>
  <c r="T706" i="2"/>
  <c r="Q706" i="2"/>
  <c r="R706" i="2"/>
  <c r="S706" i="2"/>
  <c r="U706" i="2"/>
  <c r="K707" i="2"/>
  <c r="L707" i="2"/>
  <c r="M707" i="2"/>
  <c r="N707" i="2"/>
  <c r="O707" i="2"/>
  <c r="P707" i="2"/>
  <c r="Q707" i="2"/>
  <c r="S707" i="2"/>
  <c r="T707" i="2"/>
  <c r="R707" i="2"/>
  <c r="U707" i="2"/>
  <c r="K708" i="2"/>
  <c r="L708" i="2"/>
  <c r="M708" i="2"/>
  <c r="N708" i="2"/>
  <c r="O708" i="2"/>
  <c r="P708" i="2"/>
  <c r="S708" i="2"/>
  <c r="K709" i="2"/>
  <c r="Q708" i="2"/>
  <c r="U708" i="2"/>
  <c r="R708" i="2"/>
  <c r="T708" i="2"/>
  <c r="L709" i="2"/>
  <c r="M709" i="2"/>
  <c r="N709" i="2"/>
  <c r="O709" i="2"/>
  <c r="P709" i="2"/>
  <c r="R709" i="2"/>
  <c r="S709" i="2"/>
  <c r="T709" i="2"/>
  <c r="Q709" i="2"/>
  <c r="U709" i="2"/>
  <c r="K710" i="2"/>
  <c r="L710" i="2"/>
  <c r="M710" i="2"/>
  <c r="N710" i="2"/>
  <c r="O710" i="2"/>
  <c r="P710" i="2"/>
  <c r="Q710" i="2"/>
  <c r="S710" i="2"/>
  <c r="T710" i="2"/>
  <c r="R710" i="2"/>
  <c r="U710" i="2"/>
  <c r="K711" i="2"/>
  <c r="L711" i="2"/>
  <c r="M711" i="2"/>
  <c r="N711" i="2"/>
  <c r="O711" i="2"/>
  <c r="P711" i="2"/>
  <c r="Q711" i="2"/>
  <c r="S711" i="2"/>
  <c r="T711" i="2"/>
  <c r="R711" i="2"/>
  <c r="U711" i="2"/>
  <c r="K712" i="2"/>
  <c r="L712" i="2"/>
  <c r="M712" i="2"/>
  <c r="N712" i="2"/>
  <c r="O712" i="2"/>
  <c r="P712" i="2"/>
  <c r="S712" i="2"/>
  <c r="T712" i="2"/>
  <c r="Q712" i="2"/>
  <c r="U712" i="2"/>
  <c r="R712" i="2"/>
  <c r="K713" i="2"/>
  <c r="L713" i="2"/>
  <c r="M713" i="2"/>
  <c r="N713" i="2"/>
  <c r="O713" i="2"/>
  <c r="P713" i="2"/>
  <c r="Q713" i="2"/>
  <c r="R713" i="2"/>
  <c r="S713" i="2"/>
  <c r="T713" i="2"/>
  <c r="U713" i="2"/>
  <c r="K714" i="2"/>
  <c r="L714" i="2"/>
  <c r="M714" i="2"/>
  <c r="N714" i="2"/>
  <c r="O714" i="2"/>
  <c r="P714" i="2"/>
  <c r="R714" i="2"/>
  <c r="S714" i="2"/>
  <c r="K715" i="2"/>
  <c r="Q714" i="2"/>
  <c r="T714" i="2"/>
  <c r="U714" i="2"/>
  <c r="L715" i="2"/>
  <c r="M715" i="2"/>
  <c r="N715" i="2"/>
  <c r="O715" i="2"/>
  <c r="P715" i="2"/>
  <c r="R715" i="2"/>
  <c r="T715" i="2"/>
  <c r="K716" i="2"/>
  <c r="Q715" i="2"/>
  <c r="S715" i="2"/>
  <c r="U715" i="2"/>
  <c r="L716" i="2"/>
  <c r="M716" i="2"/>
  <c r="N716" i="2"/>
  <c r="O716" i="2"/>
  <c r="P716" i="2"/>
  <c r="Q716" i="2"/>
  <c r="S716" i="2"/>
  <c r="T716" i="2"/>
  <c r="U716" i="2"/>
  <c r="R716" i="2"/>
  <c r="K717" i="2"/>
  <c r="L717" i="2"/>
  <c r="M717" i="2"/>
  <c r="N717" i="2"/>
  <c r="O717" i="2"/>
  <c r="P717" i="2"/>
  <c r="S717" i="2"/>
  <c r="U717" i="2"/>
  <c r="Q717" i="2"/>
  <c r="T717" i="2"/>
  <c r="R717" i="2"/>
  <c r="K718" i="2"/>
  <c r="L718" i="2"/>
  <c r="M718" i="2"/>
  <c r="N718" i="2"/>
  <c r="O718" i="2"/>
  <c r="P718" i="2"/>
  <c r="R718" i="2"/>
  <c r="S718" i="2"/>
  <c r="U718" i="2"/>
  <c r="Q718" i="2"/>
  <c r="T718" i="2"/>
  <c r="K719" i="2"/>
  <c r="L719" i="2"/>
  <c r="M719" i="2"/>
  <c r="N719" i="2"/>
  <c r="O719" i="2"/>
  <c r="P719" i="2"/>
  <c r="S719" i="2"/>
  <c r="T719" i="2"/>
  <c r="Q719" i="2"/>
  <c r="R719" i="2"/>
  <c r="U719" i="2"/>
  <c r="K720" i="2"/>
  <c r="L720" i="2"/>
  <c r="M720" i="2"/>
  <c r="N720" i="2"/>
  <c r="O720" i="2"/>
  <c r="P720" i="2"/>
  <c r="Q720" i="2"/>
  <c r="S720" i="2"/>
  <c r="T720" i="2"/>
  <c r="R720" i="2"/>
  <c r="U720" i="2"/>
  <c r="K721" i="2"/>
  <c r="L721" i="2"/>
  <c r="M721" i="2"/>
  <c r="N721" i="2"/>
  <c r="O721" i="2"/>
  <c r="P721" i="2"/>
  <c r="U721" i="2"/>
  <c r="Q721" i="2"/>
  <c r="R721" i="2"/>
  <c r="S721" i="2"/>
  <c r="T721" i="2"/>
  <c r="K722" i="2"/>
  <c r="L722" i="2"/>
  <c r="M722" i="2"/>
  <c r="N722" i="2"/>
  <c r="O722" i="2"/>
  <c r="P722" i="2"/>
  <c r="S722" i="2"/>
  <c r="K723" i="2"/>
  <c r="Q722" i="2"/>
  <c r="U722" i="2"/>
  <c r="R722" i="2"/>
  <c r="T722" i="2"/>
  <c r="L723" i="2"/>
  <c r="M723" i="2"/>
  <c r="N723" i="2"/>
  <c r="O723" i="2"/>
  <c r="P723" i="2"/>
  <c r="Q723" i="2"/>
  <c r="T723" i="2"/>
  <c r="R723" i="2"/>
  <c r="U723" i="2"/>
  <c r="S723" i="2"/>
  <c r="K724" i="2"/>
  <c r="L724" i="2"/>
  <c r="M724" i="2"/>
  <c r="N724" i="2"/>
  <c r="O724" i="2"/>
  <c r="P724" i="2"/>
  <c r="T724" i="2"/>
  <c r="Q724" i="2"/>
  <c r="R724" i="2"/>
  <c r="S724" i="2"/>
  <c r="U724" i="2"/>
  <c r="K725" i="2"/>
  <c r="L725" i="2"/>
  <c r="M725" i="2"/>
  <c r="N725" i="2"/>
  <c r="O725" i="2"/>
  <c r="P725" i="2"/>
  <c r="R725" i="2"/>
  <c r="T725" i="2"/>
  <c r="Q725" i="2"/>
  <c r="U725" i="2"/>
  <c r="S725" i="2"/>
  <c r="K726" i="2"/>
  <c r="L726" i="2"/>
  <c r="M726" i="2"/>
  <c r="N726" i="2"/>
  <c r="O726" i="2"/>
  <c r="P726" i="2"/>
  <c r="S726" i="2"/>
  <c r="T726" i="2"/>
  <c r="Q726" i="2"/>
  <c r="R726" i="2"/>
  <c r="U726" i="2"/>
  <c r="K727" i="2"/>
  <c r="L727" i="2"/>
  <c r="M727" i="2"/>
  <c r="N727" i="2"/>
  <c r="O727" i="2"/>
  <c r="P727" i="2"/>
  <c r="Q727" i="2"/>
  <c r="S727" i="2"/>
  <c r="R727" i="2"/>
  <c r="T727" i="2"/>
  <c r="K728" i="2"/>
  <c r="U727" i="2"/>
  <c r="L728" i="2"/>
  <c r="M728" i="2"/>
  <c r="N728" i="2"/>
  <c r="O728" i="2"/>
  <c r="P728" i="2"/>
  <c r="R728" i="2"/>
  <c r="S728" i="2"/>
  <c r="U728" i="2"/>
  <c r="Q728" i="2"/>
  <c r="T728" i="2"/>
  <c r="K729" i="2"/>
  <c r="L729" i="2"/>
  <c r="M729" i="2"/>
  <c r="N729" i="2"/>
  <c r="O729" i="2"/>
  <c r="P729" i="2"/>
  <c r="R729" i="2"/>
  <c r="T729" i="2"/>
  <c r="Q729" i="2"/>
  <c r="U729" i="2"/>
  <c r="S729" i="2"/>
  <c r="K730" i="2"/>
  <c r="L730" i="2"/>
  <c r="M730" i="2"/>
  <c r="N730" i="2"/>
  <c r="O730" i="2"/>
  <c r="P730" i="2"/>
  <c r="Q730" i="2"/>
  <c r="R730" i="2"/>
  <c r="S730" i="2"/>
  <c r="T730" i="2"/>
  <c r="U730" i="2"/>
  <c r="K731" i="2"/>
  <c r="L731" i="2"/>
  <c r="M731" i="2"/>
  <c r="N731" i="2"/>
  <c r="O731" i="2"/>
  <c r="P731" i="2"/>
  <c r="Q731" i="2"/>
  <c r="S731" i="2"/>
  <c r="R731" i="2"/>
  <c r="U731" i="2"/>
  <c r="K732" i="2"/>
  <c r="T731" i="2"/>
  <c r="L732" i="2"/>
  <c r="M732" i="2"/>
  <c r="N732" i="2"/>
  <c r="O732" i="2"/>
  <c r="P732" i="2"/>
  <c r="T732" i="2"/>
  <c r="K733" i="2"/>
  <c r="Q732" i="2"/>
  <c r="U732" i="2"/>
  <c r="R732" i="2"/>
  <c r="S732" i="2"/>
  <c r="L733" i="2"/>
  <c r="M733" i="2"/>
  <c r="N733" i="2"/>
  <c r="O733" i="2"/>
  <c r="P733" i="2"/>
  <c r="Q733" i="2"/>
  <c r="R733" i="2"/>
  <c r="U733" i="2"/>
  <c r="T733" i="2"/>
  <c r="S733" i="2"/>
  <c r="K734" i="2"/>
  <c r="L734" i="2"/>
  <c r="M734" i="2"/>
  <c r="N734" i="2"/>
  <c r="O734" i="2"/>
  <c r="P734" i="2"/>
  <c r="Q734" i="2"/>
  <c r="R734" i="2"/>
  <c r="U734" i="2"/>
  <c r="S734" i="2"/>
  <c r="T734" i="2"/>
  <c r="K735" i="2"/>
  <c r="L735" i="2"/>
  <c r="M735" i="2"/>
  <c r="N735" i="2"/>
  <c r="O735" i="2"/>
  <c r="P735" i="2"/>
  <c r="Q735" i="2"/>
  <c r="U735" i="2"/>
  <c r="R735" i="2"/>
  <c r="T735" i="2"/>
  <c r="S735" i="2"/>
  <c r="K736" i="2"/>
  <c r="L736" i="2"/>
  <c r="M736" i="2"/>
  <c r="N736" i="2"/>
  <c r="O736" i="2"/>
  <c r="P736" i="2"/>
  <c r="Q736" i="2"/>
  <c r="R736" i="2"/>
  <c r="T736" i="2"/>
  <c r="S736" i="2"/>
  <c r="U736" i="2"/>
  <c r="K737" i="2"/>
  <c r="L737" i="2"/>
  <c r="M737" i="2"/>
  <c r="N737" i="2"/>
  <c r="O737" i="2"/>
  <c r="P737" i="2"/>
  <c r="Q737" i="2"/>
  <c r="U737" i="2"/>
  <c r="R737" i="2"/>
  <c r="S737" i="2"/>
  <c r="T737" i="2"/>
  <c r="K738" i="2"/>
  <c r="L738" i="2"/>
  <c r="M738" i="2"/>
  <c r="N738" i="2"/>
  <c r="O738" i="2"/>
  <c r="P738" i="2"/>
  <c r="S738" i="2"/>
  <c r="K739" i="2"/>
  <c r="Q738" i="2"/>
  <c r="T738" i="2"/>
  <c r="R738" i="2"/>
  <c r="U738" i="2"/>
  <c r="L739" i="2"/>
  <c r="M739" i="2"/>
  <c r="N739" i="2"/>
  <c r="O739" i="2"/>
  <c r="P739" i="2"/>
  <c r="Q739" i="2"/>
  <c r="U739" i="2"/>
  <c r="S739" i="2"/>
  <c r="R739" i="2"/>
  <c r="T739" i="2"/>
  <c r="K740" i="2"/>
  <c r="L740" i="2"/>
  <c r="M740" i="2"/>
  <c r="N740" i="2"/>
  <c r="O740" i="2"/>
  <c r="P740" i="2"/>
  <c r="Q740" i="2"/>
  <c r="S740" i="2"/>
  <c r="T740" i="2"/>
  <c r="R740" i="2"/>
  <c r="U740" i="2"/>
  <c r="K741" i="2"/>
  <c r="L741" i="2"/>
  <c r="M741" i="2"/>
  <c r="N741" i="2"/>
  <c r="O741" i="2"/>
  <c r="P741" i="2"/>
  <c r="R741" i="2"/>
  <c r="U741" i="2"/>
  <c r="Q741" i="2"/>
  <c r="S741" i="2"/>
  <c r="T741" i="2"/>
  <c r="K742" i="2"/>
  <c r="L742" i="2"/>
  <c r="M742" i="2"/>
  <c r="N742" i="2"/>
  <c r="O742" i="2"/>
  <c r="P742" i="2"/>
  <c r="R742" i="2"/>
  <c r="S742" i="2"/>
  <c r="U742" i="2"/>
  <c r="Q742" i="2"/>
  <c r="T742" i="2"/>
  <c r="K743" i="2"/>
  <c r="L743" i="2"/>
  <c r="M743" i="2"/>
  <c r="N743" i="2"/>
  <c r="O743" i="2"/>
  <c r="P743" i="2"/>
  <c r="T743" i="2"/>
  <c r="K744" i="2"/>
  <c r="Q743" i="2"/>
  <c r="S743" i="2"/>
  <c r="U743" i="2"/>
  <c r="R743" i="2"/>
  <c r="L744" i="2"/>
  <c r="M744" i="2"/>
  <c r="N744" i="2"/>
  <c r="O744" i="2"/>
  <c r="P744" i="2"/>
  <c r="T744" i="2"/>
  <c r="Q744" i="2"/>
  <c r="S744" i="2"/>
  <c r="K745" i="2"/>
  <c r="R744" i="2"/>
  <c r="U744" i="2"/>
  <c r="L745" i="2"/>
  <c r="M745" i="2"/>
  <c r="N745" i="2"/>
  <c r="O745" i="2"/>
  <c r="P745" i="2"/>
  <c r="Q745" i="2"/>
  <c r="R745" i="2"/>
  <c r="T745" i="2"/>
  <c r="S745" i="2"/>
  <c r="U745" i="2"/>
  <c r="K746" i="2"/>
  <c r="L746" i="2"/>
  <c r="M746" i="2"/>
  <c r="N746" i="2"/>
  <c r="O746" i="2"/>
  <c r="P746" i="2"/>
  <c r="Q746" i="2"/>
  <c r="S746" i="2"/>
  <c r="U746" i="2"/>
  <c r="R746" i="2"/>
  <c r="T746" i="2"/>
  <c r="K747" i="2"/>
  <c r="L747" i="2"/>
  <c r="M747" i="2"/>
  <c r="N747" i="2"/>
  <c r="O747" i="2"/>
  <c r="P747" i="2"/>
  <c r="Q747" i="2"/>
  <c r="S747" i="2"/>
  <c r="K748" i="2"/>
  <c r="R747" i="2"/>
  <c r="T747" i="2"/>
  <c r="U747" i="2"/>
  <c r="L748" i="2"/>
  <c r="M748" i="2"/>
  <c r="N748" i="2"/>
  <c r="O748" i="2"/>
  <c r="P748" i="2"/>
  <c r="R748" i="2"/>
  <c r="Q748" i="2"/>
  <c r="S748" i="2"/>
  <c r="T748" i="2"/>
  <c r="U748" i="2"/>
  <c r="K749" i="2"/>
  <c r="L749" i="2"/>
  <c r="M749" i="2"/>
  <c r="N749" i="2"/>
  <c r="O749" i="2"/>
  <c r="P749" i="2"/>
  <c r="S749" i="2"/>
  <c r="U749" i="2"/>
  <c r="Q749" i="2"/>
  <c r="T749" i="2"/>
  <c r="R749" i="2"/>
  <c r="K750" i="2"/>
  <c r="L750" i="2"/>
  <c r="M750" i="2"/>
  <c r="N750" i="2"/>
  <c r="O750" i="2"/>
  <c r="P750" i="2"/>
  <c r="Q750" i="2"/>
  <c r="K751" i="2"/>
  <c r="R750" i="2"/>
  <c r="S750" i="2"/>
  <c r="T750" i="2"/>
  <c r="U750" i="2"/>
  <c r="L751" i="2"/>
  <c r="M751" i="2"/>
  <c r="N751" i="2"/>
  <c r="O751" i="2"/>
  <c r="P751" i="2"/>
  <c r="S751" i="2"/>
  <c r="U751" i="2"/>
  <c r="Q751" i="2"/>
  <c r="T751" i="2"/>
  <c r="R751" i="2"/>
  <c r="K752" i="2"/>
  <c r="L752" i="2"/>
  <c r="M752" i="2"/>
  <c r="N752" i="2"/>
  <c r="O752" i="2"/>
  <c r="P752" i="2"/>
  <c r="Q752" i="2"/>
  <c r="R752" i="2"/>
  <c r="T752" i="2"/>
  <c r="K753" i="2"/>
  <c r="S752" i="2"/>
  <c r="U752" i="2"/>
  <c r="L753" i="2"/>
  <c r="M753" i="2"/>
  <c r="N753" i="2"/>
  <c r="O753" i="2"/>
  <c r="P753" i="2"/>
  <c r="R753" i="2"/>
  <c r="U753" i="2"/>
  <c r="Q753" i="2"/>
  <c r="T753" i="2"/>
  <c r="S753" i="2"/>
  <c r="K754" i="2"/>
  <c r="L754" i="2"/>
  <c r="M754" i="2"/>
  <c r="N754" i="2"/>
  <c r="O754" i="2"/>
  <c r="P754" i="2"/>
  <c r="R754" i="2"/>
  <c r="U754" i="2"/>
  <c r="Q754" i="2"/>
  <c r="S754" i="2"/>
  <c r="T754" i="2"/>
  <c r="K755" i="2"/>
  <c r="L755" i="2"/>
  <c r="M755" i="2"/>
  <c r="N755" i="2"/>
  <c r="O755" i="2"/>
  <c r="P755" i="2"/>
  <c r="R755" i="2"/>
  <c r="S755" i="2"/>
  <c r="K756" i="2"/>
  <c r="Q755" i="2"/>
  <c r="U755" i="2"/>
  <c r="T755" i="2"/>
  <c r="L756" i="2"/>
  <c r="M756" i="2"/>
  <c r="N756" i="2"/>
  <c r="O756" i="2"/>
  <c r="P756" i="2"/>
  <c r="Q756" i="2"/>
  <c r="S756" i="2"/>
  <c r="R756" i="2"/>
  <c r="U756" i="2"/>
  <c r="T756" i="2"/>
  <c r="K757" i="2"/>
  <c r="L757" i="2"/>
  <c r="M757" i="2"/>
  <c r="N757" i="2"/>
  <c r="O757" i="2"/>
  <c r="P757" i="2"/>
  <c r="Q757" i="2"/>
  <c r="S757" i="2"/>
  <c r="U757" i="2"/>
  <c r="R757" i="2"/>
  <c r="T757" i="2"/>
  <c r="K758" i="2"/>
  <c r="L758" i="2"/>
  <c r="M758" i="2"/>
  <c r="N758" i="2"/>
  <c r="O758" i="2"/>
  <c r="P758" i="2"/>
  <c r="R758" i="2"/>
  <c r="S758" i="2"/>
  <c r="Q758" i="2"/>
  <c r="T758" i="2"/>
  <c r="U758" i="2"/>
  <c r="K759" i="2"/>
  <c r="L759" i="2"/>
  <c r="M759" i="2"/>
  <c r="N759" i="2"/>
  <c r="O759" i="2"/>
  <c r="P759" i="2"/>
  <c r="Q759" i="2"/>
  <c r="R759" i="2"/>
  <c r="S759" i="2"/>
  <c r="T759" i="2"/>
  <c r="U759" i="2"/>
  <c r="K760" i="2"/>
  <c r="L760" i="2"/>
  <c r="M760" i="2"/>
  <c r="N760" i="2"/>
  <c r="O760" i="2"/>
  <c r="P760" i="2"/>
  <c r="R760" i="2"/>
  <c r="U760" i="2"/>
  <c r="Q760" i="2"/>
  <c r="K761" i="2"/>
  <c r="S760" i="2"/>
  <c r="T760" i="2"/>
  <c r="L761" i="2"/>
  <c r="M761" i="2"/>
  <c r="N761" i="2"/>
  <c r="O761" i="2"/>
  <c r="P761" i="2"/>
  <c r="Q761" i="2"/>
  <c r="S761" i="2"/>
  <c r="K762" i="2"/>
  <c r="R761" i="2"/>
  <c r="U761" i="2"/>
  <c r="T761" i="2"/>
  <c r="L762" i="2"/>
  <c r="M762" i="2"/>
  <c r="N762" i="2"/>
  <c r="O762" i="2"/>
  <c r="P762" i="2"/>
  <c r="U762" i="2"/>
  <c r="Q762" i="2"/>
  <c r="K763" i="2"/>
  <c r="R762" i="2"/>
  <c r="T762" i="2"/>
  <c r="S762" i="2"/>
  <c r="L763" i="2"/>
  <c r="M763" i="2"/>
  <c r="N763" i="2"/>
  <c r="O763" i="2"/>
  <c r="P763" i="2"/>
  <c r="U763" i="2"/>
  <c r="Q763" i="2"/>
  <c r="T763" i="2"/>
  <c r="R763" i="2"/>
  <c r="S763" i="2"/>
  <c r="K764" i="2"/>
  <c r="L764" i="2"/>
  <c r="M764" i="2"/>
  <c r="N764" i="2"/>
  <c r="O764" i="2"/>
  <c r="P764" i="2"/>
  <c r="Q764" i="2"/>
  <c r="S764" i="2"/>
  <c r="K765" i="2"/>
  <c r="T764" i="2"/>
  <c r="R764" i="2"/>
  <c r="U764" i="2"/>
  <c r="L765" i="2"/>
  <c r="M765" i="2"/>
  <c r="N765" i="2"/>
  <c r="O765" i="2"/>
  <c r="P765" i="2"/>
  <c r="Q765" i="2"/>
  <c r="T765" i="2"/>
  <c r="K766" i="2"/>
  <c r="R765" i="2"/>
  <c r="U765" i="2"/>
  <c r="S765" i="2"/>
  <c r="L766" i="2"/>
  <c r="M766" i="2"/>
  <c r="N766" i="2"/>
  <c r="O766" i="2"/>
  <c r="P766" i="2"/>
  <c r="R766" i="2"/>
  <c r="T766" i="2"/>
  <c r="Q766" i="2"/>
  <c r="S766" i="2"/>
  <c r="U766" i="2"/>
  <c r="K767" i="2"/>
  <c r="L767" i="2"/>
  <c r="M767" i="2"/>
  <c r="N767" i="2"/>
  <c r="O767" i="2"/>
  <c r="P767" i="2"/>
  <c r="Q767" i="2"/>
  <c r="R767" i="2"/>
  <c r="T767" i="2"/>
  <c r="S767" i="2"/>
  <c r="U767" i="2"/>
  <c r="K768" i="2"/>
  <c r="L768" i="2"/>
  <c r="M768" i="2"/>
  <c r="N768" i="2"/>
  <c r="O768" i="2"/>
  <c r="P768" i="2"/>
  <c r="R768" i="2"/>
  <c r="T768" i="2"/>
  <c r="Q768" i="2"/>
  <c r="S768" i="2"/>
  <c r="U768" i="2"/>
  <c r="K769" i="2"/>
  <c r="L769" i="2"/>
  <c r="M769" i="2"/>
  <c r="N769" i="2"/>
  <c r="O769" i="2"/>
  <c r="P769" i="2"/>
  <c r="S769" i="2"/>
  <c r="Q769" i="2"/>
  <c r="U769" i="2"/>
  <c r="R769" i="2"/>
  <c r="T769" i="2"/>
  <c r="K770" i="2"/>
  <c r="L770" i="2"/>
  <c r="M770" i="2"/>
  <c r="N770" i="2"/>
  <c r="O770" i="2"/>
  <c r="P770" i="2"/>
  <c r="K771" i="2"/>
  <c r="Q770" i="2"/>
  <c r="S770" i="2"/>
  <c r="T770" i="2"/>
  <c r="R770" i="2"/>
  <c r="U770" i="2"/>
  <c r="L771" i="2"/>
  <c r="M771" i="2"/>
  <c r="N771" i="2"/>
  <c r="O771" i="2"/>
  <c r="P771" i="2"/>
  <c r="Q771" i="2"/>
  <c r="R771" i="2"/>
  <c r="S771" i="2"/>
  <c r="U771" i="2"/>
  <c r="T771" i="2"/>
  <c r="K772" i="2"/>
  <c r="L772" i="2"/>
  <c r="M772" i="2"/>
  <c r="N772" i="2"/>
  <c r="O772" i="2"/>
  <c r="P772" i="2"/>
  <c r="S772" i="2"/>
  <c r="T772" i="2"/>
  <c r="Q772" i="2"/>
  <c r="R772" i="2"/>
  <c r="U772" i="2"/>
  <c r="K773" i="2"/>
  <c r="L773" i="2"/>
  <c r="M773" i="2"/>
  <c r="N773" i="2"/>
  <c r="O773" i="2"/>
  <c r="P773" i="2"/>
  <c r="Q773" i="2"/>
  <c r="S773" i="2"/>
  <c r="T773" i="2"/>
  <c r="R773" i="2"/>
  <c r="U773" i="2"/>
  <c r="K774" i="2"/>
  <c r="L774" i="2"/>
  <c r="M774" i="2"/>
  <c r="N774" i="2"/>
  <c r="O774" i="2"/>
  <c r="P774" i="2"/>
  <c r="R774" i="2"/>
  <c r="S774" i="2"/>
  <c r="U774" i="2"/>
  <c r="Q774" i="2"/>
  <c r="T774" i="2"/>
  <c r="K775" i="2"/>
  <c r="L775" i="2"/>
  <c r="M775" i="2"/>
  <c r="N775" i="2"/>
  <c r="O775" i="2"/>
  <c r="P775" i="2"/>
  <c r="S775" i="2"/>
  <c r="T775" i="2"/>
  <c r="K776" i="2"/>
  <c r="Q775" i="2"/>
  <c r="R775" i="2"/>
  <c r="U775" i="2"/>
  <c r="L776" i="2"/>
  <c r="M776" i="2"/>
  <c r="N776" i="2"/>
  <c r="O776" i="2"/>
  <c r="P776" i="2"/>
  <c r="S776" i="2"/>
  <c r="Q776" i="2"/>
  <c r="T776" i="2"/>
  <c r="R776" i="2"/>
  <c r="U776" i="2"/>
  <c r="K777" i="2"/>
  <c r="L777" i="2"/>
  <c r="M777" i="2"/>
  <c r="N777" i="2"/>
  <c r="O777" i="2"/>
  <c r="P777" i="2"/>
  <c r="Q777" i="2"/>
  <c r="T777" i="2"/>
  <c r="R777" i="2"/>
  <c r="S777" i="2"/>
  <c r="U777" i="2"/>
  <c r="K778" i="2"/>
  <c r="L778" i="2"/>
  <c r="M778" i="2"/>
  <c r="N778" i="2"/>
  <c r="O778" i="2"/>
  <c r="P778" i="2"/>
  <c r="Q778" i="2"/>
  <c r="R778" i="2"/>
  <c r="S778" i="2"/>
  <c r="U778" i="2"/>
  <c r="T778" i="2"/>
  <c r="K779" i="2"/>
  <c r="L779" i="2"/>
  <c r="M779" i="2"/>
  <c r="N779" i="2"/>
  <c r="O779" i="2"/>
  <c r="P779" i="2"/>
  <c r="T779" i="2"/>
  <c r="K780" i="2"/>
  <c r="Q779" i="2"/>
  <c r="R779" i="2"/>
  <c r="S779" i="2"/>
  <c r="U779" i="2"/>
  <c r="L780" i="2"/>
  <c r="M780" i="2"/>
  <c r="N780" i="2"/>
  <c r="O780" i="2"/>
  <c r="P780" i="2"/>
  <c r="S780" i="2"/>
  <c r="U780" i="2"/>
  <c r="Q780" i="2"/>
  <c r="T780" i="2"/>
  <c r="R780" i="2"/>
  <c r="K781" i="2"/>
  <c r="L781" i="2"/>
  <c r="M781" i="2"/>
  <c r="N781" i="2"/>
  <c r="O781" i="2"/>
  <c r="P781" i="2"/>
  <c r="U781" i="2"/>
  <c r="Q781" i="2"/>
  <c r="S781" i="2"/>
  <c r="R781" i="2"/>
  <c r="T781" i="2"/>
  <c r="K782" i="2"/>
  <c r="L782" i="2"/>
  <c r="M782" i="2"/>
  <c r="N782" i="2"/>
  <c r="O782" i="2"/>
  <c r="P782" i="2"/>
  <c r="Q782" i="2"/>
  <c r="S782" i="2"/>
  <c r="R782" i="2"/>
  <c r="T782" i="2"/>
  <c r="U782" i="2"/>
  <c r="K783" i="2"/>
  <c r="L783" i="2"/>
  <c r="M783" i="2"/>
  <c r="N783" i="2"/>
  <c r="O783" i="2"/>
  <c r="P783" i="2"/>
  <c r="Q783" i="2"/>
  <c r="T783" i="2"/>
  <c r="R783" i="2"/>
  <c r="S783" i="2"/>
  <c r="U783" i="2"/>
  <c r="K784" i="2"/>
  <c r="L784" i="2"/>
  <c r="M784" i="2"/>
  <c r="N784" i="2"/>
  <c r="O784" i="2"/>
  <c r="P784" i="2"/>
  <c r="Q784" i="2"/>
  <c r="T784" i="2"/>
  <c r="R784" i="2"/>
  <c r="U784" i="2"/>
  <c r="S784" i="2"/>
  <c r="K785" i="2"/>
  <c r="L785" i="2"/>
  <c r="M785" i="2"/>
  <c r="N785" i="2"/>
  <c r="O785" i="2"/>
  <c r="P785" i="2"/>
  <c r="Q785" i="2"/>
  <c r="R785" i="2"/>
  <c r="T785" i="2"/>
  <c r="S785" i="2"/>
  <c r="U785" i="2"/>
  <c r="K786" i="2"/>
  <c r="L786" i="2"/>
  <c r="M786" i="2"/>
  <c r="N786" i="2"/>
  <c r="O786" i="2"/>
  <c r="P786" i="2"/>
  <c r="R786" i="2"/>
  <c r="S786" i="2"/>
  <c r="K787" i="2"/>
  <c r="Q786" i="2"/>
  <c r="T786" i="2"/>
  <c r="U786" i="2"/>
  <c r="L787" i="2"/>
  <c r="M787" i="2"/>
  <c r="N787" i="2"/>
  <c r="O787" i="2"/>
  <c r="P787" i="2"/>
  <c r="S787" i="2"/>
  <c r="U787" i="2"/>
  <c r="Q787" i="2"/>
  <c r="T787" i="2"/>
  <c r="R787" i="2"/>
  <c r="K788" i="2"/>
  <c r="L788" i="2"/>
  <c r="M788" i="2"/>
  <c r="N788" i="2"/>
  <c r="O788" i="2"/>
  <c r="P788" i="2"/>
  <c r="S788" i="2"/>
  <c r="T788" i="2"/>
  <c r="Q788" i="2"/>
  <c r="U788" i="2"/>
  <c r="R788" i="2"/>
  <c r="K789" i="2"/>
  <c r="L789" i="2"/>
  <c r="M789" i="2"/>
  <c r="N789" i="2"/>
  <c r="O789" i="2"/>
  <c r="P789" i="2"/>
  <c r="S789" i="2"/>
  <c r="U789" i="2"/>
  <c r="Q789" i="2"/>
  <c r="K790" i="2"/>
  <c r="R789" i="2"/>
  <c r="T789" i="2"/>
  <c r="L790" i="2"/>
  <c r="M790" i="2"/>
  <c r="N790" i="2"/>
  <c r="O790" i="2"/>
  <c r="P790" i="2"/>
  <c r="S790" i="2"/>
  <c r="U790" i="2"/>
  <c r="Q790" i="2"/>
  <c r="R790" i="2"/>
  <c r="T790" i="2"/>
  <c r="K791" i="2"/>
  <c r="L791" i="2"/>
  <c r="M791" i="2"/>
  <c r="N791" i="2"/>
  <c r="O791" i="2"/>
  <c r="P791" i="2"/>
  <c r="Q791" i="2"/>
  <c r="U791" i="2"/>
  <c r="R791" i="2"/>
  <c r="S791" i="2"/>
  <c r="K792" i="2"/>
  <c r="T791" i="2"/>
  <c r="L792" i="2"/>
  <c r="M792" i="2"/>
  <c r="N792" i="2"/>
  <c r="O792" i="2"/>
  <c r="P792" i="2"/>
  <c r="R792" i="2"/>
  <c r="U792" i="2"/>
  <c r="Q792" i="2"/>
  <c r="S792" i="2"/>
  <c r="K793" i="2"/>
  <c r="T792" i="2"/>
  <c r="L793" i="2"/>
  <c r="M793" i="2"/>
  <c r="N793" i="2"/>
  <c r="O793" i="2"/>
  <c r="P793" i="2"/>
  <c r="R793" i="2"/>
  <c r="T793" i="2"/>
  <c r="Q793" i="2"/>
  <c r="S793" i="2"/>
  <c r="U793" i="2"/>
  <c r="K794" i="2"/>
  <c r="L794" i="2"/>
  <c r="M794" i="2"/>
  <c r="N794" i="2"/>
  <c r="O794" i="2"/>
  <c r="P794" i="2"/>
  <c r="Q794" i="2"/>
  <c r="S794" i="2"/>
  <c r="R794" i="2"/>
  <c r="U794" i="2"/>
  <c r="K795" i="2"/>
  <c r="T794" i="2"/>
  <c r="L795" i="2"/>
  <c r="M795" i="2"/>
  <c r="N795" i="2"/>
  <c r="O795" i="2"/>
  <c r="P795" i="2"/>
  <c r="R795" i="2"/>
  <c r="U795" i="2"/>
  <c r="Q795" i="2"/>
  <c r="S795" i="2"/>
  <c r="K796" i="2"/>
  <c r="T795" i="2"/>
  <c r="L796" i="2"/>
  <c r="M796" i="2"/>
  <c r="N796" i="2"/>
  <c r="O796" i="2"/>
  <c r="P796" i="2"/>
  <c r="Q796" i="2"/>
  <c r="S796" i="2"/>
  <c r="R796" i="2"/>
  <c r="T796" i="2"/>
  <c r="U796" i="2"/>
  <c r="K797" i="2"/>
  <c r="L797" i="2"/>
  <c r="M797" i="2"/>
  <c r="N797" i="2"/>
  <c r="O797" i="2"/>
  <c r="P797" i="2"/>
  <c r="K798" i="2"/>
  <c r="Q797" i="2"/>
  <c r="R797" i="2"/>
  <c r="S797" i="2"/>
  <c r="T797" i="2"/>
  <c r="U797" i="2"/>
  <c r="L798" i="2"/>
  <c r="M798" i="2"/>
  <c r="N798" i="2"/>
  <c r="O798" i="2"/>
  <c r="P798" i="2"/>
  <c r="S798" i="2"/>
  <c r="Q798" i="2"/>
  <c r="R798" i="2"/>
  <c r="T798" i="2"/>
  <c r="K799" i="2"/>
  <c r="U798" i="2"/>
  <c r="L799" i="2"/>
  <c r="M799" i="2"/>
  <c r="N799" i="2"/>
  <c r="O799" i="2"/>
  <c r="P799" i="2"/>
  <c r="Q799" i="2"/>
  <c r="S799" i="2"/>
  <c r="T799" i="2"/>
  <c r="R799" i="2"/>
  <c r="U799" i="2"/>
  <c r="K800" i="2"/>
  <c r="L800" i="2"/>
  <c r="M800" i="2"/>
  <c r="N800" i="2"/>
  <c r="O800" i="2"/>
  <c r="P800" i="2"/>
  <c r="R800" i="2"/>
  <c r="S800" i="2"/>
  <c r="U800" i="2"/>
  <c r="Q800" i="2"/>
  <c r="T800" i="2"/>
  <c r="K801" i="2"/>
  <c r="L801" i="2"/>
  <c r="M801" i="2"/>
  <c r="N801" i="2"/>
  <c r="O801" i="2"/>
  <c r="P801" i="2"/>
  <c r="Q801" i="2"/>
  <c r="S801" i="2"/>
  <c r="U801" i="2"/>
  <c r="R801" i="2"/>
  <c r="T801" i="2"/>
  <c r="K802" i="2"/>
  <c r="L802" i="2"/>
  <c r="M802" i="2"/>
  <c r="N802" i="2"/>
  <c r="O802" i="2"/>
  <c r="P802" i="2"/>
  <c r="Q802" i="2"/>
  <c r="S802" i="2"/>
  <c r="U802" i="2"/>
  <c r="R802" i="2"/>
  <c r="T802" i="2"/>
  <c r="K803" i="2"/>
  <c r="L803" i="2"/>
  <c r="M803" i="2"/>
  <c r="N803" i="2"/>
  <c r="O803" i="2"/>
  <c r="P803" i="2"/>
  <c r="Q803" i="2"/>
  <c r="S803" i="2"/>
  <c r="T803" i="2"/>
  <c r="K804" i="2"/>
  <c r="R803" i="2"/>
  <c r="U803" i="2"/>
  <c r="L804" i="2"/>
  <c r="M804" i="2"/>
  <c r="N804" i="2"/>
  <c r="O804" i="2"/>
  <c r="P804" i="2"/>
  <c r="R804" i="2"/>
  <c r="S804" i="2"/>
  <c r="Q804" i="2"/>
  <c r="U804" i="2"/>
  <c r="T804" i="2"/>
  <c r="K805" i="2"/>
  <c r="L805" i="2"/>
  <c r="M805" i="2"/>
  <c r="N805" i="2"/>
  <c r="O805" i="2"/>
  <c r="P805" i="2"/>
  <c r="R805" i="2"/>
  <c r="T805" i="2"/>
  <c r="Q805" i="2"/>
  <c r="S805" i="2"/>
  <c r="U805" i="2"/>
  <c r="K806" i="2"/>
  <c r="L806" i="2"/>
  <c r="M806" i="2"/>
  <c r="N806" i="2"/>
  <c r="O806" i="2"/>
  <c r="P806" i="2"/>
  <c r="Q806" i="2"/>
  <c r="S806" i="2"/>
  <c r="U806" i="2"/>
  <c r="R806" i="2"/>
  <c r="T806" i="2"/>
  <c r="K807" i="2"/>
  <c r="L807" i="2"/>
  <c r="M807" i="2"/>
  <c r="N807" i="2"/>
  <c r="O807" i="2"/>
  <c r="P807" i="2"/>
  <c r="T807" i="2"/>
  <c r="Q807" i="2"/>
  <c r="U807" i="2"/>
  <c r="R807" i="2"/>
  <c r="K808" i="2"/>
  <c r="S807" i="2"/>
  <c r="L808" i="2"/>
  <c r="M808" i="2"/>
  <c r="N808" i="2"/>
  <c r="O808" i="2"/>
  <c r="P808" i="2"/>
  <c r="T808" i="2"/>
  <c r="K809" i="2"/>
  <c r="Q808" i="2"/>
  <c r="S808" i="2"/>
  <c r="U808" i="2"/>
  <c r="R808" i="2"/>
  <c r="L809" i="2"/>
  <c r="M809" i="2"/>
  <c r="N809" i="2"/>
  <c r="O809" i="2"/>
  <c r="P809" i="2"/>
  <c r="Q809" i="2"/>
  <c r="R809" i="2"/>
  <c r="U809" i="2"/>
  <c r="S809" i="2"/>
  <c r="T809" i="2"/>
  <c r="K810" i="2"/>
  <c r="L810" i="2"/>
  <c r="M810" i="2"/>
  <c r="N810" i="2"/>
  <c r="O810" i="2"/>
  <c r="P810" i="2"/>
  <c r="Q810" i="2"/>
  <c r="S810" i="2"/>
  <c r="T810" i="2"/>
  <c r="R810" i="2"/>
  <c r="U810" i="2"/>
  <c r="K811" i="2"/>
  <c r="L811" i="2"/>
  <c r="M811" i="2"/>
  <c r="N811" i="2"/>
  <c r="O811" i="2"/>
  <c r="P811" i="2"/>
  <c r="S811" i="2"/>
  <c r="U811" i="2"/>
  <c r="Q811" i="2"/>
  <c r="T811" i="2"/>
  <c r="R811" i="2"/>
  <c r="K812" i="2"/>
  <c r="L812" i="2"/>
  <c r="M812" i="2"/>
  <c r="N812" i="2"/>
  <c r="O812" i="2"/>
  <c r="P812" i="2"/>
  <c r="U812" i="2"/>
  <c r="Q812" i="2"/>
  <c r="K813" i="2"/>
  <c r="R812" i="2"/>
  <c r="T812" i="2"/>
  <c r="S812" i="2"/>
  <c r="L813" i="2"/>
  <c r="M813" i="2"/>
  <c r="N813" i="2"/>
  <c r="O813" i="2"/>
  <c r="P813" i="2"/>
  <c r="S813" i="2"/>
  <c r="K814" i="2"/>
  <c r="Q813" i="2"/>
  <c r="T813" i="2"/>
  <c r="R813" i="2"/>
  <c r="U813" i="2"/>
  <c r="L814" i="2"/>
  <c r="M814" i="2"/>
  <c r="N814" i="2"/>
  <c r="O814" i="2"/>
  <c r="P814" i="2"/>
  <c r="Q814" i="2"/>
  <c r="S814" i="2"/>
  <c r="U814" i="2"/>
  <c r="K815" i="2"/>
  <c r="R814" i="2"/>
  <c r="T814" i="2"/>
  <c r="L815" i="2"/>
  <c r="M815" i="2"/>
  <c r="N815" i="2"/>
  <c r="O815" i="2"/>
  <c r="P815" i="2"/>
  <c r="Q815" i="2"/>
  <c r="S815" i="2"/>
  <c r="T815" i="2"/>
  <c r="R815" i="2"/>
  <c r="U815" i="2"/>
  <c r="K816" i="2"/>
  <c r="L816" i="2"/>
  <c r="M816" i="2"/>
  <c r="N816" i="2"/>
  <c r="O816" i="2"/>
  <c r="P816" i="2"/>
  <c r="U816" i="2"/>
  <c r="Q816" i="2"/>
  <c r="T816" i="2"/>
  <c r="R816" i="2"/>
  <c r="S816" i="2"/>
  <c r="K817" i="2"/>
  <c r="L817" i="2"/>
  <c r="M817" i="2"/>
  <c r="N817" i="2"/>
  <c r="O817" i="2"/>
  <c r="P817" i="2"/>
  <c r="Q817" i="2"/>
  <c r="U817" i="2"/>
  <c r="K818" i="2"/>
  <c r="R817" i="2"/>
  <c r="S817" i="2"/>
  <c r="T817" i="2"/>
  <c r="L818" i="2"/>
  <c r="M818" i="2"/>
  <c r="N818" i="2"/>
  <c r="O818" i="2"/>
  <c r="P818" i="2"/>
  <c r="Q818" i="2"/>
  <c r="R818" i="2"/>
  <c r="K819" i="2"/>
  <c r="S818" i="2"/>
  <c r="U818" i="2"/>
  <c r="T818" i="2"/>
  <c r="L819" i="2"/>
  <c r="M819" i="2"/>
  <c r="N819" i="2"/>
  <c r="O819" i="2"/>
  <c r="P819" i="2"/>
  <c r="Q819" i="2"/>
  <c r="S819" i="2"/>
  <c r="T819" i="2"/>
  <c r="R819" i="2"/>
  <c r="U819" i="2"/>
  <c r="K820" i="2"/>
  <c r="L820" i="2"/>
  <c r="M820" i="2"/>
  <c r="N820" i="2"/>
  <c r="O820" i="2"/>
  <c r="P820" i="2"/>
  <c r="Q820" i="2"/>
  <c r="R820" i="2"/>
  <c r="U820" i="2"/>
  <c r="K821" i="2"/>
  <c r="T820" i="2"/>
  <c r="S820" i="2"/>
  <c r="L821" i="2"/>
  <c r="M821" i="2"/>
  <c r="N821" i="2"/>
  <c r="O821" i="2"/>
  <c r="P821" i="2"/>
  <c r="R821" i="2"/>
  <c r="S821" i="2"/>
  <c r="Q821" i="2"/>
  <c r="T821" i="2"/>
  <c r="U821" i="2"/>
  <c r="K822" i="2"/>
  <c r="L822" i="2"/>
  <c r="M822" i="2"/>
  <c r="N822" i="2"/>
  <c r="O822" i="2"/>
  <c r="P822" i="2"/>
  <c r="R822" i="2"/>
  <c r="S822" i="2"/>
  <c r="K823" i="2"/>
  <c r="Q822" i="2"/>
  <c r="U822" i="2"/>
  <c r="T822" i="2"/>
  <c r="L823" i="2"/>
  <c r="M823" i="2"/>
  <c r="N823" i="2"/>
  <c r="O823" i="2"/>
  <c r="P823" i="2"/>
  <c r="K824" i="2"/>
  <c r="Q823" i="2"/>
  <c r="R823" i="2"/>
  <c r="S823" i="2"/>
  <c r="T823" i="2"/>
  <c r="U823" i="2"/>
  <c r="L824" i="2"/>
  <c r="M824" i="2"/>
  <c r="N824" i="2"/>
  <c r="O824" i="2"/>
  <c r="P824" i="2"/>
  <c r="T824" i="2"/>
  <c r="Q824" i="2"/>
  <c r="R824" i="2"/>
  <c r="S824" i="2"/>
  <c r="K825" i="2"/>
  <c r="U824" i="2"/>
  <c r="L825" i="2"/>
  <c r="M825" i="2"/>
  <c r="N825" i="2"/>
  <c r="O825" i="2"/>
  <c r="P825" i="2"/>
  <c r="Q825" i="2"/>
  <c r="S825" i="2"/>
  <c r="K826" i="2"/>
  <c r="R825" i="2"/>
  <c r="U825" i="2"/>
  <c r="T825" i="2"/>
  <c r="L826" i="2"/>
  <c r="M826" i="2"/>
  <c r="N826" i="2"/>
  <c r="O826" i="2"/>
  <c r="P826" i="2"/>
  <c r="Q826" i="2"/>
  <c r="S826" i="2"/>
  <c r="R826" i="2"/>
  <c r="U826" i="2"/>
  <c r="K827" i="2"/>
  <c r="T826" i="2"/>
  <c r="L827" i="2"/>
  <c r="M827" i="2"/>
  <c r="N827" i="2"/>
  <c r="O827" i="2"/>
  <c r="P827" i="2"/>
  <c r="K828" i="2"/>
  <c r="Q827" i="2"/>
  <c r="R827" i="2"/>
  <c r="S827" i="2"/>
  <c r="T827" i="2"/>
  <c r="U827" i="2"/>
  <c r="L828" i="2"/>
  <c r="M828" i="2"/>
  <c r="N828" i="2"/>
  <c r="O828" i="2"/>
  <c r="P828" i="2"/>
  <c r="S828" i="2"/>
  <c r="T828" i="2"/>
  <c r="Q828" i="2"/>
  <c r="U828" i="2"/>
  <c r="R828" i="2"/>
  <c r="K829" i="2"/>
  <c r="L829" i="2"/>
  <c r="M829" i="2"/>
  <c r="N829" i="2"/>
  <c r="O829" i="2"/>
  <c r="P829" i="2"/>
  <c r="Q829" i="2"/>
  <c r="T829" i="2"/>
  <c r="R829" i="2"/>
  <c r="S829" i="2"/>
  <c r="U829" i="2"/>
  <c r="K830" i="2"/>
  <c r="L830" i="2"/>
  <c r="M830" i="2"/>
  <c r="N830" i="2"/>
  <c r="O830" i="2"/>
  <c r="P830" i="2"/>
  <c r="R830" i="2"/>
  <c r="S830" i="2"/>
  <c r="Q830" i="2"/>
  <c r="U830" i="2"/>
  <c r="T830" i="2"/>
  <c r="K831" i="2"/>
  <c r="L831" i="2"/>
  <c r="M831" i="2"/>
  <c r="N831" i="2"/>
  <c r="O831" i="2"/>
  <c r="P831" i="2"/>
  <c r="R831" i="2"/>
  <c r="T831" i="2"/>
  <c r="Q831" i="2"/>
  <c r="U831" i="2"/>
  <c r="S831" i="2"/>
  <c r="K832" i="2"/>
  <c r="L832" i="2"/>
  <c r="M832" i="2"/>
  <c r="N832" i="2"/>
  <c r="O832" i="2"/>
  <c r="P832" i="2"/>
  <c r="Q832" i="2"/>
  <c r="R832" i="2"/>
  <c r="K833" i="2"/>
  <c r="S832" i="2"/>
  <c r="T832" i="2"/>
  <c r="U832" i="2"/>
  <c r="L833" i="2"/>
  <c r="M833" i="2"/>
  <c r="N833" i="2"/>
  <c r="O833" i="2"/>
  <c r="P833" i="2"/>
  <c r="S833" i="2"/>
  <c r="T833" i="2"/>
  <c r="Q833" i="2"/>
  <c r="R833" i="2"/>
  <c r="U833" i="2"/>
  <c r="K834" i="2"/>
  <c r="L834" i="2"/>
  <c r="M834" i="2"/>
  <c r="N834" i="2"/>
  <c r="O834" i="2"/>
  <c r="P834" i="2"/>
  <c r="Q834" i="2"/>
  <c r="R834" i="2"/>
  <c r="S834" i="2"/>
  <c r="T834" i="2"/>
  <c r="K835" i="2"/>
  <c r="U834" i="2"/>
  <c r="L835" i="2"/>
  <c r="M835" i="2"/>
  <c r="N835" i="2"/>
  <c r="O835" i="2"/>
  <c r="P835" i="2"/>
  <c r="Q835" i="2"/>
  <c r="K836" i="2"/>
  <c r="R835" i="2"/>
  <c r="S835" i="2"/>
  <c r="T835" i="2"/>
  <c r="U835" i="2"/>
  <c r="L836" i="2"/>
  <c r="M836" i="2"/>
  <c r="N836" i="2"/>
  <c r="O836" i="2"/>
  <c r="P836" i="2"/>
  <c r="Q836" i="2"/>
  <c r="R836" i="2"/>
  <c r="K837" i="2"/>
  <c r="T836" i="2"/>
  <c r="S836" i="2"/>
  <c r="U836" i="2"/>
  <c r="L837" i="2"/>
  <c r="M837" i="2"/>
  <c r="N837" i="2"/>
  <c r="O837" i="2"/>
  <c r="P837" i="2"/>
  <c r="R837" i="2"/>
  <c r="S837" i="2"/>
  <c r="Q837" i="2"/>
  <c r="T837" i="2"/>
  <c r="U837" i="2"/>
  <c r="K838" i="2"/>
  <c r="L838" i="2"/>
  <c r="M838" i="2"/>
  <c r="N838" i="2"/>
  <c r="O838" i="2"/>
  <c r="P838" i="2"/>
  <c r="Q838" i="2"/>
  <c r="S838" i="2"/>
  <c r="U838" i="2"/>
  <c r="R838" i="2"/>
  <c r="T838" i="2"/>
  <c r="K839" i="2"/>
  <c r="L839" i="2"/>
  <c r="M839" i="2"/>
  <c r="N839" i="2"/>
  <c r="O839" i="2"/>
  <c r="P839" i="2"/>
  <c r="Q839" i="2"/>
  <c r="S839" i="2"/>
  <c r="T839" i="2"/>
  <c r="R839" i="2"/>
  <c r="U839" i="2"/>
  <c r="K840" i="2"/>
  <c r="L840" i="2"/>
  <c r="M840" i="2"/>
  <c r="N840" i="2"/>
  <c r="O840" i="2"/>
  <c r="P840" i="2"/>
  <c r="R840" i="2"/>
  <c r="U840" i="2"/>
  <c r="Q840" i="2"/>
  <c r="S840" i="2"/>
  <c r="T840" i="2"/>
  <c r="K841" i="2"/>
  <c r="L841" i="2"/>
  <c r="M841" i="2"/>
  <c r="N841" i="2"/>
  <c r="O841" i="2"/>
  <c r="P841" i="2"/>
  <c r="R841" i="2"/>
  <c r="S841" i="2"/>
  <c r="K842" i="2"/>
  <c r="Q841" i="2"/>
  <c r="T841" i="2"/>
  <c r="U841" i="2"/>
  <c r="L842" i="2"/>
  <c r="M842" i="2"/>
  <c r="N842" i="2"/>
  <c r="O842" i="2"/>
  <c r="P842" i="2"/>
  <c r="R842" i="2"/>
  <c r="S842" i="2"/>
  <c r="T842" i="2"/>
  <c r="K843" i="2"/>
  <c r="Q842" i="2"/>
  <c r="U842" i="2"/>
  <c r="L843" i="2"/>
  <c r="M843" i="2"/>
  <c r="N843" i="2"/>
  <c r="O843" i="2"/>
  <c r="P843" i="2"/>
  <c r="Q843" i="2"/>
  <c r="S843" i="2"/>
  <c r="U843" i="2"/>
  <c r="R843" i="2"/>
  <c r="K844" i="2"/>
  <c r="T843" i="2"/>
  <c r="L844" i="2"/>
  <c r="M844" i="2"/>
  <c r="N844" i="2"/>
  <c r="O844" i="2"/>
  <c r="P844" i="2"/>
  <c r="Q844" i="2"/>
  <c r="S844" i="2"/>
  <c r="T844" i="2"/>
  <c r="R844" i="2"/>
  <c r="U844" i="2"/>
  <c r="K845" i="2"/>
  <c r="L845" i="2"/>
  <c r="M845" i="2"/>
  <c r="N845" i="2"/>
  <c r="O845" i="2"/>
  <c r="P845" i="2"/>
  <c r="Q845" i="2"/>
  <c r="U845" i="2"/>
  <c r="R845" i="2"/>
  <c r="K846" i="2"/>
  <c r="S845" i="2"/>
  <c r="T845" i="2"/>
  <c r="L846" i="2"/>
  <c r="M846" i="2"/>
  <c r="N846" i="2"/>
  <c r="O846" i="2"/>
  <c r="P846" i="2"/>
  <c r="Q846" i="2"/>
  <c r="T846" i="2"/>
  <c r="R846" i="2"/>
  <c r="S846" i="2"/>
  <c r="U846" i="2"/>
  <c r="K847" i="2"/>
  <c r="L847" i="2"/>
  <c r="M847" i="2"/>
  <c r="N847" i="2"/>
  <c r="O847" i="2"/>
  <c r="P847" i="2"/>
  <c r="R847" i="2"/>
  <c r="K848" i="2"/>
  <c r="Q847" i="2"/>
  <c r="S847" i="2"/>
  <c r="T847" i="2"/>
  <c r="U847" i="2"/>
  <c r="L848" i="2"/>
  <c r="M848" i="2"/>
  <c r="N848" i="2"/>
  <c r="O848" i="2"/>
  <c r="P848" i="2"/>
  <c r="R848" i="2"/>
  <c r="S848" i="2"/>
  <c r="Q848" i="2"/>
  <c r="U848" i="2"/>
  <c r="T848" i="2"/>
  <c r="K849" i="2"/>
  <c r="L849" i="2"/>
  <c r="M849" i="2"/>
  <c r="N849" i="2"/>
  <c r="O849" i="2"/>
  <c r="P849" i="2"/>
  <c r="U849" i="2"/>
  <c r="Q849" i="2"/>
  <c r="R849" i="2"/>
  <c r="S849" i="2"/>
  <c r="T849" i="2"/>
  <c r="K850" i="2"/>
  <c r="L850" i="2"/>
  <c r="M850" i="2"/>
  <c r="N850" i="2"/>
  <c r="O850" i="2"/>
  <c r="P850" i="2"/>
  <c r="S850" i="2"/>
  <c r="T850" i="2"/>
  <c r="Q850" i="2"/>
  <c r="R850" i="2"/>
  <c r="U850" i="2"/>
  <c r="K851" i="2"/>
  <c r="L851" i="2"/>
  <c r="M851" i="2"/>
  <c r="N851" i="2"/>
  <c r="O851" i="2"/>
  <c r="P851" i="2"/>
  <c r="Q851" i="2"/>
  <c r="S851" i="2"/>
  <c r="R851" i="2"/>
  <c r="U851" i="2"/>
  <c r="K852" i="2"/>
  <c r="T851" i="2"/>
  <c r="L852" i="2"/>
  <c r="M852" i="2"/>
  <c r="N852" i="2"/>
  <c r="O852" i="2"/>
  <c r="P852" i="2"/>
  <c r="R852" i="2"/>
  <c r="S852" i="2"/>
  <c r="Q852" i="2"/>
  <c r="U852" i="2"/>
  <c r="T852" i="2"/>
  <c r="K853" i="2"/>
  <c r="L853" i="2"/>
  <c r="M853" i="2"/>
  <c r="N853" i="2"/>
  <c r="O853" i="2"/>
  <c r="P853" i="2"/>
  <c r="Q853" i="2"/>
  <c r="R853" i="2"/>
  <c r="S853" i="2"/>
  <c r="T853" i="2"/>
  <c r="U853" i="2"/>
  <c r="K854" i="2"/>
  <c r="L854" i="2"/>
  <c r="M854" i="2"/>
  <c r="N854" i="2"/>
  <c r="O854" i="2"/>
  <c r="P854" i="2"/>
  <c r="S854" i="2"/>
  <c r="U854" i="2"/>
  <c r="Q854" i="2"/>
  <c r="T854" i="2"/>
  <c r="R854" i="2"/>
  <c r="K855" i="2"/>
  <c r="L855" i="2"/>
  <c r="M855" i="2"/>
  <c r="N855" i="2"/>
  <c r="O855" i="2"/>
  <c r="P855" i="2"/>
  <c r="R855" i="2"/>
  <c r="T855" i="2"/>
  <c r="Q855" i="2"/>
  <c r="S855" i="2"/>
  <c r="U855" i="2"/>
  <c r="K856" i="2"/>
  <c r="L856" i="2"/>
  <c r="M856" i="2"/>
  <c r="N856" i="2"/>
  <c r="O856" i="2"/>
  <c r="P856" i="2"/>
  <c r="S856" i="2"/>
  <c r="U856" i="2"/>
  <c r="K857" i="2"/>
  <c r="Q856" i="2"/>
  <c r="R856" i="2"/>
  <c r="T856" i="2"/>
  <c r="L857" i="2"/>
  <c r="M857" i="2"/>
  <c r="N857" i="2"/>
  <c r="O857" i="2"/>
  <c r="P857" i="2"/>
  <c r="R857" i="2"/>
  <c r="S857" i="2"/>
  <c r="Q857" i="2"/>
  <c r="T857" i="2"/>
  <c r="U857" i="2"/>
  <c r="K858" i="2"/>
  <c r="L858" i="2"/>
  <c r="M858" i="2"/>
  <c r="N858" i="2"/>
  <c r="O858" i="2"/>
  <c r="P858" i="2"/>
  <c r="Q858" i="2"/>
  <c r="S858" i="2"/>
  <c r="T858" i="2"/>
  <c r="R858" i="2"/>
  <c r="U858" i="2"/>
  <c r="K859" i="2"/>
  <c r="L859" i="2"/>
  <c r="M859" i="2"/>
  <c r="N859" i="2"/>
  <c r="O859" i="2"/>
  <c r="P859" i="2"/>
  <c r="Q859" i="2"/>
  <c r="S859" i="2"/>
  <c r="T859" i="2"/>
  <c r="R859" i="2"/>
  <c r="U859" i="2"/>
  <c r="K860" i="2"/>
  <c r="L860" i="2"/>
  <c r="M860" i="2"/>
  <c r="N860" i="2"/>
  <c r="O860" i="2"/>
  <c r="P860" i="2"/>
  <c r="Q860" i="2"/>
  <c r="R860" i="2"/>
  <c r="U860" i="2"/>
  <c r="S860" i="2"/>
  <c r="T860" i="2"/>
  <c r="K861" i="2"/>
  <c r="L861" i="2"/>
  <c r="M861" i="2"/>
  <c r="N861" i="2"/>
  <c r="O861" i="2"/>
  <c r="P861" i="2"/>
  <c r="S861" i="2"/>
  <c r="Q861" i="2"/>
  <c r="T861" i="2"/>
  <c r="R861" i="2"/>
  <c r="U861" i="2"/>
  <c r="K862" i="2"/>
  <c r="L862" i="2"/>
  <c r="M862" i="2"/>
  <c r="N862" i="2"/>
  <c r="O862" i="2"/>
  <c r="P862" i="2"/>
  <c r="Q862" i="2"/>
  <c r="S862" i="2"/>
  <c r="T862" i="2"/>
  <c r="U862" i="2"/>
  <c r="R862" i="2"/>
  <c r="K863" i="2"/>
  <c r="L863" i="2"/>
  <c r="M863" i="2"/>
  <c r="N863" i="2"/>
  <c r="O863" i="2"/>
  <c r="P863" i="2"/>
  <c r="S863" i="2"/>
  <c r="T863" i="2"/>
  <c r="K864" i="2"/>
  <c r="Q863" i="2"/>
  <c r="U863" i="2"/>
  <c r="R863" i="2"/>
  <c r="L864" i="2"/>
  <c r="M864" i="2"/>
  <c r="N864" i="2"/>
  <c r="O864" i="2"/>
  <c r="P864" i="2"/>
  <c r="R864" i="2"/>
  <c r="U864" i="2"/>
  <c r="Q864" i="2"/>
  <c r="S864" i="2"/>
  <c r="K865" i="2"/>
  <c r="T864" i="2"/>
  <c r="L865" i="2"/>
  <c r="M865" i="2"/>
  <c r="N865" i="2"/>
  <c r="O865" i="2"/>
  <c r="P865" i="2"/>
  <c r="R865" i="2"/>
  <c r="T865" i="2"/>
  <c r="Q865" i="2"/>
  <c r="S865" i="2"/>
  <c r="U865" i="2"/>
  <c r="K866" i="2"/>
  <c r="L866" i="2"/>
  <c r="M866" i="2"/>
  <c r="N866" i="2"/>
  <c r="O866" i="2"/>
  <c r="P866" i="2"/>
  <c r="Q866" i="2"/>
  <c r="R866" i="2"/>
  <c r="T866" i="2"/>
  <c r="S866" i="2"/>
  <c r="U866" i="2"/>
  <c r="K867" i="2"/>
  <c r="L867" i="2"/>
  <c r="M867" i="2"/>
  <c r="N867" i="2"/>
  <c r="O867" i="2"/>
  <c r="P867" i="2"/>
  <c r="R867" i="2"/>
  <c r="U867" i="2"/>
  <c r="Q867" i="2"/>
  <c r="S867" i="2"/>
  <c r="K868" i="2"/>
  <c r="T867" i="2"/>
  <c r="L868" i="2"/>
  <c r="M868" i="2"/>
  <c r="N868" i="2"/>
  <c r="O868" i="2"/>
  <c r="P868" i="2"/>
  <c r="Q868" i="2"/>
  <c r="R868" i="2"/>
  <c r="U868" i="2"/>
  <c r="S868" i="2"/>
  <c r="T868" i="2"/>
  <c r="K869" i="2"/>
  <c r="L869" i="2"/>
  <c r="M869" i="2"/>
  <c r="N869" i="2"/>
  <c r="O869" i="2"/>
  <c r="P869" i="2"/>
  <c r="S869" i="2"/>
  <c r="Q869" i="2"/>
  <c r="U869" i="2"/>
  <c r="R869" i="2"/>
  <c r="K870" i="2"/>
  <c r="T869" i="2"/>
  <c r="L870" i="2"/>
  <c r="M870" i="2"/>
  <c r="N870" i="2"/>
  <c r="O870" i="2"/>
  <c r="P870" i="2"/>
  <c r="T870" i="2"/>
  <c r="K871" i="2"/>
  <c r="Q870" i="2"/>
  <c r="R870" i="2"/>
  <c r="S870" i="2"/>
  <c r="U870" i="2"/>
  <c r="L871" i="2"/>
  <c r="M871" i="2"/>
  <c r="N871" i="2"/>
  <c r="O871" i="2"/>
  <c r="P871" i="2"/>
  <c r="Q871" i="2"/>
  <c r="S871" i="2"/>
  <c r="U871" i="2"/>
  <c r="R871" i="2"/>
  <c r="T871" i="2"/>
  <c r="K872" i="2"/>
  <c r="L872" i="2"/>
  <c r="M872" i="2"/>
  <c r="N872" i="2"/>
  <c r="O872" i="2"/>
  <c r="P872" i="2"/>
  <c r="Q872" i="2"/>
  <c r="S872" i="2"/>
  <c r="U872" i="2"/>
  <c r="R872" i="2"/>
  <c r="T872" i="2"/>
  <c r="K873" i="2"/>
  <c r="L873" i="2"/>
  <c r="M873" i="2"/>
  <c r="N873" i="2"/>
  <c r="O873" i="2"/>
  <c r="P873" i="2"/>
  <c r="R873" i="2"/>
  <c r="S873" i="2"/>
  <c r="K874" i="2"/>
  <c r="Q873" i="2"/>
  <c r="U873" i="2"/>
  <c r="T873" i="2"/>
  <c r="L874" i="2"/>
  <c r="M874" i="2"/>
  <c r="N874" i="2"/>
  <c r="O874" i="2"/>
  <c r="P874" i="2"/>
  <c r="S874" i="2"/>
  <c r="U874" i="2"/>
  <c r="Q874" i="2"/>
  <c r="R874" i="2"/>
  <c r="K875" i="2"/>
  <c r="T874" i="2"/>
  <c r="L875" i="2"/>
  <c r="M875" i="2"/>
  <c r="N875" i="2"/>
  <c r="O875" i="2"/>
  <c r="P875" i="2"/>
  <c r="R875" i="2"/>
  <c r="S875" i="2"/>
  <c r="Q875" i="2"/>
  <c r="T875" i="2"/>
  <c r="U875" i="2"/>
  <c r="K876" i="2"/>
  <c r="L876" i="2"/>
  <c r="M876" i="2"/>
  <c r="N876" i="2"/>
  <c r="O876" i="2"/>
  <c r="P876" i="2"/>
  <c r="S876" i="2"/>
  <c r="K877" i="2"/>
  <c r="Q876" i="2"/>
  <c r="U876" i="2"/>
  <c r="R876" i="2"/>
  <c r="T876" i="2"/>
  <c r="L877" i="2"/>
  <c r="M877" i="2"/>
  <c r="N877" i="2"/>
  <c r="O877" i="2"/>
  <c r="P877" i="2"/>
  <c r="Q877" i="2"/>
  <c r="S877" i="2"/>
  <c r="R877" i="2"/>
  <c r="T877" i="2"/>
  <c r="U877" i="2"/>
  <c r="K878" i="2"/>
  <c r="L878" i="2"/>
  <c r="M878" i="2"/>
  <c r="N878" i="2"/>
  <c r="O878" i="2"/>
  <c r="P878" i="2"/>
  <c r="Q878" i="2"/>
  <c r="S878" i="2"/>
  <c r="U878" i="2"/>
  <c r="R878" i="2"/>
  <c r="T878" i="2"/>
  <c r="K879" i="2"/>
  <c r="L879" i="2"/>
  <c r="M879" i="2"/>
  <c r="N879" i="2"/>
  <c r="O879" i="2"/>
  <c r="P879" i="2"/>
  <c r="R879" i="2"/>
  <c r="T879" i="2"/>
  <c r="Q879" i="2"/>
  <c r="S879" i="2"/>
  <c r="U879" i="2"/>
  <c r="K880" i="2"/>
  <c r="L880" i="2"/>
  <c r="M880" i="2"/>
  <c r="N880" i="2"/>
  <c r="O880" i="2"/>
  <c r="P880" i="2"/>
  <c r="S880" i="2"/>
  <c r="T880" i="2"/>
  <c r="Q880" i="2"/>
  <c r="R880" i="2"/>
  <c r="U880" i="2"/>
  <c r="K881" i="2"/>
  <c r="L881" i="2"/>
  <c r="M881" i="2"/>
  <c r="N881" i="2"/>
  <c r="O881" i="2"/>
  <c r="P881" i="2"/>
  <c r="Q881" i="2"/>
  <c r="R881" i="2"/>
  <c r="S881" i="2"/>
  <c r="T881" i="2"/>
  <c r="U881" i="2"/>
  <c r="K882" i="2"/>
  <c r="L882" i="2"/>
  <c r="M882" i="2"/>
  <c r="N882" i="2"/>
  <c r="O882" i="2"/>
  <c r="P882" i="2"/>
  <c r="Q882" i="2"/>
  <c r="S882" i="2"/>
  <c r="T882" i="2"/>
  <c r="R882" i="2"/>
  <c r="U882" i="2"/>
  <c r="K883" i="2"/>
  <c r="L883" i="2"/>
  <c r="M883" i="2"/>
  <c r="N883" i="2"/>
  <c r="O883" i="2"/>
  <c r="P883" i="2"/>
  <c r="U883" i="2"/>
  <c r="Q883" i="2"/>
  <c r="S883" i="2"/>
  <c r="R883" i="2"/>
  <c r="T883" i="2"/>
  <c r="K884" i="2"/>
  <c r="L884" i="2"/>
  <c r="M884" i="2"/>
  <c r="N884" i="2"/>
  <c r="O884" i="2"/>
  <c r="P884" i="2"/>
  <c r="R884" i="2"/>
  <c r="U884" i="2"/>
  <c r="Q884" i="2"/>
  <c r="T884" i="2"/>
  <c r="S884" i="2"/>
  <c r="K885" i="2"/>
  <c r="L885" i="2"/>
  <c r="M885" i="2"/>
  <c r="N885" i="2"/>
  <c r="O885" i="2"/>
  <c r="P885" i="2"/>
  <c r="Q885" i="2"/>
  <c r="U885" i="2"/>
  <c r="R885" i="2"/>
  <c r="T885" i="2"/>
  <c r="S885" i="2"/>
  <c r="K886" i="2"/>
  <c r="L886" i="2"/>
  <c r="M886" i="2"/>
  <c r="N886" i="2"/>
  <c r="O886" i="2"/>
  <c r="P886" i="2"/>
  <c r="R886" i="2"/>
  <c r="S886" i="2"/>
  <c r="Q886" i="2"/>
  <c r="T886" i="2"/>
  <c r="U886" i="2"/>
  <c r="K887" i="2"/>
  <c r="L887" i="2"/>
  <c r="M887" i="2"/>
  <c r="N887" i="2"/>
  <c r="O887" i="2"/>
  <c r="P887" i="2"/>
  <c r="Q887" i="2"/>
  <c r="S887" i="2"/>
  <c r="U887" i="2"/>
  <c r="R887" i="2"/>
  <c r="T887" i="2"/>
  <c r="K888" i="2"/>
  <c r="L888" i="2"/>
  <c r="M888" i="2"/>
  <c r="N888" i="2"/>
  <c r="O888" i="2"/>
  <c r="P888" i="2"/>
  <c r="S888" i="2"/>
  <c r="U888" i="2"/>
  <c r="Q888" i="2"/>
  <c r="T888" i="2"/>
  <c r="R888" i="2"/>
  <c r="K889" i="2"/>
  <c r="L889" i="2"/>
  <c r="M889" i="2"/>
  <c r="N889" i="2"/>
  <c r="O889" i="2"/>
  <c r="P889" i="2"/>
  <c r="Q889" i="2"/>
  <c r="T889" i="2"/>
  <c r="R889" i="2"/>
  <c r="S889" i="2"/>
  <c r="U889" i="2"/>
  <c r="K890" i="2"/>
  <c r="L890" i="2"/>
  <c r="M890" i="2"/>
  <c r="N890" i="2"/>
  <c r="O890" i="2"/>
  <c r="P890" i="2"/>
  <c r="Q890" i="2"/>
  <c r="R890" i="2"/>
  <c r="S890" i="2"/>
  <c r="T890" i="2"/>
  <c r="K891" i="2"/>
  <c r="U890" i="2"/>
  <c r="L891" i="2"/>
  <c r="M891" i="2"/>
  <c r="N891" i="2"/>
  <c r="O891" i="2"/>
  <c r="P891" i="2"/>
  <c r="S891" i="2"/>
  <c r="T891" i="2"/>
  <c r="Q891" i="2"/>
  <c r="R891" i="2"/>
  <c r="U891" i="2"/>
  <c r="K892" i="2"/>
  <c r="L892" i="2"/>
  <c r="M892" i="2"/>
  <c r="N892" i="2"/>
  <c r="O892" i="2"/>
  <c r="P892" i="2"/>
  <c r="K893" i="2"/>
  <c r="Q892" i="2"/>
  <c r="S892" i="2"/>
  <c r="R892" i="2"/>
  <c r="U892" i="2"/>
  <c r="T892" i="2"/>
  <c r="L893" i="2"/>
  <c r="M893" i="2"/>
  <c r="N893" i="2"/>
  <c r="O893" i="2"/>
  <c r="P893" i="2"/>
  <c r="T893" i="2"/>
  <c r="Q893" i="2"/>
  <c r="R893" i="2"/>
  <c r="S893" i="2"/>
  <c r="U893" i="2"/>
  <c r="K894" i="2"/>
  <c r="L894" i="2"/>
  <c r="M894" i="2"/>
  <c r="N894" i="2"/>
  <c r="O894" i="2"/>
  <c r="P894" i="2"/>
  <c r="T894" i="2"/>
  <c r="K895" i="2"/>
  <c r="Q894" i="2"/>
  <c r="R894" i="2"/>
  <c r="S894" i="2"/>
  <c r="U894" i="2"/>
  <c r="L895" i="2"/>
  <c r="M895" i="2"/>
  <c r="N895" i="2"/>
  <c r="O895" i="2"/>
  <c r="P895" i="2"/>
  <c r="S895" i="2"/>
  <c r="Q895" i="2"/>
  <c r="R895" i="2"/>
  <c r="T895" i="2"/>
  <c r="U895" i="2"/>
  <c r="K896" i="2"/>
  <c r="L896" i="2"/>
  <c r="M896" i="2"/>
  <c r="N896" i="2"/>
  <c r="O896" i="2"/>
  <c r="P896" i="2"/>
  <c r="S896" i="2"/>
  <c r="K897" i="2"/>
  <c r="Q896" i="2"/>
  <c r="U896" i="2"/>
  <c r="R896" i="2"/>
  <c r="T896" i="2"/>
  <c r="L897" i="2"/>
  <c r="M897" i="2"/>
  <c r="N897" i="2"/>
  <c r="O897" i="2"/>
  <c r="P897" i="2"/>
  <c r="S897" i="2"/>
  <c r="Q897" i="2"/>
  <c r="T897" i="2"/>
  <c r="R897" i="2"/>
  <c r="U897" i="2"/>
  <c r="K898" i="2"/>
  <c r="L898" i="2"/>
  <c r="M898" i="2"/>
  <c r="N898" i="2"/>
  <c r="O898" i="2"/>
  <c r="P898" i="2"/>
  <c r="R898" i="2"/>
  <c r="U898" i="2"/>
  <c r="Q898" i="2"/>
  <c r="S898" i="2"/>
  <c r="K899" i="2"/>
  <c r="T898" i="2"/>
  <c r="L899" i="2"/>
  <c r="M899" i="2"/>
  <c r="N899" i="2"/>
  <c r="O899" i="2"/>
  <c r="P899" i="2"/>
  <c r="U899" i="2"/>
  <c r="Q899" i="2"/>
  <c r="T899" i="2"/>
  <c r="R899" i="2"/>
  <c r="S899" i="2"/>
  <c r="K900" i="2"/>
  <c r="L900" i="2"/>
  <c r="M900" i="2"/>
  <c r="N900" i="2"/>
  <c r="O900" i="2"/>
  <c r="P900" i="2"/>
  <c r="Q900" i="2"/>
  <c r="S900" i="2"/>
  <c r="K901" i="2"/>
  <c r="R900" i="2"/>
  <c r="T900" i="2"/>
  <c r="U900" i="2"/>
  <c r="L901" i="2"/>
  <c r="M901" i="2"/>
  <c r="N901" i="2"/>
  <c r="O901" i="2"/>
  <c r="P901" i="2"/>
  <c r="Q901" i="2"/>
  <c r="U901" i="2"/>
  <c r="R901" i="2"/>
  <c r="S901" i="2"/>
  <c r="T901" i="2"/>
  <c r="K902" i="2"/>
  <c r="L902" i="2"/>
  <c r="M902" i="2"/>
  <c r="N902" i="2"/>
  <c r="O902" i="2"/>
  <c r="P902" i="2"/>
  <c r="Q902" i="2"/>
  <c r="S902" i="2"/>
  <c r="T902" i="2"/>
  <c r="R902" i="2"/>
  <c r="U902" i="2"/>
  <c r="K903" i="2"/>
  <c r="L903" i="2"/>
  <c r="M903" i="2"/>
  <c r="N903" i="2"/>
  <c r="O903" i="2"/>
  <c r="P903" i="2"/>
  <c r="Q903" i="2"/>
  <c r="R903" i="2"/>
  <c r="S903" i="2"/>
  <c r="T903" i="2"/>
  <c r="U903" i="2"/>
  <c r="K904" i="2"/>
  <c r="L904" i="2"/>
  <c r="M904" i="2"/>
  <c r="N904" i="2"/>
  <c r="O904" i="2"/>
  <c r="P904" i="2"/>
  <c r="Q904" i="2"/>
  <c r="T904" i="2"/>
  <c r="U904" i="2"/>
  <c r="S904" i="2"/>
  <c r="R904" i="2"/>
  <c r="K905" i="2"/>
  <c r="L905" i="2"/>
  <c r="M905" i="2"/>
  <c r="N905" i="2"/>
  <c r="O905" i="2"/>
  <c r="P905" i="2"/>
  <c r="Q905" i="2"/>
  <c r="U905" i="2"/>
  <c r="T905" i="2"/>
  <c r="R905" i="2"/>
  <c r="S905" i="2"/>
  <c r="K906" i="2"/>
  <c r="L906" i="2"/>
  <c r="M906" i="2"/>
  <c r="N906" i="2"/>
  <c r="O906" i="2"/>
  <c r="P906" i="2"/>
  <c r="Q906" i="2"/>
  <c r="S906" i="2"/>
  <c r="R906" i="2"/>
  <c r="U906" i="2"/>
  <c r="T906" i="2"/>
  <c r="K907" i="2"/>
  <c r="L907" i="2"/>
  <c r="M907" i="2"/>
  <c r="N907" i="2"/>
  <c r="O907" i="2"/>
  <c r="P907" i="2"/>
  <c r="R907" i="2"/>
  <c r="S907" i="2"/>
  <c r="Q907" i="2"/>
  <c r="U907" i="2"/>
  <c r="T907" i="2"/>
  <c r="K908" i="2"/>
  <c r="L908" i="2"/>
  <c r="M908" i="2"/>
  <c r="N908" i="2"/>
  <c r="O908" i="2"/>
  <c r="P908" i="2"/>
  <c r="R908" i="2"/>
  <c r="U908" i="2"/>
  <c r="Q908" i="2"/>
  <c r="T908" i="2"/>
  <c r="S908" i="2"/>
  <c r="K909" i="2"/>
  <c r="L909" i="2"/>
  <c r="M909" i="2"/>
  <c r="N909" i="2"/>
  <c r="O909" i="2"/>
  <c r="P909" i="2"/>
  <c r="S909" i="2"/>
  <c r="T909" i="2"/>
  <c r="K910" i="2"/>
  <c r="Q909" i="2"/>
  <c r="R909" i="2"/>
  <c r="U909" i="2"/>
  <c r="L910" i="2"/>
  <c r="M910" i="2"/>
  <c r="N910" i="2"/>
  <c r="O910" i="2"/>
  <c r="P910" i="2"/>
  <c r="S910" i="2"/>
  <c r="T910" i="2"/>
  <c r="Q910" i="2"/>
  <c r="U910" i="2"/>
  <c r="R910" i="2"/>
  <c r="K911" i="2"/>
  <c r="L911" i="2"/>
  <c r="M911" i="2"/>
  <c r="N911" i="2"/>
  <c r="O911" i="2"/>
  <c r="P911" i="2"/>
  <c r="Q911" i="2"/>
  <c r="T911" i="2"/>
  <c r="S911" i="2"/>
  <c r="R911" i="2"/>
  <c r="U911" i="2"/>
  <c r="K912" i="2"/>
  <c r="L912" i="2"/>
  <c r="M912" i="2"/>
  <c r="N912" i="2"/>
  <c r="O912" i="2"/>
  <c r="P912" i="2"/>
  <c r="R912" i="2"/>
  <c r="S912" i="2"/>
  <c r="Q912" i="2"/>
  <c r="K913" i="2"/>
  <c r="U912" i="2"/>
  <c r="T912" i="2"/>
  <c r="L913" i="2"/>
  <c r="M913" i="2"/>
  <c r="N913" i="2"/>
  <c r="O913" i="2"/>
  <c r="P913" i="2"/>
  <c r="Q913" i="2"/>
  <c r="R913" i="2"/>
  <c r="S913" i="2"/>
  <c r="T913" i="2"/>
  <c r="U913" i="2"/>
  <c r="K914" i="2"/>
  <c r="L914" i="2"/>
  <c r="M914" i="2"/>
  <c r="N914" i="2"/>
  <c r="O914" i="2"/>
  <c r="P914" i="2"/>
  <c r="R914" i="2"/>
  <c r="U914" i="2"/>
  <c r="Q914" i="2"/>
  <c r="S914" i="2"/>
  <c r="K915" i="2"/>
  <c r="T914" i="2"/>
  <c r="L915" i="2"/>
  <c r="M915" i="2"/>
  <c r="N915" i="2"/>
  <c r="O915" i="2"/>
  <c r="P915" i="2"/>
  <c r="R915" i="2"/>
  <c r="U915" i="2"/>
  <c r="Q915" i="2"/>
  <c r="S915" i="2"/>
  <c r="K916" i="2"/>
  <c r="T915" i="2"/>
  <c r="L916" i="2"/>
  <c r="M916" i="2"/>
  <c r="N916" i="2"/>
  <c r="O916" i="2"/>
  <c r="P916" i="2"/>
  <c r="Q916" i="2"/>
  <c r="R916" i="2"/>
  <c r="S916" i="2"/>
  <c r="T916" i="2"/>
  <c r="U916" i="2"/>
  <c r="K917" i="2"/>
  <c r="L917" i="2"/>
  <c r="M917" i="2"/>
  <c r="N917" i="2"/>
  <c r="O917" i="2"/>
  <c r="P917" i="2"/>
  <c r="Q917" i="2"/>
  <c r="S917" i="2"/>
  <c r="R917" i="2"/>
  <c r="T917" i="2"/>
  <c r="U917" i="2"/>
  <c r="K918" i="2"/>
  <c r="L918" i="2"/>
  <c r="M918" i="2"/>
  <c r="N918" i="2"/>
  <c r="O918" i="2"/>
  <c r="P918" i="2"/>
  <c r="Q918" i="2"/>
  <c r="R918" i="2"/>
  <c r="T918" i="2"/>
  <c r="S918" i="2"/>
  <c r="U918" i="2"/>
  <c r="K919" i="2"/>
  <c r="L919" i="2"/>
  <c r="M919" i="2"/>
  <c r="N919" i="2"/>
  <c r="O919" i="2"/>
  <c r="P919" i="2"/>
  <c r="R919" i="2"/>
  <c r="U919" i="2"/>
  <c r="Q919" i="2"/>
  <c r="T919" i="2"/>
  <c r="S919" i="2"/>
  <c r="K920" i="2"/>
  <c r="L920" i="2"/>
  <c r="M920" i="2"/>
  <c r="N920" i="2"/>
  <c r="O920" i="2"/>
  <c r="P920" i="2"/>
  <c r="K921" i="2"/>
  <c r="Q920" i="2"/>
  <c r="S920" i="2"/>
  <c r="R920" i="2"/>
  <c r="U920" i="2"/>
  <c r="T920" i="2"/>
  <c r="L921" i="2"/>
  <c r="M921" i="2"/>
  <c r="N921" i="2"/>
  <c r="O921" i="2"/>
  <c r="P921" i="2"/>
  <c r="T921" i="2"/>
  <c r="Q921" i="2"/>
  <c r="U921" i="2"/>
  <c r="R921" i="2"/>
  <c r="S921" i="2"/>
  <c r="K922" i="2"/>
  <c r="L922" i="2"/>
  <c r="M922" i="2"/>
  <c r="N922" i="2"/>
  <c r="O922" i="2"/>
  <c r="P922" i="2"/>
  <c r="R922" i="2"/>
  <c r="U922" i="2"/>
  <c r="Q922" i="2"/>
  <c r="S922" i="2"/>
  <c r="T922" i="2"/>
  <c r="K923" i="2"/>
  <c r="L923" i="2"/>
  <c r="M923" i="2"/>
  <c r="N923" i="2"/>
  <c r="O923" i="2"/>
  <c r="P923" i="2"/>
  <c r="R923" i="2"/>
  <c r="T923" i="2"/>
  <c r="Q923" i="2"/>
  <c r="S923" i="2"/>
  <c r="K924" i="2"/>
  <c r="U923" i="2"/>
  <c r="L924" i="2"/>
  <c r="M924" i="2"/>
  <c r="N924" i="2"/>
  <c r="O924" i="2"/>
  <c r="P924" i="2"/>
  <c r="Q924" i="2"/>
  <c r="S924" i="2"/>
  <c r="T924" i="2"/>
  <c r="R924" i="2"/>
  <c r="U924" i="2"/>
  <c r="K925" i="2"/>
  <c r="L925" i="2"/>
  <c r="M925" i="2"/>
  <c r="N925" i="2"/>
  <c r="O925" i="2"/>
  <c r="P925" i="2"/>
  <c r="Q925" i="2"/>
  <c r="S925" i="2"/>
  <c r="R925" i="2"/>
  <c r="T925" i="2"/>
  <c r="U925" i="2"/>
  <c r="K926" i="2"/>
  <c r="L926" i="2"/>
  <c r="M926" i="2"/>
  <c r="N926" i="2"/>
  <c r="O926" i="2"/>
  <c r="P926" i="2"/>
  <c r="S926" i="2"/>
  <c r="Q926" i="2"/>
  <c r="U926" i="2"/>
  <c r="R926" i="2"/>
  <c r="T926" i="2"/>
  <c r="K927" i="2"/>
  <c r="L927" i="2"/>
  <c r="M927" i="2"/>
  <c r="N927" i="2"/>
  <c r="O927" i="2"/>
  <c r="P927" i="2"/>
  <c r="S927" i="2"/>
  <c r="Q927" i="2"/>
  <c r="R927" i="2"/>
  <c r="U927" i="2"/>
  <c r="T927" i="2"/>
  <c r="K928" i="2"/>
  <c r="L928" i="2"/>
  <c r="M928" i="2"/>
  <c r="N928" i="2"/>
  <c r="O928" i="2"/>
  <c r="P928" i="2"/>
  <c r="Q928" i="2"/>
  <c r="S928" i="2"/>
  <c r="U928" i="2"/>
  <c r="R928" i="2"/>
  <c r="T928" i="2"/>
  <c r="K929" i="2"/>
  <c r="L929" i="2"/>
  <c r="M929" i="2"/>
  <c r="N929" i="2"/>
  <c r="O929" i="2"/>
  <c r="P929" i="2"/>
  <c r="R929" i="2"/>
  <c r="Q929" i="2"/>
  <c r="S929" i="2"/>
  <c r="T929" i="2"/>
  <c r="U929" i="2"/>
  <c r="K930" i="2"/>
  <c r="L930" i="2"/>
  <c r="M930" i="2"/>
  <c r="N930" i="2"/>
  <c r="O930" i="2"/>
  <c r="P930" i="2"/>
  <c r="Q930" i="2"/>
  <c r="R930" i="2"/>
  <c r="S930" i="2"/>
  <c r="T930" i="2"/>
  <c r="U930" i="2"/>
  <c r="K931" i="2"/>
  <c r="L931" i="2"/>
  <c r="M931" i="2"/>
  <c r="N931" i="2"/>
  <c r="O931" i="2"/>
  <c r="P931" i="2"/>
  <c r="R931" i="2"/>
  <c r="T931" i="2"/>
  <c r="Q931" i="2"/>
  <c r="S931" i="2"/>
  <c r="U931" i="2"/>
  <c r="K932" i="2"/>
  <c r="L932" i="2"/>
  <c r="M932" i="2"/>
  <c r="N932" i="2"/>
  <c r="O932" i="2"/>
  <c r="P932" i="2"/>
  <c r="Q932" i="2"/>
  <c r="S932" i="2"/>
  <c r="R932" i="2"/>
  <c r="U932" i="2"/>
  <c r="K933" i="2"/>
  <c r="T932" i="2"/>
  <c r="L933" i="2"/>
  <c r="M933" i="2"/>
  <c r="N933" i="2"/>
  <c r="O933" i="2"/>
  <c r="P933" i="2"/>
  <c r="Q933" i="2"/>
  <c r="T933" i="2"/>
  <c r="U933" i="2"/>
  <c r="R933" i="2"/>
  <c r="S933" i="2"/>
  <c r="K934" i="2"/>
  <c r="L934" i="2"/>
  <c r="M934" i="2"/>
  <c r="N934" i="2"/>
  <c r="O934" i="2"/>
  <c r="P934" i="2"/>
  <c r="R934" i="2"/>
  <c r="T934" i="2"/>
  <c r="U934" i="2"/>
  <c r="Q934" i="2"/>
  <c r="S934" i="2"/>
  <c r="K935" i="2"/>
  <c r="L935" i="2"/>
  <c r="M935" i="2"/>
  <c r="N935" i="2"/>
  <c r="O935" i="2"/>
  <c r="P935" i="2"/>
  <c r="Q935" i="2"/>
  <c r="S935" i="2"/>
  <c r="R935" i="2"/>
  <c r="T935" i="2"/>
  <c r="U935" i="2"/>
  <c r="K936" i="2"/>
  <c r="L936" i="2"/>
  <c r="M936" i="2"/>
  <c r="N936" i="2"/>
  <c r="O936" i="2"/>
  <c r="P936" i="2"/>
  <c r="R936" i="2"/>
  <c r="T936" i="2"/>
  <c r="K937" i="2"/>
  <c r="Q936" i="2"/>
  <c r="S936" i="2"/>
  <c r="U936" i="2"/>
  <c r="L937" i="2"/>
  <c r="M937" i="2"/>
  <c r="N937" i="2"/>
  <c r="O937" i="2"/>
  <c r="P937" i="2"/>
  <c r="R937" i="2"/>
  <c r="S937" i="2"/>
  <c r="T937" i="2"/>
  <c r="Q937" i="2"/>
  <c r="U937" i="2"/>
  <c r="K938" i="2"/>
  <c r="L938" i="2"/>
  <c r="M938" i="2"/>
  <c r="N938" i="2"/>
  <c r="O938" i="2"/>
  <c r="P938" i="2"/>
  <c r="T938" i="2"/>
  <c r="Q938" i="2"/>
  <c r="R938" i="2"/>
  <c r="S938" i="2"/>
  <c r="U938" i="2"/>
  <c r="K939" i="2"/>
  <c r="L939" i="2"/>
  <c r="M939" i="2"/>
  <c r="N939" i="2"/>
  <c r="O939" i="2"/>
  <c r="P939" i="2"/>
  <c r="Q939" i="2"/>
  <c r="S939" i="2"/>
  <c r="U939" i="2"/>
  <c r="R939" i="2"/>
  <c r="K940" i="2"/>
  <c r="T939" i="2"/>
  <c r="L940" i="2"/>
  <c r="M940" i="2"/>
  <c r="N940" i="2"/>
  <c r="O940" i="2"/>
  <c r="P940" i="2"/>
  <c r="S940" i="2"/>
  <c r="U940" i="2"/>
  <c r="Q940" i="2"/>
  <c r="T940" i="2"/>
  <c r="R940" i="2"/>
  <c r="K941" i="2"/>
  <c r="L941" i="2"/>
  <c r="M941" i="2"/>
  <c r="N941" i="2"/>
  <c r="O941" i="2"/>
  <c r="P941" i="2"/>
  <c r="R941" i="2"/>
  <c r="U941" i="2"/>
  <c r="Q941" i="2"/>
  <c r="T941" i="2"/>
  <c r="S941" i="2"/>
  <c r="K942" i="2"/>
  <c r="L942" i="2"/>
  <c r="M942" i="2"/>
  <c r="N942" i="2"/>
  <c r="O942" i="2"/>
  <c r="X6" i="2"/>
  <c r="Y6" i="2"/>
  <c r="Z6" i="2"/>
  <c r="AA6" i="2"/>
  <c r="X14" i="2"/>
  <c r="Y14" i="2"/>
  <c r="Z14" i="2"/>
  <c r="AA14" i="2"/>
  <c r="X22" i="2"/>
  <c r="Y22" i="2"/>
  <c r="Z22" i="2"/>
  <c r="AA22" i="2"/>
  <c r="X30" i="2"/>
  <c r="Y30" i="2"/>
  <c r="Z30" i="2"/>
  <c r="AA30" i="2"/>
  <c r="X38" i="2"/>
  <c r="Y38" i="2"/>
  <c r="Z38" i="2"/>
  <c r="AA38" i="2"/>
  <c r="X46" i="2"/>
  <c r="Y46" i="2"/>
  <c r="Z46" i="2"/>
  <c r="AA46" i="2"/>
  <c r="X54" i="2"/>
  <c r="Y54" i="2"/>
  <c r="Z54" i="2"/>
  <c r="AA54" i="2"/>
  <c r="X62" i="2"/>
  <c r="Y62" i="2"/>
  <c r="Z62" i="2"/>
  <c r="AA62" i="2"/>
  <c r="X70" i="2"/>
  <c r="Y70" i="2"/>
  <c r="Z70" i="2"/>
  <c r="AA70" i="2"/>
  <c r="X78" i="2"/>
  <c r="Y78" i="2"/>
  <c r="Z78" i="2"/>
  <c r="AA78" i="2"/>
  <c r="X86" i="2"/>
  <c r="Y86" i="2"/>
  <c r="Z86" i="2"/>
  <c r="AA86" i="2"/>
  <c r="X94" i="2"/>
  <c r="Y94" i="2"/>
  <c r="Z94" i="2"/>
  <c r="AA94" i="2"/>
  <c r="X102" i="2"/>
  <c r="Y102" i="2"/>
  <c r="Z102" i="2"/>
  <c r="AA102" i="2"/>
  <c r="X110" i="2"/>
  <c r="Y110" i="2"/>
  <c r="Z110" i="2"/>
  <c r="AA110" i="2"/>
  <c r="X118" i="2"/>
  <c r="Y118" i="2"/>
  <c r="Z118" i="2"/>
  <c r="AA118" i="2"/>
  <c r="X126" i="2"/>
  <c r="Y126" i="2"/>
  <c r="Z126" i="2"/>
  <c r="AA126" i="2"/>
  <c r="X134" i="2"/>
  <c r="Y134" i="2"/>
  <c r="Z134" i="2"/>
  <c r="AA134" i="2"/>
  <c r="X142" i="2"/>
  <c r="Y142" i="2"/>
  <c r="Z142" i="2"/>
  <c r="AA142" i="2"/>
  <c r="X150" i="2"/>
  <c r="Y150" i="2"/>
  <c r="Z150" i="2"/>
  <c r="AA150" i="2"/>
  <c r="X158" i="2"/>
  <c r="Y158" i="2"/>
  <c r="Z158" i="2"/>
  <c r="AA158" i="2"/>
  <c r="X166" i="2"/>
  <c r="Y166" i="2"/>
  <c r="Z166" i="2"/>
  <c r="AA166" i="2"/>
  <c r="X174" i="2"/>
  <c r="Y174" i="2"/>
  <c r="Z174" i="2"/>
  <c r="AA174" i="2"/>
  <c r="X182" i="2"/>
  <c r="Y182" i="2"/>
  <c r="Z182" i="2"/>
  <c r="AA182" i="2"/>
  <c r="X190" i="2"/>
  <c r="Y190" i="2"/>
  <c r="Z190" i="2"/>
  <c r="AA190" i="2"/>
  <c r="X198" i="2"/>
  <c r="Y198" i="2"/>
  <c r="Z198" i="2"/>
  <c r="AA198" i="2"/>
  <c r="X206" i="2"/>
  <c r="Y206" i="2"/>
  <c r="Z206" i="2"/>
  <c r="AA206" i="2"/>
  <c r="X214" i="2"/>
  <c r="Y214" i="2"/>
  <c r="Z214" i="2"/>
  <c r="AA214" i="2"/>
  <c r="X222" i="2"/>
  <c r="Y222" i="2"/>
  <c r="Z222" i="2"/>
  <c r="AA222" i="2"/>
  <c r="X230" i="2"/>
  <c r="Y230" i="2"/>
  <c r="Z230" i="2"/>
  <c r="AA230" i="2"/>
  <c r="X238" i="2"/>
  <c r="Y238" i="2"/>
  <c r="Z238" i="2"/>
  <c r="AA238" i="2"/>
  <c r="X246" i="2"/>
  <c r="Y246" i="2"/>
  <c r="Z246" i="2"/>
  <c r="AA246" i="2"/>
  <c r="X254" i="2"/>
  <c r="Y254" i="2"/>
  <c r="Z254" i="2"/>
  <c r="AA254" i="2"/>
  <c r="X262" i="2"/>
  <c r="Y262" i="2"/>
  <c r="Z262" i="2"/>
  <c r="AA262" i="2"/>
  <c r="X270" i="2"/>
  <c r="Y270" i="2"/>
  <c r="Z270" i="2"/>
  <c r="AA270" i="2"/>
  <c r="X278" i="2"/>
  <c r="Y278" i="2"/>
  <c r="Z278" i="2"/>
  <c r="AA278" i="2"/>
  <c r="X286" i="2"/>
  <c r="Y286" i="2"/>
  <c r="Z286" i="2"/>
  <c r="AA286" i="2"/>
  <c r="X294" i="2"/>
  <c r="Y294" i="2"/>
  <c r="Z294" i="2"/>
  <c r="AA294" i="2"/>
  <c r="X302" i="2"/>
  <c r="Y302" i="2"/>
  <c r="Z302" i="2"/>
  <c r="AA302" i="2"/>
  <c r="X310" i="2"/>
  <c r="Y310" i="2"/>
  <c r="Z310" i="2"/>
  <c r="AA310" i="2"/>
  <c r="X318" i="2"/>
  <c r="Y318" i="2"/>
  <c r="Z318" i="2"/>
  <c r="AA318" i="2"/>
  <c r="X326" i="2"/>
  <c r="Y326" i="2"/>
  <c r="Z326" i="2"/>
  <c r="AA326" i="2"/>
  <c r="X334" i="2"/>
  <c r="Y334" i="2"/>
  <c r="Z334" i="2"/>
  <c r="AA334" i="2"/>
  <c r="X342" i="2"/>
  <c r="Y342" i="2"/>
  <c r="Z342" i="2"/>
  <c r="AA342" i="2"/>
  <c r="X350" i="2"/>
  <c r="Y350" i="2"/>
  <c r="Z350" i="2"/>
  <c r="AA350" i="2"/>
  <c r="X358" i="2"/>
  <c r="Y358" i="2"/>
  <c r="Z358" i="2"/>
  <c r="AA358" i="2"/>
  <c r="X366" i="2"/>
  <c r="Y366" i="2"/>
  <c r="Z366" i="2"/>
  <c r="AA366" i="2"/>
  <c r="X374" i="2"/>
  <c r="Y374" i="2"/>
  <c r="Z374" i="2"/>
  <c r="AA374" i="2"/>
  <c r="X382" i="2"/>
  <c r="Y382" i="2"/>
  <c r="Z382" i="2"/>
  <c r="AA382" i="2"/>
  <c r="X390" i="2"/>
  <c r="Y390" i="2"/>
  <c r="Z390" i="2"/>
  <c r="AA390" i="2"/>
  <c r="X398" i="2"/>
  <c r="Y398" i="2"/>
  <c r="Z398" i="2"/>
  <c r="AA398" i="2"/>
  <c r="X406" i="2"/>
  <c r="Y406" i="2"/>
  <c r="Z406" i="2"/>
  <c r="AA406" i="2"/>
  <c r="X414" i="2"/>
  <c r="Y414" i="2"/>
  <c r="Z414" i="2"/>
  <c r="AA414" i="2"/>
  <c r="X422" i="2"/>
  <c r="Y422" i="2"/>
  <c r="Z422" i="2"/>
  <c r="AA422" i="2"/>
  <c r="X430" i="2"/>
  <c r="Y430" i="2"/>
  <c r="Z430" i="2"/>
  <c r="AA430" i="2"/>
  <c r="X438" i="2"/>
  <c r="Y438" i="2"/>
  <c r="Z438" i="2"/>
  <c r="AA438" i="2"/>
  <c r="X446" i="2"/>
  <c r="Y446" i="2"/>
  <c r="Z446" i="2"/>
  <c r="AA446" i="2"/>
  <c r="X454" i="2"/>
  <c r="Y454" i="2"/>
  <c r="Z454" i="2"/>
  <c r="AA454" i="2"/>
  <c r="X462" i="2"/>
  <c r="Y462" i="2"/>
  <c r="Z462" i="2"/>
  <c r="AA462" i="2"/>
  <c r="X470" i="2"/>
  <c r="Y470" i="2"/>
  <c r="Z470" i="2"/>
  <c r="AA470" i="2"/>
  <c r="X478" i="2"/>
  <c r="Y478" i="2"/>
  <c r="Z478" i="2"/>
  <c r="AA478" i="2"/>
  <c r="X486" i="2"/>
  <c r="Y486" i="2"/>
  <c r="Z486" i="2"/>
  <c r="AA486" i="2"/>
  <c r="X494" i="2"/>
  <c r="Y494" i="2"/>
  <c r="Z494" i="2"/>
  <c r="AA494" i="2"/>
  <c r="X502" i="2"/>
  <c r="Y502" i="2"/>
  <c r="Z502" i="2"/>
  <c r="AA502" i="2"/>
  <c r="X510" i="2"/>
  <c r="Y510" i="2"/>
  <c r="Z510" i="2"/>
  <c r="AA510" i="2"/>
  <c r="X518" i="2"/>
  <c r="Y518" i="2"/>
  <c r="Z518" i="2"/>
  <c r="AA518" i="2"/>
  <c r="X526" i="2"/>
  <c r="Y526" i="2"/>
  <c r="Z526" i="2"/>
  <c r="AA526" i="2"/>
  <c r="X534" i="2"/>
  <c r="Y534" i="2"/>
  <c r="Z534" i="2"/>
  <c r="AA534" i="2"/>
  <c r="X542" i="2"/>
  <c r="Y542" i="2"/>
  <c r="Z542" i="2"/>
  <c r="AA542" i="2"/>
  <c r="X550" i="2"/>
  <c r="Y550" i="2"/>
  <c r="Z550" i="2"/>
  <c r="AA550" i="2"/>
  <c r="X558" i="2"/>
  <c r="Y558" i="2"/>
  <c r="Z558" i="2"/>
  <c r="AA558" i="2"/>
  <c r="X566" i="2"/>
  <c r="Y566" i="2"/>
  <c r="Z566" i="2"/>
  <c r="AA566" i="2"/>
  <c r="X574" i="2"/>
  <c r="Y574" i="2"/>
  <c r="Z574" i="2"/>
  <c r="AA574" i="2"/>
  <c r="X582" i="2"/>
  <c r="Y582" i="2"/>
  <c r="Z582" i="2"/>
  <c r="AA582" i="2"/>
  <c r="X590" i="2"/>
  <c r="Y590" i="2"/>
  <c r="Z590" i="2"/>
  <c r="AA590" i="2"/>
  <c r="X598" i="2"/>
  <c r="Y598" i="2"/>
  <c r="Z598" i="2"/>
  <c r="AA598" i="2"/>
  <c r="X606" i="2"/>
  <c r="Y606" i="2"/>
  <c r="Z606" i="2"/>
  <c r="AA606" i="2"/>
  <c r="X614" i="2"/>
  <c r="Y614" i="2"/>
  <c r="Z614" i="2"/>
  <c r="AA614" i="2"/>
  <c r="X622" i="2"/>
  <c r="Y622" i="2"/>
  <c r="Z622" i="2"/>
  <c r="AA622" i="2"/>
  <c r="X630" i="2"/>
  <c r="Y630" i="2"/>
  <c r="Z630" i="2"/>
  <c r="AA630" i="2"/>
  <c r="X638" i="2"/>
  <c r="Y638" i="2"/>
  <c r="Z638" i="2"/>
  <c r="AA638" i="2"/>
  <c r="X646" i="2"/>
  <c r="Y646" i="2"/>
  <c r="Z646" i="2"/>
  <c r="AA646" i="2"/>
  <c r="X654" i="2"/>
  <c r="Y654" i="2"/>
  <c r="Z654" i="2"/>
  <c r="AA654" i="2"/>
  <c r="X662" i="2"/>
  <c r="Y662" i="2"/>
  <c r="Z662" i="2"/>
  <c r="AA662" i="2"/>
  <c r="X670" i="2"/>
  <c r="Y670" i="2"/>
  <c r="Z670" i="2"/>
  <c r="AA670" i="2"/>
  <c r="X678" i="2"/>
  <c r="Y678" i="2"/>
  <c r="Z678" i="2"/>
  <c r="AA678" i="2"/>
  <c r="X686" i="2"/>
  <c r="Y686" i="2"/>
  <c r="Z686" i="2"/>
  <c r="AA686" i="2"/>
  <c r="X694" i="2"/>
  <c r="Y694" i="2"/>
  <c r="Z694" i="2"/>
  <c r="AA694" i="2"/>
  <c r="X702" i="2"/>
  <c r="Y702" i="2"/>
  <c r="Z702" i="2"/>
  <c r="AA702" i="2"/>
  <c r="X710" i="2"/>
  <c r="Y710" i="2"/>
  <c r="Z710" i="2"/>
  <c r="AA710" i="2"/>
  <c r="X718" i="2"/>
  <c r="Y718" i="2"/>
  <c r="Z718" i="2"/>
  <c r="AA718" i="2"/>
  <c r="X726" i="2"/>
  <c r="Y726" i="2"/>
  <c r="Z726" i="2"/>
  <c r="AA726" i="2"/>
  <c r="X734" i="2"/>
  <c r="Y734" i="2"/>
  <c r="Z734" i="2"/>
  <c r="AA734" i="2"/>
  <c r="X742" i="2"/>
  <c r="Y742" i="2"/>
  <c r="Z742" i="2"/>
  <c r="AA742" i="2"/>
  <c r="X750" i="2"/>
  <c r="Y750" i="2"/>
  <c r="Z750" i="2"/>
  <c r="AA750" i="2"/>
  <c r="X758" i="2"/>
  <c r="Y758" i="2"/>
  <c r="Z758" i="2"/>
  <c r="AA758" i="2"/>
  <c r="X766" i="2"/>
  <c r="Y766" i="2"/>
  <c r="Z766" i="2"/>
  <c r="AA766" i="2"/>
  <c r="X774" i="2"/>
  <c r="Y774" i="2"/>
  <c r="Z774" i="2"/>
  <c r="AA774" i="2"/>
  <c r="X782" i="2"/>
  <c r="Y782" i="2"/>
  <c r="Z782" i="2"/>
  <c r="AA782" i="2"/>
  <c r="X790" i="2"/>
  <c r="Y790" i="2"/>
  <c r="Z790" i="2"/>
  <c r="AA790" i="2"/>
  <c r="X798" i="2"/>
  <c r="Y798" i="2"/>
  <c r="Z798" i="2"/>
  <c r="AA798" i="2"/>
  <c r="X806" i="2"/>
  <c r="Y806" i="2"/>
  <c r="Z806" i="2"/>
  <c r="AA806" i="2"/>
  <c r="X814" i="2"/>
  <c r="Y814" i="2"/>
  <c r="Z814" i="2"/>
  <c r="AA814" i="2"/>
  <c r="X822" i="2"/>
  <c r="Y822" i="2"/>
  <c r="Z822" i="2"/>
  <c r="AA822" i="2"/>
  <c r="X830" i="2"/>
  <c r="Y830" i="2"/>
  <c r="Z830" i="2"/>
  <c r="AA830" i="2"/>
  <c r="X838" i="2"/>
  <c r="Y838" i="2"/>
  <c r="Z838" i="2"/>
  <c r="AA838" i="2"/>
  <c r="X846" i="2"/>
  <c r="Y846" i="2"/>
  <c r="Z846" i="2"/>
  <c r="AA846" i="2"/>
  <c r="X854" i="2"/>
  <c r="Y854" i="2"/>
  <c r="Z854" i="2"/>
  <c r="AA854" i="2"/>
  <c r="X862" i="2"/>
  <c r="Y862" i="2"/>
  <c r="Z862" i="2"/>
  <c r="AA862" i="2"/>
  <c r="X870" i="2"/>
  <c r="Y870" i="2"/>
  <c r="Z870" i="2"/>
  <c r="AA870" i="2"/>
  <c r="X878" i="2"/>
  <c r="Y878" i="2"/>
  <c r="Z878" i="2"/>
  <c r="AA878" i="2"/>
  <c r="X886" i="2"/>
  <c r="Y886" i="2"/>
  <c r="Z886" i="2"/>
  <c r="AA886" i="2"/>
  <c r="X894" i="2"/>
  <c r="Y894" i="2"/>
  <c r="Z894" i="2"/>
  <c r="AA894" i="2"/>
  <c r="X902" i="2"/>
  <c r="Y902" i="2"/>
  <c r="Z902" i="2"/>
  <c r="AA902" i="2"/>
  <c r="X910" i="2"/>
  <c r="Y910" i="2"/>
  <c r="Z910" i="2"/>
  <c r="AA910" i="2"/>
  <c r="X918" i="2"/>
  <c r="Y918" i="2"/>
  <c r="Z918" i="2"/>
  <c r="AA918" i="2"/>
  <c r="X926" i="2"/>
  <c r="Y926" i="2"/>
  <c r="Z926" i="2"/>
  <c r="AA926" i="2"/>
  <c r="X934" i="2"/>
  <c r="Y934" i="2"/>
  <c r="Z934" i="2"/>
  <c r="AA934" i="2"/>
  <c r="X942" i="2"/>
  <c r="Y942" i="2"/>
  <c r="Z942" i="2"/>
  <c r="AA942" i="2"/>
  <c r="X403" i="2"/>
  <c r="Y403" i="2"/>
  <c r="Z403" i="2"/>
  <c r="AA403" i="2"/>
  <c r="X491" i="2"/>
  <c r="Y491" i="2"/>
  <c r="Z491" i="2"/>
  <c r="AA491" i="2"/>
  <c r="X531" i="2"/>
  <c r="Y531" i="2"/>
  <c r="Z531" i="2"/>
  <c r="AA531" i="2"/>
  <c r="X563" i="2"/>
  <c r="Y563" i="2"/>
  <c r="Z563" i="2"/>
  <c r="AA563" i="2"/>
  <c r="X611" i="2"/>
  <c r="Y611" i="2"/>
  <c r="Z611" i="2"/>
  <c r="AA611" i="2"/>
  <c r="X659" i="2"/>
  <c r="Y659" i="2"/>
  <c r="Z659" i="2"/>
  <c r="AA659" i="2"/>
  <c r="X707" i="2"/>
  <c r="Y707" i="2"/>
  <c r="Z707" i="2"/>
  <c r="AA707" i="2"/>
  <c r="X755" i="2"/>
  <c r="Y755" i="2"/>
  <c r="Z755" i="2"/>
  <c r="AA755" i="2"/>
  <c r="X811" i="2"/>
  <c r="Y811" i="2"/>
  <c r="Z811" i="2"/>
  <c r="AA811" i="2"/>
  <c r="X7" i="2"/>
  <c r="Y7" i="2"/>
  <c r="Z7" i="2"/>
  <c r="AA7" i="2"/>
  <c r="X15" i="2"/>
  <c r="Y15" i="2"/>
  <c r="Z15" i="2"/>
  <c r="AA15" i="2"/>
  <c r="X23" i="2"/>
  <c r="Y23" i="2"/>
  <c r="Z23" i="2"/>
  <c r="AA23" i="2"/>
  <c r="X31" i="2"/>
  <c r="Y31" i="2"/>
  <c r="Z31" i="2"/>
  <c r="AA31" i="2"/>
  <c r="X39" i="2"/>
  <c r="Y39" i="2"/>
  <c r="Z39" i="2"/>
  <c r="AA39" i="2"/>
  <c r="X47" i="2"/>
  <c r="Y47" i="2"/>
  <c r="Z47" i="2"/>
  <c r="AA47" i="2"/>
  <c r="X55" i="2"/>
  <c r="Y55" i="2"/>
  <c r="Z55" i="2"/>
  <c r="AA55" i="2"/>
  <c r="X63" i="2"/>
  <c r="Y63" i="2"/>
  <c r="Z63" i="2"/>
  <c r="AA63" i="2"/>
  <c r="X71" i="2"/>
  <c r="Y71" i="2"/>
  <c r="Z71" i="2"/>
  <c r="AA71" i="2"/>
  <c r="X79" i="2"/>
  <c r="Y79" i="2"/>
  <c r="Z79" i="2"/>
  <c r="AA79" i="2"/>
  <c r="X87" i="2"/>
  <c r="Y87" i="2"/>
  <c r="Z87" i="2"/>
  <c r="AA87" i="2"/>
  <c r="X95" i="2"/>
  <c r="Y95" i="2"/>
  <c r="Z95" i="2"/>
  <c r="AA95" i="2"/>
  <c r="X103" i="2"/>
  <c r="Y103" i="2"/>
  <c r="Z103" i="2"/>
  <c r="AA103" i="2"/>
  <c r="X111" i="2"/>
  <c r="Y111" i="2"/>
  <c r="Z111" i="2"/>
  <c r="AA111" i="2"/>
  <c r="X119" i="2"/>
  <c r="Y119" i="2"/>
  <c r="Z119" i="2"/>
  <c r="AA119" i="2"/>
  <c r="X127" i="2"/>
  <c r="Y127" i="2"/>
  <c r="Z127" i="2"/>
  <c r="AA127" i="2"/>
  <c r="X135" i="2"/>
  <c r="Y135" i="2"/>
  <c r="Z135" i="2"/>
  <c r="AA135" i="2"/>
  <c r="X143" i="2"/>
  <c r="Y143" i="2"/>
  <c r="Z143" i="2"/>
  <c r="AA143" i="2"/>
  <c r="X151" i="2"/>
  <c r="Y151" i="2"/>
  <c r="Z151" i="2"/>
  <c r="AA151" i="2"/>
  <c r="X159" i="2"/>
  <c r="Y159" i="2"/>
  <c r="Z159" i="2"/>
  <c r="AA159" i="2"/>
  <c r="X167" i="2"/>
  <c r="Y167" i="2"/>
  <c r="Z167" i="2"/>
  <c r="AA167" i="2"/>
  <c r="X175" i="2"/>
  <c r="Y175" i="2"/>
  <c r="Z175" i="2"/>
  <c r="AA175" i="2"/>
  <c r="X183" i="2"/>
  <c r="Y183" i="2"/>
  <c r="Z183" i="2"/>
  <c r="AA183" i="2"/>
  <c r="X191" i="2"/>
  <c r="Y191" i="2"/>
  <c r="Z191" i="2"/>
  <c r="AA191" i="2"/>
  <c r="X199" i="2"/>
  <c r="Y199" i="2"/>
  <c r="Z199" i="2"/>
  <c r="AA199" i="2"/>
  <c r="X207" i="2"/>
  <c r="Y207" i="2"/>
  <c r="Z207" i="2"/>
  <c r="AA207" i="2"/>
  <c r="X215" i="2"/>
  <c r="Y215" i="2"/>
  <c r="Z215" i="2"/>
  <c r="AA215" i="2"/>
  <c r="X223" i="2"/>
  <c r="Y223" i="2"/>
  <c r="Z223" i="2"/>
  <c r="AA223" i="2"/>
  <c r="X231" i="2"/>
  <c r="Y231" i="2"/>
  <c r="Z231" i="2"/>
  <c r="AA231" i="2"/>
  <c r="X239" i="2"/>
  <c r="Y239" i="2"/>
  <c r="Z239" i="2"/>
  <c r="AA239" i="2"/>
  <c r="X247" i="2"/>
  <c r="Y247" i="2"/>
  <c r="Z247" i="2"/>
  <c r="AA247" i="2"/>
  <c r="X255" i="2"/>
  <c r="Y255" i="2"/>
  <c r="Z255" i="2"/>
  <c r="AA255" i="2"/>
  <c r="X263" i="2"/>
  <c r="Y263" i="2"/>
  <c r="Z263" i="2"/>
  <c r="AA263" i="2"/>
  <c r="X271" i="2"/>
  <c r="Y271" i="2"/>
  <c r="Z271" i="2"/>
  <c r="AA271" i="2"/>
  <c r="X279" i="2"/>
  <c r="Y279" i="2"/>
  <c r="Z279" i="2"/>
  <c r="AA279" i="2"/>
  <c r="X287" i="2"/>
  <c r="Y287" i="2"/>
  <c r="Z287" i="2"/>
  <c r="AA287" i="2"/>
  <c r="X295" i="2"/>
  <c r="Y295" i="2"/>
  <c r="Z295" i="2"/>
  <c r="AA295" i="2"/>
  <c r="X303" i="2"/>
  <c r="Y303" i="2"/>
  <c r="Z303" i="2"/>
  <c r="AA303" i="2"/>
  <c r="X311" i="2"/>
  <c r="Y311" i="2"/>
  <c r="Z311" i="2"/>
  <c r="AA311" i="2"/>
  <c r="X319" i="2"/>
  <c r="Y319" i="2"/>
  <c r="Z319" i="2"/>
  <c r="AA319" i="2"/>
  <c r="X327" i="2"/>
  <c r="Y327" i="2"/>
  <c r="Z327" i="2"/>
  <c r="AA327" i="2"/>
  <c r="X335" i="2"/>
  <c r="Y335" i="2"/>
  <c r="Z335" i="2"/>
  <c r="AA335" i="2"/>
  <c r="X343" i="2"/>
  <c r="Y343" i="2"/>
  <c r="Z343" i="2"/>
  <c r="AA343" i="2"/>
  <c r="X351" i="2"/>
  <c r="Y351" i="2"/>
  <c r="Z351" i="2"/>
  <c r="AA351" i="2"/>
  <c r="X359" i="2"/>
  <c r="Y359" i="2"/>
  <c r="Z359" i="2"/>
  <c r="AA359" i="2"/>
  <c r="X367" i="2"/>
  <c r="Y367" i="2"/>
  <c r="Z367" i="2"/>
  <c r="AA367" i="2"/>
  <c r="X375" i="2"/>
  <c r="Y375" i="2"/>
  <c r="Z375" i="2"/>
  <c r="AA375" i="2"/>
  <c r="X383" i="2"/>
  <c r="Y383" i="2"/>
  <c r="Z383" i="2"/>
  <c r="AA383" i="2"/>
  <c r="X391" i="2"/>
  <c r="Y391" i="2"/>
  <c r="Z391" i="2"/>
  <c r="AA391" i="2"/>
  <c r="X399" i="2"/>
  <c r="Y399" i="2"/>
  <c r="Z399" i="2"/>
  <c r="AA399" i="2"/>
  <c r="X407" i="2"/>
  <c r="Y407" i="2"/>
  <c r="Z407" i="2"/>
  <c r="AA407" i="2"/>
  <c r="X415" i="2"/>
  <c r="Y415" i="2"/>
  <c r="Z415" i="2"/>
  <c r="AA415" i="2"/>
  <c r="X423" i="2"/>
  <c r="Y423" i="2"/>
  <c r="Z423" i="2"/>
  <c r="AA423" i="2"/>
  <c r="X431" i="2"/>
  <c r="Y431" i="2"/>
  <c r="Z431" i="2"/>
  <c r="AA431" i="2"/>
  <c r="X439" i="2"/>
  <c r="Y439" i="2"/>
  <c r="Z439" i="2"/>
  <c r="AA439" i="2"/>
  <c r="X447" i="2"/>
  <c r="Y447" i="2"/>
  <c r="Z447" i="2"/>
  <c r="AA447" i="2"/>
  <c r="X455" i="2"/>
  <c r="Y455" i="2"/>
  <c r="Z455" i="2"/>
  <c r="AA455" i="2"/>
  <c r="X463" i="2"/>
  <c r="Y463" i="2"/>
  <c r="Z463" i="2"/>
  <c r="AA463" i="2"/>
  <c r="X471" i="2"/>
  <c r="Y471" i="2"/>
  <c r="Z471" i="2"/>
  <c r="AA471" i="2"/>
  <c r="X479" i="2"/>
  <c r="Y479" i="2"/>
  <c r="Z479" i="2"/>
  <c r="AA479" i="2"/>
  <c r="X487" i="2"/>
  <c r="Y487" i="2"/>
  <c r="Z487" i="2"/>
  <c r="AA487" i="2"/>
  <c r="X495" i="2"/>
  <c r="Y495" i="2"/>
  <c r="Z495" i="2"/>
  <c r="AA495" i="2"/>
  <c r="X503" i="2"/>
  <c r="Y503" i="2"/>
  <c r="Z503" i="2"/>
  <c r="AA503" i="2"/>
  <c r="X511" i="2"/>
  <c r="Y511" i="2"/>
  <c r="Z511" i="2"/>
  <c r="AA511" i="2"/>
  <c r="X519" i="2"/>
  <c r="Y519" i="2"/>
  <c r="Z519" i="2"/>
  <c r="AA519" i="2"/>
  <c r="X527" i="2"/>
  <c r="Y527" i="2"/>
  <c r="Z527" i="2"/>
  <c r="AA527" i="2"/>
  <c r="X535" i="2"/>
  <c r="Y535" i="2"/>
  <c r="Z535" i="2"/>
  <c r="AA535" i="2"/>
  <c r="X543" i="2"/>
  <c r="Y543" i="2"/>
  <c r="Z543" i="2"/>
  <c r="AA543" i="2"/>
  <c r="X551" i="2"/>
  <c r="Y551" i="2"/>
  <c r="Z551" i="2"/>
  <c r="AA551" i="2"/>
  <c r="X559" i="2"/>
  <c r="Y559" i="2"/>
  <c r="Z559" i="2"/>
  <c r="AA559" i="2"/>
  <c r="X567" i="2"/>
  <c r="Y567" i="2"/>
  <c r="Z567" i="2"/>
  <c r="AA567" i="2"/>
  <c r="X575" i="2"/>
  <c r="Y575" i="2"/>
  <c r="Z575" i="2"/>
  <c r="AA575" i="2"/>
  <c r="X583" i="2"/>
  <c r="Y583" i="2"/>
  <c r="Z583" i="2"/>
  <c r="AA583" i="2"/>
  <c r="X591" i="2"/>
  <c r="Y591" i="2"/>
  <c r="Z591" i="2"/>
  <c r="AA591" i="2"/>
  <c r="X599" i="2"/>
  <c r="Y599" i="2"/>
  <c r="Z599" i="2"/>
  <c r="AA599" i="2"/>
  <c r="X607" i="2"/>
  <c r="Y607" i="2"/>
  <c r="Z607" i="2"/>
  <c r="AA607" i="2"/>
  <c r="X615" i="2"/>
  <c r="Y615" i="2"/>
  <c r="Z615" i="2"/>
  <c r="AA615" i="2"/>
  <c r="X623" i="2"/>
  <c r="Y623" i="2"/>
  <c r="Z623" i="2"/>
  <c r="AA623" i="2"/>
  <c r="X631" i="2"/>
  <c r="Y631" i="2"/>
  <c r="Z631" i="2"/>
  <c r="AA631" i="2"/>
  <c r="X639" i="2"/>
  <c r="Y639" i="2"/>
  <c r="Z639" i="2"/>
  <c r="AA639" i="2"/>
  <c r="X647" i="2"/>
  <c r="Y647" i="2"/>
  <c r="Z647" i="2"/>
  <c r="AA647" i="2"/>
  <c r="X655" i="2"/>
  <c r="Y655" i="2"/>
  <c r="Z655" i="2"/>
  <c r="AA655" i="2"/>
  <c r="X663" i="2"/>
  <c r="Y663" i="2"/>
  <c r="Z663" i="2"/>
  <c r="AA663" i="2"/>
  <c r="X671" i="2"/>
  <c r="Y671" i="2"/>
  <c r="Z671" i="2"/>
  <c r="AA671" i="2"/>
  <c r="X679" i="2"/>
  <c r="Y679" i="2"/>
  <c r="Z679" i="2"/>
  <c r="AA679" i="2"/>
  <c r="X687" i="2"/>
  <c r="Y687" i="2"/>
  <c r="Z687" i="2"/>
  <c r="AA687" i="2"/>
  <c r="X695" i="2"/>
  <c r="Y695" i="2"/>
  <c r="Z695" i="2"/>
  <c r="AA695" i="2"/>
  <c r="X703" i="2"/>
  <c r="Y703" i="2"/>
  <c r="Z703" i="2"/>
  <c r="AA703" i="2"/>
  <c r="X711" i="2"/>
  <c r="Y711" i="2"/>
  <c r="Z711" i="2"/>
  <c r="AA711" i="2"/>
  <c r="X719" i="2"/>
  <c r="Y719" i="2"/>
  <c r="Z719" i="2"/>
  <c r="AA719" i="2"/>
  <c r="X727" i="2"/>
  <c r="Y727" i="2"/>
  <c r="Z727" i="2"/>
  <c r="AA727" i="2"/>
  <c r="X735" i="2"/>
  <c r="Y735" i="2"/>
  <c r="Z735" i="2"/>
  <c r="AA735" i="2"/>
  <c r="X743" i="2"/>
  <c r="Y743" i="2"/>
  <c r="Z743" i="2"/>
  <c r="AA743" i="2"/>
  <c r="X751" i="2"/>
  <c r="Y751" i="2"/>
  <c r="Z751" i="2"/>
  <c r="AA751" i="2"/>
  <c r="X759" i="2"/>
  <c r="Y759" i="2"/>
  <c r="Z759" i="2"/>
  <c r="AA759" i="2"/>
  <c r="X767" i="2"/>
  <c r="Y767" i="2"/>
  <c r="Z767" i="2"/>
  <c r="AA767" i="2"/>
  <c r="X775" i="2"/>
  <c r="Y775" i="2"/>
  <c r="Z775" i="2"/>
  <c r="AA775" i="2"/>
  <c r="X783" i="2"/>
  <c r="Y783" i="2"/>
  <c r="Z783" i="2"/>
  <c r="AA783" i="2"/>
  <c r="X791" i="2"/>
  <c r="Y791" i="2"/>
  <c r="Z791" i="2"/>
  <c r="AA791" i="2"/>
  <c r="X799" i="2"/>
  <c r="Y799" i="2"/>
  <c r="Z799" i="2"/>
  <c r="AA799" i="2"/>
  <c r="X807" i="2"/>
  <c r="Y807" i="2"/>
  <c r="Z807" i="2"/>
  <c r="AA807" i="2"/>
  <c r="X815" i="2"/>
  <c r="Y815" i="2"/>
  <c r="Z815" i="2"/>
  <c r="AA815" i="2"/>
  <c r="X823" i="2"/>
  <c r="Y823" i="2"/>
  <c r="Z823" i="2"/>
  <c r="AA823" i="2"/>
  <c r="X831" i="2"/>
  <c r="Y831" i="2"/>
  <c r="Z831" i="2"/>
  <c r="AA831" i="2"/>
  <c r="X839" i="2"/>
  <c r="Y839" i="2"/>
  <c r="Z839" i="2"/>
  <c r="AA839" i="2"/>
  <c r="X847" i="2"/>
  <c r="Y847" i="2"/>
  <c r="Z847" i="2"/>
  <c r="AA847" i="2"/>
  <c r="X855" i="2"/>
  <c r="Y855" i="2"/>
  <c r="Z855" i="2"/>
  <c r="AA855" i="2"/>
  <c r="X863" i="2"/>
  <c r="Y863" i="2"/>
  <c r="Z863" i="2"/>
  <c r="AA863" i="2"/>
  <c r="X871" i="2"/>
  <c r="Y871" i="2"/>
  <c r="Z871" i="2"/>
  <c r="AA871" i="2"/>
  <c r="X879" i="2"/>
  <c r="Y879" i="2"/>
  <c r="Z879" i="2"/>
  <c r="AA879" i="2"/>
  <c r="X887" i="2"/>
  <c r="Y887" i="2"/>
  <c r="Z887" i="2"/>
  <c r="AA887" i="2"/>
  <c r="X895" i="2"/>
  <c r="Y895" i="2"/>
  <c r="Z895" i="2"/>
  <c r="AA895" i="2"/>
  <c r="X903" i="2"/>
  <c r="Y903" i="2"/>
  <c r="Z903" i="2"/>
  <c r="AA903" i="2"/>
  <c r="X911" i="2"/>
  <c r="Y911" i="2"/>
  <c r="Z911" i="2"/>
  <c r="AA911" i="2"/>
  <c r="X919" i="2"/>
  <c r="Y919" i="2"/>
  <c r="Z919" i="2"/>
  <c r="AA919" i="2"/>
  <c r="X927" i="2"/>
  <c r="Y927" i="2"/>
  <c r="Z927" i="2"/>
  <c r="AA927" i="2"/>
  <c r="X935" i="2"/>
  <c r="Y935" i="2"/>
  <c r="Z935" i="2"/>
  <c r="AA935" i="2"/>
  <c r="X419" i="2"/>
  <c r="Y419" i="2"/>
  <c r="Z419" i="2"/>
  <c r="AA419" i="2"/>
  <c r="X483" i="2"/>
  <c r="Y483" i="2"/>
  <c r="Z483" i="2"/>
  <c r="AA483" i="2"/>
  <c r="X539" i="2"/>
  <c r="Y539" i="2"/>
  <c r="Z539" i="2"/>
  <c r="AA539" i="2"/>
  <c r="X587" i="2"/>
  <c r="Y587" i="2"/>
  <c r="Z587" i="2"/>
  <c r="AA587" i="2"/>
  <c r="X643" i="2"/>
  <c r="Y643" i="2"/>
  <c r="Z643" i="2"/>
  <c r="AA643" i="2"/>
  <c r="X667" i="2"/>
  <c r="Y667" i="2"/>
  <c r="Z667" i="2"/>
  <c r="AA667" i="2"/>
  <c r="X715" i="2"/>
  <c r="Y715" i="2"/>
  <c r="Z715" i="2"/>
  <c r="AA715" i="2"/>
  <c r="X763" i="2"/>
  <c r="Y763" i="2"/>
  <c r="Z763" i="2"/>
  <c r="AA763" i="2"/>
  <c r="X819" i="2"/>
  <c r="Y819" i="2"/>
  <c r="Z819" i="2"/>
  <c r="AA819" i="2"/>
  <c r="X8" i="2"/>
  <c r="Y8" i="2"/>
  <c r="Z8" i="2"/>
  <c r="AA8" i="2"/>
  <c r="X16" i="2"/>
  <c r="Y16" i="2"/>
  <c r="Z16" i="2"/>
  <c r="AA16" i="2"/>
  <c r="X24" i="2"/>
  <c r="Y24" i="2"/>
  <c r="Z24" i="2"/>
  <c r="AA24" i="2"/>
  <c r="X32" i="2"/>
  <c r="Y32" i="2"/>
  <c r="Z32" i="2"/>
  <c r="AA32" i="2"/>
  <c r="X40" i="2"/>
  <c r="Y40" i="2"/>
  <c r="Z40" i="2"/>
  <c r="AA40" i="2"/>
  <c r="X48" i="2"/>
  <c r="Y48" i="2"/>
  <c r="Z48" i="2"/>
  <c r="AA48" i="2"/>
  <c r="X56" i="2"/>
  <c r="Y56" i="2"/>
  <c r="Z56" i="2"/>
  <c r="AA56" i="2"/>
  <c r="X64" i="2"/>
  <c r="Y64" i="2"/>
  <c r="Z64" i="2"/>
  <c r="AA64" i="2"/>
  <c r="X72" i="2"/>
  <c r="Y72" i="2"/>
  <c r="Z72" i="2"/>
  <c r="AA72" i="2"/>
  <c r="X80" i="2"/>
  <c r="Y80" i="2"/>
  <c r="Z80" i="2"/>
  <c r="AA80" i="2"/>
  <c r="X88" i="2"/>
  <c r="Y88" i="2"/>
  <c r="Z88" i="2"/>
  <c r="AA88" i="2"/>
  <c r="X96" i="2"/>
  <c r="Y96" i="2"/>
  <c r="Z96" i="2"/>
  <c r="AA96" i="2"/>
  <c r="X104" i="2"/>
  <c r="Y104" i="2"/>
  <c r="Z104" i="2"/>
  <c r="AA104" i="2"/>
  <c r="X112" i="2"/>
  <c r="Y112" i="2"/>
  <c r="Z112" i="2"/>
  <c r="AA112" i="2"/>
  <c r="X120" i="2"/>
  <c r="Y120" i="2"/>
  <c r="Z120" i="2"/>
  <c r="AA120" i="2"/>
  <c r="X128" i="2"/>
  <c r="Y128" i="2"/>
  <c r="Z128" i="2"/>
  <c r="AA128" i="2"/>
  <c r="X136" i="2"/>
  <c r="Y136" i="2"/>
  <c r="Z136" i="2"/>
  <c r="AA136" i="2"/>
  <c r="X144" i="2"/>
  <c r="Y144" i="2"/>
  <c r="Z144" i="2"/>
  <c r="AA144" i="2"/>
  <c r="X152" i="2"/>
  <c r="Y152" i="2"/>
  <c r="Z152" i="2"/>
  <c r="AA152" i="2"/>
  <c r="X160" i="2"/>
  <c r="Y160" i="2"/>
  <c r="Z160" i="2"/>
  <c r="AA160" i="2"/>
  <c r="X168" i="2"/>
  <c r="Y168" i="2"/>
  <c r="Z168" i="2"/>
  <c r="AA168" i="2"/>
  <c r="X176" i="2"/>
  <c r="Y176" i="2"/>
  <c r="Z176" i="2"/>
  <c r="AA176" i="2"/>
  <c r="X184" i="2"/>
  <c r="Y184" i="2"/>
  <c r="Z184" i="2"/>
  <c r="AA184" i="2"/>
  <c r="X192" i="2"/>
  <c r="Y192" i="2"/>
  <c r="Z192" i="2"/>
  <c r="AA192" i="2"/>
  <c r="X200" i="2"/>
  <c r="Y200" i="2"/>
  <c r="Z200" i="2"/>
  <c r="AA200" i="2"/>
  <c r="X208" i="2"/>
  <c r="Y208" i="2"/>
  <c r="Z208" i="2"/>
  <c r="AA208" i="2"/>
  <c r="X216" i="2"/>
  <c r="Y216" i="2"/>
  <c r="Z216" i="2"/>
  <c r="AA216" i="2"/>
  <c r="X224" i="2"/>
  <c r="Y224" i="2"/>
  <c r="Z224" i="2"/>
  <c r="AA224" i="2"/>
  <c r="X232" i="2"/>
  <c r="Y232" i="2"/>
  <c r="Z232" i="2"/>
  <c r="AA232" i="2"/>
  <c r="X240" i="2"/>
  <c r="Y240" i="2"/>
  <c r="Z240" i="2"/>
  <c r="AA240" i="2"/>
  <c r="X248" i="2"/>
  <c r="Y248" i="2"/>
  <c r="Z248" i="2"/>
  <c r="AA248" i="2"/>
  <c r="X256" i="2"/>
  <c r="Y256" i="2"/>
  <c r="Z256" i="2"/>
  <c r="AA256" i="2"/>
  <c r="X264" i="2"/>
  <c r="Y264" i="2"/>
  <c r="Z264" i="2"/>
  <c r="AA264" i="2"/>
  <c r="X272" i="2"/>
  <c r="Y272" i="2"/>
  <c r="Z272" i="2"/>
  <c r="AA272" i="2"/>
  <c r="X280" i="2"/>
  <c r="Y280" i="2"/>
  <c r="Z280" i="2"/>
  <c r="AA280" i="2"/>
  <c r="X288" i="2"/>
  <c r="Y288" i="2"/>
  <c r="Z288" i="2"/>
  <c r="AA288" i="2"/>
  <c r="X296" i="2"/>
  <c r="Y296" i="2"/>
  <c r="Z296" i="2"/>
  <c r="AA296" i="2"/>
  <c r="X304" i="2"/>
  <c r="Y304" i="2"/>
  <c r="Z304" i="2"/>
  <c r="AA304" i="2"/>
  <c r="X312" i="2"/>
  <c r="Y312" i="2"/>
  <c r="Z312" i="2"/>
  <c r="AA312" i="2"/>
  <c r="X320" i="2"/>
  <c r="Y320" i="2"/>
  <c r="Z320" i="2"/>
  <c r="AA320" i="2"/>
  <c r="X328" i="2"/>
  <c r="Y328" i="2"/>
  <c r="Z328" i="2"/>
  <c r="AA328" i="2"/>
  <c r="X336" i="2"/>
  <c r="Y336" i="2"/>
  <c r="Z336" i="2"/>
  <c r="AA336" i="2"/>
  <c r="X344" i="2"/>
  <c r="Y344" i="2"/>
  <c r="Z344" i="2"/>
  <c r="AA344" i="2"/>
  <c r="X352" i="2"/>
  <c r="Y352" i="2"/>
  <c r="Z352" i="2"/>
  <c r="AA352" i="2"/>
  <c r="X360" i="2"/>
  <c r="Y360" i="2"/>
  <c r="Z360" i="2"/>
  <c r="AA360" i="2"/>
  <c r="X368" i="2"/>
  <c r="Y368" i="2"/>
  <c r="Z368" i="2"/>
  <c r="AA368" i="2"/>
  <c r="X376" i="2"/>
  <c r="Y376" i="2"/>
  <c r="Z376" i="2"/>
  <c r="AA376" i="2"/>
  <c r="X384" i="2"/>
  <c r="Y384" i="2"/>
  <c r="Z384" i="2"/>
  <c r="AA384" i="2"/>
  <c r="X392" i="2"/>
  <c r="Y392" i="2"/>
  <c r="Z392" i="2"/>
  <c r="AA392" i="2"/>
  <c r="X400" i="2"/>
  <c r="Y400" i="2"/>
  <c r="Z400" i="2"/>
  <c r="AA400" i="2"/>
  <c r="X408" i="2"/>
  <c r="Y408" i="2"/>
  <c r="Z408" i="2"/>
  <c r="AA408" i="2"/>
  <c r="X416" i="2"/>
  <c r="Y416" i="2"/>
  <c r="Z416" i="2"/>
  <c r="AA416" i="2"/>
  <c r="X424" i="2"/>
  <c r="Y424" i="2"/>
  <c r="Z424" i="2"/>
  <c r="AA424" i="2"/>
  <c r="X432" i="2"/>
  <c r="Y432" i="2"/>
  <c r="Z432" i="2"/>
  <c r="AA432" i="2"/>
  <c r="X440" i="2"/>
  <c r="Y440" i="2"/>
  <c r="Z440" i="2"/>
  <c r="AA440" i="2"/>
  <c r="X448" i="2"/>
  <c r="Y448" i="2"/>
  <c r="Z448" i="2"/>
  <c r="AA448" i="2"/>
  <c r="X456" i="2"/>
  <c r="Y456" i="2"/>
  <c r="Z456" i="2"/>
  <c r="AA456" i="2"/>
  <c r="X464" i="2"/>
  <c r="Y464" i="2"/>
  <c r="Z464" i="2"/>
  <c r="AA464" i="2"/>
  <c r="X472" i="2"/>
  <c r="Y472" i="2"/>
  <c r="Z472" i="2"/>
  <c r="AA472" i="2"/>
  <c r="X480" i="2"/>
  <c r="Y480" i="2"/>
  <c r="Z480" i="2"/>
  <c r="AA480" i="2"/>
  <c r="X488" i="2"/>
  <c r="Y488" i="2"/>
  <c r="Z488" i="2"/>
  <c r="AA488" i="2"/>
  <c r="X496" i="2"/>
  <c r="Y496" i="2"/>
  <c r="Z496" i="2"/>
  <c r="AA496" i="2"/>
  <c r="X504" i="2"/>
  <c r="Y504" i="2"/>
  <c r="Z504" i="2"/>
  <c r="AA504" i="2"/>
  <c r="X512" i="2"/>
  <c r="Y512" i="2"/>
  <c r="Z512" i="2"/>
  <c r="AA512" i="2"/>
  <c r="X520" i="2"/>
  <c r="Y520" i="2"/>
  <c r="Z520" i="2"/>
  <c r="AA520" i="2"/>
  <c r="X528" i="2"/>
  <c r="Y528" i="2"/>
  <c r="Z528" i="2"/>
  <c r="AA528" i="2"/>
  <c r="X536" i="2"/>
  <c r="Y536" i="2"/>
  <c r="Z536" i="2"/>
  <c r="AA536" i="2"/>
  <c r="X544" i="2"/>
  <c r="Y544" i="2"/>
  <c r="Z544" i="2"/>
  <c r="AA544" i="2"/>
  <c r="X552" i="2"/>
  <c r="Y552" i="2"/>
  <c r="Z552" i="2"/>
  <c r="AA552" i="2"/>
  <c r="X560" i="2"/>
  <c r="Y560" i="2"/>
  <c r="Z560" i="2"/>
  <c r="AA560" i="2"/>
  <c r="X568" i="2"/>
  <c r="Y568" i="2"/>
  <c r="Z568" i="2"/>
  <c r="AA568" i="2"/>
  <c r="X576" i="2"/>
  <c r="Y576" i="2"/>
  <c r="Z576" i="2"/>
  <c r="AA576" i="2"/>
  <c r="X584" i="2"/>
  <c r="Y584" i="2"/>
  <c r="Z584" i="2"/>
  <c r="AA584" i="2"/>
  <c r="X592" i="2"/>
  <c r="Y592" i="2"/>
  <c r="Z592" i="2"/>
  <c r="AA592" i="2"/>
  <c r="X600" i="2"/>
  <c r="Y600" i="2"/>
  <c r="Z600" i="2"/>
  <c r="AA600" i="2"/>
  <c r="X608" i="2"/>
  <c r="Y608" i="2"/>
  <c r="Z608" i="2"/>
  <c r="AA608" i="2"/>
  <c r="X616" i="2"/>
  <c r="Y616" i="2"/>
  <c r="Z616" i="2"/>
  <c r="AA616" i="2"/>
  <c r="X624" i="2"/>
  <c r="Y624" i="2"/>
  <c r="Z624" i="2"/>
  <c r="AA624" i="2"/>
  <c r="X632" i="2"/>
  <c r="Y632" i="2"/>
  <c r="Z632" i="2"/>
  <c r="AA632" i="2"/>
  <c r="X640" i="2"/>
  <c r="Y640" i="2"/>
  <c r="Z640" i="2"/>
  <c r="AA640" i="2"/>
  <c r="X648" i="2"/>
  <c r="Y648" i="2"/>
  <c r="Z648" i="2"/>
  <c r="AA648" i="2"/>
  <c r="X656" i="2"/>
  <c r="Y656" i="2"/>
  <c r="Z656" i="2"/>
  <c r="AA656" i="2"/>
  <c r="X664" i="2"/>
  <c r="Y664" i="2"/>
  <c r="Z664" i="2"/>
  <c r="AA664" i="2"/>
  <c r="X672" i="2"/>
  <c r="Y672" i="2"/>
  <c r="Z672" i="2"/>
  <c r="AA672" i="2"/>
  <c r="X680" i="2"/>
  <c r="Y680" i="2"/>
  <c r="Z680" i="2"/>
  <c r="AA680" i="2"/>
  <c r="X688" i="2"/>
  <c r="Y688" i="2"/>
  <c r="Z688" i="2"/>
  <c r="AA688" i="2"/>
  <c r="X696" i="2"/>
  <c r="Y696" i="2"/>
  <c r="Z696" i="2"/>
  <c r="AA696" i="2"/>
  <c r="X704" i="2"/>
  <c r="Y704" i="2"/>
  <c r="Z704" i="2"/>
  <c r="AA704" i="2"/>
  <c r="X712" i="2"/>
  <c r="Y712" i="2"/>
  <c r="Z712" i="2"/>
  <c r="AA712" i="2"/>
  <c r="X720" i="2"/>
  <c r="Y720" i="2"/>
  <c r="Z720" i="2"/>
  <c r="AA720" i="2"/>
  <c r="X728" i="2"/>
  <c r="Y728" i="2"/>
  <c r="Z728" i="2"/>
  <c r="AA728" i="2"/>
  <c r="X736" i="2"/>
  <c r="Y736" i="2"/>
  <c r="Z736" i="2"/>
  <c r="AA736" i="2"/>
  <c r="X744" i="2"/>
  <c r="Y744" i="2"/>
  <c r="Z744" i="2"/>
  <c r="AA744" i="2"/>
  <c r="X752" i="2"/>
  <c r="Y752" i="2"/>
  <c r="Z752" i="2"/>
  <c r="AA752" i="2"/>
  <c r="X760" i="2"/>
  <c r="Y760" i="2"/>
  <c r="Z760" i="2"/>
  <c r="AA760" i="2"/>
  <c r="X768" i="2"/>
  <c r="Y768" i="2"/>
  <c r="Z768" i="2"/>
  <c r="AA768" i="2"/>
  <c r="X776" i="2"/>
  <c r="Y776" i="2"/>
  <c r="Z776" i="2"/>
  <c r="AA776" i="2"/>
  <c r="X784" i="2"/>
  <c r="Y784" i="2"/>
  <c r="Z784" i="2"/>
  <c r="AA784" i="2"/>
  <c r="X792" i="2"/>
  <c r="Y792" i="2"/>
  <c r="Z792" i="2"/>
  <c r="AA792" i="2"/>
  <c r="X800" i="2"/>
  <c r="Y800" i="2"/>
  <c r="Z800" i="2"/>
  <c r="AA800" i="2"/>
  <c r="X808" i="2"/>
  <c r="Y808" i="2"/>
  <c r="Z808" i="2"/>
  <c r="AA808" i="2"/>
  <c r="X816" i="2"/>
  <c r="Y816" i="2"/>
  <c r="Z816" i="2"/>
  <c r="AA816" i="2"/>
  <c r="X824" i="2"/>
  <c r="Y824" i="2"/>
  <c r="Z824" i="2"/>
  <c r="AA824" i="2"/>
  <c r="X832" i="2"/>
  <c r="Y832" i="2"/>
  <c r="Z832" i="2"/>
  <c r="AA832" i="2"/>
  <c r="X840" i="2"/>
  <c r="Y840" i="2"/>
  <c r="Z840" i="2"/>
  <c r="AA840" i="2"/>
  <c r="X848" i="2"/>
  <c r="Y848" i="2"/>
  <c r="Z848" i="2"/>
  <c r="AA848" i="2"/>
  <c r="X856" i="2"/>
  <c r="Y856" i="2"/>
  <c r="Z856" i="2"/>
  <c r="AA856" i="2"/>
  <c r="X864" i="2"/>
  <c r="Y864" i="2"/>
  <c r="Z864" i="2"/>
  <c r="AA864" i="2"/>
  <c r="X872" i="2"/>
  <c r="Y872" i="2"/>
  <c r="Z872" i="2"/>
  <c r="AA872" i="2"/>
  <c r="X880" i="2"/>
  <c r="Y880" i="2"/>
  <c r="Z880" i="2"/>
  <c r="AA880" i="2"/>
  <c r="X888" i="2"/>
  <c r="Y888" i="2"/>
  <c r="Z888" i="2"/>
  <c r="AA888" i="2"/>
  <c r="X896" i="2"/>
  <c r="Y896" i="2"/>
  <c r="Z896" i="2"/>
  <c r="AA896" i="2"/>
  <c r="X904" i="2"/>
  <c r="Y904" i="2"/>
  <c r="Z904" i="2"/>
  <c r="AA904" i="2"/>
  <c r="X912" i="2"/>
  <c r="Y912" i="2"/>
  <c r="Z912" i="2"/>
  <c r="AA912" i="2"/>
  <c r="X920" i="2"/>
  <c r="Y920" i="2"/>
  <c r="Z920" i="2"/>
  <c r="AA920" i="2"/>
  <c r="X928" i="2"/>
  <c r="Y928" i="2"/>
  <c r="Z928" i="2"/>
  <c r="AA928" i="2"/>
  <c r="X936" i="2"/>
  <c r="Y936" i="2"/>
  <c r="Z936" i="2"/>
  <c r="AA936" i="2"/>
  <c r="X379" i="2"/>
  <c r="Y379" i="2"/>
  <c r="Z379" i="2"/>
  <c r="AA379" i="2"/>
  <c r="X523" i="2"/>
  <c r="Y523" i="2"/>
  <c r="Z523" i="2"/>
  <c r="AA523" i="2"/>
  <c r="X579" i="2"/>
  <c r="Y579" i="2"/>
  <c r="Z579" i="2"/>
  <c r="AA579" i="2"/>
  <c r="X619" i="2"/>
  <c r="Y619" i="2"/>
  <c r="Z619" i="2"/>
  <c r="AA619" i="2"/>
  <c r="X675" i="2"/>
  <c r="Y675" i="2"/>
  <c r="Z675" i="2"/>
  <c r="AA675" i="2"/>
  <c r="X747" i="2"/>
  <c r="Y747" i="2"/>
  <c r="Z747" i="2"/>
  <c r="AA747" i="2"/>
  <c r="X795" i="2"/>
  <c r="Y795" i="2"/>
  <c r="Z795" i="2"/>
  <c r="AA795" i="2"/>
  <c r="X9" i="2"/>
  <c r="Y9" i="2"/>
  <c r="Z9" i="2"/>
  <c r="AA9" i="2"/>
  <c r="X17" i="2"/>
  <c r="Y17" i="2"/>
  <c r="Z17" i="2"/>
  <c r="AA17" i="2"/>
  <c r="X25" i="2"/>
  <c r="Y25" i="2"/>
  <c r="Z25" i="2"/>
  <c r="AA25" i="2"/>
  <c r="X33" i="2"/>
  <c r="Y33" i="2"/>
  <c r="Z33" i="2"/>
  <c r="AA33" i="2"/>
  <c r="X41" i="2"/>
  <c r="Y41" i="2"/>
  <c r="Z41" i="2"/>
  <c r="AA41" i="2"/>
  <c r="X49" i="2"/>
  <c r="Y49" i="2"/>
  <c r="Z49" i="2"/>
  <c r="AA49" i="2"/>
  <c r="X57" i="2"/>
  <c r="Y57" i="2"/>
  <c r="Z57" i="2"/>
  <c r="AA57" i="2"/>
  <c r="X65" i="2"/>
  <c r="Y65" i="2"/>
  <c r="Z65" i="2"/>
  <c r="AA65" i="2"/>
  <c r="X73" i="2"/>
  <c r="Y73" i="2"/>
  <c r="Z73" i="2"/>
  <c r="AA73" i="2"/>
  <c r="X81" i="2"/>
  <c r="Y81" i="2"/>
  <c r="Z81" i="2"/>
  <c r="AA81" i="2"/>
  <c r="X89" i="2"/>
  <c r="Y89" i="2"/>
  <c r="Z89" i="2"/>
  <c r="AA89" i="2"/>
  <c r="X97" i="2"/>
  <c r="Y97" i="2"/>
  <c r="Z97" i="2"/>
  <c r="AA97" i="2"/>
  <c r="X105" i="2"/>
  <c r="Y105" i="2"/>
  <c r="Z105" i="2"/>
  <c r="AA105" i="2"/>
  <c r="X113" i="2"/>
  <c r="Y113" i="2"/>
  <c r="Z113" i="2"/>
  <c r="AA113" i="2"/>
  <c r="X121" i="2"/>
  <c r="Y121" i="2"/>
  <c r="Z121" i="2"/>
  <c r="AA121" i="2"/>
  <c r="X129" i="2"/>
  <c r="Y129" i="2"/>
  <c r="Z129" i="2"/>
  <c r="AA129" i="2"/>
  <c r="X137" i="2"/>
  <c r="Y137" i="2"/>
  <c r="Z137" i="2"/>
  <c r="AA137" i="2"/>
  <c r="X145" i="2"/>
  <c r="Y145" i="2"/>
  <c r="Z145" i="2"/>
  <c r="AA145" i="2"/>
  <c r="X153" i="2"/>
  <c r="Y153" i="2"/>
  <c r="Z153" i="2"/>
  <c r="AA153" i="2"/>
  <c r="X161" i="2"/>
  <c r="Y161" i="2"/>
  <c r="Z161" i="2"/>
  <c r="AA161" i="2"/>
  <c r="X169" i="2"/>
  <c r="Y169" i="2"/>
  <c r="Z169" i="2"/>
  <c r="AA169" i="2"/>
  <c r="X177" i="2"/>
  <c r="Y177" i="2"/>
  <c r="Z177" i="2"/>
  <c r="AA177" i="2"/>
  <c r="X185" i="2"/>
  <c r="Y185" i="2"/>
  <c r="Z185" i="2"/>
  <c r="AA185" i="2"/>
  <c r="X193" i="2"/>
  <c r="Y193" i="2"/>
  <c r="Z193" i="2"/>
  <c r="AA193" i="2"/>
  <c r="X201" i="2"/>
  <c r="Y201" i="2"/>
  <c r="Z201" i="2"/>
  <c r="AA201" i="2"/>
  <c r="X209" i="2"/>
  <c r="Y209" i="2"/>
  <c r="Z209" i="2"/>
  <c r="AA209" i="2"/>
  <c r="X217" i="2"/>
  <c r="Y217" i="2"/>
  <c r="Z217" i="2"/>
  <c r="AA217" i="2"/>
  <c r="X225" i="2"/>
  <c r="Y225" i="2"/>
  <c r="Z225" i="2"/>
  <c r="AA225" i="2"/>
  <c r="X233" i="2"/>
  <c r="Y233" i="2"/>
  <c r="Z233" i="2"/>
  <c r="AA233" i="2"/>
  <c r="X241" i="2"/>
  <c r="Y241" i="2"/>
  <c r="Z241" i="2"/>
  <c r="AA241" i="2"/>
  <c r="X249" i="2"/>
  <c r="Y249" i="2"/>
  <c r="Z249" i="2"/>
  <c r="AA249" i="2"/>
  <c r="X257" i="2"/>
  <c r="Y257" i="2"/>
  <c r="Z257" i="2"/>
  <c r="AA257" i="2"/>
  <c r="X265" i="2"/>
  <c r="Y265" i="2"/>
  <c r="Z265" i="2"/>
  <c r="AA265" i="2"/>
  <c r="X273" i="2"/>
  <c r="Y273" i="2"/>
  <c r="Z273" i="2"/>
  <c r="AA273" i="2"/>
  <c r="X281" i="2"/>
  <c r="Y281" i="2"/>
  <c r="Z281" i="2"/>
  <c r="AA281" i="2"/>
  <c r="X289" i="2"/>
  <c r="Y289" i="2"/>
  <c r="Z289" i="2"/>
  <c r="AA289" i="2"/>
  <c r="X297" i="2"/>
  <c r="Y297" i="2"/>
  <c r="Z297" i="2"/>
  <c r="AA297" i="2"/>
  <c r="X305" i="2"/>
  <c r="Y305" i="2"/>
  <c r="Z305" i="2"/>
  <c r="AA305" i="2"/>
  <c r="X313" i="2"/>
  <c r="Y313" i="2"/>
  <c r="Z313" i="2"/>
  <c r="AA313" i="2"/>
  <c r="X321" i="2"/>
  <c r="Y321" i="2"/>
  <c r="Z321" i="2"/>
  <c r="AA321" i="2"/>
  <c r="X329" i="2"/>
  <c r="Y329" i="2"/>
  <c r="Z329" i="2"/>
  <c r="AA329" i="2"/>
  <c r="X337" i="2"/>
  <c r="Y337" i="2"/>
  <c r="Z337" i="2"/>
  <c r="AA337" i="2"/>
  <c r="X345" i="2"/>
  <c r="Y345" i="2"/>
  <c r="Z345" i="2"/>
  <c r="AA345" i="2"/>
  <c r="X353" i="2"/>
  <c r="Y353" i="2"/>
  <c r="Z353" i="2"/>
  <c r="AA353" i="2"/>
  <c r="X361" i="2"/>
  <c r="Y361" i="2"/>
  <c r="Z361" i="2"/>
  <c r="AA361" i="2"/>
  <c r="X369" i="2"/>
  <c r="Y369" i="2"/>
  <c r="Z369" i="2"/>
  <c r="AA369" i="2"/>
  <c r="X377" i="2"/>
  <c r="Y377" i="2"/>
  <c r="Z377" i="2"/>
  <c r="AA377" i="2"/>
  <c r="X385" i="2"/>
  <c r="Y385" i="2"/>
  <c r="Z385" i="2"/>
  <c r="AA385" i="2"/>
  <c r="X393" i="2"/>
  <c r="Y393" i="2"/>
  <c r="Z393" i="2"/>
  <c r="AA393" i="2"/>
  <c r="X401" i="2"/>
  <c r="Y401" i="2"/>
  <c r="Z401" i="2"/>
  <c r="AA401" i="2"/>
  <c r="X409" i="2"/>
  <c r="Y409" i="2"/>
  <c r="Z409" i="2"/>
  <c r="AA409" i="2"/>
  <c r="X417" i="2"/>
  <c r="Y417" i="2"/>
  <c r="Z417" i="2"/>
  <c r="AA417" i="2"/>
  <c r="X425" i="2"/>
  <c r="Y425" i="2"/>
  <c r="Z425" i="2"/>
  <c r="AA425" i="2"/>
  <c r="X433" i="2"/>
  <c r="Y433" i="2"/>
  <c r="Z433" i="2"/>
  <c r="AA433" i="2"/>
  <c r="X441" i="2"/>
  <c r="Y441" i="2"/>
  <c r="Z441" i="2"/>
  <c r="AA441" i="2"/>
  <c r="X449" i="2"/>
  <c r="Y449" i="2"/>
  <c r="Z449" i="2"/>
  <c r="AA449" i="2"/>
  <c r="X457" i="2"/>
  <c r="Y457" i="2"/>
  <c r="Z457" i="2"/>
  <c r="AA457" i="2"/>
  <c r="X465" i="2"/>
  <c r="Y465" i="2"/>
  <c r="Z465" i="2"/>
  <c r="AA465" i="2"/>
  <c r="X473" i="2"/>
  <c r="Y473" i="2"/>
  <c r="Z473" i="2"/>
  <c r="AA473" i="2"/>
  <c r="X481" i="2"/>
  <c r="Y481" i="2"/>
  <c r="Z481" i="2"/>
  <c r="AA481" i="2"/>
  <c r="X489" i="2"/>
  <c r="Y489" i="2"/>
  <c r="Z489" i="2"/>
  <c r="AA489" i="2"/>
  <c r="X497" i="2"/>
  <c r="Y497" i="2"/>
  <c r="Z497" i="2"/>
  <c r="AA497" i="2"/>
  <c r="X505" i="2"/>
  <c r="Y505" i="2"/>
  <c r="Z505" i="2"/>
  <c r="AA505" i="2"/>
  <c r="X513" i="2"/>
  <c r="Y513" i="2"/>
  <c r="Z513" i="2"/>
  <c r="AA513" i="2"/>
  <c r="X521" i="2"/>
  <c r="Y521" i="2"/>
  <c r="Z521" i="2"/>
  <c r="AA521" i="2"/>
  <c r="X529" i="2"/>
  <c r="Y529" i="2"/>
  <c r="Z529" i="2"/>
  <c r="AA529" i="2"/>
  <c r="X537" i="2"/>
  <c r="Y537" i="2"/>
  <c r="Z537" i="2"/>
  <c r="AA537" i="2"/>
  <c r="X545" i="2"/>
  <c r="Y545" i="2"/>
  <c r="Z545" i="2"/>
  <c r="AA545" i="2"/>
  <c r="X553" i="2"/>
  <c r="Y553" i="2"/>
  <c r="Z553" i="2"/>
  <c r="AA553" i="2"/>
  <c r="X561" i="2"/>
  <c r="Y561" i="2"/>
  <c r="Z561" i="2"/>
  <c r="AA561" i="2"/>
  <c r="X569" i="2"/>
  <c r="Y569" i="2"/>
  <c r="Z569" i="2"/>
  <c r="AA569" i="2"/>
  <c r="X577" i="2"/>
  <c r="Y577" i="2"/>
  <c r="Z577" i="2"/>
  <c r="AA577" i="2"/>
  <c r="X585" i="2"/>
  <c r="Y585" i="2"/>
  <c r="Z585" i="2"/>
  <c r="AA585" i="2"/>
  <c r="X593" i="2"/>
  <c r="Y593" i="2"/>
  <c r="Z593" i="2"/>
  <c r="AA593" i="2"/>
  <c r="X601" i="2"/>
  <c r="Y601" i="2"/>
  <c r="Z601" i="2"/>
  <c r="AA601" i="2"/>
  <c r="X609" i="2"/>
  <c r="Y609" i="2"/>
  <c r="Z609" i="2"/>
  <c r="AA609" i="2"/>
  <c r="X617" i="2"/>
  <c r="Y617" i="2"/>
  <c r="Z617" i="2"/>
  <c r="AA617" i="2"/>
  <c r="X625" i="2"/>
  <c r="Y625" i="2"/>
  <c r="Z625" i="2"/>
  <c r="AA625" i="2"/>
  <c r="X633" i="2"/>
  <c r="Y633" i="2"/>
  <c r="Z633" i="2"/>
  <c r="AA633" i="2"/>
  <c r="X641" i="2"/>
  <c r="Y641" i="2"/>
  <c r="Z641" i="2"/>
  <c r="AA641" i="2"/>
  <c r="X649" i="2"/>
  <c r="Y649" i="2"/>
  <c r="Z649" i="2"/>
  <c r="AA649" i="2"/>
  <c r="X657" i="2"/>
  <c r="Y657" i="2"/>
  <c r="Z657" i="2"/>
  <c r="AA657" i="2"/>
  <c r="X665" i="2"/>
  <c r="Y665" i="2"/>
  <c r="Z665" i="2"/>
  <c r="AA665" i="2"/>
  <c r="X673" i="2"/>
  <c r="Y673" i="2"/>
  <c r="Z673" i="2"/>
  <c r="AA673" i="2"/>
  <c r="X681" i="2"/>
  <c r="Y681" i="2"/>
  <c r="Z681" i="2"/>
  <c r="AA681" i="2"/>
  <c r="X689" i="2"/>
  <c r="Y689" i="2"/>
  <c r="Z689" i="2"/>
  <c r="AA689" i="2"/>
  <c r="X697" i="2"/>
  <c r="Y697" i="2"/>
  <c r="Z697" i="2"/>
  <c r="AA697" i="2"/>
  <c r="X705" i="2"/>
  <c r="Y705" i="2"/>
  <c r="Z705" i="2"/>
  <c r="AA705" i="2"/>
  <c r="X713" i="2"/>
  <c r="Y713" i="2"/>
  <c r="Z713" i="2"/>
  <c r="AA713" i="2"/>
  <c r="X721" i="2"/>
  <c r="Y721" i="2"/>
  <c r="Z721" i="2"/>
  <c r="AA721" i="2"/>
  <c r="X729" i="2"/>
  <c r="Y729" i="2"/>
  <c r="Z729" i="2"/>
  <c r="AA729" i="2"/>
  <c r="X737" i="2"/>
  <c r="Y737" i="2"/>
  <c r="Z737" i="2"/>
  <c r="AA737" i="2"/>
  <c r="X745" i="2"/>
  <c r="Y745" i="2"/>
  <c r="Z745" i="2"/>
  <c r="AA745" i="2"/>
  <c r="X753" i="2"/>
  <c r="Y753" i="2"/>
  <c r="Z753" i="2"/>
  <c r="AA753" i="2"/>
  <c r="X761" i="2"/>
  <c r="Y761" i="2"/>
  <c r="Z761" i="2"/>
  <c r="AA761" i="2"/>
  <c r="X769" i="2"/>
  <c r="Y769" i="2"/>
  <c r="Z769" i="2"/>
  <c r="AA769" i="2"/>
  <c r="X777" i="2"/>
  <c r="Y777" i="2"/>
  <c r="Z777" i="2"/>
  <c r="AA777" i="2"/>
  <c r="X785" i="2"/>
  <c r="Y785" i="2"/>
  <c r="Z785" i="2"/>
  <c r="AA785" i="2"/>
  <c r="X793" i="2"/>
  <c r="Y793" i="2"/>
  <c r="Z793" i="2"/>
  <c r="AA793" i="2"/>
  <c r="X801" i="2"/>
  <c r="Y801" i="2"/>
  <c r="Z801" i="2"/>
  <c r="AA801" i="2"/>
  <c r="X809" i="2"/>
  <c r="Y809" i="2"/>
  <c r="Z809" i="2"/>
  <c r="AA809" i="2"/>
  <c r="X817" i="2"/>
  <c r="Y817" i="2"/>
  <c r="Z817" i="2"/>
  <c r="AA817" i="2"/>
  <c r="X825" i="2"/>
  <c r="Y825" i="2"/>
  <c r="Z825" i="2"/>
  <c r="AA825" i="2"/>
  <c r="X833" i="2"/>
  <c r="Y833" i="2"/>
  <c r="Z833" i="2"/>
  <c r="AA833" i="2"/>
  <c r="X841" i="2"/>
  <c r="Y841" i="2"/>
  <c r="Z841" i="2"/>
  <c r="AA841" i="2"/>
  <c r="X849" i="2"/>
  <c r="Y849" i="2"/>
  <c r="Z849" i="2"/>
  <c r="AA849" i="2"/>
  <c r="X857" i="2"/>
  <c r="Y857" i="2"/>
  <c r="Z857" i="2"/>
  <c r="AA857" i="2"/>
  <c r="X865" i="2"/>
  <c r="Y865" i="2"/>
  <c r="Z865" i="2"/>
  <c r="AA865" i="2"/>
  <c r="X873" i="2"/>
  <c r="Y873" i="2"/>
  <c r="Z873" i="2"/>
  <c r="AA873" i="2"/>
  <c r="X881" i="2"/>
  <c r="Y881" i="2"/>
  <c r="Z881" i="2"/>
  <c r="AA881" i="2"/>
  <c r="X889" i="2"/>
  <c r="Y889" i="2"/>
  <c r="Z889" i="2"/>
  <c r="AA889" i="2"/>
  <c r="X897" i="2"/>
  <c r="Y897" i="2"/>
  <c r="Z897" i="2"/>
  <c r="AA897" i="2"/>
  <c r="X905" i="2"/>
  <c r="Y905" i="2"/>
  <c r="Z905" i="2"/>
  <c r="AA905" i="2"/>
  <c r="X913" i="2"/>
  <c r="Y913" i="2"/>
  <c r="Z913" i="2"/>
  <c r="AA913" i="2"/>
  <c r="X921" i="2"/>
  <c r="Y921" i="2"/>
  <c r="Z921" i="2"/>
  <c r="AA921" i="2"/>
  <c r="X929" i="2"/>
  <c r="Y929" i="2"/>
  <c r="Z929" i="2"/>
  <c r="AA929" i="2"/>
  <c r="X937" i="2"/>
  <c r="Y937" i="2"/>
  <c r="Z937" i="2"/>
  <c r="AA937" i="2"/>
  <c r="X387" i="2"/>
  <c r="Y387" i="2"/>
  <c r="Z387" i="2"/>
  <c r="AA387" i="2"/>
  <c r="X515" i="2"/>
  <c r="Y515" i="2"/>
  <c r="Z515" i="2"/>
  <c r="AA515" i="2"/>
  <c r="X571" i="2"/>
  <c r="Y571" i="2"/>
  <c r="Z571" i="2"/>
  <c r="AA571" i="2"/>
  <c r="X627" i="2"/>
  <c r="Y627" i="2"/>
  <c r="Z627" i="2"/>
  <c r="AA627" i="2"/>
  <c r="X683" i="2"/>
  <c r="Y683" i="2"/>
  <c r="Z683" i="2"/>
  <c r="AA683" i="2"/>
  <c r="X731" i="2"/>
  <c r="Y731" i="2"/>
  <c r="Z731" i="2"/>
  <c r="AA731" i="2"/>
  <c r="X787" i="2"/>
  <c r="Y787" i="2"/>
  <c r="Z787" i="2"/>
  <c r="AA787" i="2"/>
  <c r="X10" i="2"/>
  <c r="Y10" i="2"/>
  <c r="Z10" i="2"/>
  <c r="AA10" i="2"/>
  <c r="X18" i="2"/>
  <c r="Y18" i="2"/>
  <c r="Z18" i="2"/>
  <c r="AA18" i="2"/>
  <c r="X26" i="2"/>
  <c r="Y26" i="2"/>
  <c r="Z26" i="2"/>
  <c r="AA26" i="2"/>
  <c r="X34" i="2"/>
  <c r="Y34" i="2"/>
  <c r="Z34" i="2"/>
  <c r="AA34" i="2"/>
  <c r="X42" i="2"/>
  <c r="Y42" i="2"/>
  <c r="Z42" i="2"/>
  <c r="AA42" i="2"/>
  <c r="X50" i="2"/>
  <c r="Y50" i="2"/>
  <c r="Z50" i="2"/>
  <c r="AA50" i="2"/>
  <c r="X58" i="2"/>
  <c r="Y58" i="2"/>
  <c r="Z58" i="2"/>
  <c r="AA58" i="2"/>
  <c r="X66" i="2"/>
  <c r="Y66" i="2"/>
  <c r="Z66" i="2"/>
  <c r="AA66" i="2"/>
  <c r="X74" i="2"/>
  <c r="Y74" i="2"/>
  <c r="Z74" i="2"/>
  <c r="AA74" i="2"/>
  <c r="X82" i="2"/>
  <c r="Y82" i="2"/>
  <c r="Z82" i="2"/>
  <c r="AA82" i="2"/>
  <c r="X90" i="2"/>
  <c r="Y90" i="2"/>
  <c r="Z90" i="2"/>
  <c r="AA90" i="2"/>
  <c r="X98" i="2"/>
  <c r="Y98" i="2"/>
  <c r="Z98" i="2"/>
  <c r="AA98" i="2"/>
  <c r="X106" i="2"/>
  <c r="Y106" i="2"/>
  <c r="Z106" i="2"/>
  <c r="AA106" i="2"/>
  <c r="X114" i="2"/>
  <c r="Y114" i="2"/>
  <c r="Z114" i="2"/>
  <c r="AA114" i="2"/>
  <c r="X122" i="2"/>
  <c r="Y122" i="2"/>
  <c r="Z122" i="2"/>
  <c r="AA122" i="2"/>
  <c r="X130" i="2"/>
  <c r="Y130" i="2"/>
  <c r="Z130" i="2"/>
  <c r="AA130" i="2"/>
  <c r="X138" i="2"/>
  <c r="Y138" i="2"/>
  <c r="Z138" i="2"/>
  <c r="AA138" i="2"/>
  <c r="X146" i="2"/>
  <c r="Y146" i="2"/>
  <c r="Z146" i="2"/>
  <c r="AA146" i="2"/>
  <c r="X154" i="2"/>
  <c r="Y154" i="2"/>
  <c r="Z154" i="2"/>
  <c r="AA154" i="2"/>
  <c r="X162" i="2"/>
  <c r="Y162" i="2"/>
  <c r="Z162" i="2"/>
  <c r="AA162" i="2"/>
  <c r="X170" i="2"/>
  <c r="Y170" i="2"/>
  <c r="Z170" i="2"/>
  <c r="AA170" i="2"/>
  <c r="X178" i="2"/>
  <c r="Y178" i="2"/>
  <c r="Z178" i="2"/>
  <c r="AA178" i="2"/>
  <c r="X186" i="2"/>
  <c r="Y186" i="2"/>
  <c r="Z186" i="2"/>
  <c r="AA186" i="2"/>
  <c r="X194" i="2"/>
  <c r="Y194" i="2"/>
  <c r="Z194" i="2"/>
  <c r="AA194" i="2"/>
  <c r="X202" i="2"/>
  <c r="Y202" i="2"/>
  <c r="Z202" i="2"/>
  <c r="AA202" i="2"/>
  <c r="X210" i="2"/>
  <c r="Y210" i="2"/>
  <c r="Z210" i="2"/>
  <c r="AA210" i="2"/>
  <c r="X218" i="2"/>
  <c r="Y218" i="2"/>
  <c r="Z218" i="2"/>
  <c r="AA218" i="2"/>
  <c r="X226" i="2"/>
  <c r="Y226" i="2"/>
  <c r="Z226" i="2"/>
  <c r="AA226" i="2"/>
  <c r="X234" i="2"/>
  <c r="Y234" i="2"/>
  <c r="Z234" i="2"/>
  <c r="AA234" i="2"/>
  <c r="X242" i="2"/>
  <c r="Y242" i="2"/>
  <c r="Z242" i="2"/>
  <c r="AA242" i="2"/>
  <c r="X250" i="2"/>
  <c r="Y250" i="2"/>
  <c r="Z250" i="2"/>
  <c r="AA250" i="2"/>
  <c r="X258" i="2"/>
  <c r="Y258" i="2"/>
  <c r="Z258" i="2"/>
  <c r="AA258" i="2"/>
  <c r="X266" i="2"/>
  <c r="Y266" i="2"/>
  <c r="Z266" i="2"/>
  <c r="AA266" i="2"/>
  <c r="X274" i="2"/>
  <c r="Y274" i="2"/>
  <c r="Z274" i="2"/>
  <c r="AA274" i="2"/>
  <c r="X282" i="2"/>
  <c r="Y282" i="2"/>
  <c r="Z282" i="2"/>
  <c r="AA282" i="2"/>
  <c r="X290" i="2"/>
  <c r="Y290" i="2"/>
  <c r="Z290" i="2"/>
  <c r="AA290" i="2"/>
  <c r="X298" i="2"/>
  <c r="Y298" i="2"/>
  <c r="Z298" i="2"/>
  <c r="AA298" i="2"/>
  <c r="X306" i="2"/>
  <c r="Y306" i="2"/>
  <c r="Z306" i="2"/>
  <c r="AA306" i="2"/>
  <c r="X314" i="2"/>
  <c r="Y314" i="2"/>
  <c r="Z314" i="2"/>
  <c r="AA314" i="2"/>
  <c r="X322" i="2"/>
  <c r="Y322" i="2"/>
  <c r="Z322" i="2"/>
  <c r="AA322" i="2"/>
  <c r="X330" i="2"/>
  <c r="Y330" i="2"/>
  <c r="Z330" i="2"/>
  <c r="AA330" i="2"/>
  <c r="X338" i="2"/>
  <c r="Y338" i="2"/>
  <c r="Z338" i="2"/>
  <c r="AA338" i="2"/>
  <c r="X346" i="2"/>
  <c r="Y346" i="2"/>
  <c r="Z346" i="2"/>
  <c r="AA346" i="2"/>
  <c r="X354" i="2"/>
  <c r="Y354" i="2"/>
  <c r="Z354" i="2"/>
  <c r="AA354" i="2"/>
  <c r="X362" i="2"/>
  <c r="Y362" i="2"/>
  <c r="Z362" i="2"/>
  <c r="AA362" i="2"/>
  <c r="X370" i="2"/>
  <c r="Y370" i="2"/>
  <c r="Z370" i="2"/>
  <c r="AA370" i="2"/>
  <c r="X378" i="2"/>
  <c r="Y378" i="2"/>
  <c r="Z378" i="2"/>
  <c r="AA378" i="2"/>
  <c r="X386" i="2"/>
  <c r="Y386" i="2"/>
  <c r="Z386" i="2"/>
  <c r="AA386" i="2"/>
  <c r="X394" i="2"/>
  <c r="Y394" i="2"/>
  <c r="Z394" i="2"/>
  <c r="AA394" i="2"/>
  <c r="X402" i="2"/>
  <c r="Y402" i="2"/>
  <c r="Z402" i="2"/>
  <c r="AA402" i="2"/>
  <c r="X410" i="2"/>
  <c r="Y410" i="2"/>
  <c r="Z410" i="2"/>
  <c r="AA410" i="2"/>
  <c r="X418" i="2"/>
  <c r="Y418" i="2"/>
  <c r="Z418" i="2"/>
  <c r="AA418" i="2"/>
  <c r="X426" i="2"/>
  <c r="Y426" i="2"/>
  <c r="Z426" i="2"/>
  <c r="AA426" i="2"/>
  <c r="X434" i="2"/>
  <c r="Y434" i="2"/>
  <c r="Z434" i="2"/>
  <c r="AA434" i="2"/>
  <c r="X442" i="2"/>
  <c r="Y442" i="2"/>
  <c r="Z442" i="2"/>
  <c r="AA442" i="2"/>
  <c r="X450" i="2"/>
  <c r="Y450" i="2"/>
  <c r="Z450" i="2"/>
  <c r="AA450" i="2"/>
  <c r="X458" i="2"/>
  <c r="Y458" i="2"/>
  <c r="Z458" i="2"/>
  <c r="AA458" i="2"/>
  <c r="X466" i="2"/>
  <c r="Y466" i="2"/>
  <c r="Z466" i="2"/>
  <c r="AA466" i="2"/>
  <c r="X474" i="2"/>
  <c r="Y474" i="2"/>
  <c r="Z474" i="2"/>
  <c r="AA474" i="2"/>
  <c r="X482" i="2"/>
  <c r="Y482" i="2"/>
  <c r="Z482" i="2"/>
  <c r="AA482" i="2"/>
  <c r="X490" i="2"/>
  <c r="Y490" i="2"/>
  <c r="Z490" i="2"/>
  <c r="AA490" i="2"/>
  <c r="X498" i="2"/>
  <c r="Y498" i="2"/>
  <c r="Z498" i="2"/>
  <c r="AA498" i="2"/>
  <c r="X506" i="2"/>
  <c r="Y506" i="2"/>
  <c r="Z506" i="2"/>
  <c r="AA506" i="2"/>
  <c r="X514" i="2"/>
  <c r="Y514" i="2"/>
  <c r="Z514" i="2"/>
  <c r="AA514" i="2"/>
  <c r="X522" i="2"/>
  <c r="Y522" i="2"/>
  <c r="Z522" i="2"/>
  <c r="AA522" i="2"/>
  <c r="X530" i="2"/>
  <c r="Y530" i="2"/>
  <c r="Z530" i="2"/>
  <c r="AA530" i="2"/>
  <c r="X538" i="2"/>
  <c r="Y538" i="2"/>
  <c r="Z538" i="2"/>
  <c r="AA538" i="2"/>
  <c r="X546" i="2"/>
  <c r="Y546" i="2"/>
  <c r="Z546" i="2"/>
  <c r="AA546" i="2"/>
  <c r="X554" i="2"/>
  <c r="Y554" i="2"/>
  <c r="Z554" i="2"/>
  <c r="AA554" i="2"/>
  <c r="X562" i="2"/>
  <c r="Y562" i="2"/>
  <c r="Z562" i="2"/>
  <c r="AA562" i="2"/>
  <c r="X570" i="2"/>
  <c r="Y570" i="2"/>
  <c r="Z570" i="2"/>
  <c r="AA570" i="2"/>
  <c r="X578" i="2"/>
  <c r="Y578" i="2"/>
  <c r="Z578" i="2"/>
  <c r="AA578" i="2"/>
  <c r="X586" i="2"/>
  <c r="Y586" i="2"/>
  <c r="Z586" i="2"/>
  <c r="AA586" i="2"/>
  <c r="X594" i="2"/>
  <c r="Y594" i="2"/>
  <c r="Z594" i="2"/>
  <c r="AA594" i="2"/>
  <c r="X602" i="2"/>
  <c r="Y602" i="2"/>
  <c r="Z602" i="2"/>
  <c r="AA602" i="2"/>
  <c r="X610" i="2"/>
  <c r="Y610" i="2"/>
  <c r="Z610" i="2"/>
  <c r="AA610" i="2"/>
  <c r="X618" i="2"/>
  <c r="Y618" i="2"/>
  <c r="Z618" i="2"/>
  <c r="AA618" i="2"/>
  <c r="X626" i="2"/>
  <c r="Y626" i="2"/>
  <c r="Z626" i="2"/>
  <c r="AA626" i="2"/>
  <c r="X634" i="2"/>
  <c r="Y634" i="2"/>
  <c r="Z634" i="2"/>
  <c r="AA634" i="2"/>
  <c r="X642" i="2"/>
  <c r="Y642" i="2"/>
  <c r="Z642" i="2"/>
  <c r="AA642" i="2"/>
  <c r="X650" i="2"/>
  <c r="Y650" i="2"/>
  <c r="Z650" i="2"/>
  <c r="AA650" i="2"/>
  <c r="X658" i="2"/>
  <c r="Y658" i="2"/>
  <c r="Z658" i="2"/>
  <c r="AA658" i="2"/>
  <c r="X666" i="2"/>
  <c r="Y666" i="2"/>
  <c r="Z666" i="2"/>
  <c r="AA666" i="2"/>
  <c r="X674" i="2"/>
  <c r="Y674" i="2"/>
  <c r="Z674" i="2"/>
  <c r="AA674" i="2"/>
  <c r="X682" i="2"/>
  <c r="Y682" i="2"/>
  <c r="Z682" i="2"/>
  <c r="AA682" i="2"/>
  <c r="X690" i="2"/>
  <c r="Y690" i="2"/>
  <c r="Z690" i="2"/>
  <c r="AA690" i="2"/>
  <c r="X698" i="2"/>
  <c r="Y698" i="2"/>
  <c r="Z698" i="2"/>
  <c r="AA698" i="2"/>
  <c r="X706" i="2"/>
  <c r="Y706" i="2"/>
  <c r="Z706" i="2"/>
  <c r="AA706" i="2"/>
  <c r="X714" i="2"/>
  <c r="Y714" i="2"/>
  <c r="Z714" i="2"/>
  <c r="AA714" i="2"/>
  <c r="X722" i="2"/>
  <c r="Y722" i="2"/>
  <c r="Z722" i="2"/>
  <c r="AA722" i="2"/>
  <c r="X730" i="2"/>
  <c r="Y730" i="2"/>
  <c r="Z730" i="2"/>
  <c r="AA730" i="2"/>
  <c r="X738" i="2"/>
  <c r="Y738" i="2"/>
  <c r="Z738" i="2"/>
  <c r="AA738" i="2"/>
  <c r="X746" i="2"/>
  <c r="Y746" i="2"/>
  <c r="Z746" i="2"/>
  <c r="AA746" i="2"/>
  <c r="X754" i="2"/>
  <c r="Y754" i="2"/>
  <c r="Z754" i="2"/>
  <c r="AA754" i="2"/>
  <c r="X762" i="2"/>
  <c r="Y762" i="2"/>
  <c r="Z762" i="2"/>
  <c r="AA762" i="2"/>
  <c r="X770" i="2"/>
  <c r="Y770" i="2"/>
  <c r="Z770" i="2"/>
  <c r="AA770" i="2"/>
  <c r="X778" i="2"/>
  <c r="Y778" i="2"/>
  <c r="Z778" i="2"/>
  <c r="AA778" i="2"/>
  <c r="X786" i="2"/>
  <c r="Y786" i="2"/>
  <c r="Z786" i="2"/>
  <c r="AA786" i="2"/>
  <c r="X794" i="2"/>
  <c r="Y794" i="2"/>
  <c r="Z794" i="2"/>
  <c r="AA794" i="2"/>
  <c r="X802" i="2"/>
  <c r="Y802" i="2"/>
  <c r="Z802" i="2"/>
  <c r="AA802" i="2"/>
  <c r="X810" i="2"/>
  <c r="Y810" i="2"/>
  <c r="Z810" i="2"/>
  <c r="AA810" i="2"/>
  <c r="X818" i="2"/>
  <c r="Y818" i="2"/>
  <c r="Z818" i="2"/>
  <c r="AA818" i="2"/>
  <c r="X826" i="2"/>
  <c r="Y826" i="2"/>
  <c r="Z826" i="2"/>
  <c r="AA826" i="2"/>
  <c r="X834" i="2"/>
  <c r="Y834" i="2"/>
  <c r="Z834" i="2"/>
  <c r="AA834" i="2"/>
  <c r="X842" i="2"/>
  <c r="Y842" i="2"/>
  <c r="Z842" i="2"/>
  <c r="AA842" i="2"/>
  <c r="X850" i="2"/>
  <c r="Y850" i="2"/>
  <c r="Z850" i="2"/>
  <c r="AA850" i="2"/>
  <c r="X858" i="2"/>
  <c r="Y858" i="2"/>
  <c r="Z858" i="2"/>
  <c r="AA858" i="2"/>
  <c r="X866" i="2"/>
  <c r="Y866" i="2"/>
  <c r="Z866" i="2"/>
  <c r="AA866" i="2"/>
  <c r="X874" i="2"/>
  <c r="Y874" i="2"/>
  <c r="Z874" i="2"/>
  <c r="AA874" i="2"/>
  <c r="X882" i="2"/>
  <c r="Y882" i="2"/>
  <c r="Z882" i="2"/>
  <c r="AA882" i="2"/>
  <c r="X890" i="2"/>
  <c r="Y890" i="2"/>
  <c r="Z890" i="2"/>
  <c r="AA890" i="2"/>
  <c r="X898" i="2"/>
  <c r="Y898" i="2"/>
  <c r="Z898" i="2"/>
  <c r="AA898" i="2"/>
  <c r="X906" i="2"/>
  <c r="Y906" i="2"/>
  <c r="Z906" i="2"/>
  <c r="AA906" i="2"/>
  <c r="X914" i="2"/>
  <c r="Y914" i="2"/>
  <c r="Z914" i="2"/>
  <c r="AA914" i="2"/>
  <c r="X922" i="2"/>
  <c r="Y922" i="2"/>
  <c r="Z922" i="2"/>
  <c r="AA922" i="2"/>
  <c r="X930" i="2"/>
  <c r="Y930" i="2"/>
  <c r="Z930" i="2"/>
  <c r="AA930" i="2"/>
  <c r="X938" i="2"/>
  <c r="Y938" i="2"/>
  <c r="Z938" i="2"/>
  <c r="AA938" i="2"/>
  <c r="X395" i="2"/>
  <c r="Y395" i="2"/>
  <c r="Z395" i="2"/>
  <c r="AA395" i="2"/>
  <c r="X499" i="2"/>
  <c r="Y499" i="2"/>
  <c r="Z499" i="2"/>
  <c r="AA499" i="2"/>
  <c r="X547" i="2"/>
  <c r="Y547" i="2"/>
  <c r="Z547" i="2"/>
  <c r="AA547" i="2"/>
  <c r="X595" i="2"/>
  <c r="Y595" i="2"/>
  <c r="Z595" i="2"/>
  <c r="AA595" i="2"/>
  <c r="X635" i="2"/>
  <c r="Y635" i="2"/>
  <c r="Z635" i="2"/>
  <c r="AA635" i="2"/>
  <c r="X699" i="2"/>
  <c r="Y699" i="2"/>
  <c r="Z699" i="2"/>
  <c r="AA699" i="2"/>
  <c r="X739" i="2"/>
  <c r="Y739" i="2"/>
  <c r="Z739" i="2"/>
  <c r="AA739" i="2"/>
  <c r="X779" i="2"/>
  <c r="Y779" i="2"/>
  <c r="Z779" i="2"/>
  <c r="AA779" i="2"/>
  <c r="X803" i="2"/>
  <c r="Y803" i="2"/>
  <c r="Z803" i="2"/>
  <c r="AA803" i="2"/>
  <c r="X851" i="2"/>
  <c r="Y851" i="2"/>
  <c r="Z851" i="2"/>
  <c r="AA851" i="2"/>
  <c r="X11" i="2"/>
  <c r="Y11" i="2"/>
  <c r="Z11" i="2"/>
  <c r="AA11" i="2"/>
  <c r="X19" i="2"/>
  <c r="Y19" i="2"/>
  <c r="Z19" i="2"/>
  <c r="AA19" i="2"/>
  <c r="X27" i="2"/>
  <c r="Y27" i="2"/>
  <c r="Z27" i="2"/>
  <c r="AA27" i="2"/>
  <c r="X35" i="2"/>
  <c r="Y35" i="2"/>
  <c r="Z35" i="2"/>
  <c r="AA35" i="2"/>
  <c r="X43" i="2"/>
  <c r="Y43" i="2"/>
  <c r="Z43" i="2"/>
  <c r="AA43" i="2"/>
  <c r="X51" i="2"/>
  <c r="Y51" i="2"/>
  <c r="Z51" i="2"/>
  <c r="AA51" i="2"/>
  <c r="X59" i="2"/>
  <c r="Y59" i="2"/>
  <c r="Z59" i="2"/>
  <c r="AA59" i="2"/>
  <c r="X67" i="2"/>
  <c r="Y67" i="2"/>
  <c r="Z67" i="2"/>
  <c r="AA67" i="2"/>
  <c r="X75" i="2"/>
  <c r="Y75" i="2"/>
  <c r="Z75" i="2"/>
  <c r="AA75" i="2"/>
  <c r="X83" i="2"/>
  <c r="Y83" i="2"/>
  <c r="Z83" i="2"/>
  <c r="AA83" i="2"/>
  <c r="X91" i="2"/>
  <c r="Y91" i="2"/>
  <c r="Z91" i="2"/>
  <c r="AA91" i="2"/>
  <c r="X99" i="2"/>
  <c r="Y99" i="2"/>
  <c r="Z99" i="2"/>
  <c r="AA99" i="2"/>
  <c r="X107" i="2"/>
  <c r="Y107" i="2"/>
  <c r="Z107" i="2"/>
  <c r="AA107" i="2"/>
  <c r="X115" i="2"/>
  <c r="Y115" i="2"/>
  <c r="Z115" i="2"/>
  <c r="AA115" i="2"/>
  <c r="X123" i="2"/>
  <c r="Y123" i="2"/>
  <c r="Z123" i="2"/>
  <c r="AA123" i="2"/>
  <c r="X131" i="2"/>
  <c r="Y131" i="2"/>
  <c r="Z131" i="2"/>
  <c r="AA131" i="2"/>
  <c r="X139" i="2"/>
  <c r="Y139" i="2"/>
  <c r="Z139" i="2"/>
  <c r="AA139" i="2"/>
  <c r="X147" i="2"/>
  <c r="Y147" i="2"/>
  <c r="Z147" i="2"/>
  <c r="AA147" i="2"/>
  <c r="X155" i="2"/>
  <c r="Y155" i="2"/>
  <c r="Z155" i="2"/>
  <c r="AA155" i="2"/>
  <c r="X163" i="2"/>
  <c r="Y163" i="2"/>
  <c r="Z163" i="2"/>
  <c r="AA163" i="2"/>
  <c r="X171" i="2"/>
  <c r="Y171" i="2"/>
  <c r="Z171" i="2"/>
  <c r="AA171" i="2"/>
  <c r="X179" i="2"/>
  <c r="Y179" i="2"/>
  <c r="Z179" i="2"/>
  <c r="AA179" i="2"/>
  <c r="X187" i="2"/>
  <c r="Y187" i="2"/>
  <c r="Z187" i="2"/>
  <c r="AA187" i="2"/>
  <c r="X195" i="2"/>
  <c r="Y195" i="2"/>
  <c r="Z195" i="2"/>
  <c r="AA195" i="2"/>
  <c r="X203" i="2"/>
  <c r="Y203" i="2"/>
  <c r="Z203" i="2"/>
  <c r="AA203" i="2"/>
  <c r="X211" i="2"/>
  <c r="Y211" i="2"/>
  <c r="Z211" i="2"/>
  <c r="AA211" i="2"/>
  <c r="X219" i="2"/>
  <c r="Y219" i="2"/>
  <c r="Z219" i="2"/>
  <c r="AA219" i="2"/>
  <c r="X227" i="2"/>
  <c r="Y227" i="2"/>
  <c r="Z227" i="2"/>
  <c r="AA227" i="2"/>
  <c r="X235" i="2"/>
  <c r="Y235" i="2"/>
  <c r="Z235" i="2"/>
  <c r="AA235" i="2"/>
  <c r="X243" i="2"/>
  <c r="Y243" i="2"/>
  <c r="Z243" i="2"/>
  <c r="AA243" i="2"/>
  <c r="X251" i="2"/>
  <c r="Y251" i="2"/>
  <c r="Z251" i="2"/>
  <c r="AA251" i="2"/>
  <c r="X259" i="2"/>
  <c r="Y259" i="2"/>
  <c r="Z259" i="2"/>
  <c r="AA259" i="2"/>
  <c r="X267" i="2"/>
  <c r="Y267" i="2"/>
  <c r="Z267" i="2"/>
  <c r="AA267" i="2"/>
  <c r="X275" i="2"/>
  <c r="Y275" i="2"/>
  <c r="Z275" i="2"/>
  <c r="AA275" i="2"/>
  <c r="X283" i="2"/>
  <c r="Y283" i="2"/>
  <c r="Z283" i="2"/>
  <c r="AA283" i="2"/>
  <c r="X291" i="2"/>
  <c r="Y291" i="2"/>
  <c r="Z291" i="2"/>
  <c r="AA291" i="2"/>
  <c r="X299" i="2"/>
  <c r="Y299" i="2"/>
  <c r="Z299" i="2"/>
  <c r="AA299" i="2"/>
  <c r="X307" i="2"/>
  <c r="Y307" i="2"/>
  <c r="Z307" i="2"/>
  <c r="AA307" i="2"/>
  <c r="X315" i="2"/>
  <c r="Y315" i="2"/>
  <c r="Z315" i="2"/>
  <c r="AA315" i="2"/>
  <c r="X323" i="2"/>
  <c r="Y323" i="2"/>
  <c r="Z323" i="2"/>
  <c r="AA323" i="2"/>
  <c r="X331" i="2"/>
  <c r="Y331" i="2"/>
  <c r="Z331" i="2"/>
  <c r="AA331" i="2"/>
  <c r="X339" i="2"/>
  <c r="Y339" i="2"/>
  <c r="Z339" i="2"/>
  <c r="AA339" i="2"/>
  <c r="X347" i="2"/>
  <c r="Y347" i="2"/>
  <c r="Z347" i="2"/>
  <c r="AA347" i="2"/>
  <c r="X355" i="2"/>
  <c r="Y355" i="2"/>
  <c r="Z355" i="2"/>
  <c r="AA355" i="2"/>
  <c r="X363" i="2"/>
  <c r="Y363" i="2"/>
  <c r="Z363" i="2"/>
  <c r="AA363" i="2"/>
  <c r="X371" i="2"/>
  <c r="Y371" i="2"/>
  <c r="Z371" i="2"/>
  <c r="AA371" i="2"/>
  <c r="X411" i="2"/>
  <c r="Y411" i="2"/>
  <c r="Z411" i="2"/>
  <c r="AA411" i="2"/>
  <c r="X427" i="2"/>
  <c r="Y427" i="2"/>
  <c r="Z427" i="2"/>
  <c r="AA427" i="2"/>
  <c r="X435" i="2"/>
  <c r="Y435" i="2"/>
  <c r="Z435" i="2"/>
  <c r="AA435" i="2"/>
  <c r="X443" i="2"/>
  <c r="Y443" i="2"/>
  <c r="Z443" i="2"/>
  <c r="AA443" i="2"/>
  <c r="X451" i="2"/>
  <c r="Y451" i="2"/>
  <c r="Z451" i="2"/>
  <c r="AA451" i="2"/>
  <c r="X459" i="2"/>
  <c r="Y459" i="2"/>
  <c r="Z459" i="2"/>
  <c r="AA459" i="2"/>
  <c r="X467" i="2"/>
  <c r="Y467" i="2"/>
  <c r="Z467" i="2"/>
  <c r="AA467" i="2"/>
  <c r="X475" i="2"/>
  <c r="Y475" i="2"/>
  <c r="Z475" i="2"/>
  <c r="AA475" i="2"/>
  <c r="X507" i="2"/>
  <c r="Y507" i="2"/>
  <c r="Z507" i="2"/>
  <c r="AA507" i="2"/>
  <c r="X555" i="2"/>
  <c r="Y555" i="2"/>
  <c r="Z555" i="2"/>
  <c r="AA555" i="2"/>
  <c r="X603" i="2"/>
  <c r="Y603" i="2"/>
  <c r="Z603" i="2"/>
  <c r="AA603" i="2"/>
  <c r="X651" i="2"/>
  <c r="Y651" i="2"/>
  <c r="Z651" i="2"/>
  <c r="AA651" i="2"/>
  <c r="X691" i="2"/>
  <c r="Y691" i="2"/>
  <c r="Z691" i="2"/>
  <c r="AA691" i="2"/>
  <c r="X723" i="2"/>
  <c r="Y723" i="2"/>
  <c r="Z723" i="2"/>
  <c r="AA723" i="2"/>
  <c r="X771" i="2"/>
  <c r="Y771" i="2"/>
  <c r="Z771" i="2"/>
  <c r="AA771" i="2"/>
  <c r="X827" i="2"/>
  <c r="Y827" i="2"/>
  <c r="Z827" i="2"/>
  <c r="AA827" i="2"/>
  <c r="X12" i="2"/>
  <c r="Y12" i="2"/>
  <c r="Z12" i="2"/>
  <c r="AA12" i="2"/>
  <c r="X20" i="2"/>
  <c r="Y20" i="2"/>
  <c r="Z20" i="2"/>
  <c r="AA20" i="2"/>
  <c r="X28" i="2"/>
  <c r="Y28" i="2"/>
  <c r="Z28" i="2"/>
  <c r="AA28" i="2"/>
  <c r="X36" i="2"/>
  <c r="Y36" i="2"/>
  <c r="Z36" i="2"/>
  <c r="AA36" i="2"/>
  <c r="X44" i="2"/>
  <c r="Y44" i="2"/>
  <c r="Z44" i="2"/>
  <c r="AA44" i="2"/>
  <c r="X52" i="2"/>
  <c r="Y52" i="2"/>
  <c r="Z52" i="2"/>
  <c r="AA52" i="2"/>
  <c r="X60" i="2"/>
  <c r="Y60" i="2"/>
  <c r="Z60" i="2"/>
  <c r="AA60" i="2"/>
  <c r="X68" i="2"/>
  <c r="Y68" i="2"/>
  <c r="Z68" i="2"/>
  <c r="AA68" i="2"/>
  <c r="X76" i="2"/>
  <c r="Y76" i="2"/>
  <c r="Z76" i="2"/>
  <c r="AA76" i="2"/>
  <c r="X84" i="2"/>
  <c r="Y84" i="2"/>
  <c r="Z84" i="2"/>
  <c r="AA84" i="2"/>
  <c r="X92" i="2"/>
  <c r="Y92" i="2"/>
  <c r="Z92" i="2"/>
  <c r="AA92" i="2"/>
  <c r="X100" i="2"/>
  <c r="Y100" i="2"/>
  <c r="Z100" i="2"/>
  <c r="AA100" i="2"/>
  <c r="X108" i="2"/>
  <c r="Y108" i="2"/>
  <c r="Z108" i="2"/>
  <c r="AA108" i="2"/>
  <c r="X116" i="2"/>
  <c r="Y116" i="2"/>
  <c r="Z116" i="2"/>
  <c r="AA116" i="2"/>
  <c r="X124" i="2"/>
  <c r="Y124" i="2"/>
  <c r="Z124" i="2"/>
  <c r="AA124" i="2"/>
  <c r="X132" i="2"/>
  <c r="Y132" i="2"/>
  <c r="Z132" i="2"/>
  <c r="AA132" i="2"/>
  <c r="X140" i="2"/>
  <c r="Y140" i="2"/>
  <c r="Z140" i="2"/>
  <c r="AA140" i="2"/>
  <c r="X148" i="2"/>
  <c r="Y148" i="2"/>
  <c r="Z148" i="2"/>
  <c r="AA148" i="2"/>
  <c r="X156" i="2"/>
  <c r="Y156" i="2"/>
  <c r="Z156" i="2"/>
  <c r="AA156" i="2"/>
  <c r="X164" i="2"/>
  <c r="Y164" i="2"/>
  <c r="Z164" i="2"/>
  <c r="AA164" i="2"/>
  <c r="X172" i="2"/>
  <c r="Y172" i="2"/>
  <c r="Z172" i="2"/>
  <c r="AA172" i="2"/>
  <c r="X180" i="2"/>
  <c r="Y180" i="2"/>
  <c r="Z180" i="2"/>
  <c r="AA180" i="2"/>
  <c r="X188" i="2"/>
  <c r="Y188" i="2"/>
  <c r="Z188" i="2"/>
  <c r="AA188" i="2"/>
  <c r="X196" i="2"/>
  <c r="Y196" i="2"/>
  <c r="Z196" i="2"/>
  <c r="AA196" i="2"/>
  <c r="X204" i="2"/>
  <c r="Y204" i="2"/>
  <c r="Z204" i="2"/>
  <c r="AA204" i="2"/>
  <c r="X212" i="2"/>
  <c r="Y212" i="2"/>
  <c r="Z212" i="2"/>
  <c r="AA212" i="2"/>
  <c r="X220" i="2"/>
  <c r="Y220" i="2"/>
  <c r="Z220" i="2"/>
  <c r="AA220" i="2"/>
  <c r="X228" i="2"/>
  <c r="Y228" i="2"/>
  <c r="Z228" i="2"/>
  <c r="AA228" i="2"/>
  <c r="X236" i="2"/>
  <c r="Y236" i="2"/>
  <c r="Z236" i="2"/>
  <c r="AA236" i="2"/>
  <c r="X244" i="2"/>
  <c r="Y244" i="2"/>
  <c r="Z244" i="2"/>
  <c r="AA244" i="2"/>
  <c r="X252" i="2"/>
  <c r="Y252" i="2"/>
  <c r="Z252" i="2"/>
  <c r="AA252" i="2"/>
  <c r="X260" i="2"/>
  <c r="Y260" i="2"/>
  <c r="Z260" i="2"/>
  <c r="AA260" i="2"/>
  <c r="X268" i="2"/>
  <c r="Y268" i="2"/>
  <c r="Z268" i="2"/>
  <c r="AA268" i="2"/>
  <c r="X276" i="2"/>
  <c r="Y276" i="2"/>
  <c r="Z276" i="2"/>
  <c r="AA276" i="2"/>
  <c r="X284" i="2"/>
  <c r="Y284" i="2"/>
  <c r="Z284" i="2"/>
  <c r="AA284" i="2"/>
  <c r="X292" i="2"/>
  <c r="Y292" i="2"/>
  <c r="Z292" i="2"/>
  <c r="AA292" i="2"/>
  <c r="X300" i="2"/>
  <c r="Y300" i="2"/>
  <c r="Z300" i="2"/>
  <c r="AA300" i="2"/>
  <c r="X308" i="2"/>
  <c r="Y308" i="2"/>
  <c r="Z308" i="2"/>
  <c r="AA308" i="2"/>
  <c r="X316" i="2"/>
  <c r="Y316" i="2"/>
  <c r="Z316" i="2"/>
  <c r="AA316" i="2"/>
  <c r="X324" i="2"/>
  <c r="Y324" i="2"/>
  <c r="Z324" i="2"/>
  <c r="AA324" i="2"/>
  <c r="X332" i="2"/>
  <c r="Y332" i="2"/>
  <c r="Z332" i="2"/>
  <c r="AA332" i="2"/>
  <c r="X340" i="2"/>
  <c r="Y340" i="2"/>
  <c r="Z340" i="2"/>
  <c r="AA340" i="2"/>
  <c r="X348" i="2"/>
  <c r="Y348" i="2"/>
  <c r="Z348" i="2"/>
  <c r="AA348" i="2"/>
  <c r="X356" i="2"/>
  <c r="Y356" i="2"/>
  <c r="Z356" i="2"/>
  <c r="AA356" i="2"/>
  <c r="X364" i="2"/>
  <c r="Y364" i="2"/>
  <c r="Z364" i="2"/>
  <c r="AA364" i="2"/>
  <c r="X372" i="2"/>
  <c r="Y372" i="2"/>
  <c r="Z372" i="2"/>
  <c r="AA372" i="2"/>
  <c r="X380" i="2"/>
  <c r="Y380" i="2"/>
  <c r="Z380" i="2"/>
  <c r="AA380" i="2"/>
  <c r="X388" i="2"/>
  <c r="Y388" i="2"/>
  <c r="Z388" i="2"/>
  <c r="AA388" i="2"/>
  <c r="X396" i="2"/>
  <c r="Y396" i="2"/>
  <c r="Z396" i="2"/>
  <c r="AA396" i="2"/>
  <c r="X404" i="2"/>
  <c r="Y404" i="2"/>
  <c r="Z404" i="2"/>
  <c r="AA404" i="2"/>
  <c r="X412" i="2"/>
  <c r="Y412" i="2"/>
  <c r="Z412" i="2"/>
  <c r="AA412" i="2"/>
  <c r="X420" i="2"/>
  <c r="Y420" i="2"/>
  <c r="Z420" i="2"/>
  <c r="AA420" i="2"/>
  <c r="X428" i="2"/>
  <c r="Y428" i="2"/>
  <c r="Z428" i="2"/>
  <c r="AA428" i="2"/>
  <c r="X436" i="2"/>
  <c r="Y436" i="2"/>
  <c r="Z436" i="2"/>
  <c r="AA436" i="2"/>
  <c r="X444" i="2"/>
  <c r="Y444" i="2"/>
  <c r="Z444" i="2"/>
  <c r="AA444" i="2"/>
  <c r="X452" i="2"/>
  <c r="Y452" i="2"/>
  <c r="Z452" i="2"/>
  <c r="AA452" i="2"/>
  <c r="X460" i="2"/>
  <c r="Y460" i="2"/>
  <c r="Z460" i="2"/>
  <c r="AA460" i="2"/>
  <c r="X468" i="2"/>
  <c r="Y468" i="2"/>
  <c r="Z468" i="2"/>
  <c r="AA468" i="2"/>
  <c r="X476" i="2"/>
  <c r="Y476" i="2"/>
  <c r="Z476" i="2"/>
  <c r="AA476" i="2"/>
  <c r="X484" i="2"/>
  <c r="Y484" i="2"/>
  <c r="Z484" i="2"/>
  <c r="AA484" i="2"/>
  <c r="X492" i="2"/>
  <c r="Y492" i="2"/>
  <c r="Z492" i="2"/>
  <c r="AA492" i="2"/>
  <c r="X500" i="2"/>
  <c r="Y500" i="2"/>
  <c r="Z500" i="2"/>
  <c r="AA500" i="2"/>
  <c r="X508" i="2"/>
  <c r="Y508" i="2"/>
  <c r="Z508" i="2"/>
  <c r="AA508" i="2"/>
  <c r="X516" i="2"/>
  <c r="Y516" i="2"/>
  <c r="Z516" i="2"/>
  <c r="AA516" i="2"/>
  <c r="X524" i="2"/>
  <c r="Y524" i="2"/>
  <c r="Z524" i="2"/>
  <c r="AA524" i="2"/>
  <c r="X532" i="2"/>
  <c r="Y532" i="2"/>
  <c r="Z532" i="2"/>
  <c r="AA532" i="2"/>
  <c r="X540" i="2"/>
  <c r="Y540" i="2"/>
  <c r="Z540" i="2"/>
  <c r="AA540" i="2"/>
  <c r="X548" i="2"/>
  <c r="Y548" i="2"/>
  <c r="Z548" i="2"/>
  <c r="AA548" i="2"/>
  <c r="X556" i="2"/>
  <c r="Y556" i="2"/>
  <c r="Z556" i="2"/>
  <c r="AA556" i="2"/>
  <c r="X564" i="2"/>
  <c r="Y564" i="2"/>
  <c r="Z564" i="2"/>
  <c r="AA564" i="2"/>
  <c r="X572" i="2"/>
  <c r="Y572" i="2"/>
  <c r="Z572" i="2"/>
  <c r="AA572" i="2"/>
  <c r="X580" i="2"/>
  <c r="Y580" i="2"/>
  <c r="Z580" i="2"/>
  <c r="AA580" i="2"/>
  <c r="X588" i="2"/>
  <c r="Y588" i="2"/>
  <c r="Z588" i="2"/>
  <c r="AA588" i="2"/>
  <c r="X596" i="2"/>
  <c r="Y596" i="2"/>
  <c r="Z596" i="2"/>
  <c r="AA596" i="2"/>
  <c r="X604" i="2"/>
  <c r="Y604" i="2"/>
  <c r="Z604" i="2"/>
  <c r="AA604" i="2"/>
  <c r="X612" i="2"/>
  <c r="Y612" i="2"/>
  <c r="Z612" i="2"/>
  <c r="AA612" i="2"/>
  <c r="X620" i="2"/>
  <c r="Y620" i="2"/>
  <c r="Z620" i="2"/>
  <c r="AA620" i="2"/>
  <c r="X628" i="2"/>
  <c r="Y628" i="2"/>
  <c r="Z628" i="2"/>
  <c r="AA628" i="2"/>
  <c r="X636" i="2"/>
  <c r="Y636" i="2"/>
  <c r="Z636" i="2"/>
  <c r="AA636" i="2"/>
  <c r="X644" i="2"/>
  <c r="Y644" i="2"/>
  <c r="Z644" i="2"/>
  <c r="AA644" i="2"/>
  <c r="X652" i="2"/>
  <c r="Y652" i="2"/>
  <c r="Z652" i="2"/>
  <c r="AA652" i="2"/>
  <c r="X660" i="2"/>
  <c r="Y660" i="2"/>
  <c r="Z660" i="2"/>
  <c r="AA660" i="2"/>
  <c r="X668" i="2"/>
  <c r="Y668" i="2"/>
  <c r="Z668" i="2"/>
  <c r="AA668" i="2"/>
  <c r="X676" i="2"/>
  <c r="Y676" i="2"/>
  <c r="Z676" i="2"/>
  <c r="AA676" i="2"/>
  <c r="X684" i="2"/>
  <c r="Y684" i="2"/>
  <c r="Z684" i="2"/>
  <c r="AA684" i="2"/>
  <c r="X692" i="2"/>
  <c r="Y692" i="2"/>
  <c r="Z692" i="2"/>
  <c r="AA692" i="2"/>
  <c r="X700" i="2"/>
  <c r="Y700" i="2"/>
  <c r="Z700" i="2"/>
  <c r="AA700" i="2"/>
  <c r="X708" i="2"/>
  <c r="Y708" i="2"/>
  <c r="Z708" i="2"/>
  <c r="AA708" i="2"/>
  <c r="X716" i="2"/>
  <c r="Y716" i="2"/>
  <c r="Z716" i="2"/>
  <c r="AA716" i="2"/>
  <c r="X724" i="2"/>
  <c r="Y724" i="2"/>
  <c r="Z724" i="2"/>
  <c r="AA724" i="2"/>
  <c r="X732" i="2"/>
  <c r="Y732" i="2"/>
  <c r="Z732" i="2"/>
  <c r="AA732" i="2"/>
  <c r="X740" i="2"/>
  <c r="Y740" i="2"/>
  <c r="Z740" i="2"/>
  <c r="AA740" i="2"/>
  <c r="X748" i="2"/>
  <c r="Y748" i="2"/>
  <c r="Z748" i="2"/>
  <c r="AA748" i="2"/>
  <c r="X756" i="2"/>
  <c r="Y756" i="2"/>
  <c r="Z756" i="2"/>
  <c r="AA756" i="2"/>
  <c r="X764" i="2"/>
  <c r="Y764" i="2"/>
  <c r="Z764" i="2"/>
  <c r="AA764" i="2"/>
  <c r="X772" i="2"/>
  <c r="Y772" i="2"/>
  <c r="Z772" i="2"/>
  <c r="AA772" i="2"/>
  <c r="X780" i="2"/>
  <c r="Y780" i="2"/>
  <c r="Z780" i="2"/>
  <c r="AA780" i="2"/>
  <c r="X788" i="2"/>
  <c r="Y788" i="2"/>
  <c r="Z788" i="2"/>
  <c r="AA788" i="2"/>
  <c r="X796" i="2"/>
  <c r="Y796" i="2"/>
  <c r="Z796" i="2"/>
  <c r="AA796" i="2"/>
  <c r="X804" i="2"/>
  <c r="Y804" i="2"/>
  <c r="Z804" i="2"/>
  <c r="AA804" i="2"/>
  <c r="X812" i="2"/>
  <c r="Y812" i="2"/>
  <c r="Z812" i="2"/>
  <c r="AA812" i="2"/>
  <c r="X820" i="2"/>
  <c r="Y820" i="2"/>
  <c r="Z820" i="2"/>
  <c r="AA820" i="2"/>
  <c r="X828" i="2"/>
  <c r="Y828" i="2"/>
  <c r="Z828" i="2"/>
  <c r="AA828" i="2"/>
  <c r="X836" i="2"/>
  <c r="Y836" i="2"/>
  <c r="Z836" i="2"/>
  <c r="AA836" i="2"/>
  <c r="X844" i="2"/>
  <c r="Y844" i="2"/>
  <c r="Z844" i="2"/>
  <c r="AA844" i="2"/>
  <c r="X852" i="2"/>
  <c r="Y852" i="2"/>
  <c r="Z852" i="2"/>
  <c r="AA852" i="2"/>
  <c r="X860" i="2"/>
  <c r="Y860" i="2"/>
  <c r="Z860" i="2"/>
  <c r="AA860" i="2"/>
  <c r="X868" i="2"/>
  <c r="Y868" i="2"/>
  <c r="Z868" i="2"/>
  <c r="AA868" i="2"/>
  <c r="X876" i="2"/>
  <c r="Y876" i="2"/>
  <c r="Z876" i="2"/>
  <c r="AA876" i="2"/>
  <c r="X884" i="2"/>
  <c r="Y884" i="2"/>
  <c r="Z884" i="2"/>
  <c r="AA884" i="2"/>
  <c r="X892" i="2"/>
  <c r="Y892" i="2"/>
  <c r="Z892" i="2"/>
  <c r="AA892" i="2"/>
  <c r="X900" i="2"/>
  <c r="Y900" i="2"/>
  <c r="Z900" i="2"/>
  <c r="AA900" i="2"/>
  <c r="X908" i="2"/>
  <c r="Y908" i="2"/>
  <c r="Z908" i="2"/>
  <c r="AA908" i="2"/>
  <c r="X916" i="2"/>
  <c r="Y916" i="2"/>
  <c r="Z916" i="2"/>
  <c r="AA916" i="2"/>
  <c r="X924" i="2"/>
  <c r="Y924" i="2"/>
  <c r="Z924" i="2"/>
  <c r="AA924" i="2"/>
  <c r="X932" i="2"/>
  <c r="Y932" i="2"/>
  <c r="Z932" i="2"/>
  <c r="AA932" i="2"/>
  <c r="X940" i="2"/>
  <c r="Y940" i="2"/>
  <c r="Z940" i="2"/>
  <c r="AA940" i="2"/>
  <c r="X13" i="2"/>
  <c r="Y13" i="2"/>
  <c r="Z13" i="2"/>
  <c r="AA13" i="2"/>
  <c r="X21" i="2"/>
  <c r="Y21" i="2"/>
  <c r="Z21" i="2"/>
  <c r="AA21" i="2"/>
  <c r="X29" i="2"/>
  <c r="Y29" i="2"/>
  <c r="Z29" i="2"/>
  <c r="AA29" i="2"/>
  <c r="X37" i="2"/>
  <c r="Y37" i="2"/>
  <c r="Z37" i="2"/>
  <c r="AA37" i="2"/>
  <c r="X45" i="2"/>
  <c r="Y45" i="2"/>
  <c r="Z45" i="2"/>
  <c r="AA45" i="2"/>
  <c r="X53" i="2"/>
  <c r="Y53" i="2"/>
  <c r="Z53" i="2"/>
  <c r="AA53" i="2"/>
  <c r="X61" i="2"/>
  <c r="Y61" i="2"/>
  <c r="Z61" i="2"/>
  <c r="AA61" i="2"/>
  <c r="X69" i="2"/>
  <c r="Y69" i="2"/>
  <c r="Z69" i="2"/>
  <c r="AA69" i="2"/>
  <c r="X77" i="2"/>
  <c r="Y77" i="2"/>
  <c r="Z77" i="2"/>
  <c r="AA77" i="2"/>
  <c r="X141" i="2"/>
  <c r="Y141" i="2"/>
  <c r="Z141" i="2"/>
  <c r="AA141" i="2"/>
  <c r="X205" i="2"/>
  <c r="Y205" i="2"/>
  <c r="Z205" i="2"/>
  <c r="AA205" i="2"/>
  <c r="X269" i="2"/>
  <c r="Y269" i="2"/>
  <c r="Z269" i="2"/>
  <c r="AA269" i="2"/>
  <c r="X333" i="2"/>
  <c r="Y333" i="2"/>
  <c r="Z333" i="2"/>
  <c r="AA333" i="2"/>
  <c r="X397" i="2"/>
  <c r="Y397" i="2"/>
  <c r="Z397" i="2"/>
  <c r="AA397" i="2"/>
  <c r="X461" i="2"/>
  <c r="Y461" i="2"/>
  <c r="Z461" i="2"/>
  <c r="AA461" i="2"/>
  <c r="X525" i="2"/>
  <c r="Y525" i="2"/>
  <c r="Z525" i="2"/>
  <c r="AA525" i="2"/>
  <c r="X589" i="2"/>
  <c r="Y589" i="2"/>
  <c r="Z589" i="2"/>
  <c r="AA589" i="2"/>
  <c r="X781" i="2"/>
  <c r="Y781" i="2"/>
  <c r="Z781" i="2"/>
  <c r="AA781" i="2"/>
  <c r="X85" i="2"/>
  <c r="Y85" i="2"/>
  <c r="Z85" i="2"/>
  <c r="AA85" i="2"/>
  <c r="X149" i="2"/>
  <c r="Y149" i="2"/>
  <c r="Z149" i="2"/>
  <c r="AA149" i="2"/>
  <c r="X213" i="2"/>
  <c r="Y213" i="2"/>
  <c r="Z213" i="2"/>
  <c r="AA213" i="2"/>
  <c r="X277" i="2"/>
  <c r="Y277" i="2"/>
  <c r="Z277" i="2"/>
  <c r="AA277" i="2"/>
  <c r="X341" i="2"/>
  <c r="Y341" i="2"/>
  <c r="Z341" i="2"/>
  <c r="AA341" i="2"/>
  <c r="X405" i="2"/>
  <c r="Y405" i="2"/>
  <c r="Z405" i="2"/>
  <c r="AA405" i="2"/>
  <c r="X469" i="2"/>
  <c r="Y469" i="2"/>
  <c r="Z469" i="2"/>
  <c r="AA469" i="2"/>
  <c r="X533" i="2"/>
  <c r="Y533" i="2"/>
  <c r="Z533" i="2"/>
  <c r="AA533" i="2"/>
  <c r="X597" i="2"/>
  <c r="Y597" i="2"/>
  <c r="Z597" i="2"/>
  <c r="AA597" i="2"/>
  <c r="X661" i="2"/>
  <c r="Y661" i="2"/>
  <c r="Z661" i="2"/>
  <c r="AA661" i="2"/>
  <c r="X725" i="2"/>
  <c r="Y725" i="2"/>
  <c r="Z725" i="2"/>
  <c r="AA725" i="2"/>
  <c r="X789" i="2"/>
  <c r="Y789" i="2"/>
  <c r="Z789" i="2"/>
  <c r="AA789" i="2"/>
  <c r="X843" i="2"/>
  <c r="Y843" i="2"/>
  <c r="Z843" i="2"/>
  <c r="AA843" i="2"/>
  <c r="X877" i="2"/>
  <c r="Y877" i="2"/>
  <c r="Z877" i="2"/>
  <c r="AA877" i="2"/>
  <c r="X909" i="2"/>
  <c r="Y909" i="2"/>
  <c r="Z909" i="2"/>
  <c r="AA909" i="2"/>
  <c r="X941" i="2"/>
  <c r="Y941" i="2"/>
  <c r="Z941" i="2"/>
  <c r="AA941" i="2"/>
  <c r="X853" i="2"/>
  <c r="Y853" i="2"/>
  <c r="Z853" i="2"/>
  <c r="AA853" i="2"/>
  <c r="X365" i="2"/>
  <c r="Y365" i="2"/>
  <c r="Z365" i="2"/>
  <c r="AA365" i="2"/>
  <c r="X621" i="2"/>
  <c r="Y621" i="2"/>
  <c r="Z621" i="2"/>
  <c r="AA621" i="2"/>
  <c r="X859" i="2"/>
  <c r="Y859" i="2"/>
  <c r="Z859" i="2"/>
  <c r="AA859" i="2"/>
  <c r="X709" i="2"/>
  <c r="Y709" i="2"/>
  <c r="Z709" i="2"/>
  <c r="AA709" i="2"/>
  <c r="X933" i="2"/>
  <c r="Y933" i="2"/>
  <c r="Z933" i="2"/>
  <c r="AA933" i="2"/>
  <c r="X875" i="2"/>
  <c r="Y875" i="2"/>
  <c r="Z875" i="2"/>
  <c r="AA875" i="2"/>
  <c r="X93" i="2"/>
  <c r="Y93" i="2"/>
  <c r="Z93" i="2"/>
  <c r="AA93" i="2"/>
  <c r="X157" i="2"/>
  <c r="Y157" i="2"/>
  <c r="Z157" i="2"/>
  <c r="AA157" i="2"/>
  <c r="X221" i="2"/>
  <c r="Y221" i="2"/>
  <c r="Z221" i="2"/>
  <c r="AA221" i="2"/>
  <c r="X285" i="2"/>
  <c r="Y285" i="2"/>
  <c r="Z285" i="2"/>
  <c r="AA285" i="2"/>
  <c r="X349" i="2"/>
  <c r="Y349" i="2"/>
  <c r="Z349" i="2"/>
  <c r="AA349" i="2"/>
  <c r="X413" i="2"/>
  <c r="Y413" i="2"/>
  <c r="Z413" i="2"/>
  <c r="AA413" i="2"/>
  <c r="X477" i="2"/>
  <c r="Y477" i="2"/>
  <c r="Z477" i="2"/>
  <c r="AA477" i="2"/>
  <c r="X541" i="2"/>
  <c r="Y541" i="2"/>
  <c r="Z541" i="2"/>
  <c r="AA541" i="2"/>
  <c r="X605" i="2"/>
  <c r="Y605" i="2"/>
  <c r="Z605" i="2"/>
  <c r="AA605" i="2"/>
  <c r="X669" i="2"/>
  <c r="Y669" i="2"/>
  <c r="Z669" i="2"/>
  <c r="AA669" i="2"/>
  <c r="X733" i="2"/>
  <c r="Y733" i="2"/>
  <c r="Z733" i="2"/>
  <c r="AA733" i="2"/>
  <c r="X797" i="2"/>
  <c r="Y797" i="2"/>
  <c r="Z797" i="2"/>
  <c r="AA797" i="2"/>
  <c r="X845" i="2"/>
  <c r="Y845" i="2"/>
  <c r="Z845" i="2"/>
  <c r="AA845" i="2"/>
  <c r="X883" i="2"/>
  <c r="Y883" i="2"/>
  <c r="Z883" i="2"/>
  <c r="AA883" i="2"/>
  <c r="X915" i="2"/>
  <c r="Y915" i="2"/>
  <c r="Z915" i="2"/>
  <c r="AA915" i="2"/>
  <c r="X917" i="2"/>
  <c r="Y917" i="2"/>
  <c r="Z917" i="2"/>
  <c r="AA917" i="2"/>
  <c r="X301" i="2"/>
  <c r="Y301" i="2"/>
  <c r="Z301" i="2"/>
  <c r="AA301" i="2"/>
  <c r="X557" i="2"/>
  <c r="Y557" i="2"/>
  <c r="Z557" i="2"/>
  <c r="AA557" i="2"/>
  <c r="X813" i="2"/>
  <c r="Y813" i="2"/>
  <c r="Z813" i="2"/>
  <c r="AA813" i="2"/>
  <c r="X923" i="2"/>
  <c r="Y923" i="2"/>
  <c r="Z923" i="2"/>
  <c r="AA923" i="2"/>
  <c r="X901" i="2"/>
  <c r="Y901" i="2"/>
  <c r="Z901" i="2"/>
  <c r="AA901" i="2"/>
  <c r="X837" i="2"/>
  <c r="Y837" i="2"/>
  <c r="Z837" i="2"/>
  <c r="AA837" i="2"/>
  <c r="X101" i="2"/>
  <c r="Y101" i="2"/>
  <c r="Z101" i="2"/>
  <c r="AA101" i="2"/>
  <c r="X165" i="2"/>
  <c r="Y165" i="2"/>
  <c r="Z165" i="2"/>
  <c r="AA165" i="2"/>
  <c r="X229" i="2"/>
  <c r="Y229" i="2"/>
  <c r="Z229" i="2"/>
  <c r="AA229" i="2"/>
  <c r="X293" i="2"/>
  <c r="Y293" i="2"/>
  <c r="Z293" i="2"/>
  <c r="AA293" i="2"/>
  <c r="X357" i="2"/>
  <c r="Y357" i="2"/>
  <c r="Z357" i="2"/>
  <c r="AA357" i="2"/>
  <c r="X421" i="2"/>
  <c r="Y421" i="2"/>
  <c r="Z421" i="2"/>
  <c r="AA421" i="2"/>
  <c r="X485" i="2"/>
  <c r="Y485" i="2"/>
  <c r="Z485" i="2"/>
  <c r="AA485" i="2"/>
  <c r="X549" i="2"/>
  <c r="Y549" i="2"/>
  <c r="Z549" i="2"/>
  <c r="AA549" i="2"/>
  <c r="X613" i="2"/>
  <c r="Y613" i="2"/>
  <c r="Z613" i="2"/>
  <c r="AA613" i="2"/>
  <c r="X677" i="2"/>
  <c r="Y677" i="2"/>
  <c r="Z677" i="2"/>
  <c r="AA677" i="2"/>
  <c r="X741" i="2"/>
  <c r="Y741" i="2"/>
  <c r="Z741" i="2"/>
  <c r="AA741" i="2"/>
  <c r="X805" i="2"/>
  <c r="Y805" i="2"/>
  <c r="Z805" i="2"/>
  <c r="AA805" i="2"/>
  <c r="X885" i="2"/>
  <c r="Y885" i="2"/>
  <c r="Z885" i="2"/>
  <c r="AA885" i="2"/>
  <c r="X493" i="2"/>
  <c r="Y493" i="2"/>
  <c r="Z493" i="2"/>
  <c r="AA493" i="2"/>
  <c r="X749" i="2"/>
  <c r="Y749" i="2"/>
  <c r="Z749" i="2"/>
  <c r="AA749" i="2"/>
  <c r="X891" i="2"/>
  <c r="Y891" i="2"/>
  <c r="Z891" i="2"/>
  <c r="AA891" i="2"/>
  <c r="X835" i="2"/>
  <c r="Y835" i="2"/>
  <c r="Z835" i="2"/>
  <c r="AA835" i="2"/>
  <c r="X939" i="2"/>
  <c r="Y939" i="2"/>
  <c r="Z939" i="2"/>
  <c r="AA939" i="2"/>
  <c r="X109" i="2"/>
  <c r="Y109" i="2"/>
  <c r="Z109" i="2"/>
  <c r="AA109" i="2"/>
  <c r="X173" i="2"/>
  <c r="Y173" i="2"/>
  <c r="Z173" i="2"/>
  <c r="AA173" i="2"/>
  <c r="X237" i="2"/>
  <c r="Y237" i="2"/>
  <c r="Z237" i="2"/>
  <c r="AA237" i="2"/>
  <c r="X429" i="2"/>
  <c r="Y429" i="2"/>
  <c r="Z429" i="2"/>
  <c r="AA429" i="2"/>
  <c r="X685" i="2"/>
  <c r="Y685" i="2"/>
  <c r="Z685" i="2"/>
  <c r="AA685" i="2"/>
  <c r="X653" i="2"/>
  <c r="Y653" i="2"/>
  <c r="Z653" i="2"/>
  <c r="AA653" i="2"/>
  <c r="X117" i="2"/>
  <c r="Y117" i="2"/>
  <c r="Z117" i="2"/>
  <c r="AA117" i="2"/>
  <c r="X181" i="2"/>
  <c r="Y181" i="2"/>
  <c r="Z181" i="2"/>
  <c r="AA181" i="2"/>
  <c r="X245" i="2"/>
  <c r="Y245" i="2"/>
  <c r="Z245" i="2"/>
  <c r="AA245" i="2"/>
  <c r="X309" i="2"/>
  <c r="Y309" i="2"/>
  <c r="Z309" i="2"/>
  <c r="AA309" i="2"/>
  <c r="X373" i="2"/>
  <c r="Y373" i="2"/>
  <c r="Z373" i="2"/>
  <c r="AA373" i="2"/>
  <c r="X437" i="2"/>
  <c r="Y437" i="2"/>
  <c r="Z437" i="2"/>
  <c r="AA437" i="2"/>
  <c r="X501" i="2"/>
  <c r="Y501" i="2"/>
  <c r="Z501" i="2"/>
  <c r="AA501" i="2"/>
  <c r="X565" i="2"/>
  <c r="Y565" i="2"/>
  <c r="Z565" i="2"/>
  <c r="AA565" i="2"/>
  <c r="X629" i="2"/>
  <c r="Y629" i="2"/>
  <c r="Z629" i="2"/>
  <c r="AA629" i="2"/>
  <c r="X693" i="2"/>
  <c r="Y693" i="2"/>
  <c r="Z693" i="2"/>
  <c r="AA693" i="2"/>
  <c r="X757" i="2"/>
  <c r="Y757" i="2"/>
  <c r="Z757" i="2"/>
  <c r="AA757" i="2"/>
  <c r="X821" i="2"/>
  <c r="Y821" i="2"/>
  <c r="Z821" i="2"/>
  <c r="AA821" i="2"/>
  <c r="X861" i="2"/>
  <c r="Y861" i="2"/>
  <c r="Z861" i="2"/>
  <c r="AA861" i="2"/>
  <c r="X893" i="2"/>
  <c r="Y893" i="2"/>
  <c r="Z893" i="2"/>
  <c r="AA893" i="2"/>
  <c r="X925" i="2"/>
  <c r="Y925" i="2"/>
  <c r="Z925" i="2"/>
  <c r="AA925" i="2"/>
  <c r="X931" i="2"/>
  <c r="Y931" i="2"/>
  <c r="Z931" i="2"/>
  <c r="AA931" i="2"/>
  <c r="X197" i="2"/>
  <c r="Y197" i="2"/>
  <c r="Z197" i="2"/>
  <c r="AA197" i="2"/>
  <c r="X325" i="2"/>
  <c r="Y325" i="2"/>
  <c r="Z325" i="2"/>
  <c r="AA325" i="2"/>
  <c r="X389" i="2"/>
  <c r="Y389" i="2"/>
  <c r="Z389" i="2"/>
  <c r="AA389" i="2"/>
  <c r="X517" i="2"/>
  <c r="Y517" i="2"/>
  <c r="Z517" i="2"/>
  <c r="AA517" i="2"/>
  <c r="X645" i="2"/>
  <c r="Y645" i="2"/>
  <c r="Z645" i="2"/>
  <c r="AA645" i="2"/>
  <c r="X869" i="2"/>
  <c r="Y869" i="2"/>
  <c r="Z869" i="2"/>
  <c r="AA869" i="2"/>
  <c r="X907" i="2"/>
  <c r="Y907" i="2"/>
  <c r="Z907" i="2"/>
  <c r="AA907" i="2"/>
  <c r="X125" i="2"/>
  <c r="Y125" i="2"/>
  <c r="Z125" i="2"/>
  <c r="AA125" i="2"/>
  <c r="X189" i="2"/>
  <c r="Y189" i="2"/>
  <c r="Z189" i="2"/>
  <c r="AA189" i="2"/>
  <c r="X253" i="2"/>
  <c r="Y253" i="2"/>
  <c r="Z253" i="2"/>
  <c r="AA253" i="2"/>
  <c r="X317" i="2"/>
  <c r="Y317" i="2"/>
  <c r="Z317" i="2"/>
  <c r="AA317" i="2"/>
  <c r="X381" i="2"/>
  <c r="Y381" i="2"/>
  <c r="Z381" i="2"/>
  <c r="AA381" i="2"/>
  <c r="X445" i="2"/>
  <c r="Y445" i="2"/>
  <c r="Z445" i="2"/>
  <c r="AA445" i="2"/>
  <c r="X509" i="2"/>
  <c r="Y509" i="2"/>
  <c r="Z509" i="2"/>
  <c r="AA509" i="2"/>
  <c r="X573" i="2"/>
  <c r="Y573" i="2"/>
  <c r="Z573" i="2"/>
  <c r="AA573" i="2"/>
  <c r="X637" i="2"/>
  <c r="Y637" i="2"/>
  <c r="Z637" i="2"/>
  <c r="AA637" i="2"/>
  <c r="X701" i="2"/>
  <c r="Y701" i="2"/>
  <c r="Z701" i="2"/>
  <c r="AA701" i="2"/>
  <c r="X765" i="2"/>
  <c r="Y765" i="2"/>
  <c r="Z765" i="2"/>
  <c r="AA765" i="2"/>
  <c r="X829" i="2"/>
  <c r="Y829" i="2"/>
  <c r="Z829" i="2"/>
  <c r="AA829" i="2"/>
  <c r="X867" i="2"/>
  <c r="Y867" i="2"/>
  <c r="Z867" i="2"/>
  <c r="AA867" i="2"/>
  <c r="X899" i="2"/>
  <c r="Y899" i="2"/>
  <c r="Z899" i="2"/>
  <c r="AA899" i="2"/>
  <c r="X133" i="2"/>
  <c r="Y133" i="2"/>
  <c r="Z133" i="2"/>
  <c r="AA133" i="2"/>
  <c r="X261" i="2"/>
  <c r="Y261" i="2"/>
  <c r="Z261" i="2"/>
  <c r="AA261" i="2"/>
  <c r="X453" i="2"/>
  <c r="Y453" i="2"/>
  <c r="Z453" i="2"/>
  <c r="AA453" i="2"/>
  <c r="X581" i="2"/>
  <c r="Y581" i="2"/>
  <c r="Z581" i="2"/>
  <c r="AA581" i="2"/>
  <c r="X773" i="2"/>
  <c r="Y773" i="2"/>
  <c r="Z773" i="2"/>
  <c r="AA773" i="2"/>
  <c r="X717" i="2"/>
  <c r="Y717" i="2"/>
  <c r="Z717" i="2"/>
  <c r="AA717" i="2"/>
  <c r="Y5" i="2"/>
  <c r="Z5" i="2"/>
  <c r="AA5" i="2"/>
  <c r="AA943" i="2" l="1"/>
  <c r="Z943" i="2"/>
  <c r="Y943" i="2"/>
  <c r="X943" i="2"/>
  <c r="V943" i="2"/>
  <c r="W943" i="2"/>
  <c r="K943" i="2"/>
  <c r="L943" i="2"/>
  <c r="M943" i="2"/>
  <c r="N943" i="2"/>
  <c r="O943" i="2"/>
  <c r="P942" i="2"/>
  <c r="Q942" i="2"/>
  <c r="R942" i="2"/>
  <c r="S942" i="2"/>
  <c r="T942" i="2"/>
  <c r="U942" i="2"/>
  <c r="U943" i="2" l="1"/>
  <c r="T943" i="2"/>
  <c r="S943" i="2"/>
  <c r="R943" i="2"/>
  <c r="Q943" i="2"/>
  <c r="P943" i="2"/>
  <c r="F6226" i="1" l="1"/>
</calcChain>
</file>

<file path=xl/sharedStrings.xml><?xml version="1.0" encoding="utf-8"?>
<sst xmlns="http://schemas.openxmlformats.org/spreadsheetml/2006/main" count="44511" uniqueCount="1251">
  <si>
    <t>Subject</t>
  </si>
  <si>
    <t>Date</t>
  </si>
  <si>
    <t>Gender</t>
  </si>
  <si>
    <t>Age</t>
  </si>
  <si>
    <t>mmse</t>
  </si>
  <si>
    <t>ageAtEntry</t>
  </si>
  <si>
    <t>cdr</t>
  </si>
  <si>
    <t>commun</t>
  </si>
  <si>
    <t>dx1</t>
  </si>
  <si>
    <t>dx2</t>
  </si>
  <si>
    <t>dx3</t>
  </si>
  <si>
    <t>dx4</t>
  </si>
  <si>
    <t>dx5</t>
  </si>
  <si>
    <t>homehobb</t>
  </si>
  <si>
    <t>judgment</t>
  </si>
  <si>
    <t>memory</t>
  </si>
  <si>
    <t>orient</t>
  </si>
  <si>
    <t>perscare</t>
  </si>
  <si>
    <t>apoe</t>
  </si>
  <si>
    <t>sumbox</t>
  </si>
  <si>
    <t>acsparnt</t>
  </si>
  <si>
    <t>height</t>
  </si>
  <si>
    <t>weight</t>
  </si>
  <si>
    <t>primStudy</t>
  </si>
  <si>
    <t>acsStudy</t>
  </si>
  <si>
    <t>OAS30124</t>
  </si>
  <si>
    <t>female</t>
  </si>
  <si>
    <t>AD Dementia</t>
  </si>
  <si>
    <t>.</t>
  </si>
  <si>
    <t>OAS30354</t>
  </si>
  <si>
    <t>male</t>
  </si>
  <si>
    <t>Frontotemporal demt. prim</t>
  </si>
  <si>
    <t>OAS31129</t>
  </si>
  <si>
    <t>OAS30813</t>
  </si>
  <si>
    <t>Cognitively normal</t>
  </si>
  <si>
    <t>Remote Mood disorder</t>
  </si>
  <si>
    <t>Remote Bereavement</t>
  </si>
  <si>
    <t>OAS30184</t>
  </si>
  <si>
    <t>Remote Hypothyroidism</t>
  </si>
  <si>
    <t>OAS30575</t>
  </si>
  <si>
    <t>DLBD- primary</t>
  </si>
  <si>
    <t>Active Mood disorder</t>
  </si>
  <si>
    <t>Active Other neurol/med diagnoses</t>
  </si>
  <si>
    <t>OAS30865</t>
  </si>
  <si>
    <t>AD dem w/depresss- not contribut</t>
  </si>
  <si>
    <t>OAS31003</t>
  </si>
  <si>
    <t>OAS31077</t>
  </si>
  <si>
    <t>OAS31088</t>
  </si>
  <si>
    <t>OAS30025</t>
  </si>
  <si>
    <t>OAS30792</t>
  </si>
  <si>
    <t>OAS30595</t>
  </si>
  <si>
    <t>OAS31001</t>
  </si>
  <si>
    <t>uncertain dementia</t>
  </si>
  <si>
    <t>OAS30142</t>
  </si>
  <si>
    <t>OAS31041</t>
  </si>
  <si>
    <t>OAS30004</t>
  </si>
  <si>
    <t>OAS30331</t>
  </si>
  <si>
    <t>OAS30596</t>
  </si>
  <si>
    <t>OAS30966</t>
  </si>
  <si>
    <t>OAS30040</t>
  </si>
  <si>
    <t>OAS30905</t>
  </si>
  <si>
    <t>OAS30524</t>
  </si>
  <si>
    <t>OAS30555</t>
  </si>
  <si>
    <t>OAS30152</t>
  </si>
  <si>
    <t>OAS31092</t>
  </si>
  <si>
    <t>OAS30564</t>
  </si>
  <si>
    <t>OAS30704</t>
  </si>
  <si>
    <t>OAS30857</t>
  </si>
  <si>
    <t>OAS31127</t>
  </si>
  <si>
    <t>OAS31139</t>
  </si>
  <si>
    <t>OAS30085</t>
  </si>
  <si>
    <t>AD dem distrubed social- prior</t>
  </si>
  <si>
    <t>OAS30521</t>
  </si>
  <si>
    <t>OAS31028</t>
  </si>
  <si>
    <t>OAS30896</t>
  </si>
  <si>
    <t>Unc: ques. Impairment</t>
  </si>
  <si>
    <t>OAS30949</t>
  </si>
  <si>
    <t>OAS30002</t>
  </si>
  <si>
    <t>OAS30375</t>
  </si>
  <si>
    <t>OAS30415</t>
  </si>
  <si>
    <t>Active B-12 Deficiency</t>
  </si>
  <si>
    <t>OAS30493</t>
  </si>
  <si>
    <t>OAS30569</t>
  </si>
  <si>
    <t>OAS31038</t>
  </si>
  <si>
    <t>AD dem/FLD prior to AD dem</t>
  </si>
  <si>
    <t>Remote Alcoholism</t>
  </si>
  <si>
    <t>OAS30710</t>
  </si>
  <si>
    <t>OAS30903</t>
  </si>
  <si>
    <t>Remote Other neurol/med diagnoses</t>
  </si>
  <si>
    <t>OAS30508</t>
  </si>
  <si>
    <t>OAS30689</t>
  </si>
  <si>
    <t>OAS31002</t>
  </si>
  <si>
    <t>OAS30867</t>
  </si>
  <si>
    <t>OAS30078</t>
  </si>
  <si>
    <t>OAS30283</t>
  </si>
  <si>
    <t>OAS30258</t>
  </si>
  <si>
    <t>Active Bereavement</t>
  </si>
  <si>
    <t>OAS30713</t>
  </si>
  <si>
    <t>OAS30448</t>
  </si>
  <si>
    <t>OAS31099</t>
  </si>
  <si>
    <t>OAS30058</t>
  </si>
  <si>
    <t>Non AD dem- Other primary</t>
  </si>
  <si>
    <t>Remote Major Head Trauma</t>
  </si>
  <si>
    <t>OAS30805</t>
  </si>
  <si>
    <t>OAS30936</t>
  </si>
  <si>
    <t>OAS30731</t>
  </si>
  <si>
    <t>OAS30343</t>
  </si>
  <si>
    <t>OAS30729</t>
  </si>
  <si>
    <t>OAS30651</t>
  </si>
  <si>
    <t>OAS30776</t>
  </si>
  <si>
    <t>OAS30173</t>
  </si>
  <si>
    <t>OAS30379</t>
  </si>
  <si>
    <t>OAS30828</t>
  </si>
  <si>
    <t>OAS31150</t>
  </si>
  <si>
    <t>OAS30777</t>
  </si>
  <si>
    <t>OAS30262</t>
  </si>
  <si>
    <t>Active Med-induced Cog Dys</t>
  </si>
  <si>
    <t>OAS31054</t>
  </si>
  <si>
    <t>OAS30650</t>
  </si>
  <si>
    <t>Remote CVD</t>
  </si>
  <si>
    <t>OAS30602</t>
  </si>
  <si>
    <t>OAS31039</t>
  </si>
  <si>
    <t>OAS30076</t>
  </si>
  <si>
    <t>OAS30503</t>
  </si>
  <si>
    <t>OAS30537</t>
  </si>
  <si>
    <t>OAS30214</t>
  </si>
  <si>
    <t>OAS30141</t>
  </si>
  <si>
    <t>OAS30279</t>
  </si>
  <si>
    <t>OAS30547</t>
  </si>
  <si>
    <t>OAS31061</t>
  </si>
  <si>
    <t>OAS30314</t>
  </si>
  <si>
    <t>OAS31014</t>
  </si>
  <si>
    <t>Remote B-12 Deficiency</t>
  </si>
  <si>
    <t>OAS30483</t>
  </si>
  <si>
    <t>OAS30852</t>
  </si>
  <si>
    <t>OAS30951</t>
  </si>
  <si>
    <t>OAS31171</t>
  </si>
  <si>
    <t>OAS30451</t>
  </si>
  <si>
    <t>OAS30420</t>
  </si>
  <si>
    <t>OAS30083</t>
  </si>
  <si>
    <t>OAS30178</t>
  </si>
  <si>
    <t>OAS30617</t>
  </si>
  <si>
    <t>OAS30787</t>
  </si>
  <si>
    <t>OAS30322</t>
  </si>
  <si>
    <t>OAS30550</t>
  </si>
  <si>
    <t>OAS30185</t>
  </si>
  <si>
    <t>OAS30563</t>
  </si>
  <si>
    <t>AD dem w/depresss- contribut</t>
  </si>
  <si>
    <t>OAS30675</t>
  </si>
  <si>
    <t>OAS30718</t>
  </si>
  <si>
    <t>OAS30261</t>
  </si>
  <si>
    <t>OAS30781</t>
  </si>
  <si>
    <t>OAS30463</t>
  </si>
  <si>
    <t>OAS30109</t>
  </si>
  <si>
    <t>OAS30269</t>
  </si>
  <si>
    <t>OAS31045</t>
  </si>
  <si>
    <t>OAS31154</t>
  </si>
  <si>
    <t>OAS30101</t>
  </si>
  <si>
    <t>OAS30658</t>
  </si>
  <si>
    <t>OAS30061</t>
  </si>
  <si>
    <t>OAS30562</t>
  </si>
  <si>
    <t>OAS30087</t>
  </si>
  <si>
    <t>AD dem visuospatial- after</t>
  </si>
  <si>
    <t>OAS30442</t>
  </si>
  <si>
    <t>OAS30654</t>
  </si>
  <si>
    <t>OAS30393</t>
  </si>
  <si>
    <t>OAS30907</t>
  </si>
  <si>
    <t>OAS30982</t>
  </si>
  <si>
    <t>OAS30119</t>
  </si>
  <si>
    <t>OAS30098</t>
  </si>
  <si>
    <t>OAS30680</t>
  </si>
  <si>
    <t>OAS30371</t>
  </si>
  <si>
    <t>OAS30615</t>
  </si>
  <si>
    <t>OAS30392</t>
  </si>
  <si>
    <t>OAS30720</t>
  </si>
  <si>
    <t>Active Seizure Disorder</t>
  </si>
  <si>
    <t>OAS30872</t>
  </si>
  <si>
    <t>OAS30803</t>
  </si>
  <si>
    <t>OAS31125</t>
  </si>
  <si>
    <t>AD dem w/PDI after AD dem not contrib</t>
  </si>
  <si>
    <t>OAS30571</t>
  </si>
  <si>
    <t>OAS30284</t>
  </si>
  <si>
    <t>OAS30775</t>
  </si>
  <si>
    <t>OAS30280</t>
  </si>
  <si>
    <t>OAS30088</t>
  </si>
  <si>
    <t>OAS30509</t>
  </si>
  <si>
    <t>OAS31004</t>
  </si>
  <si>
    <t>OAS31090</t>
  </si>
  <si>
    <t>OAS30744</t>
  </si>
  <si>
    <t>uncertain- possible NON AD dem</t>
  </si>
  <si>
    <t>OAS30455</t>
  </si>
  <si>
    <t>OAS30285</t>
  </si>
  <si>
    <t>OAS30158</t>
  </si>
  <si>
    <t>OAS30066</t>
  </si>
  <si>
    <t>OAS30374</t>
  </si>
  <si>
    <t>OAS30405</t>
  </si>
  <si>
    <t>OAS30603</t>
  </si>
  <si>
    <t>OAS31157</t>
  </si>
  <si>
    <t>OAS30121</t>
  </si>
  <si>
    <t>OAS30975</t>
  </si>
  <si>
    <t>AD dem Language dysf after</t>
  </si>
  <si>
    <t>OAS30861</t>
  </si>
  <si>
    <t>OAS30347</t>
  </si>
  <si>
    <t>Incipient demt PTP</t>
  </si>
  <si>
    <t>OAS30870</t>
  </si>
  <si>
    <t>OAS30884</t>
  </si>
  <si>
    <t>OAS30153</t>
  </si>
  <si>
    <t>OAS30324</t>
  </si>
  <si>
    <t>OAS30237</t>
  </si>
  <si>
    <t>OAS30601</t>
  </si>
  <si>
    <t>OAS31155</t>
  </si>
  <si>
    <t>OAS30143</t>
  </si>
  <si>
    <t>OAS30427</t>
  </si>
  <si>
    <t>No dementia</t>
  </si>
  <si>
    <t>OAS30175</t>
  </si>
  <si>
    <t>OAS30254</t>
  </si>
  <si>
    <t>OAS30137</t>
  </si>
  <si>
    <t>OAS30135</t>
  </si>
  <si>
    <t>OAS30881</t>
  </si>
  <si>
    <t>OAS30021</t>
  </si>
  <si>
    <t>OAS30572</t>
  </si>
  <si>
    <t>OAS30465</t>
  </si>
  <si>
    <t>OAS30782</t>
  </si>
  <si>
    <t>OAS30089</t>
  </si>
  <si>
    <t>OAS30869</t>
  </si>
  <si>
    <t>OAS30240</t>
  </si>
  <si>
    <t>OAS30438</t>
  </si>
  <si>
    <t>OAS30446</t>
  </si>
  <si>
    <t>OAS30208</t>
  </si>
  <si>
    <t>OAS30505</t>
  </si>
  <si>
    <t>OAS30823</t>
  </si>
  <si>
    <t>OAS30139</t>
  </si>
  <si>
    <t>Active Alcoholism</t>
  </si>
  <si>
    <t>OAS30557</t>
  </si>
  <si>
    <t>OAS31135</t>
  </si>
  <si>
    <t>OAS30802</t>
  </si>
  <si>
    <t>OAS30824</t>
  </si>
  <si>
    <t>OAS30516</t>
  </si>
  <si>
    <t>OAS30700</t>
  </si>
  <si>
    <t>OAS30313</t>
  </si>
  <si>
    <t>OAS30194</t>
  </si>
  <si>
    <t>OAS30028</t>
  </si>
  <si>
    <t>OAS30701</t>
  </si>
  <si>
    <t>OAS30318</t>
  </si>
  <si>
    <t>OAS31073</t>
  </si>
  <si>
    <t>Active PD idiopathic</t>
  </si>
  <si>
    <t>OAS30999</t>
  </si>
  <si>
    <t>OAS30169</t>
  </si>
  <si>
    <t>OAS30913</t>
  </si>
  <si>
    <t>OAS30742</t>
  </si>
  <si>
    <t>OAS30811</t>
  </si>
  <si>
    <t>Remote Med-induced Cog Dys</t>
  </si>
  <si>
    <t>OAS30100</t>
  </si>
  <si>
    <t>OAS31160</t>
  </si>
  <si>
    <t>OAS31136</t>
  </si>
  <si>
    <t>OAS30757</t>
  </si>
  <si>
    <t>OAS30402</t>
  </si>
  <si>
    <t>OAS30760</t>
  </si>
  <si>
    <t>Active CVD</t>
  </si>
  <si>
    <t>OAS30084</t>
  </si>
  <si>
    <t>OAS30156</t>
  </si>
  <si>
    <t>OAS30525</t>
  </si>
  <si>
    <t>OAS30605</t>
  </si>
  <si>
    <t>OAS30671</t>
  </si>
  <si>
    <t>OAS30588</t>
  </si>
  <si>
    <t>OAS30275</t>
  </si>
  <si>
    <t>AD dem distrubed social- with</t>
  </si>
  <si>
    <t>OAS31133</t>
  </si>
  <si>
    <t>OAS30991</t>
  </si>
  <si>
    <t>OAS30370</t>
  </si>
  <si>
    <t>OAS30946</t>
  </si>
  <si>
    <t>OAS30092</t>
  </si>
  <si>
    <t>OAS30685</t>
  </si>
  <si>
    <t>OAS31075</t>
  </si>
  <si>
    <t>OAS30216</t>
  </si>
  <si>
    <t>OAS30664</t>
  </si>
  <si>
    <t>OAS30734</t>
  </si>
  <si>
    <t>OAS30939</t>
  </si>
  <si>
    <t>OAS31042</t>
  </si>
  <si>
    <t>OAS31086</t>
  </si>
  <si>
    <t>OAS30652</t>
  </si>
  <si>
    <t>OAS30737</t>
  </si>
  <si>
    <t>OAS30251</t>
  </si>
  <si>
    <t>OAS30955</t>
  </si>
  <si>
    <t>OAS30613</t>
  </si>
  <si>
    <t>OAS31024</t>
  </si>
  <si>
    <t>OAS30077</t>
  </si>
  <si>
    <t>OAS30876</t>
  </si>
  <si>
    <t>OAS30292</t>
  </si>
  <si>
    <t>DAT</t>
  </si>
  <si>
    <t>OAS30188</t>
  </si>
  <si>
    <t>OAS30648</t>
  </si>
  <si>
    <t>OAS30205</t>
  </si>
  <si>
    <t>OAS30006</t>
  </si>
  <si>
    <t>OAS30669</t>
  </si>
  <si>
    <t>OAS30672</t>
  </si>
  <si>
    <t>OAS31066</t>
  </si>
  <si>
    <t>OAS30209</t>
  </si>
  <si>
    <t>OAS30171</t>
  </si>
  <si>
    <t>OAS30478</t>
  </si>
  <si>
    <t>OAS30944</t>
  </si>
  <si>
    <t>OAS30019</t>
  </si>
  <si>
    <t>OAS30984</t>
  </si>
  <si>
    <t>OAS30408</t>
  </si>
  <si>
    <t>OAS30414</t>
  </si>
  <si>
    <t>OAS30157</t>
  </si>
  <si>
    <t>OAS30541</t>
  </si>
  <si>
    <t>OAS30808</t>
  </si>
  <si>
    <t>OAS30161</t>
  </si>
  <si>
    <t>OAS30972</t>
  </si>
  <si>
    <t>AD dem w/oth (list B) not contrib</t>
  </si>
  <si>
    <t>OAS30348</t>
  </si>
  <si>
    <t>OAS30469</t>
  </si>
  <si>
    <t>OAS30974</t>
  </si>
  <si>
    <t>OAS30007</t>
  </si>
  <si>
    <t>OAS30698</t>
  </si>
  <si>
    <t>OAS30494</t>
  </si>
  <si>
    <t>OAS30263</t>
  </si>
  <si>
    <t>OAS30369</t>
  </si>
  <si>
    <t>OAS30938</t>
  </si>
  <si>
    <t>OAS30863</t>
  </si>
  <si>
    <t>OAS30060</t>
  </si>
  <si>
    <t>OAS30818</t>
  </si>
  <si>
    <t>OAS31172</t>
  </si>
  <si>
    <t>OAS30927</t>
  </si>
  <si>
    <t>OAS30624</t>
  </si>
  <si>
    <t>OAS30707</t>
  </si>
  <si>
    <t>Dementia/PD- primary</t>
  </si>
  <si>
    <t>OAS30722</t>
  </si>
  <si>
    <t>OAS30116</t>
  </si>
  <si>
    <t>OAS30150</t>
  </si>
  <si>
    <t>OAS30154</t>
  </si>
  <si>
    <t>OAS30703</t>
  </si>
  <si>
    <t>OAS30853</t>
  </si>
  <si>
    <t>OAS30333</t>
  </si>
  <si>
    <t>OAS30849</t>
  </si>
  <si>
    <t>Remote Hydrocephalus</t>
  </si>
  <si>
    <t>Remote Seizure Disorder</t>
  </si>
  <si>
    <t>OAS31147</t>
  </si>
  <si>
    <t>OAS30690</t>
  </si>
  <si>
    <t>OAS30862</t>
  </si>
  <si>
    <t>OAS30144</t>
  </si>
  <si>
    <t>OAS30224</t>
  </si>
  <si>
    <t>OAS30203</t>
  </si>
  <si>
    <t>OAS30326</t>
  </si>
  <si>
    <t>OAS30708</t>
  </si>
  <si>
    <t>OAS31022</t>
  </si>
  <si>
    <t>OAS30967</t>
  </si>
  <si>
    <t>OAS31043</t>
  </si>
  <si>
    <t>AD dem w/CVD not contrib</t>
  </si>
  <si>
    <t>OAS30814</t>
  </si>
  <si>
    <t>OAS31137</t>
  </si>
  <si>
    <t>OAS30591</t>
  </si>
  <si>
    <t>OAS30632</t>
  </si>
  <si>
    <t>OAS30821</t>
  </si>
  <si>
    <t>OAS30316</t>
  </si>
  <si>
    <t>AD dem w/oth (list B) contribut</t>
  </si>
  <si>
    <t>OAS30660</t>
  </si>
  <si>
    <t>OAS30330</t>
  </si>
  <si>
    <t>OAS31141</t>
  </si>
  <si>
    <t>OAS31091</t>
  </si>
  <si>
    <t>OAS30191</t>
  </si>
  <si>
    <t>OAS31132</t>
  </si>
  <si>
    <t>OAS30759</t>
  </si>
  <si>
    <t>OAS30164</t>
  </si>
  <si>
    <t>OAS31151</t>
  </si>
  <si>
    <t>OAS30969</t>
  </si>
  <si>
    <t>OAS31111</t>
  </si>
  <si>
    <t>AD dem Language dysf prior</t>
  </si>
  <si>
    <t>OAS30735</t>
  </si>
  <si>
    <t>OAS30855</t>
  </si>
  <si>
    <t>OAS31068</t>
  </si>
  <si>
    <t>OAS30985</t>
  </si>
  <si>
    <t>OAS30835</t>
  </si>
  <si>
    <t>OAS30586</t>
  </si>
  <si>
    <t>OAS30839</t>
  </si>
  <si>
    <t>OAS31145</t>
  </si>
  <si>
    <t>OAS30170</t>
  </si>
  <si>
    <t>OAS30649</t>
  </si>
  <si>
    <t>OAS30705</t>
  </si>
  <si>
    <t>OAS30167</t>
  </si>
  <si>
    <t>OAS30470</t>
  </si>
  <si>
    <t>OAS31108</t>
  </si>
  <si>
    <t>OAS30947</t>
  </si>
  <si>
    <t>OAS30730</t>
  </si>
  <si>
    <t>OAS30755</t>
  </si>
  <si>
    <t>Active Affective disorder</t>
  </si>
  <si>
    <t>OAS30990</t>
  </si>
  <si>
    <t>OAS31052</t>
  </si>
  <si>
    <t>OAS30665</t>
  </si>
  <si>
    <t>OAS31146</t>
  </si>
  <si>
    <t>OAS30608</t>
  </si>
  <si>
    <t>Active Major Head Trauma</t>
  </si>
  <si>
    <t>OAS30919</t>
  </si>
  <si>
    <t>OAS30825</t>
  </si>
  <si>
    <t>OAS30762</t>
  </si>
  <si>
    <t>OAS30764</t>
  </si>
  <si>
    <t>OAS30452</t>
  </si>
  <si>
    <t>OAS31037</t>
  </si>
  <si>
    <t>OAS30421</t>
  </si>
  <si>
    <t>OAS30387</t>
  </si>
  <si>
    <t>OAS31164</t>
  </si>
  <si>
    <t>OAS30923</t>
  </si>
  <si>
    <t>OAS30042</t>
  </si>
  <si>
    <t>OAS30303</t>
  </si>
  <si>
    <t>Active Hypothyroidism</t>
  </si>
  <si>
    <t>OAS30346</t>
  </si>
  <si>
    <t>OAS30694</t>
  </si>
  <si>
    <t>OAS30778</t>
  </si>
  <si>
    <t>OAS30253</t>
  </si>
  <si>
    <t>OAS30545</t>
  </si>
  <si>
    <t>AD dem cannot be primary</t>
  </si>
  <si>
    <t>OAS30656</t>
  </si>
  <si>
    <t>OAS31056</t>
  </si>
  <si>
    <t>OAS30749</t>
  </si>
  <si>
    <t>OAS30592</t>
  </si>
  <si>
    <t>OAS30257</t>
  </si>
  <si>
    <t>OAS30459</t>
  </si>
  <si>
    <t>OAS30848</t>
  </si>
  <si>
    <t>OAS30270</t>
  </si>
  <si>
    <t>OAS30902</t>
  </si>
  <si>
    <t>OAS30841</t>
  </si>
  <si>
    <t>OAS30957</t>
  </si>
  <si>
    <t>OAS30801</t>
  </si>
  <si>
    <t>OAS30003</t>
  </si>
  <si>
    <t>OAS30407</t>
  </si>
  <si>
    <t>OAS30898</t>
  </si>
  <si>
    <t>OAS30052</t>
  </si>
  <si>
    <t>OAS30674</t>
  </si>
  <si>
    <t>OAS30770</t>
  </si>
  <si>
    <t>OAS30929</t>
  </si>
  <si>
    <t>OAS30559</t>
  </si>
  <si>
    <t>OAS30466</t>
  </si>
  <si>
    <t>OAS30692</t>
  </si>
  <si>
    <t>OAS30412</t>
  </si>
  <si>
    <t>OAS30621</t>
  </si>
  <si>
    <t>OAS30769</t>
  </si>
  <si>
    <t>OAS30854</t>
  </si>
  <si>
    <t>OAS30662</t>
  </si>
  <si>
    <t>OAS30012</t>
  </si>
  <si>
    <t>OAS30053</t>
  </si>
  <si>
    <t>Vascular Demt- primary</t>
  </si>
  <si>
    <t>OAS30373</t>
  </si>
  <si>
    <t>OAS30272</t>
  </si>
  <si>
    <t>OAS30810</t>
  </si>
  <si>
    <t>OAS30367</t>
  </si>
  <si>
    <t>OAS31057</t>
  </si>
  <si>
    <t>OAS30908</t>
  </si>
  <si>
    <t>OAS30581</t>
  </si>
  <si>
    <t>OAS30423</t>
  </si>
  <si>
    <t>OAS31118</t>
  </si>
  <si>
    <t>OAS30382</t>
  </si>
  <si>
    <t>OAS31109</t>
  </si>
  <si>
    <t>OAS31049</t>
  </si>
  <si>
    <t>OAS30056</t>
  </si>
  <si>
    <t>OAS30431</t>
  </si>
  <si>
    <t>OAS31029</t>
  </si>
  <si>
    <t>AD dem visuospatial- prior</t>
  </si>
  <si>
    <t>OAS30349</t>
  </si>
  <si>
    <t>OAS30103</t>
  </si>
  <si>
    <t>OAS30247</t>
  </si>
  <si>
    <t>OAS30688</t>
  </si>
  <si>
    <t>OAS30589</t>
  </si>
  <si>
    <t>OAS30761</t>
  </si>
  <si>
    <t>OAS30695</t>
  </si>
  <si>
    <t>OAS30355</t>
  </si>
  <si>
    <t>OAS31051</t>
  </si>
  <si>
    <t>OAS30877</t>
  </si>
  <si>
    <t>OAS31168</t>
  </si>
  <si>
    <t>OAS30914</t>
  </si>
  <si>
    <t>AD dem w/depresss  contribut</t>
  </si>
  <si>
    <t>OAS30380</t>
  </si>
  <si>
    <t>OAS30335</t>
  </si>
  <si>
    <t>OAS30732</t>
  </si>
  <si>
    <t>OAS30952</t>
  </si>
  <si>
    <t>OAS30429</t>
  </si>
  <si>
    <t>OAS30013</t>
  </si>
  <si>
    <t>OAS30578</t>
  </si>
  <si>
    <t>OAS30212</t>
  </si>
  <si>
    <t>0.5 in memory only</t>
  </si>
  <si>
    <t>OAS31097</t>
  </si>
  <si>
    <t>OAS30071</t>
  </si>
  <si>
    <t>OAS30538</t>
  </si>
  <si>
    <t>OAS30529</t>
  </si>
  <si>
    <t>OAS30786</t>
  </si>
  <si>
    <t>OAS30401</t>
  </si>
  <si>
    <t>OAS30507</t>
  </si>
  <si>
    <t>OAS30381</t>
  </si>
  <si>
    <t>OAS30702</t>
  </si>
  <si>
    <t>OAS30120</t>
  </si>
  <si>
    <t>OAS30619</t>
  </si>
  <si>
    <t>OAS30607</t>
  </si>
  <si>
    <t>OAS30523</t>
  </si>
  <si>
    <t>OAS30566</t>
  </si>
  <si>
    <t>OAS30031</t>
  </si>
  <si>
    <t>OAS31025</t>
  </si>
  <si>
    <t>OAS31128</t>
  </si>
  <si>
    <t>OAS30193</t>
  </si>
  <si>
    <t>OAS30942</t>
  </si>
  <si>
    <t>OAS30626</t>
  </si>
  <si>
    <t>OAS30206</t>
  </si>
  <si>
    <t>OAS30634</t>
  </si>
  <si>
    <t>OAS30337</t>
  </si>
  <si>
    <t>OAS30539</t>
  </si>
  <si>
    <t>OAS30117</t>
  </si>
  <si>
    <t>OAS30548</t>
  </si>
  <si>
    <t>OAS30368</t>
  </si>
  <si>
    <t>OAS30772</t>
  </si>
  <si>
    <t>OAS30172</t>
  </si>
  <si>
    <t>OAS31072</t>
  </si>
  <si>
    <t>OAS30752</t>
  </si>
  <si>
    <t>OAS31170</t>
  </si>
  <si>
    <t>OAS30471</t>
  </si>
  <si>
    <t>OAS30234</t>
  </si>
  <si>
    <t>OAS30174</t>
  </si>
  <si>
    <t>OAS30457</t>
  </si>
  <si>
    <t>OAS30743</t>
  </si>
  <si>
    <t>OAS30048</t>
  </si>
  <si>
    <t>OAS30565</t>
  </si>
  <si>
    <t>OAS30531</t>
  </si>
  <si>
    <t>OAS30992</t>
  </si>
  <si>
    <t>OAS31085</t>
  </si>
  <si>
    <t>OAS30829</t>
  </si>
  <si>
    <t>OAS31134</t>
  </si>
  <si>
    <t>OAS30673</t>
  </si>
  <si>
    <t>OAS31104</t>
  </si>
  <si>
    <t>OAS30864</t>
  </si>
  <si>
    <t>OAS31006</t>
  </si>
  <si>
    <t>OAS30388</t>
  </si>
  <si>
    <t>OAS30816</t>
  </si>
  <si>
    <t>OAS30784</t>
  </si>
  <si>
    <t>OAS30641</t>
  </si>
  <si>
    <t>OAS31094</t>
  </si>
  <si>
    <t>OAS30356</t>
  </si>
  <si>
    <t>OAS30372</t>
  </si>
  <si>
    <t>OAS30365</t>
  </si>
  <si>
    <t>OAS30597</t>
  </si>
  <si>
    <t>OAS30051</t>
  </si>
  <si>
    <t>OAS30106</t>
  </si>
  <si>
    <t>OAS30928</t>
  </si>
  <si>
    <t>OAS30001</t>
  </si>
  <si>
    <t>OAS30719</t>
  </si>
  <si>
    <t>OAS30935</t>
  </si>
  <si>
    <t>OAS30361</t>
  </si>
  <si>
    <t>OAS31153</t>
  </si>
  <si>
    <t>OAS30709</t>
  </si>
  <si>
    <t>OAS30584</t>
  </si>
  <si>
    <t>OAS30132</t>
  </si>
  <si>
    <t>OAS30456</t>
  </si>
  <si>
    <t>OAS30676</t>
  </si>
  <si>
    <t>OAS30474</t>
  </si>
  <si>
    <t>OAS30845</t>
  </si>
  <si>
    <t>OAS30271</t>
  </si>
  <si>
    <t>OAS30291</t>
  </si>
  <si>
    <t>OAS30693</t>
  </si>
  <si>
    <t>OAS30633</t>
  </si>
  <si>
    <t>OAS30293</t>
  </si>
  <si>
    <t>OAS31047</t>
  </si>
  <si>
    <t>OAS30107</t>
  </si>
  <si>
    <t>OAS30038</t>
  </si>
  <si>
    <t>OAS30273</t>
  </si>
  <si>
    <t>Active Global Cerebral Hypop</t>
  </si>
  <si>
    <t>Active PD drug-induced</t>
  </si>
  <si>
    <t>OAS30978</t>
  </si>
  <si>
    <t>OAS30498</t>
  </si>
  <si>
    <t>OAS30278</t>
  </si>
  <si>
    <t>OAS30295</t>
  </si>
  <si>
    <t>OAS30032</t>
  </si>
  <si>
    <t>OAS30560</t>
  </si>
  <si>
    <t>OAS30879</t>
  </si>
  <si>
    <t>OAS30620</t>
  </si>
  <si>
    <t>OAS31112</t>
  </si>
  <si>
    <t>OAS30920</t>
  </si>
  <si>
    <t>OAS30745</t>
  </si>
  <si>
    <t>OAS30096</t>
  </si>
  <si>
    <t>OAS30064</t>
  </si>
  <si>
    <t>OAS30817</t>
  </si>
  <si>
    <t>OAS30670</t>
  </si>
  <si>
    <t>OAS30383</t>
  </si>
  <si>
    <t>OAS30231</t>
  </si>
  <si>
    <t>OAS30241</t>
  </si>
  <si>
    <t>OAS30490</t>
  </si>
  <si>
    <t>OAS30793</t>
  </si>
  <si>
    <t>OAS30256</t>
  </si>
  <si>
    <t>OAS30875</t>
  </si>
  <si>
    <t>OAS31012</t>
  </si>
  <si>
    <t>OAS30218</t>
  </si>
  <si>
    <t>OAS30063</t>
  </si>
  <si>
    <t>OAS30931</t>
  </si>
  <si>
    <t>OAS30396</t>
  </si>
  <si>
    <t>OAS30315</t>
  </si>
  <si>
    <t>OAS30553</t>
  </si>
  <si>
    <t>OAS30041</t>
  </si>
  <si>
    <t>OAS30932</t>
  </si>
  <si>
    <t>OAS30294</t>
  </si>
  <si>
    <t>OAS30630</t>
  </si>
  <si>
    <t>OAS30890</t>
  </si>
  <si>
    <t>OAS30687</t>
  </si>
  <si>
    <t>OAS30642</t>
  </si>
  <si>
    <t>OAS30610</t>
  </si>
  <si>
    <t>OAS31059</t>
  </si>
  <si>
    <t>OAS30411</t>
  </si>
  <si>
    <t>OAS31107</t>
  </si>
  <si>
    <t>OAS30958</t>
  </si>
  <si>
    <t>OAS31063</t>
  </si>
  <si>
    <t>OAS31060</t>
  </si>
  <si>
    <t>OAS30249</t>
  </si>
  <si>
    <t>OAS30504</t>
  </si>
  <si>
    <t>OAS30837</t>
  </si>
  <si>
    <t>OAS31114</t>
  </si>
  <si>
    <t>OAS30953</t>
  </si>
  <si>
    <t>OAS30332</t>
  </si>
  <si>
    <t>OAS30552</t>
  </si>
  <si>
    <t>OAS30220</t>
  </si>
  <si>
    <t>OAS30250</t>
  </si>
  <si>
    <t>OAS30265</t>
  </si>
  <si>
    <t>OAS30819</t>
  </si>
  <si>
    <t>OAS30500</t>
  </si>
  <si>
    <t>OAS30941</t>
  </si>
  <si>
    <t>AD dem Language dysf with</t>
  </si>
  <si>
    <t>OAS30533</t>
  </si>
  <si>
    <t>OAS30353</t>
  </si>
  <si>
    <t>OAS30489</t>
  </si>
  <si>
    <t>OAS31166</t>
  </si>
  <si>
    <t>OAS30160</t>
  </si>
  <si>
    <t>OAS30072</t>
  </si>
  <si>
    <t>OAS30394</t>
  </si>
  <si>
    <t>OAS30180</t>
  </si>
  <si>
    <t>OAS31087</t>
  </si>
  <si>
    <t>OAS31035</t>
  </si>
  <si>
    <t>OAS30988</t>
  </si>
  <si>
    <t>AD dem w/CVD contribut</t>
  </si>
  <si>
    <t>OAS31030</t>
  </si>
  <si>
    <t>OAS30606</t>
  </si>
  <si>
    <t>OAS30554</t>
  </si>
  <si>
    <t>OAS31142</t>
  </si>
  <si>
    <t>OAS30822</t>
  </si>
  <si>
    <t>OAS30574</t>
  </si>
  <si>
    <t>OAS30146</t>
  </si>
  <si>
    <t>OAS31074</t>
  </si>
  <si>
    <t>OAS30558</t>
  </si>
  <si>
    <t>OAS30286</t>
  </si>
  <si>
    <t>OAS30750</t>
  </si>
  <si>
    <t>OAS30800</t>
  </si>
  <si>
    <t>OAS30868</t>
  </si>
  <si>
    <t>OAS30794</t>
  </si>
  <si>
    <t>OAS30682</t>
  </si>
  <si>
    <t>OAS30959</t>
  </si>
  <si>
    <t>OAS30151</t>
  </si>
  <si>
    <t>Remote PD idiopathic</t>
  </si>
  <si>
    <t>OAS30661</t>
  </si>
  <si>
    <t>OAS30035</t>
  </si>
  <si>
    <t>Incipient Non-AD dem</t>
  </si>
  <si>
    <t>OAS31149</t>
  </si>
  <si>
    <t>OAS30037</t>
  </si>
  <si>
    <t>OAS30834</t>
  </si>
  <si>
    <t>OAS30197</t>
  </si>
  <si>
    <t>OAS30815</t>
  </si>
  <si>
    <t>OAS30229</t>
  </si>
  <si>
    <t>OAS30413</t>
  </si>
  <si>
    <t>OAS31083</t>
  </si>
  <si>
    <t>OAS31050</t>
  </si>
  <si>
    <t>OAS31081</t>
  </si>
  <si>
    <t>OAS30376</t>
  </si>
  <si>
    <t>OAS31140</t>
  </si>
  <si>
    <t>OAS30725</t>
  </si>
  <si>
    <t>OAS30075</t>
  </si>
  <si>
    <t>OAS30443</t>
  </si>
  <si>
    <t>OAS30753</t>
  </si>
  <si>
    <t>DLBD, primary</t>
  </si>
  <si>
    <t>OAS31046</t>
  </si>
  <si>
    <t>OAS30788</t>
  </si>
  <si>
    <t>OAS30057</t>
  </si>
  <si>
    <t>OAS30458</t>
  </si>
  <si>
    <t>OAS30145</t>
  </si>
  <si>
    <t>OAS30677</t>
  </si>
  <si>
    <t>OAS30623</t>
  </si>
  <si>
    <t>OAS30995</t>
  </si>
  <si>
    <t>OAS30668</t>
  </si>
  <si>
    <t>Remote Amnestic syndrome</t>
  </si>
  <si>
    <t>OAS30827</t>
  </si>
  <si>
    <t>OAS30871</t>
  </si>
  <si>
    <t>OAS30014</t>
  </si>
  <si>
    <t>OAS30499</t>
  </si>
  <si>
    <t>OAS31162</t>
  </si>
  <si>
    <t>OAS30791</t>
  </si>
  <si>
    <t>OAS30678</t>
  </si>
  <si>
    <t>OAS30542</t>
  </si>
  <si>
    <t>OAS30039</t>
  </si>
  <si>
    <t>OAS30384</t>
  </si>
  <si>
    <t>OAS30226</t>
  </si>
  <si>
    <t>OAS30445</t>
  </si>
  <si>
    <t>OAS30268</t>
  </si>
  <si>
    <t>OAS30614</t>
  </si>
  <si>
    <t>OAS30417</t>
  </si>
  <si>
    <t>OAS30122</t>
  </si>
  <si>
    <t>OAS31018</t>
  </si>
  <si>
    <t>OAS31152</t>
  </si>
  <si>
    <t>OAS30790</t>
  </si>
  <si>
    <t>OAS31159</t>
  </si>
  <si>
    <t>OAS30587</t>
  </si>
  <si>
    <t>OAS30495</t>
  </si>
  <si>
    <t>OAS30998</t>
  </si>
  <si>
    <t>OAS30532</t>
  </si>
  <si>
    <t>OAS30027</t>
  </si>
  <si>
    <t>OAS30667</t>
  </si>
  <si>
    <t>AD dem w/PDI after AD dem contribut</t>
  </si>
  <si>
    <t>OAS30897</t>
  </si>
  <si>
    <t>OAS31078</t>
  </si>
  <si>
    <t>OAS30733</t>
  </si>
  <si>
    <t>OAS30302</t>
  </si>
  <si>
    <t>OAS30223</t>
  </si>
  <si>
    <t>OAS30323</t>
  </si>
  <si>
    <t>OAS30582</t>
  </si>
  <si>
    <t>OAS30095</t>
  </si>
  <si>
    <t>OAS30635</t>
  </si>
  <si>
    <t>OAS30306</t>
  </si>
  <si>
    <t>OAS30486</t>
  </si>
  <si>
    <t>OAS30036</t>
  </si>
  <si>
    <t>OAS30222</t>
  </si>
  <si>
    <t>OAS30399</t>
  </si>
  <si>
    <t>OAS31070</t>
  </si>
  <si>
    <t>OAS30899</t>
  </si>
  <si>
    <t>OAS30246</t>
  </si>
  <si>
    <t>OAS30248</t>
  </si>
  <si>
    <t>OAS30406</t>
  </si>
  <si>
    <t>OAS30598</t>
  </si>
  <si>
    <t>OAS30287</t>
  </si>
  <si>
    <t>OAS30711</t>
  </si>
  <si>
    <t>OAS31138</t>
  </si>
  <si>
    <t>OAS30097</t>
  </si>
  <si>
    <t>OAS30434</t>
  </si>
  <si>
    <t>OAS30008</t>
  </si>
  <si>
    <t>OAS30727</t>
  </si>
  <si>
    <t>OAS30570</t>
  </si>
  <si>
    <t>OAS30979</t>
  </si>
  <si>
    <t>OAS30576</t>
  </si>
  <si>
    <t>OAS30880</t>
  </si>
  <si>
    <t>Remote Global Cerebral Hypop</t>
  </si>
  <si>
    <t>ProAph w/o dement</t>
  </si>
  <si>
    <t>OAS31105</t>
  </si>
  <si>
    <t>OAS31013</t>
  </si>
  <si>
    <t>OAS30307</t>
  </si>
  <si>
    <t>OAS30638</t>
  </si>
  <si>
    <t>OAS31058</t>
  </si>
  <si>
    <t>OAS30653</t>
  </si>
  <si>
    <t>OAS30404</t>
  </si>
  <si>
    <t>OAS30482</t>
  </si>
  <si>
    <t>OAS30964</t>
  </si>
  <si>
    <t>OAS30659</t>
  </si>
  <si>
    <t>OAS30643</t>
  </si>
  <si>
    <t>OAS30264</t>
  </si>
  <si>
    <t>OAS30238</t>
  </si>
  <si>
    <t>OAS30883</t>
  </si>
  <si>
    <t>OAS30297</t>
  </si>
  <si>
    <t>OAS30860</t>
  </si>
  <si>
    <t>OAS30126</t>
  </si>
  <si>
    <t>OAS30378</t>
  </si>
  <si>
    <t>OAS30274</t>
  </si>
  <si>
    <t>OAS30747</t>
  </si>
  <si>
    <t>OAS30472</t>
  </si>
  <si>
    <t>OAS30065</t>
  </si>
  <si>
    <t>OAS30976</t>
  </si>
  <si>
    <t>Frontotemporal demt. secn</t>
  </si>
  <si>
    <t>OAS30433</t>
  </si>
  <si>
    <t>OAS30628</t>
  </si>
  <si>
    <t>OAS30754</t>
  </si>
  <si>
    <t>OAS30973</t>
  </si>
  <si>
    <t>OAS30398</t>
  </si>
  <si>
    <t>OAS30476</t>
  </si>
  <si>
    <t>OAS30806</t>
  </si>
  <si>
    <t>OAS30934</t>
  </si>
  <si>
    <t>OAS30551</t>
  </si>
  <si>
    <t>OAS30544</t>
  </si>
  <si>
    <t>OAS30329</t>
  </si>
  <si>
    <t>OAS30114</t>
  </si>
  <si>
    <t>OAS30924</t>
  </si>
  <si>
    <t>OAS30536</t>
  </si>
  <si>
    <t>OAS31110</t>
  </si>
  <si>
    <t>OAS30804</t>
  </si>
  <si>
    <t>OAS30666</t>
  </si>
  <si>
    <t>OAS30176</t>
  </si>
  <si>
    <t>OAS31122</t>
  </si>
  <si>
    <t>OAS31064</t>
  </si>
  <si>
    <t>OAS31016</t>
  </si>
  <si>
    <t>OAS30506</t>
  </si>
  <si>
    <t>OAS30104</t>
  </si>
  <si>
    <t>OAS30321</t>
  </si>
  <si>
    <t>Vascular Demt- secondary</t>
  </si>
  <si>
    <t>OAS30968</t>
  </si>
  <si>
    <t>OAS31156</t>
  </si>
  <si>
    <t>OAS30163</t>
  </si>
  <si>
    <t>OAS30723</t>
  </si>
  <si>
    <t>OAS31032</t>
  </si>
  <si>
    <t>OAS30479</t>
  </si>
  <si>
    <t>OAS30419</t>
  </si>
  <si>
    <t>OAS30320</t>
  </si>
  <si>
    <t>OAS30736</t>
  </si>
  <si>
    <t>OAS30341</t>
  </si>
  <si>
    <t>OAS30492</t>
  </si>
  <si>
    <t>OAS30030</t>
  </si>
  <si>
    <t>OAS31023</t>
  </si>
  <si>
    <t>OAS31143</t>
  </si>
  <si>
    <t>OAS30728</t>
  </si>
  <si>
    <t>OAS30580</t>
  </si>
  <si>
    <t>OAS31148</t>
  </si>
  <si>
    <t>OAS30901</t>
  </si>
  <si>
    <t>AD dem w/oth unusual features/demt on</t>
  </si>
  <si>
    <t>OAS30022</t>
  </si>
  <si>
    <t>OAS30062</t>
  </si>
  <si>
    <t>OAS30987</t>
  </si>
  <si>
    <t>OAS30236</t>
  </si>
  <si>
    <t>OAS30298</t>
  </si>
  <si>
    <t>OAS30050</t>
  </si>
  <si>
    <t>OAS30740</t>
  </si>
  <si>
    <t>OAS30127</t>
  </si>
  <si>
    <t>OAS30994</t>
  </si>
  <si>
    <t>OAS31089</t>
  </si>
  <si>
    <t>OAS30288</t>
  </si>
  <si>
    <t>OAS30766</t>
  </si>
  <si>
    <t>OAS30836</t>
  </si>
  <si>
    <t>OAS30785</t>
  </si>
  <si>
    <t>OAS30739</t>
  </si>
  <si>
    <t>OAS30859</t>
  </si>
  <si>
    <t>OAS30962</t>
  </si>
  <si>
    <t>OAS30044</t>
  </si>
  <si>
    <t>OAS30510</t>
  </si>
  <si>
    <t>OAS31007</t>
  </si>
  <si>
    <t>OAS31161</t>
  </si>
  <si>
    <t>OAS31169</t>
  </si>
  <si>
    <t>OAS30514</t>
  </si>
  <si>
    <t>OAS31033</t>
  </si>
  <si>
    <t>OAS30276</t>
  </si>
  <si>
    <t>OAS30219</t>
  </si>
  <si>
    <t>OAS30094</t>
  </si>
  <si>
    <t>OAS30487</t>
  </si>
  <si>
    <t>OAS30512</t>
  </si>
  <si>
    <t>OAS30691</t>
  </si>
  <si>
    <t>OAS30513</t>
  </si>
  <si>
    <t>OAS30888</t>
  </si>
  <si>
    <t>OAS31100</t>
  </si>
  <si>
    <t>OAS30933</t>
  </si>
  <si>
    <t>OAS30352</t>
  </si>
  <si>
    <t>OAS31096</t>
  </si>
  <si>
    <t>OAS30029</t>
  </si>
  <si>
    <t>DLBD- secondary</t>
  </si>
  <si>
    <t>Rapid Course (not CJD)</t>
  </si>
  <si>
    <t>OAS30625</t>
  </si>
  <si>
    <t>OAS31000</t>
  </si>
  <si>
    <t>OAS31076</t>
  </si>
  <si>
    <t>OAS30328</t>
  </si>
  <si>
    <t>OAS30182</t>
  </si>
  <si>
    <t>OAS30444</t>
  </si>
  <si>
    <t>OAS30344</t>
  </si>
  <si>
    <t>Remote PD drug-induced</t>
  </si>
  <si>
    <t>OAS30496</t>
  </si>
  <si>
    <t>OAS30395</t>
  </si>
  <si>
    <t>OAS30391</t>
  </si>
  <si>
    <t>OAS31031</t>
  </si>
  <si>
    <t>OAS30567</t>
  </si>
  <si>
    <t>OAS30522</t>
  </si>
  <si>
    <t>OAS30327</t>
  </si>
  <si>
    <t>OAS30282</t>
  </si>
  <si>
    <t>OAS30133</t>
  </si>
  <si>
    <t>OAS30336</t>
  </si>
  <si>
    <t>OAS30165</t>
  </si>
  <si>
    <t>OAS30534</t>
  </si>
  <si>
    <t>OAS30108</t>
  </si>
  <si>
    <t>OAS31144</t>
  </si>
  <si>
    <t>OAS31131</t>
  </si>
  <si>
    <t>OAS30956</t>
  </si>
  <si>
    <t>OAS30093</t>
  </si>
  <si>
    <t>OAS30921</t>
  </si>
  <si>
    <t>OAS30357</t>
  </si>
  <si>
    <t>OAS31126</t>
  </si>
  <si>
    <t>OAS31048</t>
  </si>
  <si>
    <t>OAS30768</t>
  </si>
  <si>
    <t>OAS30360</t>
  </si>
  <si>
    <t>OAS30305</t>
  </si>
  <si>
    <t>OAS30832</t>
  </si>
  <si>
    <t>OAS30830</t>
  </si>
  <si>
    <t>OAS30105</t>
  </si>
  <si>
    <t>OAS30018</t>
  </si>
  <si>
    <t>OAS30073</t>
  </si>
  <si>
    <t>OAS30724</t>
  </si>
  <si>
    <t>OAS30812</t>
  </si>
  <si>
    <t>OAS30910</t>
  </si>
  <si>
    <t>OAS31036</t>
  </si>
  <si>
    <t>OAS30797</t>
  </si>
  <si>
    <t>OAS31093</t>
  </si>
  <si>
    <t>OAS31116</t>
  </si>
  <si>
    <t>OAS31123</t>
  </si>
  <si>
    <t>OAS30960</t>
  </si>
  <si>
    <t>OAS30454</t>
  </si>
  <si>
    <t>OAS30449</t>
  </si>
  <si>
    <t>OAS30111</t>
  </si>
  <si>
    <t>OAS30573</t>
  </si>
  <si>
    <t>OAS30882</t>
  </si>
  <si>
    <t>OAS30789</t>
  </si>
  <si>
    <t>OAS30657</t>
  </si>
  <si>
    <t>OAS30826</t>
  </si>
  <si>
    <t>OAS30799</t>
  </si>
  <si>
    <t>OAS31011</t>
  </si>
  <si>
    <t>OAS30986</t>
  </si>
  <si>
    <t>OAS30751</t>
  </si>
  <si>
    <t>OAS30484</t>
  </si>
  <si>
    <t>OAS30299</t>
  </si>
  <si>
    <t>OAS30636</t>
  </si>
  <si>
    <t>OAS30228</t>
  </si>
  <si>
    <t>OAS30906</t>
  </si>
  <si>
    <t>OAS30561</t>
  </si>
  <si>
    <t>OAS30593</t>
  </si>
  <si>
    <t>OAS31005</t>
  </si>
  <si>
    <t>OAS31020</t>
  </si>
  <si>
    <t>OAS30345</t>
  </si>
  <si>
    <t>OAS30963</t>
  </si>
  <si>
    <t>OAS30945</t>
  </si>
  <si>
    <t>OAS30308</t>
  </si>
  <si>
    <t>OAS30627</t>
  </si>
  <si>
    <t>OAS30049</t>
  </si>
  <si>
    <t>AD dem w/depresss, not contribut</t>
  </si>
  <si>
    <t>OAS30965</t>
  </si>
  <si>
    <t>OAS30403</t>
  </si>
  <si>
    <t>OAS30230</t>
  </si>
  <si>
    <t>OAS30130</t>
  </si>
  <si>
    <t>OAS30683</t>
  </si>
  <si>
    <t>OAS30266</t>
  </si>
  <si>
    <t>OAS30192</t>
  </si>
  <si>
    <t>OAS30131</t>
  </si>
  <si>
    <t>OAS30259</t>
  </si>
  <si>
    <t>OAS31034</t>
  </si>
  <si>
    <t>OAS30900</t>
  </si>
  <si>
    <t>OAS30325</t>
  </si>
  <si>
    <t>OAS30339</t>
  </si>
  <si>
    <t>OAS30716</t>
  </si>
  <si>
    <t>OAS30436</t>
  </si>
  <si>
    <t>OAS30410</t>
  </si>
  <si>
    <t>OAS31101</t>
  </si>
  <si>
    <t>OAS30015</t>
  </si>
  <si>
    <t>OAS30820</t>
  </si>
  <si>
    <t>OAS30363</t>
  </si>
  <si>
    <t>OAS31015</t>
  </si>
  <si>
    <t>OAS30462</t>
  </si>
  <si>
    <t>OAS30943</t>
  </si>
  <si>
    <t>OAS30232</t>
  </si>
  <si>
    <t>OAS30989</t>
  </si>
  <si>
    <t>OAS30086</t>
  </si>
  <si>
    <t>OAS30546</t>
  </si>
  <si>
    <t>OAS30887</t>
  </si>
  <si>
    <t>OAS30428</t>
  </si>
  <si>
    <t>AD dem w/oth unusual feat/subs demt</t>
  </si>
  <si>
    <t>OAS30267</t>
  </si>
  <si>
    <t>Active Hydrocephalus</t>
  </si>
  <si>
    <t>Unc: impair reversible</t>
  </si>
  <si>
    <t>OAS30475</t>
  </si>
  <si>
    <t>OAS31044</t>
  </si>
  <si>
    <t>OAS30779</t>
  </si>
  <si>
    <t>OAS30134</t>
  </si>
  <si>
    <t>OAS30319</t>
  </si>
  <si>
    <t>OAS30140</t>
  </si>
  <si>
    <t>OAS30432</t>
  </si>
  <si>
    <t>OAS31084</t>
  </si>
  <si>
    <t>OAS30858</t>
  </si>
  <si>
    <t>OAS30464</t>
  </si>
  <si>
    <t>OAS30113</t>
  </si>
  <si>
    <t>OAS31106</t>
  </si>
  <si>
    <t>OAS30847</t>
  </si>
  <si>
    <t>OAS30568</t>
  </si>
  <si>
    <t>OAS30430</t>
  </si>
  <si>
    <t>OAS30312</t>
  </si>
  <si>
    <t>OAS30535</t>
  </si>
  <si>
    <t>OAS30840</t>
  </si>
  <si>
    <t>OAS30198</t>
  </si>
  <si>
    <t>OAS30874</t>
  </si>
  <si>
    <t>OAS30842</t>
  </si>
  <si>
    <t>OAS31163</t>
  </si>
  <si>
    <t>AD dem distrubed social- after</t>
  </si>
  <si>
    <t>OAS30699</t>
  </si>
  <si>
    <t>OAS30090</t>
  </si>
  <si>
    <t>OAS30125</t>
  </si>
  <si>
    <t>OAS30187</t>
  </si>
  <si>
    <t>OAS30046</t>
  </si>
  <si>
    <t>OAS30059</t>
  </si>
  <si>
    <t>OAS30878</t>
  </si>
  <si>
    <t>OAS30110</t>
  </si>
  <si>
    <t>OAS30807</t>
  </si>
  <si>
    <t>OAS31055</t>
  </si>
  <si>
    <t>OAS30981</t>
  </si>
  <si>
    <t>Non AD dem- Other secondary</t>
  </si>
  <si>
    <t>OAS30359</t>
  </si>
  <si>
    <t>OAS30310</t>
  </si>
  <si>
    <t>OAS30748</t>
  </si>
  <si>
    <t>OAS30189</t>
  </si>
  <si>
    <t>OAS30200</t>
  </si>
  <si>
    <t>OAS30585</t>
  </si>
  <si>
    <t>OAS30904</t>
  </si>
  <si>
    <t>OAS30480</t>
  </si>
  <si>
    <t>OAS30067</t>
  </si>
  <si>
    <t>OAS30334</t>
  </si>
  <si>
    <t>OAS30926</t>
  </si>
  <si>
    <t>OAS30543</t>
  </si>
  <si>
    <t>OAS30115</t>
  </si>
  <si>
    <t>OAS30948</t>
  </si>
  <si>
    <t>OAS31008</t>
  </si>
  <si>
    <t>OAS30583</t>
  </si>
  <si>
    <t>OAS30686</t>
  </si>
  <si>
    <t>OAS30290</t>
  </si>
  <si>
    <t>OAS30118</t>
  </si>
  <si>
    <t>OAS30277</t>
  </si>
  <si>
    <t>OAS30916</t>
  </si>
  <si>
    <t>AD dem visuospatial, after</t>
  </si>
  <si>
    <t>OAS30091</t>
  </si>
  <si>
    <t>OAS30026</t>
  </si>
  <si>
    <t>OAS30663</t>
  </si>
  <si>
    <t>OAS30202</t>
  </si>
  <si>
    <t>OAS30756</t>
  </si>
  <si>
    <t>OAS30679</t>
  </si>
  <si>
    <t>OAS30467</t>
  </si>
  <si>
    <t>OAS30242</t>
  </si>
  <si>
    <t>OAS31071</t>
  </si>
  <si>
    <t>OAS30746</t>
  </si>
  <si>
    <t>OAS30123</t>
  </si>
  <si>
    <t>OAS30993</t>
  </si>
  <si>
    <t>OAS30780</t>
  </si>
  <si>
    <t>OAS30983</t>
  </si>
  <si>
    <t>OAS30311</t>
  </si>
  <si>
    <t>OAS30758</t>
  </si>
  <si>
    <t>Oth potentially transmissible dis</t>
  </si>
  <si>
    <t>other mental retarAD demion</t>
  </si>
  <si>
    <t>OAS30846</t>
  </si>
  <si>
    <t>other neurol/med diagnoses</t>
  </si>
  <si>
    <t>OAS31113</t>
  </si>
  <si>
    <t>OAS30385</t>
  </si>
  <si>
    <t>OAS30706</t>
  </si>
  <si>
    <t>OAS30005</t>
  </si>
  <si>
    <t>OAS30440</t>
  </si>
  <si>
    <t>OAS30917</t>
  </si>
  <si>
    <t>OAS30726</t>
  </si>
  <si>
    <t>OAS30473</t>
  </si>
  <si>
    <t>OAS30977</t>
  </si>
  <si>
    <t>OAS30211</t>
  </si>
  <si>
    <t>OAS30112</t>
  </si>
  <si>
    <t>AD dem w/oth unusual features</t>
  </si>
  <si>
    <t>OAS30400</t>
  </si>
  <si>
    <t>OAS30155</t>
  </si>
  <si>
    <t>OAS31103</t>
  </si>
  <si>
    <t>OAS30243</t>
  </si>
  <si>
    <t>OAS30009</t>
  </si>
  <si>
    <t>OAS30540</t>
  </si>
  <si>
    <t>OAS30082</t>
  </si>
  <si>
    <t>OAS31119</t>
  </si>
  <si>
    <t>OAS30616</t>
  </si>
  <si>
    <t>OAS30181</t>
  </si>
  <si>
    <t>OAS30233</t>
  </si>
  <si>
    <t>OAS30885</t>
  </si>
  <si>
    <t>OAS30970</t>
  </si>
  <si>
    <t>OAS31082</t>
  </si>
  <si>
    <t>OAS30136</t>
  </si>
  <si>
    <t>OAS30017</t>
  </si>
  <si>
    <t>OAS30099</t>
  </si>
  <si>
    <t>OAS31019</t>
  </si>
  <si>
    <t>OAS30717</t>
  </si>
  <si>
    <t>Vascular Demt  primary</t>
  </si>
  <si>
    <t>OAS30195</t>
  </si>
  <si>
    <t>OAS30577</t>
  </si>
  <si>
    <t>OAS30461</t>
  </si>
  <si>
    <t>OAS30925</t>
  </si>
  <si>
    <t>OAS30245</t>
  </si>
  <si>
    <t>OAS30556</t>
  </si>
  <si>
    <t>OAS30350</t>
  </si>
  <si>
    <t>OAS30774</t>
  </si>
  <si>
    <t>OAS30850</t>
  </si>
  <si>
    <t>OAS30033</t>
  </si>
  <si>
    <t>DLBD  secondary</t>
  </si>
  <si>
    <t>OAS30128</t>
  </si>
  <si>
    <t>OAS30773</t>
  </si>
  <si>
    <t>OAS30765</t>
  </si>
  <si>
    <t>OAS30043</t>
  </si>
  <si>
    <t>OAS30741</t>
  </si>
  <si>
    <t>AD dem w/Frontal lobe/demt at onset</t>
  </si>
  <si>
    <t>OAS30080</t>
  </si>
  <si>
    <t>OAS30491</t>
  </si>
  <si>
    <t>OAS31009</t>
  </si>
  <si>
    <t>OAS30225</t>
  </si>
  <si>
    <t>OAS30997</t>
  </si>
  <si>
    <t>OAS30244</t>
  </si>
  <si>
    <t>OAS31165</t>
  </si>
  <si>
    <t>OAS30416</t>
  </si>
  <si>
    <t>OAS30362</t>
  </si>
  <si>
    <t>OAS30873</t>
  </si>
  <si>
    <t>OAS30159</t>
  </si>
  <si>
    <t>OAS30599</t>
  </si>
  <si>
    <t>OAS30485</t>
  </si>
  <si>
    <t>OAS30034</t>
  </si>
  <si>
    <t>AD dem distrubed social  with</t>
  </si>
  <si>
    <t>OAS30893</t>
  </si>
  <si>
    <t>OAS30424</t>
  </si>
  <si>
    <t>OAS30358</t>
  </si>
  <si>
    <t>OAS30102</t>
  </si>
  <si>
    <t>OAS30996</t>
  </si>
  <si>
    <t>Active DLBD</t>
  </si>
  <si>
    <t>OAS30517</t>
  </si>
  <si>
    <t>OAS30255</t>
  </si>
  <si>
    <t>OAS30590</t>
  </si>
  <si>
    <t>OAS30783</t>
  </si>
  <si>
    <t>OAS30207</t>
  </si>
  <si>
    <t>OAS30300</t>
  </si>
  <si>
    <t>OAS31167</t>
  </si>
  <si>
    <t>OAS30304</t>
  </si>
  <si>
    <t>OAS30011</t>
  </si>
  <si>
    <t>OAS30644</t>
  </si>
  <si>
    <t>OAS30502</t>
  </si>
  <si>
    <t>OAS30183</t>
  </si>
  <si>
    <t>OAS30971</t>
  </si>
  <si>
    <t>OAS30844</t>
  </si>
  <si>
    <t>OAS31080</t>
  </si>
  <si>
    <t>OAS30715</t>
  </si>
  <si>
    <t>OAS31124</t>
  </si>
  <si>
    <t>OAS30866</t>
  </si>
  <si>
    <t>OAS30210</t>
  </si>
  <si>
    <t>OAS31069</t>
  </si>
  <si>
    <t>OAS30418</t>
  </si>
  <si>
    <t>OAS30549</t>
  </si>
  <si>
    <t>OAS30068</t>
  </si>
  <si>
    <t>OAS30079</t>
  </si>
  <si>
    <t>OAS30594</t>
  </si>
  <si>
    <t>OAS30190</t>
  </si>
  <si>
    <t>OAS30386</t>
  </si>
  <si>
    <t>OAS30070</t>
  </si>
  <si>
    <t>OAS30377</t>
  </si>
  <si>
    <t>OAS31098</t>
  </si>
  <si>
    <t>OAS30622</t>
  </si>
  <si>
    <t>OAS30612</t>
  </si>
  <si>
    <t>OAS30010</t>
  </si>
  <si>
    <t>OAS30074</t>
  </si>
  <si>
    <t>OAS30647</t>
  </si>
  <si>
    <t>OAS30296</t>
  </si>
  <si>
    <t>OAS30767</t>
  </si>
  <si>
    <t>OAS30515</t>
  </si>
  <si>
    <t>OAS30579</t>
  </si>
  <si>
    <t>OAS30149</t>
  </si>
  <si>
    <t>OAS30528</t>
  </si>
  <si>
    <t>OAS30851</t>
  </si>
  <si>
    <t>OAS30891</t>
  </si>
  <si>
    <t>OAS30179</t>
  </si>
  <si>
    <t>DAT w/depresss not contribut</t>
  </si>
  <si>
    <t>OAS30309</t>
  </si>
  <si>
    <t>OAS30217</t>
  </si>
  <si>
    <t>OAS30317</t>
  </si>
  <si>
    <t>OAS30809</t>
  </si>
  <si>
    <t>OAS30199</t>
  </si>
  <si>
    <t>OAS31120</t>
  </si>
  <si>
    <t>OAS31067</t>
  </si>
  <si>
    <t>OAS30518</t>
  </si>
  <si>
    <t>OAS30235</t>
  </si>
  <si>
    <t>OAS30342</t>
  </si>
  <si>
    <t>OAS30980</t>
  </si>
  <si>
    <t>OAS30795</t>
  </si>
  <si>
    <t>OAS30600</t>
  </si>
  <si>
    <t>OAS30221</t>
  </si>
  <si>
    <t>OAS30168</t>
  </si>
  <si>
    <t>OAS30477</t>
  </si>
  <si>
    <t>OAS30129</t>
  </si>
  <si>
    <t>OAS30892</t>
  </si>
  <si>
    <t>OAS30637</t>
  </si>
  <si>
    <t>OAS30631</t>
  </si>
  <si>
    <t>OAS30213</t>
  </si>
  <si>
    <t>OAS30460</t>
  </si>
  <si>
    <t>OAS30655</t>
  </si>
  <si>
    <t>OAS30441</t>
  </si>
  <si>
    <t>OAS31117</t>
  </si>
  <si>
    <t>OAS30215</t>
  </si>
  <si>
    <t>OAS30390</t>
  </si>
  <si>
    <t>OAS31158</t>
  </si>
  <si>
    <t>OAS30950</t>
  </si>
  <si>
    <t>AD dem visuospatial- with</t>
  </si>
  <si>
    <t>OAS30281</t>
  </si>
  <si>
    <t>uncertain  possible NON AD dem</t>
  </si>
  <si>
    <t>OAS30930</t>
  </si>
  <si>
    <t>OAS30239</t>
  </si>
  <si>
    <t>OAS30422</t>
  </si>
  <si>
    <t>OAS30530</t>
  </si>
  <si>
    <t>OAS31115</t>
  </si>
  <si>
    <t>AD dem w/depresss  not contribut</t>
  </si>
  <si>
    <t>OAS31040</t>
  </si>
  <si>
    <t>OAS30527</t>
  </si>
  <si>
    <t>OAS30915</t>
  </si>
  <si>
    <t>OAS30227</t>
  </si>
  <si>
    <t>OAS30364</t>
  </si>
  <si>
    <t>OAS30204</t>
  </si>
  <si>
    <t>OAS31065</t>
  </si>
  <si>
    <t>OAS31021</t>
  </si>
  <si>
    <t>OAS30351</t>
  </si>
  <si>
    <t>OAS30714</t>
  </si>
  <si>
    <t>OAS30468</t>
  </si>
  <si>
    <t>OAS30918</t>
  </si>
  <si>
    <t>OAS30681</t>
  </si>
  <si>
    <t>OAS30796</t>
  </si>
  <si>
    <t>OAS30020</t>
  </si>
  <si>
    <t>Park Idiopathic</t>
  </si>
  <si>
    <t>AD dem visuospatial  with</t>
  </si>
  <si>
    <t>OAS30024</t>
  </si>
  <si>
    <t>OAS30909</t>
  </si>
  <si>
    <t>OAS31026</t>
  </si>
  <si>
    <t>OAS31017</t>
  </si>
  <si>
    <t>OAS30453</t>
  </si>
  <si>
    <t>OAS30519</t>
  </si>
  <si>
    <t>OAS30922</t>
  </si>
  <si>
    <t>OAS30397</t>
  </si>
  <si>
    <t>Active PSNP</t>
  </si>
  <si>
    <t>OAS30886</t>
  </si>
  <si>
    <t>OAS30646</t>
  </si>
  <si>
    <t>OAS30954</t>
  </si>
  <si>
    <t>OAS30016</t>
  </si>
  <si>
    <t>OAS30763</t>
  </si>
  <si>
    <t>OAS30911</t>
  </si>
  <si>
    <t>OAS30147</t>
  </si>
  <si>
    <t>OAS30289</t>
  </si>
  <si>
    <t>Row Labels</t>
  </si>
  <si>
    <t>Grand Total</t>
  </si>
  <si>
    <t>Average of apoe</t>
  </si>
  <si>
    <t>Average of height</t>
  </si>
  <si>
    <t>Average of weight</t>
  </si>
  <si>
    <t>Count of weight</t>
  </si>
  <si>
    <t>Count of height</t>
  </si>
  <si>
    <t>Count of Subject</t>
  </si>
  <si>
    <t>BMI</t>
  </si>
  <si>
    <t>Underweight</t>
  </si>
  <si>
    <t>Healthy</t>
  </si>
  <si>
    <t>overweight</t>
  </si>
  <si>
    <t>Obese</t>
  </si>
  <si>
    <t>Average of ageAtEntry</t>
  </si>
  <si>
    <t>Healthy and under 67</t>
  </si>
  <si>
    <t>Healthy and over 67</t>
  </si>
  <si>
    <t>overweight and under 67</t>
  </si>
  <si>
    <t>overweight and over 67</t>
  </si>
  <si>
    <t>obese and under 67</t>
  </si>
  <si>
    <t>obese and over 67</t>
  </si>
  <si>
    <t>Max of mmse</t>
  </si>
  <si>
    <t>Min of mmse</t>
  </si>
  <si>
    <t>Congitively normal</t>
  </si>
  <si>
    <t>Impaired</t>
  </si>
  <si>
    <t>underWeight and Dementia</t>
  </si>
  <si>
    <t>Healthy and Dementia</t>
  </si>
  <si>
    <t>overweight and dementia</t>
  </si>
  <si>
    <t>Obese and dementia</t>
  </si>
  <si>
    <t>Percent of underweight with dementia</t>
  </si>
  <si>
    <t>Percent of healthy with dementia</t>
  </si>
  <si>
    <t>Percent of overweight with dementia</t>
  </si>
  <si>
    <t>Percent of obese with dementia</t>
  </si>
  <si>
    <t>Change in 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</si>
</sst>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 collins" refreshedDate="43872.874850810185" createdVersion="6" refreshedVersion="6" minRefreshableVersion="3" recordCount="6227" xr:uid="{F6D0B716-D322-405D-A9D3-42E4B3152C29}">
  <cacheSource type="worksheet">
    <worksheetSource ref="A1:Y1048576" sheet="DATA"/>
  </cacheSource>
  <cacheFields count="25">
    <cacheField name="Subject" numFmtId="0">
      <sharedItems containsBlank="1" count="1099">
        <s v="OAS30001"/>
        <s v="OAS30002"/>
        <s v="OAS30003"/>
        <s v="OAS30004"/>
        <s v="OAS30005"/>
        <s v="OAS30006"/>
        <s v="OAS30007"/>
        <s v="OAS30008"/>
        <s v="OAS30009"/>
        <s v="OAS30010"/>
        <s v="OAS30011"/>
        <s v="OAS30012"/>
        <s v="OAS30013"/>
        <s v="OAS30014"/>
        <s v="OAS30015"/>
        <s v="OAS30016"/>
        <s v="OAS30017"/>
        <s v="OAS30018"/>
        <s v="OAS30019"/>
        <s v="OAS30020"/>
        <s v="OAS30021"/>
        <s v="OAS30022"/>
        <s v="OAS30024"/>
        <s v="OAS30025"/>
        <s v="OAS30026"/>
        <s v="OAS30027"/>
        <s v="OAS30028"/>
        <s v="OAS30029"/>
        <s v="OAS30030"/>
        <s v="OAS30031"/>
        <s v="OAS30032"/>
        <s v="OAS30033"/>
        <s v="OAS30034"/>
        <s v="OAS30035"/>
        <s v="OAS30036"/>
        <s v="OAS30037"/>
        <s v="OAS30038"/>
        <s v="OAS30039"/>
        <s v="OAS30040"/>
        <s v="OAS30041"/>
        <s v="OAS30042"/>
        <s v="OAS30043"/>
        <s v="OAS30044"/>
        <s v="OAS30046"/>
        <s v="OAS30048"/>
        <s v="OAS30049"/>
        <s v="OAS30050"/>
        <s v="OAS30051"/>
        <s v="OAS30052"/>
        <s v="OAS30053"/>
        <s v="OAS30056"/>
        <s v="OAS30057"/>
        <s v="OAS30058"/>
        <s v="OAS30059"/>
        <s v="OAS30060"/>
        <s v="OAS30061"/>
        <s v="OAS30062"/>
        <s v="OAS30063"/>
        <s v="OAS30064"/>
        <s v="OAS30065"/>
        <s v="OAS30066"/>
        <s v="OAS30067"/>
        <s v="OAS30068"/>
        <s v="OAS30070"/>
        <s v="OAS30071"/>
        <s v="OAS30072"/>
        <s v="OAS30073"/>
        <s v="OAS30074"/>
        <s v="OAS30075"/>
        <s v="OAS30076"/>
        <s v="OAS30077"/>
        <s v="OAS30078"/>
        <s v="OAS30079"/>
        <s v="OAS30080"/>
        <s v="OAS30082"/>
        <s v="OAS30083"/>
        <s v="OAS30084"/>
        <s v="OAS30085"/>
        <s v="OAS30086"/>
        <s v="OAS30087"/>
        <s v="OAS30088"/>
        <s v="OAS30089"/>
        <s v="OAS30090"/>
        <s v="OAS30091"/>
        <s v="OAS30092"/>
        <s v="OAS30093"/>
        <s v="OAS30094"/>
        <s v="OAS30095"/>
        <s v="OAS30096"/>
        <s v="OAS30097"/>
        <s v="OAS30098"/>
        <s v="OAS30099"/>
        <s v="OAS30100"/>
        <s v="OAS30101"/>
        <s v="OAS30102"/>
        <s v="OAS30103"/>
        <s v="OAS30104"/>
        <s v="OAS30105"/>
        <s v="OAS30106"/>
        <s v="OAS30107"/>
        <s v="OAS30108"/>
        <s v="OAS30109"/>
        <s v="OAS30110"/>
        <s v="OAS30111"/>
        <s v="OAS30112"/>
        <s v="OAS30113"/>
        <s v="OAS30114"/>
        <s v="OAS30115"/>
        <s v="OAS30116"/>
        <s v="OAS30117"/>
        <s v="OAS30118"/>
        <s v="OAS30119"/>
        <s v="OAS30120"/>
        <s v="OAS30121"/>
        <s v="OAS30122"/>
        <s v="OAS30123"/>
        <s v="OAS30124"/>
        <s v="OAS30125"/>
        <s v="OAS30126"/>
        <s v="OAS30127"/>
        <s v="OAS30128"/>
        <s v="OAS30129"/>
        <s v="OAS30130"/>
        <s v="OAS30131"/>
        <s v="OAS30132"/>
        <s v="OAS30133"/>
        <s v="OAS30134"/>
        <s v="OAS30135"/>
        <s v="OAS30136"/>
        <s v="OAS30137"/>
        <s v="OAS30139"/>
        <s v="OAS30140"/>
        <s v="OAS30141"/>
        <s v="OAS30142"/>
        <s v="OAS30143"/>
        <s v="OAS30144"/>
        <s v="OAS30145"/>
        <s v="OAS30146"/>
        <s v="OAS30147"/>
        <s v="OAS30149"/>
        <s v="OAS30150"/>
        <s v="OAS30151"/>
        <s v="OAS30152"/>
        <s v="OAS30153"/>
        <s v="OAS30154"/>
        <s v="OAS30155"/>
        <s v="OAS30156"/>
        <s v="OAS30157"/>
        <s v="OAS30158"/>
        <s v="OAS30159"/>
        <s v="OAS30160"/>
        <s v="OAS30161"/>
        <s v="OAS30163"/>
        <s v="OAS30164"/>
        <s v="OAS30165"/>
        <s v="OAS30167"/>
        <s v="OAS30168"/>
        <s v="OAS30169"/>
        <s v="OAS30170"/>
        <s v="OAS30171"/>
        <s v="OAS30172"/>
        <s v="OAS30173"/>
        <s v="OAS30174"/>
        <s v="OAS30175"/>
        <s v="OAS30176"/>
        <s v="OAS30178"/>
        <s v="OAS30179"/>
        <s v="OAS30180"/>
        <s v="OAS30181"/>
        <s v="OAS30182"/>
        <s v="OAS30183"/>
        <s v="OAS30184"/>
        <s v="OAS30185"/>
        <s v="OAS30187"/>
        <s v="OAS30188"/>
        <s v="OAS30189"/>
        <s v="OAS30190"/>
        <s v="OAS30191"/>
        <s v="OAS30192"/>
        <s v="OAS30193"/>
        <s v="OAS30194"/>
        <s v="OAS30195"/>
        <s v="OAS30197"/>
        <s v="OAS30198"/>
        <s v="OAS30199"/>
        <s v="OAS30200"/>
        <s v="OAS30202"/>
        <s v="OAS30203"/>
        <s v="OAS30204"/>
        <s v="OAS30205"/>
        <s v="OAS30206"/>
        <s v="OAS30207"/>
        <s v="OAS30208"/>
        <s v="OAS30209"/>
        <s v="OAS30210"/>
        <s v="OAS30211"/>
        <s v="OAS30212"/>
        <s v="OAS30213"/>
        <s v="OAS30214"/>
        <s v="OAS30215"/>
        <s v="OAS30216"/>
        <s v="OAS30217"/>
        <s v="OAS30218"/>
        <s v="OAS30219"/>
        <s v="OAS30220"/>
        <s v="OAS30221"/>
        <s v="OAS30222"/>
        <s v="OAS30223"/>
        <s v="OAS30224"/>
        <s v="OAS30225"/>
        <s v="OAS30226"/>
        <s v="OAS30227"/>
        <s v="OAS30228"/>
        <s v="OAS30229"/>
        <s v="OAS30230"/>
        <s v="OAS30231"/>
        <s v="OAS30232"/>
        <s v="OAS30233"/>
        <s v="OAS30234"/>
        <s v="OAS30235"/>
        <s v="OAS30236"/>
        <s v="OAS30237"/>
        <s v="OAS30238"/>
        <s v="OAS30239"/>
        <s v="OAS30240"/>
        <s v="OAS30241"/>
        <s v="OAS30242"/>
        <s v="OAS30243"/>
        <s v="OAS30244"/>
        <s v="OAS30245"/>
        <s v="OAS30246"/>
        <s v="OAS30247"/>
        <s v="OAS30248"/>
        <s v="OAS30249"/>
        <s v="OAS30250"/>
        <s v="OAS30251"/>
        <s v="OAS30253"/>
        <s v="OAS30254"/>
        <s v="OAS30255"/>
        <s v="OAS30256"/>
        <s v="OAS30257"/>
        <s v="OAS30258"/>
        <s v="OAS30259"/>
        <s v="OAS30261"/>
        <s v="OAS30262"/>
        <s v="OAS30263"/>
        <s v="OAS30264"/>
        <s v="OAS30265"/>
        <s v="OAS30266"/>
        <s v="OAS30267"/>
        <s v="OAS30268"/>
        <s v="OAS30269"/>
        <s v="OAS30270"/>
        <s v="OAS30271"/>
        <s v="OAS30272"/>
        <s v="OAS30273"/>
        <s v="OAS30274"/>
        <s v="OAS30275"/>
        <s v="OAS30276"/>
        <s v="OAS30277"/>
        <s v="OAS30278"/>
        <s v="OAS30279"/>
        <s v="OAS30280"/>
        <s v="OAS30281"/>
        <s v="OAS30282"/>
        <s v="OAS30283"/>
        <s v="OAS30284"/>
        <s v="OAS30285"/>
        <s v="OAS30286"/>
        <s v="OAS30287"/>
        <s v="OAS30288"/>
        <s v="OAS30289"/>
        <s v="OAS30290"/>
        <s v="OAS30291"/>
        <s v="OAS30292"/>
        <s v="OAS30293"/>
        <s v="OAS30294"/>
        <s v="OAS30295"/>
        <s v="OAS30296"/>
        <s v="OAS30297"/>
        <s v="OAS30298"/>
        <s v="OAS30299"/>
        <s v="OAS30300"/>
        <s v="OAS30302"/>
        <s v="OAS30303"/>
        <s v="OAS30304"/>
        <s v="OAS30305"/>
        <s v="OAS30306"/>
        <s v="OAS30307"/>
        <s v="OAS30308"/>
        <s v="OAS30309"/>
        <s v="OAS30310"/>
        <s v="OAS30311"/>
        <s v="OAS30312"/>
        <s v="OAS30313"/>
        <s v="OAS30314"/>
        <s v="OAS30315"/>
        <s v="OAS30316"/>
        <s v="OAS30317"/>
        <s v="OAS30318"/>
        <s v="OAS30319"/>
        <s v="OAS30320"/>
        <s v="OAS30321"/>
        <s v="OAS30322"/>
        <s v="OAS30323"/>
        <s v="OAS30324"/>
        <s v="OAS30325"/>
        <s v="OAS30326"/>
        <s v="OAS30327"/>
        <s v="OAS30328"/>
        <s v="OAS30329"/>
        <s v="OAS30330"/>
        <s v="OAS30331"/>
        <s v="OAS30332"/>
        <s v="OAS30333"/>
        <s v="OAS30334"/>
        <s v="OAS30335"/>
        <s v="OAS30336"/>
        <s v="OAS30337"/>
        <s v="OAS30339"/>
        <s v="OAS30341"/>
        <s v="OAS30342"/>
        <s v="OAS30343"/>
        <s v="OAS30344"/>
        <s v="OAS30345"/>
        <s v="OAS30346"/>
        <s v="OAS30347"/>
        <s v="OAS30348"/>
        <s v="OAS30349"/>
        <s v="OAS30350"/>
        <s v="OAS30351"/>
        <s v="OAS30352"/>
        <s v="OAS30353"/>
        <s v="OAS30354"/>
        <s v="OAS30355"/>
        <s v="OAS30356"/>
        <s v="OAS30357"/>
        <s v="OAS30358"/>
        <s v="OAS30359"/>
        <s v="OAS30360"/>
        <s v="OAS30361"/>
        <s v="OAS30362"/>
        <s v="OAS30363"/>
        <s v="OAS30364"/>
        <s v="OAS30365"/>
        <s v="OAS30367"/>
        <s v="OAS30368"/>
        <s v="OAS30369"/>
        <s v="OAS30370"/>
        <s v="OAS30371"/>
        <s v="OAS30372"/>
        <s v="OAS30373"/>
        <s v="OAS30374"/>
        <s v="OAS30375"/>
        <s v="OAS30376"/>
        <s v="OAS30377"/>
        <s v="OAS30378"/>
        <s v="OAS30379"/>
        <s v="OAS30380"/>
        <s v="OAS30381"/>
        <s v="OAS30382"/>
        <s v="OAS30383"/>
        <s v="OAS30384"/>
        <s v="OAS30385"/>
        <s v="OAS30386"/>
        <s v="OAS30387"/>
        <s v="OAS30388"/>
        <s v="OAS30390"/>
        <s v="OAS30391"/>
        <s v="OAS30392"/>
        <s v="OAS30393"/>
        <s v="OAS30394"/>
        <s v="OAS30395"/>
        <s v="OAS30396"/>
        <s v="OAS30397"/>
        <s v="OAS30398"/>
        <s v="OAS30399"/>
        <s v="OAS30400"/>
        <s v="OAS30401"/>
        <s v="OAS30402"/>
        <s v="OAS30403"/>
        <s v="OAS30404"/>
        <s v="OAS30405"/>
        <s v="OAS30406"/>
        <s v="OAS30407"/>
        <s v="OAS30408"/>
        <s v="OAS30410"/>
        <s v="OAS30411"/>
        <s v="OAS30412"/>
        <s v="OAS30413"/>
        <s v="OAS30414"/>
        <s v="OAS30415"/>
        <s v="OAS30416"/>
        <s v="OAS30417"/>
        <s v="OAS30418"/>
        <s v="OAS30419"/>
        <s v="OAS30420"/>
        <s v="OAS30421"/>
        <s v="OAS30422"/>
        <s v="OAS30423"/>
        <s v="OAS30424"/>
        <s v="OAS30427"/>
        <s v="OAS30428"/>
        <s v="OAS30429"/>
        <s v="OAS30430"/>
        <s v="OAS30431"/>
        <s v="OAS30432"/>
        <s v="OAS30433"/>
        <s v="OAS30434"/>
        <s v="OAS30436"/>
        <s v="OAS30438"/>
        <s v="OAS30440"/>
        <s v="OAS30441"/>
        <s v="OAS30442"/>
        <s v="OAS30443"/>
        <s v="OAS30444"/>
        <s v="OAS30445"/>
        <s v="OAS30446"/>
        <s v="OAS30448"/>
        <s v="OAS30449"/>
        <s v="OAS30451"/>
        <s v="OAS30452"/>
        <s v="OAS30453"/>
        <s v="OAS30454"/>
        <s v="OAS30455"/>
        <s v="OAS30456"/>
        <s v="OAS30457"/>
        <s v="OAS30458"/>
        <s v="OAS30459"/>
        <s v="OAS30460"/>
        <s v="OAS30461"/>
        <s v="OAS30462"/>
        <s v="OAS30463"/>
        <s v="OAS30464"/>
        <s v="OAS30465"/>
        <s v="OAS30466"/>
        <s v="OAS30467"/>
        <s v="OAS30468"/>
        <s v="OAS30469"/>
        <s v="OAS30470"/>
        <s v="OAS30471"/>
        <s v="OAS30472"/>
        <s v="OAS30473"/>
        <s v="OAS30474"/>
        <s v="OAS30475"/>
        <s v="OAS30476"/>
        <s v="OAS30477"/>
        <s v="OAS30478"/>
        <s v="OAS30479"/>
        <s v="OAS30480"/>
        <s v="OAS30482"/>
        <s v="OAS30483"/>
        <s v="OAS30484"/>
        <s v="OAS30485"/>
        <s v="OAS30486"/>
        <s v="OAS30487"/>
        <s v="OAS30489"/>
        <s v="OAS30490"/>
        <s v="OAS30491"/>
        <s v="OAS30492"/>
        <s v="OAS30493"/>
        <s v="OAS30494"/>
        <s v="OAS30495"/>
        <s v="OAS30496"/>
        <s v="OAS30498"/>
        <s v="OAS30499"/>
        <s v="OAS30500"/>
        <s v="OAS30502"/>
        <s v="OAS30503"/>
        <s v="OAS30504"/>
        <s v="OAS30505"/>
        <s v="OAS30506"/>
        <s v="OAS30507"/>
        <s v="OAS30508"/>
        <s v="OAS30509"/>
        <s v="OAS30510"/>
        <s v="OAS30512"/>
        <s v="OAS30513"/>
        <s v="OAS30514"/>
        <s v="OAS30515"/>
        <s v="OAS30516"/>
        <s v="OAS30517"/>
        <s v="OAS30518"/>
        <s v="OAS30519"/>
        <s v="OAS30521"/>
        <s v="OAS30522"/>
        <s v="OAS30523"/>
        <s v="OAS30524"/>
        <s v="OAS30525"/>
        <s v="OAS30527"/>
        <s v="OAS30528"/>
        <s v="OAS30529"/>
        <s v="OAS30530"/>
        <s v="OAS30531"/>
        <s v="OAS30532"/>
        <s v="OAS30533"/>
        <s v="OAS30534"/>
        <s v="OAS30535"/>
        <s v="OAS30536"/>
        <s v="OAS30537"/>
        <s v="OAS30538"/>
        <s v="OAS30539"/>
        <s v="OAS30540"/>
        <s v="OAS30541"/>
        <s v="OAS30542"/>
        <s v="OAS30543"/>
        <s v="OAS30544"/>
        <s v="OAS30545"/>
        <s v="OAS30546"/>
        <s v="OAS30547"/>
        <s v="OAS30548"/>
        <s v="OAS30549"/>
        <s v="OAS30550"/>
        <s v="OAS30551"/>
        <s v="OAS30552"/>
        <s v="OAS30553"/>
        <s v="OAS30554"/>
        <s v="OAS30555"/>
        <s v="OAS30556"/>
        <s v="OAS30557"/>
        <s v="OAS30558"/>
        <s v="OAS30559"/>
        <s v="OAS30560"/>
        <s v="OAS30561"/>
        <s v="OAS30562"/>
        <s v="OAS30563"/>
        <s v="OAS30564"/>
        <s v="OAS30565"/>
        <s v="OAS30566"/>
        <s v="OAS30567"/>
        <s v="OAS30568"/>
        <s v="OAS30569"/>
        <s v="OAS30570"/>
        <s v="OAS30571"/>
        <s v="OAS30572"/>
        <s v="OAS30573"/>
        <s v="OAS30574"/>
        <s v="OAS30575"/>
        <s v="OAS30576"/>
        <s v="OAS30577"/>
        <s v="OAS30578"/>
        <s v="OAS30579"/>
        <s v="OAS30580"/>
        <s v="OAS30581"/>
        <s v="OAS30582"/>
        <s v="OAS30583"/>
        <s v="OAS30584"/>
        <s v="OAS30585"/>
        <s v="OAS30586"/>
        <s v="OAS30587"/>
        <s v="OAS30588"/>
        <s v="OAS30589"/>
        <s v="OAS30590"/>
        <s v="OAS30591"/>
        <s v="OAS30592"/>
        <s v="OAS30593"/>
        <s v="OAS30594"/>
        <s v="OAS30595"/>
        <s v="OAS30596"/>
        <s v="OAS30597"/>
        <s v="OAS30598"/>
        <s v="OAS30599"/>
        <s v="OAS30600"/>
        <s v="OAS30601"/>
        <s v="OAS30602"/>
        <s v="OAS30603"/>
        <s v="OAS30605"/>
        <s v="OAS30606"/>
        <s v="OAS30607"/>
        <s v="OAS30608"/>
        <s v="OAS30610"/>
        <s v="OAS30612"/>
        <s v="OAS30613"/>
        <s v="OAS30614"/>
        <s v="OAS30615"/>
        <s v="OAS30616"/>
        <s v="OAS30617"/>
        <s v="OAS30619"/>
        <s v="OAS30620"/>
        <s v="OAS30621"/>
        <s v="OAS30622"/>
        <s v="OAS30623"/>
        <s v="OAS30624"/>
        <s v="OAS30625"/>
        <s v="OAS30626"/>
        <s v="OAS30627"/>
        <s v="OAS30628"/>
        <s v="OAS30630"/>
        <s v="OAS30631"/>
        <s v="OAS30632"/>
        <s v="OAS30633"/>
        <s v="OAS30634"/>
        <s v="OAS30635"/>
        <s v="OAS30636"/>
        <s v="OAS30637"/>
        <s v="OAS30638"/>
        <s v="OAS30641"/>
        <s v="OAS30642"/>
        <s v="OAS30643"/>
        <s v="OAS30644"/>
        <s v="OAS30646"/>
        <s v="OAS30647"/>
        <s v="OAS30648"/>
        <s v="OAS30649"/>
        <s v="OAS30650"/>
        <s v="OAS30651"/>
        <s v="OAS30652"/>
        <s v="OAS30653"/>
        <s v="OAS30654"/>
        <s v="OAS30655"/>
        <s v="OAS30656"/>
        <s v="OAS30657"/>
        <s v="OAS30658"/>
        <s v="OAS30659"/>
        <s v="OAS30660"/>
        <s v="OAS30661"/>
        <s v="OAS30662"/>
        <s v="OAS30663"/>
        <s v="OAS30664"/>
        <s v="OAS30665"/>
        <s v="OAS30666"/>
        <s v="OAS30667"/>
        <s v="OAS30668"/>
        <s v="OAS30669"/>
        <s v="OAS30670"/>
        <s v="OAS30671"/>
        <s v="OAS30672"/>
        <s v="OAS30673"/>
        <s v="OAS30674"/>
        <s v="OAS30675"/>
        <s v="OAS30676"/>
        <s v="OAS30677"/>
        <s v="OAS30678"/>
        <s v="OAS30679"/>
        <s v="OAS30680"/>
        <s v="OAS30681"/>
        <s v="OAS30682"/>
        <s v="OAS30683"/>
        <s v="OAS30685"/>
        <s v="OAS30686"/>
        <s v="OAS30687"/>
        <s v="OAS30688"/>
        <s v="OAS30689"/>
        <s v="OAS30690"/>
        <s v="OAS30691"/>
        <s v="OAS30692"/>
        <s v="OAS30693"/>
        <s v="OAS30694"/>
        <s v="OAS30695"/>
        <s v="OAS30698"/>
        <s v="OAS30699"/>
        <s v="OAS30700"/>
        <s v="OAS30701"/>
        <s v="OAS30702"/>
        <s v="OAS30703"/>
        <s v="OAS30704"/>
        <s v="OAS30705"/>
        <s v="OAS30706"/>
        <s v="OAS30707"/>
        <s v="OAS30708"/>
        <s v="OAS30709"/>
        <s v="OAS30710"/>
        <s v="OAS30711"/>
        <s v="OAS30713"/>
        <s v="OAS30714"/>
        <s v="OAS30715"/>
        <s v="OAS30716"/>
        <s v="OAS30717"/>
        <s v="OAS30718"/>
        <s v="OAS30719"/>
        <s v="OAS30720"/>
        <s v="OAS30722"/>
        <s v="OAS30723"/>
        <s v="OAS30724"/>
        <s v="OAS30725"/>
        <s v="OAS30726"/>
        <s v="OAS30727"/>
        <s v="OAS30728"/>
        <s v="OAS30729"/>
        <s v="OAS30730"/>
        <s v="OAS30731"/>
        <s v="OAS30732"/>
        <s v="OAS30733"/>
        <s v="OAS30734"/>
        <s v="OAS30735"/>
        <s v="OAS30736"/>
        <s v="OAS30737"/>
        <s v="OAS30739"/>
        <s v="OAS30740"/>
        <s v="OAS30741"/>
        <s v="OAS30742"/>
        <s v="OAS30743"/>
        <s v="OAS30744"/>
        <s v="OAS30745"/>
        <s v="OAS30746"/>
        <s v="OAS30747"/>
        <s v="OAS30748"/>
        <s v="OAS30749"/>
        <s v="OAS30750"/>
        <s v="OAS30751"/>
        <s v="OAS30752"/>
        <s v="OAS30753"/>
        <s v="OAS30754"/>
        <s v="OAS30755"/>
        <s v="OAS30756"/>
        <s v="OAS30757"/>
        <s v="OAS30758"/>
        <s v="OAS30759"/>
        <s v="OAS30760"/>
        <s v="OAS30761"/>
        <s v="OAS30762"/>
        <s v="OAS30763"/>
        <s v="OAS30764"/>
        <s v="OAS30765"/>
        <s v="OAS30766"/>
        <s v="OAS30767"/>
        <s v="OAS30768"/>
        <s v="OAS30769"/>
        <s v="OAS30770"/>
        <s v="OAS30772"/>
        <s v="OAS30773"/>
        <s v="OAS30774"/>
        <s v="OAS30775"/>
        <s v="OAS30776"/>
        <s v="OAS30777"/>
        <s v="OAS30778"/>
        <s v="OAS30779"/>
        <s v="OAS30780"/>
        <s v="OAS30781"/>
        <s v="OAS30782"/>
        <s v="OAS30783"/>
        <s v="OAS30784"/>
        <s v="OAS30785"/>
        <s v="OAS30786"/>
        <s v="OAS30787"/>
        <s v="OAS30788"/>
        <s v="OAS30789"/>
        <s v="OAS30790"/>
        <s v="OAS30791"/>
        <s v="OAS30792"/>
        <s v="OAS30793"/>
        <s v="OAS30794"/>
        <s v="OAS30795"/>
        <s v="OAS30796"/>
        <s v="OAS30797"/>
        <s v="OAS30799"/>
        <s v="OAS30800"/>
        <s v="OAS30801"/>
        <s v="OAS30802"/>
        <s v="OAS30803"/>
        <s v="OAS30804"/>
        <s v="OAS30805"/>
        <s v="OAS30806"/>
        <s v="OAS30807"/>
        <s v="OAS30808"/>
        <s v="OAS30809"/>
        <s v="OAS30810"/>
        <s v="OAS30811"/>
        <s v="OAS30812"/>
        <s v="OAS30813"/>
        <s v="OAS30814"/>
        <s v="OAS30815"/>
        <s v="OAS30816"/>
        <s v="OAS30817"/>
        <s v="OAS30818"/>
        <s v="OAS30819"/>
        <s v="OAS30820"/>
        <s v="OAS30821"/>
        <s v="OAS30822"/>
        <s v="OAS30823"/>
        <s v="OAS30824"/>
        <s v="OAS30825"/>
        <s v="OAS30826"/>
        <s v="OAS30827"/>
        <s v="OAS30828"/>
        <s v="OAS30829"/>
        <s v="OAS30830"/>
        <s v="OAS30832"/>
        <s v="OAS30834"/>
        <s v="OAS30835"/>
        <s v="OAS30836"/>
        <s v="OAS30837"/>
        <s v="OAS30839"/>
        <s v="OAS30840"/>
        <s v="OAS30841"/>
        <s v="OAS30842"/>
        <s v="OAS30844"/>
        <s v="OAS30845"/>
        <s v="OAS30846"/>
        <s v="OAS30847"/>
        <s v="OAS30848"/>
        <s v="OAS30849"/>
        <s v="OAS30850"/>
        <s v="OAS30851"/>
        <s v="OAS30852"/>
        <s v="OAS30853"/>
        <s v="OAS30854"/>
        <s v="OAS30855"/>
        <s v="OAS30857"/>
        <s v="OAS30858"/>
        <s v="OAS30859"/>
        <s v="OAS30860"/>
        <s v="OAS30861"/>
        <s v="OAS30862"/>
        <s v="OAS30863"/>
        <s v="OAS30864"/>
        <s v="OAS30865"/>
        <s v="OAS30866"/>
        <s v="OAS30867"/>
        <s v="OAS30868"/>
        <s v="OAS30869"/>
        <s v="OAS30870"/>
        <s v="OAS30871"/>
        <s v="OAS30872"/>
        <s v="OAS30873"/>
        <s v="OAS30874"/>
        <s v="OAS30875"/>
        <s v="OAS30876"/>
        <s v="OAS30877"/>
        <s v="OAS30878"/>
        <s v="OAS30879"/>
        <s v="OAS30880"/>
        <s v="OAS30881"/>
        <s v="OAS30882"/>
        <s v="OAS30883"/>
        <s v="OAS30884"/>
        <s v="OAS30885"/>
        <s v="OAS30886"/>
        <s v="OAS30887"/>
        <s v="OAS30888"/>
        <s v="OAS30890"/>
        <s v="OAS30891"/>
        <s v="OAS30892"/>
        <s v="OAS30893"/>
        <s v="OAS30896"/>
        <s v="OAS30897"/>
        <s v="OAS30898"/>
        <s v="OAS30899"/>
        <s v="OAS30900"/>
        <s v="OAS30901"/>
        <s v="OAS30902"/>
        <s v="OAS30903"/>
        <s v="OAS30904"/>
        <s v="OAS30905"/>
        <s v="OAS30906"/>
        <s v="OAS30907"/>
        <s v="OAS30908"/>
        <s v="OAS30909"/>
        <s v="OAS30910"/>
        <s v="OAS30911"/>
        <s v="OAS30913"/>
        <s v="OAS30914"/>
        <s v="OAS30915"/>
        <s v="OAS30916"/>
        <s v="OAS30917"/>
        <s v="OAS30918"/>
        <s v="OAS30919"/>
        <s v="OAS30920"/>
        <s v="OAS30921"/>
        <s v="OAS30922"/>
        <s v="OAS30923"/>
        <s v="OAS30924"/>
        <s v="OAS30925"/>
        <s v="OAS30926"/>
        <s v="OAS30927"/>
        <s v="OAS30928"/>
        <s v="OAS30929"/>
        <s v="OAS30930"/>
        <s v="OAS30931"/>
        <s v="OAS30932"/>
        <s v="OAS30933"/>
        <s v="OAS30934"/>
        <s v="OAS30935"/>
        <s v="OAS30936"/>
        <s v="OAS30938"/>
        <s v="OAS30939"/>
        <s v="OAS30941"/>
        <s v="OAS30942"/>
        <s v="OAS30943"/>
        <s v="OAS30944"/>
        <s v="OAS30945"/>
        <s v="OAS30946"/>
        <s v="OAS30947"/>
        <s v="OAS30948"/>
        <s v="OAS30949"/>
        <s v="OAS30950"/>
        <s v="OAS30951"/>
        <s v="OAS30952"/>
        <s v="OAS30953"/>
        <s v="OAS30954"/>
        <s v="OAS30955"/>
        <s v="OAS30956"/>
        <s v="OAS30957"/>
        <s v="OAS30958"/>
        <s v="OAS30959"/>
        <s v="OAS30960"/>
        <s v="OAS30962"/>
        <s v="OAS30963"/>
        <s v="OAS30964"/>
        <s v="OAS30965"/>
        <s v="OAS30966"/>
        <s v="OAS30967"/>
        <s v="OAS30968"/>
        <s v="OAS30969"/>
        <s v="OAS30970"/>
        <s v="OAS30971"/>
        <s v="OAS30972"/>
        <s v="OAS30973"/>
        <s v="OAS30974"/>
        <s v="OAS30975"/>
        <s v="OAS30976"/>
        <s v="OAS30977"/>
        <s v="OAS30978"/>
        <s v="OAS30979"/>
        <s v="OAS30980"/>
        <s v="OAS30981"/>
        <s v="OAS30982"/>
        <s v="OAS30983"/>
        <s v="OAS30984"/>
        <s v="OAS30985"/>
        <s v="OAS30986"/>
        <s v="OAS30987"/>
        <s v="OAS30988"/>
        <s v="OAS30989"/>
        <s v="OAS30990"/>
        <s v="OAS30991"/>
        <s v="OAS30992"/>
        <s v="OAS30993"/>
        <s v="OAS30994"/>
        <s v="OAS30995"/>
        <s v="OAS30996"/>
        <s v="OAS30997"/>
        <s v="OAS30998"/>
        <s v="OAS30999"/>
        <s v="OAS31000"/>
        <s v="OAS31001"/>
        <s v="OAS31002"/>
        <s v="OAS31003"/>
        <s v="OAS31004"/>
        <s v="OAS31005"/>
        <s v="OAS31006"/>
        <s v="OAS31007"/>
        <s v="OAS31008"/>
        <s v="OAS31009"/>
        <s v="OAS31011"/>
        <s v="OAS31012"/>
        <s v="OAS31013"/>
        <s v="OAS31014"/>
        <s v="OAS31015"/>
        <s v="OAS31016"/>
        <s v="OAS31017"/>
        <s v="OAS31018"/>
        <s v="OAS31019"/>
        <s v="OAS31020"/>
        <s v="OAS31021"/>
        <s v="OAS31022"/>
        <s v="OAS31023"/>
        <s v="OAS31024"/>
        <s v="OAS31025"/>
        <s v="OAS31026"/>
        <s v="OAS31028"/>
        <s v="OAS31029"/>
        <s v="OAS31030"/>
        <s v="OAS31031"/>
        <s v="OAS31032"/>
        <s v="OAS31033"/>
        <s v="OAS31034"/>
        <s v="OAS31035"/>
        <s v="OAS31036"/>
        <s v="OAS31037"/>
        <s v="OAS31038"/>
        <s v="OAS31039"/>
        <s v="OAS31040"/>
        <s v="OAS31041"/>
        <s v="OAS31042"/>
        <s v="OAS31043"/>
        <s v="OAS31044"/>
        <s v="OAS31045"/>
        <s v="OAS31046"/>
        <s v="OAS31047"/>
        <s v="OAS31048"/>
        <s v="OAS31049"/>
        <s v="OAS31050"/>
        <s v="OAS31051"/>
        <s v="OAS31052"/>
        <s v="OAS31054"/>
        <s v="OAS31055"/>
        <s v="OAS31056"/>
        <s v="OAS31057"/>
        <s v="OAS31058"/>
        <s v="OAS31059"/>
        <s v="OAS31060"/>
        <s v="OAS31061"/>
        <s v="OAS31063"/>
        <s v="OAS31064"/>
        <s v="OAS31065"/>
        <s v="OAS31066"/>
        <s v="OAS31067"/>
        <s v="OAS31068"/>
        <s v="OAS31069"/>
        <s v="OAS31070"/>
        <s v="OAS31071"/>
        <s v="OAS31072"/>
        <s v="OAS31073"/>
        <s v="OAS31074"/>
        <s v="OAS31075"/>
        <s v="OAS31076"/>
        <s v="OAS31077"/>
        <s v="OAS31078"/>
        <s v="OAS31080"/>
        <s v="OAS31081"/>
        <s v="OAS31082"/>
        <s v="OAS31083"/>
        <s v="OAS31084"/>
        <s v="OAS31085"/>
        <s v="OAS31086"/>
        <s v="OAS31087"/>
        <s v="OAS31088"/>
        <s v="OAS31089"/>
        <s v="OAS31090"/>
        <s v="OAS31091"/>
        <s v="OAS31092"/>
        <s v="OAS31093"/>
        <s v="OAS31094"/>
        <s v="OAS31096"/>
        <s v="OAS31097"/>
        <s v="OAS31098"/>
        <s v="OAS31099"/>
        <s v="OAS31100"/>
        <s v="OAS31101"/>
        <s v="OAS31103"/>
        <s v="OAS31104"/>
        <s v="OAS31105"/>
        <s v="OAS31106"/>
        <s v="OAS31107"/>
        <s v="OAS31108"/>
        <s v="OAS31109"/>
        <s v="OAS31110"/>
        <s v="OAS31111"/>
        <s v="OAS31112"/>
        <s v="OAS31113"/>
        <s v="OAS31114"/>
        <s v="OAS31115"/>
        <s v="OAS31116"/>
        <s v="OAS31117"/>
        <s v="OAS31118"/>
        <s v="OAS31119"/>
        <s v="OAS31120"/>
        <s v="OAS31122"/>
        <s v="OAS31123"/>
        <s v="OAS31124"/>
        <s v="OAS31125"/>
        <s v="OAS31126"/>
        <s v="OAS31127"/>
        <s v="OAS31128"/>
        <s v="OAS31129"/>
        <s v="OAS31131"/>
        <s v="OAS31132"/>
        <s v="OAS31133"/>
        <s v="OAS31134"/>
        <s v="OAS31135"/>
        <s v="OAS31136"/>
        <s v="OAS31137"/>
        <s v="OAS31138"/>
        <s v="OAS31139"/>
        <s v="OAS31140"/>
        <s v="OAS31141"/>
        <s v="OAS31142"/>
        <s v="OAS31143"/>
        <s v="OAS31144"/>
        <s v="OAS31145"/>
        <s v="OAS31146"/>
        <s v="OAS31147"/>
        <s v="OAS31148"/>
        <s v="OAS31149"/>
        <s v="OAS31150"/>
        <s v="OAS31151"/>
        <s v="OAS31152"/>
        <s v="OAS31153"/>
        <s v="OAS31154"/>
        <s v="OAS31155"/>
        <s v="OAS31156"/>
        <s v="OAS31157"/>
        <s v="OAS31158"/>
        <s v="OAS31159"/>
        <s v="OAS31160"/>
        <s v="OAS31161"/>
        <s v="OAS31162"/>
        <s v="OAS31163"/>
        <s v="OAS31164"/>
        <s v="OAS31165"/>
        <s v="OAS31166"/>
        <s v="OAS31167"/>
        <s v="OAS31168"/>
        <s v="OAS31169"/>
        <s v="OAS31170"/>
        <s v="OAS31171"/>
        <s v="OAS31172"/>
        <m/>
      </sharedItems>
    </cacheField>
    <cacheField name="Date" numFmtId="0">
      <sharedItems containsNonDate="0" containsString="0" containsBlank="1"/>
    </cacheField>
    <cacheField name="Gender" numFmtId="0">
      <sharedItems containsBlank="1"/>
    </cacheField>
    <cacheField name="Age" numFmtId="0">
      <sharedItems containsNonDate="0" containsString="0" containsBlank="1"/>
    </cacheField>
    <cacheField name="mmse" numFmtId="0">
      <sharedItems containsString="0" containsBlank="1" containsNumber="1" containsInteger="1" minValue="0" maxValue="30"/>
    </cacheField>
    <cacheField name="ageAtEntry" numFmtId="0">
      <sharedItems containsString="0" containsBlank="1" containsNumber="1" minValue="0" maxValue="95.567419999999998"/>
    </cacheField>
    <cacheField name="cdr" numFmtId="0">
      <sharedItems containsString="0" containsBlank="1" containsNumber="1" minValue="0" maxValue="3"/>
    </cacheField>
    <cacheField name="commun" numFmtId="0">
      <sharedItems containsString="0" containsBlank="1" containsNumber="1" minValue="0" maxValue="3"/>
    </cacheField>
    <cacheField name="dx1" numFmtId="0">
      <sharedItems containsBlank="1" count="51">
        <s v="Cognitively normal"/>
        <s v="uncertain dementia"/>
        <s v="Unc: ques. Impairment"/>
        <s v="AD dem w/depresss- not contribut"/>
        <s v="AD Dementia"/>
        <s v="AD dem distrubed social- with"/>
        <s v="AD dem w/CVD contribut"/>
        <s v="Non AD dem- Other primary"/>
        <s v="AD dem visuospatial- with"/>
        <s v="AD dem visuospatial- prior"/>
        <s v="AD dem Language dysf after"/>
        <s v="."/>
        <s v="uncertain- possible NON AD dem"/>
        <s v="Vascular Demt- primary"/>
        <s v="AD dem w/PDI after AD dem not contrib"/>
        <s v="0.5 in memory only"/>
        <s v="Incipient Non-AD dem"/>
        <s v="AD dem distrubed social- prior"/>
        <s v="Frontotemporal demt. prim"/>
        <s v="AD dem distrubed social- after"/>
        <s v="AD dem w/PDI after AD dem contribut"/>
        <s v="uncertain  possible NON AD dem"/>
        <s v="AD dem w/depresss  not contribut"/>
        <s v="AD dem w/oth (list B) contribut"/>
        <s v="DLBD- primary"/>
        <s v="Incipient demt PTP"/>
        <s v="Dementia/PD- primary"/>
        <s v="AD dem w/depresss- contribut"/>
        <s v="Unc: impair reversible"/>
        <s v="AD dem w/oth (list B) not contrib"/>
        <s v="AD dem w/CVD not contrib"/>
        <s v="AD dem Language dysf prior"/>
        <s v="AD dem Language dysf with"/>
        <s v="DAT"/>
        <s v="Vascular Demt  primary"/>
        <s v="DLBD- secondary"/>
        <s v="AD dem w/oth unusual features"/>
        <s v="ProAph w/o dement"/>
        <s v="AD dem cannot be primary"/>
        <s v="Vascular Demt- secondary"/>
        <s v="No dementia"/>
        <s v="AD dem w/oth unusual feat/subs demt"/>
        <s v="AD dem w/depresss  contribut"/>
        <s v="DLBD, primary"/>
        <m/>
        <s v="AD dem visuospatial, after"/>
        <s v="DAT w/depresss not contribut"/>
        <s v="AD dem w/oth unusual features/demt on"/>
        <s v="AD dem w/Frontal lobe/demt at onset"/>
        <s v="AD dem/FLD prior to AD dem"/>
        <s v="AD dem w/depresss, not contribut"/>
      </sharedItems>
    </cacheField>
    <cacheField name="dx2" numFmtId="0">
      <sharedItems containsBlank="1"/>
    </cacheField>
    <cacheField name="dx3" numFmtId="0">
      <sharedItems containsBlank="1"/>
    </cacheField>
    <cacheField name="dx4" numFmtId="0">
      <sharedItems containsBlank="1"/>
    </cacheField>
    <cacheField name="dx5" numFmtId="0">
      <sharedItems containsBlank="1"/>
    </cacheField>
    <cacheField name="homehobb" numFmtId="0">
      <sharedItems containsString="0" containsBlank="1" containsNumber="1" minValue="0" maxValue="3"/>
    </cacheField>
    <cacheField name="judgment" numFmtId="0">
      <sharedItems containsString="0" containsBlank="1" containsNumber="1" minValue="0" maxValue="3"/>
    </cacheField>
    <cacheField name="memory" numFmtId="0">
      <sharedItems containsString="0" containsBlank="1" containsNumber="1" minValue="0" maxValue="3"/>
    </cacheField>
    <cacheField name="orient" numFmtId="0">
      <sharedItems containsString="0" containsBlank="1" containsNumber="1" minValue="0" maxValue="3"/>
    </cacheField>
    <cacheField name="perscare" numFmtId="0">
      <sharedItems containsString="0" containsBlank="1" containsNumber="1" minValue="0" maxValue="3"/>
    </cacheField>
    <cacheField name="apoe" numFmtId="0">
      <sharedItems containsString="0" containsBlank="1" containsNumber="1" containsInteger="1" minValue="22" maxValue="44"/>
    </cacheField>
    <cacheField name="sumbox" numFmtId="0">
      <sharedItems containsString="0" containsBlank="1" containsNumber="1" minValue="0" maxValue="18"/>
    </cacheField>
    <cacheField name="acsparnt" numFmtId="0">
      <sharedItems containsNonDate="0" containsString="0" containsBlank="1"/>
    </cacheField>
    <cacheField name="height" numFmtId="0">
      <sharedItems containsString="0" containsBlank="1" containsNumber="1" minValue="51" maxValue="79" count="29">
        <m/>
        <n v="64"/>
        <n v="63"/>
        <n v="65"/>
        <n v="67"/>
        <n v="62"/>
        <n v="70"/>
        <n v="69"/>
        <n v="68"/>
        <n v="61"/>
        <n v="66"/>
        <n v="75"/>
        <n v="74"/>
        <n v="73"/>
        <n v="71"/>
        <n v="55"/>
        <n v="72"/>
        <n v="60"/>
        <n v="54"/>
        <n v="59"/>
        <n v="58"/>
        <n v="52"/>
        <n v="53"/>
        <n v="56"/>
        <n v="57"/>
        <n v="51"/>
        <n v="76"/>
        <n v="79"/>
        <n v="62.8"/>
      </sharedItems>
    </cacheField>
    <cacheField name="weight" numFmtId="0">
      <sharedItems containsString="0" containsBlank="1" containsNumber="1" containsInteger="1" minValue="67" maxValue="326" count="220">
        <m/>
        <n v="155"/>
        <n v="162"/>
        <n v="167"/>
        <n v="173"/>
        <n v="177"/>
        <n v="180"/>
        <n v="184"/>
        <n v="185"/>
        <n v="192"/>
        <n v="148"/>
        <n v="145"/>
        <n v="147"/>
        <n v="151"/>
        <n v="157"/>
        <n v="159"/>
        <n v="164"/>
        <n v="160"/>
        <n v="166"/>
        <n v="189"/>
        <n v="217"/>
        <n v="197"/>
        <n v="203"/>
        <n v="168"/>
        <n v="174"/>
        <n v="178"/>
        <n v="193"/>
        <n v="198"/>
        <n v="196"/>
        <n v="202"/>
        <n v="204"/>
        <n v="208"/>
        <n v="187"/>
        <n v="175"/>
        <n v="182"/>
        <n v="183"/>
        <n v="181"/>
        <n v="130"/>
        <n v="140"/>
        <n v="176"/>
        <n v="188"/>
        <n v="190"/>
        <n v="170"/>
        <n v="150"/>
        <n v="144"/>
        <n v="134"/>
        <n v="146"/>
        <n v="154"/>
        <n v="152"/>
        <n v="161"/>
        <n v="199"/>
        <n v="214"/>
        <n v="201"/>
        <n v="207"/>
        <n v="205"/>
        <n v="254"/>
        <n v="213"/>
        <n v="136"/>
        <n v="200"/>
        <n v="89"/>
        <n v="92"/>
        <n v="137"/>
        <n v="138"/>
        <n v="139"/>
        <n v="128"/>
        <n v="127"/>
        <n v="131"/>
        <n v="172"/>
        <n v="211"/>
        <n v="215"/>
        <n v="212"/>
        <n v="220"/>
        <n v="165"/>
        <n v="149"/>
        <n v="141"/>
        <n v="112"/>
        <n v="102"/>
        <n v="125"/>
        <n v="132"/>
        <n v="191"/>
        <n v="143"/>
        <n v="124"/>
        <n v="292"/>
        <n v="263"/>
        <n v="287"/>
        <n v="298"/>
        <n v="142"/>
        <n v="135"/>
        <n v="110"/>
        <n v="109"/>
        <n v="107"/>
        <n v="108"/>
        <n v="103"/>
        <n v="96"/>
        <n v="88"/>
        <n v="106"/>
        <n v="114"/>
        <n v="163"/>
        <n v="153"/>
        <n v="129"/>
        <n v="210"/>
        <n v="238"/>
        <n v="244"/>
        <n v="243"/>
        <n v="245"/>
        <n v="248"/>
        <n v="251"/>
        <n v="116"/>
        <n v="111"/>
        <n v="115"/>
        <n v="186"/>
        <n v="195"/>
        <n v="156"/>
        <n v="122"/>
        <n v="126"/>
        <n v="123"/>
        <n v="194"/>
        <n v="171"/>
        <n v="120"/>
        <n v="85"/>
        <n v="82"/>
        <n v="81"/>
        <n v="78"/>
        <n v="67"/>
        <n v="76"/>
        <n v="79"/>
        <n v="206"/>
        <n v="209"/>
        <n v="247"/>
        <n v="253"/>
        <n v="250"/>
        <n v="133"/>
        <n v="104"/>
        <n v="179"/>
        <n v="118"/>
        <n v="216"/>
        <n v="224"/>
        <n v="222"/>
        <n v="228"/>
        <n v="235"/>
        <n v="233"/>
        <n v="226"/>
        <n v="234"/>
        <n v="258"/>
        <n v="121"/>
        <n v="232"/>
        <n v="240"/>
        <n v="158"/>
        <n v="231"/>
        <n v="97"/>
        <n v="101"/>
        <n v="219"/>
        <n v="246"/>
        <n v="239"/>
        <n v="169"/>
        <n v="304"/>
        <n v="273"/>
        <n v="306"/>
        <n v="315"/>
        <n v="316"/>
        <n v="288"/>
        <n v="268"/>
        <n v="286"/>
        <n v="255"/>
        <n v="252"/>
        <n v="105"/>
        <n v="119"/>
        <n v="90"/>
        <n v="221"/>
        <n v="279"/>
        <n v="113"/>
        <n v="271"/>
        <n v="266"/>
        <n v="117"/>
        <n v="93"/>
        <n v="237"/>
        <n v="229"/>
        <n v="225"/>
        <n v="227"/>
        <n v="218"/>
        <n v="241"/>
        <n v="261"/>
        <n v="223"/>
        <n v="230"/>
        <n v="95"/>
        <n v="99"/>
        <n v="100"/>
        <n v="94"/>
        <n v="98"/>
        <n v="256"/>
        <n v="257"/>
        <n v="236"/>
        <n v="274"/>
        <n v="265"/>
        <n v="281"/>
        <n v="280"/>
        <n v="326"/>
        <n v="317"/>
        <n v="262"/>
        <n v="259"/>
        <n v="249"/>
        <n v="260"/>
        <n v="264"/>
        <n v="267"/>
        <n v="242"/>
        <n v="91"/>
        <n v="277"/>
        <n v="295"/>
        <n v="283"/>
        <n v="308"/>
        <n v="297"/>
        <n v="270"/>
        <n v="278"/>
        <n v="276"/>
        <n v="269"/>
        <n v="272"/>
        <n v="284"/>
        <n v="290"/>
        <n v="83"/>
        <n v="275"/>
      </sharedItems>
    </cacheField>
    <cacheField name="primStudy" numFmtId="0">
      <sharedItems containsNonDate="0" containsString="0" containsBlank="1"/>
    </cacheField>
    <cacheField name="acsStud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27">
  <r>
    <x v="0"/>
    <m/>
    <s v="female"/>
    <m/>
    <n v="28"/>
    <n v="65.149895000000001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0"/>
    <m/>
    <s v="female"/>
    <m/>
    <n v="28"/>
    <n v="65.149895000000001"/>
    <n v="0"/>
    <n v="0"/>
    <x v="0"/>
    <s v="."/>
    <s v="."/>
    <s v="."/>
    <s v="."/>
    <n v="0"/>
    <n v="0"/>
    <n v="0"/>
    <n v="0"/>
    <n v="0"/>
    <n v="23"/>
    <n v="0"/>
    <m/>
    <x v="1"/>
    <x v="1"/>
    <m/>
    <m/>
  </r>
  <r>
    <x v="0"/>
    <m/>
    <s v="female"/>
    <m/>
    <n v="30"/>
    <n v="65.149895000000001"/>
    <n v="0"/>
    <n v="0"/>
    <x v="0"/>
    <s v="."/>
    <s v="."/>
    <s v="."/>
    <s v="."/>
    <n v="0"/>
    <n v="0"/>
    <n v="0"/>
    <n v="0"/>
    <n v="0"/>
    <n v="23"/>
    <n v="0"/>
    <m/>
    <x v="1"/>
    <x v="2"/>
    <m/>
    <m/>
  </r>
  <r>
    <x v="0"/>
    <m/>
    <s v="female"/>
    <m/>
    <n v="30"/>
    <n v="65.149895000000001"/>
    <n v="0"/>
    <n v="0"/>
    <x v="0"/>
    <s v="."/>
    <s v="."/>
    <s v="."/>
    <s v="."/>
    <n v="0"/>
    <n v="0"/>
    <n v="0"/>
    <n v="0"/>
    <n v="0"/>
    <n v="23"/>
    <n v="0"/>
    <m/>
    <x v="1"/>
    <x v="3"/>
    <m/>
    <m/>
  </r>
  <r>
    <x v="0"/>
    <m/>
    <s v="female"/>
    <m/>
    <n v="30"/>
    <n v="65.149895000000001"/>
    <n v="0"/>
    <n v="0"/>
    <x v="0"/>
    <s v="."/>
    <s v="."/>
    <s v="."/>
    <s v="."/>
    <n v="0"/>
    <n v="0"/>
    <n v="0"/>
    <n v="0"/>
    <n v="0"/>
    <n v="23"/>
    <n v="0"/>
    <m/>
    <x v="2"/>
    <x v="4"/>
    <m/>
    <m/>
  </r>
  <r>
    <x v="0"/>
    <m/>
    <s v="female"/>
    <m/>
    <n v="29"/>
    <n v="65.149895000000001"/>
    <n v="0"/>
    <n v="0"/>
    <x v="0"/>
    <s v="."/>
    <s v="."/>
    <s v="."/>
    <s v="."/>
    <n v="0"/>
    <n v="0"/>
    <n v="0"/>
    <n v="0"/>
    <n v="0"/>
    <n v="23"/>
    <n v="0"/>
    <m/>
    <x v="2"/>
    <x v="5"/>
    <m/>
    <m/>
  </r>
  <r>
    <x v="0"/>
    <m/>
    <s v="female"/>
    <m/>
    <n v="30"/>
    <n v="65.149895000000001"/>
    <n v="0"/>
    <n v="0"/>
    <x v="0"/>
    <s v="."/>
    <s v="."/>
    <s v="."/>
    <s v="."/>
    <n v="0"/>
    <n v="0"/>
    <n v="0"/>
    <n v="0"/>
    <n v="0"/>
    <n v="23"/>
    <n v="0"/>
    <m/>
    <x v="2"/>
    <x v="6"/>
    <m/>
    <m/>
  </r>
  <r>
    <x v="0"/>
    <m/>
    <s v="female"/>
    <m/>
    <n v="29"/>
    <n v="65.149895000000001"/>
    <n v="0"/>
    <n v="0"/>
    <x v="0"/>
    <s v="."/>
    <s v="."/>
    <s v="."/>
    <s v="."/>
    <n v="0"/>
    <n v="0"/>
    <n v="0"/>
    <n v="0"/>
    <n v="0"/>
    <n v="23"/>
    <n v="0"/>
    <m/>
    <x v="1"/>
    <x v="7"/>
    <m/>
    <m/>
  </r>
  <r>
    <x v="0"/>
    <m/>
    <s v="female"/>
    <m/>
    <n v="30"/>
    <n v="65.149895000000001"/>
    <n v="0"/>
    <n v="0"/>
    <x v="0"/>
    <s v="."/>
    <s v="."/>
    <s v="."/>
    <s v="."/>
    <n v="0"/>
    <n v="0"/>
    <n v="0"/>
    <n v="0"/>
    <n v="0"/>
    <n v="23"/>
    <n v="0"/>
    <m/>
    <x v="1"/>
    <x v="6"/>
    <m/>
    <m/>
  </r>
  <r>
    <x v="0"/>
    <m/>
    <s v="female"/>
    <m/>
    <n v="30"/>
    <n v="65.149895000000001"/>
    <n v="0"/>
    <n v="0"/>
    <x v="0"/>
    <s v="."/>
    <s v="."/>
    <s v="."/>
    <s v="."/>
    <n v="0"/>
    <n v="0"/>
    <n v="0"/>
    <n v="0"/>
    <n v="0"/>
    <n v="23"/>
    <n v="0"/>
    <m/>
    <x v="2"/>
    <x v="8"/>
    <m/>
    <m/>
  </r>
  <r>
    <x v="0"/>
    <m/>
    <s v="female"/>
    <m/>
    <n v="29"/>
    <n v="65.149895000000001"/>
    <n v="0"/>
    <n v="0"/>
    <x v="0"/>
    <s v="."/>
    <s v="."/>
    <s v="."/>
    <s v="."/>
    <n v="0"/>
    <n v="0"/>
    <n v="0"/>
    <n v="0"/>
    <n v="0"/>
    <n v="23"/>
    <n v="0"/>
    <m/>
    <x v="1"/>
    <x v="9"/>
    <m/>
    <m/>
  </r>
  <r>
    <x v="0"/>
    <m/>
    <s v="female"/>
    <m/>
    <n v="29"/>
    <n v="65.149895000000001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1"/>
    <m/>
    <s v="male"/>
    <m/>
    <n v="29"/>
    <n v="67.206023999999999"/>
    <n v="0"/>
    <n v="0"/>
    <x v="0"/>
    <s v="."/>
    <s v="."/>
    <s v="."/>
    <s v="."/>
    <n v="0"/>
    <n v="0"/>
    <n v="0"/>
    <n v="0"/>
    <n v="0"/>
    <n v="34"/>
    <n v="0"/>
    <m/>
    <x v="1"/>
    <x v="10"/>
    <m/>
    <m/>
  </r>
  <r>
    <x v="1"/>
    <m/>
    <s v="male"/>
    <m/>
    <n v="29"/>
    <n v="67.206023999999999"/>
    <n v="0"/>
    <n v="0"/>
    <x v="0"/>
    <s v="."/>
    <s v="."/>
    <s v="."/>
    <s v="."/>
    <n v="0"/>
    <n v="0"/>
    <n v="0"/>
    <n v="0"/>
    <n v="0"/>
    <n v="34"/>
    <n v="0"/>
    <m/>
    <x v="1"/>
    <x v="11"/>
    <m/>
    <m/>
  </r>
  <r>
    <x v="1"/>
    <m/>
    <s v="male"/>
    <m/>
    <n v="29"/>
    <n v="67.206023999999999"/>
    <n v="0"/>
    <n v="0"/>
    <x v="0"/>
    <s v="."/>
    <s v="."/>
    <s v="."/>
    <s v="."/>
    <n v="0"/>
    <n v="0"/>
    <n v="0"/>
    <n v="0"/>
    <n v="0"/>
    <n v="34"/>
    <n v="0"/>
    <m/>
    <x v="2"/>
    <x v="12"/>
    <m/>
    <m/>
  </r>
  <r>
    <x v="1"/>
    <m/>
    <s v="male"/>
    <m/>
    <n v="29"/>
    <n v="67.206023999999999"/>
    <n v="0"/>
    <n v="0"/>
    <x v="0"/>
    <s v="."/>
    <s v="."/>
    <s v="."/>
    <s v="."/>
    <n v="0"/>
    <n v="0"/>
    <n v="0"/>
    <n v="0"/>
    <n v="0"/>
    <n v="34"/>
    <n v="0"/>
    <m/>
    <x v="2"/>
    <x v="10"/>
    <m/>
    <m/>
  </r>
  <r>
    <x v="1"/>
    <m/>
    <s v="male"/>
    <m/>
    <n v="30"/>
    <n v="67.206023999999999"/>
    <n v="0"/>
    <n v="0"/>
    <x v="0"/>
    <s v="."/>
    <s v="."/>
    <s v="."/>
    <s v="."/>
    <n v="0"/>
    <n v="0"/>
    <n v="0"/>
    <n v="0"/>
    <n v="0"/>
    <n v="34"/>
    <n v="0"/>
    <m/>
    <x v="2"/>
    <x v="13"/>
    <m/>
    <m/>
  </r>
  <r>
    <x v="1"/>
    <m/>
    <s v="male"/>
    <m/>
    <n v="30"/>
    <n v="67.206023999999999"/>
    <n v="0"/>
    <n v="0"/>
    <x v="0"/>
    <s v="."/>
    <s v="."/>
    <s v="."/>
    <s v="."/>
    <n v="0"/>
    <n v="0"/>
    <n v="0"/>
    <n v="0"/>
    <n v="0"/>
    <n v="34"/>
    <n v="0"/>
    <m/>
    <x v="2"/>
    <x v="13"/>
    <m/>
    <m/>
  </r>
  <r>
    <x v="1"/>
    <m/>
    <s v="male"/>
    <m/>
    <n v="30"/>
    <n v="67.206023999999999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"/>
    <m/>
    <s v="male"/>
    <m/>
    <n v="29"/>
    <n v="67.206023999999999"/>
    <n v="0"/>
    <n v="0"/>
    <x v="0"/>
    <s v="."/>
    <s v="."/>
    <s v="."/>
    <s v="."/>
    <n v="0"/>
    <n v="0"/>
    <n v="0"/>
    <n v="0"/>
    <n v="0"/>
    <n v="34"/>
    <n v="0"/>
    <m/>
    <x v="2"/>
    <x v="14"/>
    <m/>
    <m/>
  </r>
  <r>
    <x v="2"/>
    <m/>
    <s v="female"/>
    <m/>
    <n v="30"/>
    <n v="58.773440000000001"/>
    <n v="0"/>
    <n v="0"/>
    <x v="0"/>
    <s v="."/>
    <s v="."/>
    <s v="."/>
    <s v="."/>
    <n v="0"/>
    <n v="0"/>
    <n v="0"/>
    <n v="0"/>
    <n v="0"/>
    <n v="33"/>
    <n v="0"/>
    <m/>
    <x v="0"/>
    <x v="15"/>
    <m/>
    <m/>
  </r>
  <r>
    <x v="2"/>
    <m/>
    <s v="female"/>
    <m/>
    <n v="30"/>
    <n v="58.773440000000001"/>
    <n v="0"/>
    <n v="0"/>
    <x v="0"/>
    <s v="."/>
    <s v="."/>
    <s v="."/>
    <s v="."/>
    <n v="0"/>
    <n v="0"/>
    <n v="0"/>
    <n v="0"/>
    <n v="0"/>
    <n v="33"/>
    <n v="0"/>
    <m/>
    <x v="3"/>
    <x v="16"/>
    <m/>
    <m/>
  </r>
  <r>
    <x v="2"/>
    <m/>
    <s v="female"/>
    <m/>
    <n v="30"/>
    <n v="58.773440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"/>
    <m/>
    <s v="female"/>
    <m/>
    <n v="29"/>
    <n v="58.773440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"/>
    <m/>
    <s v="female"/>
    <m/>
    <n v="30"/>
    <n v="58.773440000000001"/>
    <n v="0"/>
    <n v="0"/>
    <x v="0"/>
    <s v="."/>
    <s v="."/>
    <s v="."/>
    <s v="."/>
    <n v="0"/>
    <n v="0"/>
    <n v="0"/>
    <n v="0"/>
    <n v="0"/>
    <n v="33"/>
    <n v="0"/>
    <m/>
    <x v="3"/>
    <x v="16"/>
    <m/>
    <m/>
  </r>
  <r>
    <x v="2"/>
    <m/>
    <s v="female"/>
    <m/>
    <n v="30"/>
    <n v="58.773440000000001"/>
    <n v="0"/>
    <n v="0"/>
    <x v="0"/>
    <s v="."/>
    <s v="."/>
    <s v="."/>
    <s v="."/>
    <n v="0"/>
    <n v="0"/>
    <n v="0"/>
    <n v="0"/>
    <n v="0"/>
    <n v="33"/>
    <n v="0"/>
    <m/>
    <x v="3"/>
    <x v="2"/>
    <m/>
    <m/>
  </r>
  <r>
    <x v="2"/>
    <m/>
    <s v="female"/>
    <m/>
    <n v="30"/>
    <n v="58.773440000000001"/>
    <n v="0"/>
    <n v="0"/>
    <x v="0"/>
    <s v="Remote B-12 Deficiency"/>
    <s v="."/>
    <s v="."/>
    <s v="."/>
    <n v="0"/>
    <n v="0"/>
    <n v="0"/>
    <n v="0"/>
    <n v="0"/>
    <n v="33"/>
    <n v="0"/>
    <m/>
    <x v="4"/>
    <x v="17"/>
    <m/>
    <m/>
  </r>
  <r>
    <x v="2"/>
    <m/>
    <s v="female"/>
    <m/>
    <n v="30"/>
    <n v="58.773440000000001"/>
    <n v="0"/>
    <n v="0"/>
    <x v="0"/>
    <s v="Remote B-12 Deficiency"/>
    <s v="."/>
    <s v="."/>
    <s v="."/>
    <n v="0"/>
    <n v="0"/>
    <n v="0"/>
    <n v="0"/>
    <n v="0"/>
    <n v="33"/>
    <n v="0"/>
    <m/>
    <x v="3"/>
    <x v="18"/>
    <m/>
    <m/>
  </r>
  <r>
    <x v="3"/>
    <m/>
    <s v="female"/>
    <m/>
    <n v="30"/>
    <n v="55.096508"/>
    <n v="0"/>
    <n v="0"/>
    <x v="0"/>
    <s v="."/>
    <s v="."/>
    <s v="."/>
    <s v="."/>
    <n v="0"/>
    <n v="0"/>
    <n v="0"/>
    <n v="0"/>
    <n v="0"/>
    <n v="23"/>
    <n v="0"/>
    <m/>
    <x v="1"/>
    <x v="19"/>
    <m/>
    <m/>
  </r>
  <r>
    <x v="3"/>
    <m/>
    <s v="female"/>
    <m/>
    <n v="29"/>
    <n v="55.096508"/>
    <n v="0"/>
    <n v="0"/>
    <x v="0"/>
    <s v="."/>
    <s v="."/>
    <s v="."/>
    <s v="."/>
    <n v="0"/>
    <n v="0"/>
    <n v="0"/>
    <n v="0"/>
    <n v="0"/>
    <n v="23"/>
    <n v="0"/>
    <m/>
    <x v="2"/>
    <x v="20"/>
    <m/>
    <m/>
  </r>
  <r>
    <x v="3"/>
    <m/>
    <s v="female"/>
    <m/>
    <n v="29"/>
    <n v="55.096508"/>
    <n v="0"/>
    <n v="0"/>
    <x v="0"/>
    <s v="."/>
    <s v="."/>
    <s v="."/>
    <s v="."/>
    <n v="0"/>
    <n v="0"/>
    <n v="0"/>
    <n v="0"/>
    <n v="0"/>
    <n v="23"/>
    <n v="0"/>
    <m/>
    <x v="1"/>
    <x v="21"/>
    <m/>
    <m/>
  </r>
  <r>
    <x v="3"/>
    <m/>
    <s v="female"/>
    <m/>
    <n v="30"/>
    <n v="55.096508"/>
    <n v="0"/>
    <n v="0"/>
    <x v="0"/>
    <s v="."/>
    <s v="."/>
    <s v="."/>
    <s v="."/>
    <n v="0"/>
    <n v="0"/>
    <n v="0"/>
    <n v="0"/>
    <n v="0"/>
    <n v="23"/>
    <n v="0"/>
    <m/>
    <x v="2"/>
    <x v="22"/>
    <m/>
    <m/>
  </r>
  <r>
    <x v="4"/>
    <m/>
    <s v="female"/>
    <m/>
    <n v="29"/>
    <n v="48.030116999999997"/>
    <n v="0"/>
    <n v="0"/>
    <x v="0"/>
    <s v="."/>
    <s v="."/>
    <s v="."/>
    <s v="."/>
    <n v="0"/>
    <n v="0"/>
    <n v="0"/>
    <n v="0"/>
    <n v="0"/>
    <n v="33"/>
    <n v="0"/>
    <m/>
    <x v="5"/>
    <x v="23"/>
    <m/>
    <m/>
  </r>
  <r>
    <x v="4"/>
    <m/>
    <s v="female"/>
    <m/>
    <n v="28"/>
    <n v="48.030116999999997"/>
    <n v="0"/>
    <n v="0"/>
    <x v="0"/>
    <s v="."/>
    <s v="."/>
    <s v="."/>
    <s v="."/>
    <n v="0"/>
    <n v="0"/>
    <n v="0"/>
    <n v="0"/>
    <n v="0"/>
    <n v="33"/>
    <n v="0"/>
    <m/>
    <x v="5"/>
    <x v="24"/>
    <m/>
    <m/>
  </r>
  <r>
    <x v="4"/>
    <m/>
    <s v="female"/>
    <m/>
    <n v="30"/>
    <n v="48.030116999999997"/>
    <n v="0"/>
    <n v="0"/>
    <x v="0"/>
    <s v="."/>
    <s v="."/>
    <s v="."/>
    <s v="."/>
    <n v="0"/>
    <n v="0"/>
    <n v="0"/>
    <n v="0"/>
    <n v="0"/>
    <n v="33"/>
    <n v="0"/>
    <m/>
    <x v="5"/>
    <x v="25"/>
    <m/>
    <m/>
  </r>
  <r>
    <x v="4"/>
    <m/>
    <s v="female"/>
    <m/>
    <n v="27"/>
    <n v="48.030116999999997"/>
    <n v="0"/>
    <n v="0"/>
    <x v="0"/>
    <s v="."/>
    <s v="."/>
    <s v="."/>
    <s v="."/>
    <n v="0"/>
    <n v="0"/>
    <n v="0"/>
    <n v="0"/>
    <n v="0"/>
    <n v="33"/>
    <n v="0"/>
    <m/>
    <x v="5"/>
    <x v="25"/>
    <m/>
    <m/>
  </r>
  <r>
    <x v="5"/>
    <m/>
    <s v="male"/>
    <m/>
    <n v="27"/>
    <n v="62.086243000000003"/>
    <n v="0"/>
    <n v="0"/>
    <x v="0"/>
    <s v="."/>
    <s v="."/>
    <s v="."/>
    <s v="."/>
    <n v="0"/>
    <n v="0"/>
    <n v="0"/>
    <n v="0"/>
    <n v="0"/>
    <n v="33"/>
    <n v="0"/>
    <m/>
    <x v="6"/>
    <x v="26"/>
    <m/>
    <m/>
  </r>
  <r>
    <x v="5"/>
    <m/>
    <s v="male"/>
    <m/>
    <n v="30"/>
    <n v="62.086243000000003"/>
    <n v="0"/>
    <n v="0"/>
    <x v="0"/>
    <s v="."/>
    <s v="."/>
    <s v="."/>
    <s v="."/>
    <n v="0"/>
    <n v="0"/>
    <n v="0"/>
    <n v="0"/>
    <n v="0"/>
    <n v="33"/>
    <n v="0"/>
    <m/>
    <x v="6"/>
    <x v="27"/>
    <m/>
    <m/>
  </r>
  <r>
    <x v="5"/>
    <m/>
    <s v="male"/>
    <m/>
    <n v="30"/>
    <n v="62.086243000000003"/>
    <n v="0"/>
    <n v="0"/>
    <x v="0"/>
    <s v="."/>
    <s v="."/>
    <s v="."/>
    <s v="."/>
    <n v="0"/>
    <n v="0"/>
    <n v="0"/>
    <n v="0"/>
    <n v="0"/>
    <n v="33"/>
    <n v="0"/>
    <m/>
    <x v="7"/>
    <x v="28"/>
    <m/>
    <m/>
  </r>
  <r>
    <x v="5"/>
    <m/>
    <s v="male"/>
    <m/>
    <n v="29"/>
    <n v="62.086243000000003"/>
    <n v="0"/>
    <n v="0"/>
    <x v="0"/>
    <s v="."/>
    <s v="."/>
    <s v="."/>
    <s v="."/>
    <n v="0"/>
    <n v="0"/>
    <n v="0"/>
    <n v="0"/>
    <n v="0"/>
    <n v="33"/>
    <n v="0"/>
    <m/>
    <x v="6"/>
    <x v="22"/>
    <m/>
    <m/>
  </r>
  <r>
    <x v="5"/>
    <m/>
    <s v="male"/>
    <m/>
    <n v="30"/>
    <n v="62.086243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5"/>
    <m/>
    <s v="male"/>
    <m/>
    <n v="30"/>
    <n v="62.086243000000003"/>
    <n v="0"/>
    <n v="0"/>
    <x v="0"/>
    <s v="."/>
    <s v="."/>
    <s v="."/>
    <s v="."/>
    <n v="0"/>
    <n v="0"/>
    <n v="0"/>
    <n v="0"/>
    <n v="0"/>
    <n v="33"/>
    <n v="0"/>
    <m/>
    <x v="6"/>
    <x v="29"/>
    <m/>
    <m/>
  </r>
  <r>
    <x v="5"/>
    <m/>
    <s v="male"/>
    <m/>
    <n v="29"/>
    <n v="62.086243000000003"/>
    <n v="0"/>
    <n v="0"/>
    <x v="0"/>
    <s v="."/>
    <s v="."/>
    <s v="."/>
    <s v="."/>
    <n v="0"/>
    <n v="0"/>
    <n v="0"/>
    <n v="0"/>
    <n v="0"/>
    <n v="33"/>
    <n v="0"/>
    <m/>
    <x v="6"/>
    <x v="30"/>
    <m/>
    <m/>
  </r>
  <r>
    <x v="5"/>
    <m/>
    <s v="male"/>
    <m/>
    <n v="30"/>
    <n v="62.086243000000003"/>
    <n v="0"/>
    <n v="0"/>
    <x v="0"/>
    <s v="."/>
    <s v="."/>
    <s v="."/>
    <s v="."/>
    <n v="0"/>
    <n v="0"/>
    <n v="0"/>
    <n v="0"/>
    <n v="0"/>
    <n v="33"/>
    <n v="0"/>
    <m/>
    <x v="6"/>
    <x v="31"/>
    <m/>
    <m/>
  </r>
  <r>
    <x v="5"/>
    <m/>
    <s v="male"/>
    <m/>
    <n v="30"/>
    <n v="62.086243000000003"/>
    <n v="0"/>
    <n v="0"/>
    <x v="0"/>
    <s v="."/>
    <s v="."/>
    <s v="."/>
    <s v="."/>
    <n v="0"/>
    <n v="0"/>
    <n v="0"/>
    <n v="0"/>
    <n v="0"/>
    <n v="33"/>
    <n v="0"/>
    <m/>
    <x v="6"/>
    <x v="30"/>
    <m/>
    <m/>
  </r>
  <r>
    <x v="5"/>
    <m/>
    <s v="male"/>
    <m/>
    <n v="30"/>
    <n v="62.086243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"/>
    <m/>
    <s v="male"/>
    <m/>
    <n v="29"/>
    <n v="71.537300000000002"/>
    <n v="0"/>
    <n v="0"/>
    <x v="0"/>
    <s v="."/>
    <s v="."/>
    <s v="."/>
    <s v="."/>
    <n v="0"/>
    <n v="0"/>
    <n v="0"/>
    <n v="0"/>
    <n v="0"/>
    <n v="24"/>
    <n v="0"/>
    <m/>
    <x v="8"/>
    <x v="6"/>
    <m/>
    <m/>
  </r>
  <r>
    <x v="6"/>
    <m/>
    <s v="male"/>
    <m/>
    <n v="30"/>
    <n v="71.537300000000002"/>
    <n v="0"/>
    <n v="0"/>
    <x v="0"/>
    <s v="."/>
    <s v="."/>
    <s v="."/>
    <s v="."/>
    <n v="0"/>
    <n v="0"/>
    <n v="0"/>
    <n v="0"/>
    <n v="0"/>
    <n v="24"/>
    <n v="0"/>
    <m/>
    <x v="8"/>
    <x v="32"/>
    <m/>
    <m/>
  </r>
  <r>
    <x v="6"/>
    <m/>
    <s v="male"/>
    <m/>
    <n v="30"/>
    <n v="71.537300000000002"/>
    <n v="0"/>
    <n v="0"/>
    <x v="0"/>
    <s v="."/>
    <s v="."/>
    <s v="."/>
    <s v="."/>
    <n v="0"/>
    <n v="0"/>
    <n v="0"/>
    <n v="0"/>
    <n v="0"/>
    <n v="24"/>
    <n v="0"/>
    <m/>
    <x v="8"/>
    <x v="7"/>
    <m/>
    <m/>
  </r>
  <r>
    <x v="6"/>
    <m/>
    <s v="male"/>
    <m/>
    <n v="30"/>
    <n v="71.537300000000002"/>
    <n v="0"/>
    <n v="0"/>
    <x v="0"/>
    <s v="."/>
    <s v="."/>
    <s v="."/>
    <s v="."/>
    <n v="0"/>
    <n v="0"/>
    <n v="0"/>
    <n v="0"/>
    <n v="0"/>
    <n v="24"/>
    <n v="0"/>
    <m/>
    <x v="8"/>
    <x v="33"/>
    <m/>
    <m/>
  </r>
  <r>
    <x v="6"/>
    <m/>
    <s v="male"/>
    <m/>
    <n v="30"/>
    <n v="71.537300000000002"/>
    <n v="0"/>
    <n v="0"/>
    <x v="0"/>
    <s v="Active Mood disorder"/>
    <s v="."/>
    <s v="."/>
    <s v="."/>
    <n v="0"/>
    <n v="0"/>
    <n v="0"/>
    <n v="0.5"/>
    <n v="0"/>
    <n v="24"/>
    <n v="0.5"/>
    <m/>
    <x v="4"/>
    <x v="8"/>
    <m/>
    <m/>
  </r>
  <r>
    <x v="6"/>
    <m/>
    <s v="male"/>
    <m/>
    <n v="30"/>
    <n v="71.537300000000002"/>
    <n v="0"/>
    <n v="0"/>
    <x v="0"/>
    <s v="."/>
    <s v="."/>
    <s v="."/>
    <s v="."/>
    <n v="0"/>
    <n v="0"/>
    <n v="0"/>
    <n v="0"/>
    <n v="0"/>
    <n v="24"/>
    <n v="0"/>
    <m/>
    <x v="4"/>
    <x v="34"/>
    <m/>
    <m/>
  </r>
  <r>
    <x v="6"/>
    <m/>
    <s v="male"/>
    <m/>
    <n v="30"/>
    <n v="71.537300000000002"/>
    <n v="0"/>
    <n v="0"/>
    <x v="0"/>
    <s v="."/>
    <s v="."/>
    <s v="."/>
    <s v="."/>
    <n v="0"/>
    <n v="0"/>
    <n v="0"/>
    <n v="0"/>
    <n v="0"/>
    <n v="24"/>
    <n v="0"/>
    <m/>
    <x v="8"/>
    <x v="35"/>
    <m/>
    <m/>
  </r>
  <r>
    <x v="6"/>
    <m/>
    <s v="male"/>
    <m/>
    <n v="28"/>
    <n v="71.537300000000002"/>
    <n v="0.5"/>
    <n v="0"/>
    <x v="1"/>
    <s v="."/>
    <s v="."/>
    <s v="."/>
    <s v="."/>
    <n v="0"/>
    <n v="0"/>
    <n v="0.5"/>
    <n v="0"/>
    <n v="0"/>
    <n v="24"/>
    <n v="0.5"/>
    <m/>
    <x v="8"/>
    <x v="36"/>
    <m/>
    <m/>
  </r>
  <r>
    <x v="6"/>
    <m/>
    <s v="male"/>
    <m/>
    <n v="28"/>
    <n v="71.537300000000002"/>
    <n v="0.5"/>
    <n v="0"/>
    <x v="1"/>
    <s v="."/>
    <s v="."/>
    <s v="."/>
    <s v="."/>
    <n v="0"/>
    <n v="0"/>
    <n v="0.5"/>
    <n v="0"/>
    <n v="0"/>
    <n v="24"/>
    <n v="0.5"/>
    <m/>
    <x v="8"/>
    <x v="6"/>
    <m/>
    <m/>
  </r>
  <r>
    <x v="7"/>
    <m/>
    <s v="female"/>
    <m/>
    <n v="30"/>
    <n v="52.306640000000002"/>
    <n v="0"/>
    <n v="0"/>
    <x v="0"/>
    <s v="Active Other neurol/med diagnoses"/>
    <s v="."/>
    <s v="."/>
    <s v="."/>
    <n v="0.5"/>
    <n v="0"/>
    <n v="0"/>
    <n v="0"/>
    <n v="0"/>
    <n v="33"/>
    <n v="0.5"/>
    <m/>
    <x v="2"/>
    <x v="37"/>
    <m/>
    <m/>
  </r>
  <r>
    <x v="7"/>
    <m/>
    <s v="female"/>
    <m/>
    <n v="30"/>
    <n v="52.30664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"/>
    <m/>
    <s v="female"/>
    <m/>
    <n v="30"/>
    <n v="52.306640000000002"/>
    <n v="0"/>
    <n v="0"/>
    <x v="0"/>
    <s v="."/>
    <s v="."/>
    <s v="."/>
    <s v="."/>
    <n v="0"/>
    <n v="0"/>
    <n v="0"/>
    <n v="0"/>
    <n v="0"/>
    <n v="33"/>
    <n v="0"/>
    <m/>
    <x v="2"/>
    <x v="38"/>
    <m/>
    <m/>
  </r>
  <r>
    <x v="8"/>
    <m/>
    <s v="female"/>
    <m/>
    <n v="30"/>
    <n v="48.832306000000003"/>
    <n v="0"/>
    <n v="0"/>
    <x v="0"/>
    <s v="Active Mood disorder"/>
    <s v="."/>
    <s v="."/>
    <s v="."/>
    <n v="0"/>
    <n v="0"/>
    <n v="0"/>
    <n v="0"/>
    <n v="0"/>
    <n v="34"/>
    <n v="0"/>
    <m/>
    <x v="1"/>
    <x v="17"/>
    <m/>
    <m/>
  </r>
  <r>
    <x v="8"/>
    <m/>
    <s v="female"/>
    <m/>
    <n v="28"/>
    <n v="48.832306000000003"/>
    <n v="0"/>
    <n v="0"/>
    <x v="0"/>
    <s v="Active Alcoholism"/>
    <s v="Remote Mood disorder"/>
    <s v="."/>
    <s v="."/>
    <n v="0"/>
    <n v="0"/>
    <n v="0"/>
    <n v="0"/>
    <n v="0"/>
    <n v="34"/>
    <n v="0"/>
    <m/>
    <x v="0"/>
    <x v="0"/>
    <m/>
    <m/>
  </r>
  <r>
    <x v="8"/>
    <m/>
    <s v="female"/>
    <m/>
    <n v="30"/>
    <n v="48.832306000000003"/>
    <n v="0"/>
    <n v="0"/>
    <x v="0"/>
    <s v="Active Mood disorder"/>
    <s v="."/>
    <s v="."/>
    <s v="."/>
    <n v="0"/>
    <n v="0"/>
    <n v="0"/>
    <n v="0"/>
    <n v="0"/>
    <n v="34"/>
    <n v="0"/>
    <m/>
    <x v="1"/>
    <x v="24"/>
    <m/>
    <m/>
  </r>
  <r>
    <x v="9"/>
    <m/>
    <s v="female"/>
    <m/>
    <n v="30"/>
    <n v="68.396990000000002"/>
    <n v="0"/>
    <n v="0"/>
    <x v="0"/>
    <s v="."/>
    <s v="."/>
    <s v="."/>
    <s v="."/>
    <n v="0"/>
    <n v="0"/>
    <n v="0"/>
    <n v="0"/>
    <n v="0"/>
    <n v="33"/>
    <n v="0"/>
    <m/>
    <x v="9"/>
    <x v="39"/>
    <m/>
    <m/>
  </r>
  <r>
    <x v="9"/>
    <m/>
    <s v="female"/>
    <m/>
    <n v="29"/>
    <n v="68.39699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"/>
    <m/>
    <s v="female"/>
    <m/>
    <n v="29"/>
    <n v="68.396990000000002"/>
    <n v="0"/>
    <n v="0"/>
    <x v="0"/>
    <s v="Remote Other neurol/med diagnoses"/>
    <s v="."/>
    <s v="."/>
    <s v="."/>
    <n v="0"/>
    <n v="0"/>
    <n v="0"/>
    <n v="0"/>
    <n v="0"/>
    <n v="33"/>
    <n v="0"/>
    <m/>
    <x v="0"/>
    <x v="0"/>
    <m/>
    <m/>
  </r>
  <r>
    <x v="10"/>
    <m/>
    <s v="female"/>
    <m/>
    <n v="28"/>
    <n v="78.461330000000004"/>
    <n v="0"/>
    <n v="0"/>
    <x v="0"/>
    <s v="Remote Mood disorder"/>
    <s v="."/>
    <s v="."/>
    <s v="."/>
    <n v="0"/>
    <n v="0"/>
    <n v="0"/>
    <n v="0"/>
    <n v="0"/>
    <n v="33"/>
    <n v="0"/>
    <m/>
    <x v="5"/>
    <x v="40"/>
    <m/>
    <m/>
  </r>
  <r>
    <x v="10"/>
    <m/>
    <s v="female"/>
    <m/>
    <n v="29"/>
    <n v="78.461330000000004"/>
    <n v="0"/>
    <n v="0"/>
    <x v="0"/>
    <s v="."/>
    <s v="."/>
    <s v="."/>
    <s v="."/>
    <n v="0"/>
    <n v="0"/>
    <n v="0"/>
    <n v="0"/>
    <n v="0"/>
    <n v="33"/>
    <n v="0"/>
    <m/>
    <x v="5"/>
    <x v="41"/>
    <m/>
    <m/>
  </r>
  <r>
    <x v="10"/>
    <m/>
    <s v="female"/>
    <m/>
    <n v="28"/>
    <n v="78.461330000000004"/>
    <n v="0"/>
    <n v="0"/>
    <x v="0"/>
    <s v="Active Mood disorder"/>
    <s v="Active Bereavement"/>
    <s v="."/>
    <s v="."/>
    <n v="0"/>
    <n v="0"/>
    <n v="0"/>
    <n v="0"/>
    <n v="0"/>
    <n v="33"/>
    <n v="0"/>
    <m/>
    <x v="5"/>
    <x v="25"/>
    <m/>
    <m/>
  </r>
  <r>
    <x v="10"/>
    <m/>
    <s v="female"/>
    <m/>
    <n v="26"/>
    <n v="78.461330000000004"/>
    <n v="0"/>
    <n v="0"/>
    <x v="0"/>
    <s v="."/>
    <s v="."/>
    <s v="."/>
    <s v="."/>
    <n v="0"/>
    <n v="0"/>
    <n v="0"/>
    <n v="0"/>
    <n v="0"/>
    <n v="33"/>
    <n v="0"/>
    <m/>
    <x v="9"/>
    <x v="42"/>
    <m/>
    <m/>
  </r>
  <r>
    <x v="10"/>
    <m/>
    <s v="female"/>
    <m/>
    <n v="28"/>
    <n v="78.461330000000004"/>
    <n v="0"/>
    <n v="0"/>
    <x v="0"/>
    <s v="Remote Mood disorder"/>
    <s v="Remote Hypothyroidism"/>
    <s v="."/>
    <s v="."/>
    <n v="0"/>
    <n v="0"/>
    <n v="0"/>
    <n v="0"/>
    <n v="0"/>
    <n v="33"/>
    <n v="0"/>
    <m/>
    <x v="9"/>
    <x v="43"/>
    <m/>
    <m/>
  </r>
  <r>
    <x v="11"/>
    <m/>
    <s v="male"/>
    <m/>
    <n v="27"/>
    <n v="87.143050000000002"/>
    <n v="0"/>
    <n v="0"/>
    <x v="0"/>
    <s v="."/>
    <s v="."/>
    <s v="."/>
    <s v="."/>
    <n v="0"/>
    <n v="0"/>
    <n v="0"/>
    <n v="0"/>
    <n v="0"/>
    <n v="33"/>
    <n v="0"/>
    <m/>
    <x v="0"/>
    <x v="44"/>
    <m/>
    <m/>
  </r>
  <r>
    <x v="11"/>
    <m/>
    <s v="male"/>
    <m/>
    <n v="30"/>
    <n v="87.143050000000002"/>
    <n v="0"/>
    <n v="0"/>
    <x v="0"/>
    <s v="."/>
    <s v="."/>
    <s v="."/>
    <s v="."/>
    <n v="0"/>
    <n v="0"/>
    <n v="0"/>
    <n v="0"/>
    <n v="0"/>
    <n v="33"/>
    <n v="0"/>
    <m/>
    <x v="0"/>
    <x v="45"/>
    <m/>
    <m/>
  </r>
  <r>
    <x v="11"/>
    <m/>
    <s v="male"/>
    <m/>
    <n v="27"/>
    <n v="87.143050000000002"/>
    <n v="0.5"/>
    <n v="0"/>
    <x v="2"/>
    <s v="."/>
    <s v="."/>
    <s v="."/>
    <s v="."/>
    <n v="0"/>
    <n v="0"/>
    <n v="0.5"/>
    <n v="0"/>
    <n v="0"/>
    <n v="33"/>
    <n v="0.5"/>
    <m/>
    <x v="10"/>
    <x v="45"/>
    <m/>
    <m/>
  </r>
  <r>
    <x v="12"/>
    <m/>
    <s v="male"/>
    <m/>
    <n v="27"/>
    <n v="71.017110000000002"/>
    <n v="0.5"/>
    <n v="0.5"/>
    <x v="1"/>
    <s v="Active Mood disorder"/>
    <s v="Active Other neurol/med diagnoses"/>
    <s v="."/>
    <s v="."/>
    <n v="0"/>
    <n v="1"/>
    <n v="0.5"/>
    <n v="0.5"/>
    <n v="0"/>
    <n v="33"/>
    <n v="2.5"/>
    <m/>
    <x v="2"/>
    <x v="46"/>
    <m/>
    <m/>
  </r>
  <r>
    <x v="12"/>
    <m/>
    <s v="male"/>
    <m/>
    <n v="27"/>
    <n v="71.017110000000002"/>
    <n v="0"/>
    <n v="0"/>
    <x v="0"/>
    <s v="Remote Mood disorder"/>
    <s v="."/>
    <s v="."/>
    <s v="."/>
    <n v="0"/>
    <n v="0"/>
    <n v="0"/>
    <n v="0"/>
    <n v="0"/>
    <n v="33"/>
    <n v="0"/>
    <m/>
    <x v="1"/>
    <x v="13"/>
    <m/>
    <m/>
  </r>
  <r>
    <x v="12"/>
    <m/>
    <s v="male"/>
    <m/>
    <n v="27"/>
    <n v="71.017110000000002"/>
    <n v="0.5"/>
    <n v="0.5"/>
    <x v="1"/>
    <s v="Active Alcoholism"/>
    <s v="."/>
    <s v="."/>
    <s v="."/>
    <n v="0.5"/>
    <n v="0.5"/>
    <n v="0"/>
    <n v="0"/>
    <n v="0"/>
    <n v="33"/>
    <n v="1.5"/>
    <m/>
    <x v="2"/>
    <x v="47"/>
    <m/>
    <m/>
  </r>
  <r>
    <x v="12"/>
    <m/>
    <s v="male"/>
    <m/>
    <n v="29"/>
    <n v="71.017110000000002"/>
    <n v="0.5"/>
    <n v="0.5"/>
    <x v="1"/>
    <s v="Active Mood disorder"/>
    <s v="Active Alcoholism"/>
    <s v="."/>
    <s v="."/>
    <n v="0"/>
    <n v="0.5"/>
    <n v="0"/>
    <n v="0"/>
    <n v="0"/>
    <n v="33"/>
    <n v="1"/>
    <m/>
    <x v="1"/>
    <x v="17"/>
    <m/>
    <m/>
  </r>
  <r>
    <x v="13"/>
    <m/>
    <s v="female"/>
    <m/>
    <n v="30"/>
    <n v="70.346339999999998"/>
    <n v="0"/>
    <n v="0"/>
    <x v="0"/>
    <s v="."/>
    <s v="."/>
    <s v="."/>
    <s v="."/>
    <n v="0"/>
    <n v="0"/>
    <n v="0"/>
    <n v="0"/>
    <n v="0"/>
    <n v="44"/>
    <n v="0"/>
    <m/>
    <x v="5"/>
    <x v="48"/>
    <m/>
    <m/>
  </r>
  <r>
    <x v="13"/>
    <m/>
    <s v="female"/>
    <m/>
    <n v="29"/>
    <n v="70.346339999999998"/>
    <n v="0"/>
    <n v="0"/>
    <x v="0"/>
    <s v="Active Bereavement"/>
    <s v="."/>
    <s v="."/>
    <s v="."/>
    <n v="0"/>
    <n v="0"/>
    <n v="0"/>
    <n v="0"/>
    <n v="0"/>
    <n v="44"/>
    <n v="0"/>
    <m/>
    <x v="5"/>
    <x v="17"/>
    <m/>
    <m/>
  </r>
  <r>
    <x v="13"/>
    <m/>
    <s v="female"/>
    <m/>
    <n v="30"/>
    <n v="70.346339999999998"/>
    <n v="0"/>
    <n v="0"/>
    <x v="0"/>
    <s v="."/>
    <s v="."/>
    <s v="."/>
    <s v="."/>
    <n v="0"/>
    <n v="0"/>
    <n v="0"/>
    <n v="0"/>
    <n v="0"/>
    <n v="44"/>
    <n v="0"/>
    <m/>
    <x v="5"/>
    <x v="15"/>
    <m/>
    <m/>
  </r>
  <r>
    <x v="13"/>
    <m/>
    <s v="female"/>
    <m/>
    <n v="30"/>
    <n v="70.346339999999998"/>
    <n v="0"/>
    <n v="0"/>
    <x v="0"/>
    <s v="."/>
    <s v="."/>
    <s v="."/>
    <s v="."/>
    <n v="0"/>
    <n v="0"/>
    <n v="0"/>
    <n v="0"/>
    <n v="0"/>
    <n v="44"/>
    <n v="0"/>
    <m/>
    <x v="5"/>
    <x v="44"/>
    <m/>
    <m/>
  </r>
  <r>
    <x v="13"/>
    <m/>
    <s v="female"/>
    <m/>
    <n v="30"/>
    <n v="70.346339999999998"/>
    <n v="0"/>
    <n v="0"/>
    <x v="0"/>
    <s v="Remote Hypothyroidism"/>
    <s v="."/>
    <s v="."/>
    <s v="."/>
    <n v="0"/>
    <n v="0"/>
    <n v="0"/>
    <n v="0"/>
    <n v="0"/>
    <n v="44"/>
    <n v="0"/>
    <m/>
    <x v="9"/>
    <x v="17"/>
    <m/>
    <m/>
  </r>
  <r>
    <x v="13"/>
    <m/>
    <s v="female"/>
    <m/>
    <n v="28"/>
    <n v="70.346339999999998"/>
    <n v="0"/>
    <n v="0"/>
    <x v="0"/>
    <s v="Remote Hypothyroidism"/>
    <s v="."/>
    <s v="."/>
    <s v="."/>
    <n v="0"/>
    <n v="0"/>
    <n v="0"/>
    <n v="0"/>
    <n v="0"/>
    <n v="44"/>
    <n v="0"/>
    <m/>
    <x v="5"/>
    <x v="1"/>
    <m/>
    <m/>
  </r>
  <r>
    <x v="13"/>
    <m/>
    <s v="female"/>
    <m/>
    <n v="27"/>
    <n v="70.346339999999998"/>
    <n v="0"/>
    <n v="0"/>
    <x v="0"/>
    <s v="."/>
    <s v="."/>
    <s v="."/>
    <s v="."/>
    <n v="0"/>
    <n v="0"/>
    <n v="0"/>
    <n v="0"/>
    <n v="0"/>
    <n v="44"/>
    <n v="0"/>
    <m/>
    <x v="9"/>
    <x v="1"/>
    <m/>
    <m/>
  </r>
  <r>
    <x v="13"/>
    <m/>
    <s v="female"/>
    <m/>
    <n v="30"/>
    <n v="70.346339999999998"/>
    <n v="0"/>
    <n v="0"/>
    <x v="0"/>
    <s v="."/>
    <s v="."/>
    <s v="."/>
    <s v="."/>
    <n v="0"/>
    <n v="0"/>
    <n v="0"/>
    <n v="0"/>
    <n v="0"/>
    <n v="44"/>
    <n v="0"/>
    <m/>
    <x v="5"/>
    <x v="49"/>
    <m/>
    <m/>
  </r>
  <r>
    <x v="13"/>
    <m/>
    <s v="female"/>
    <m/>
    <n v="29"/>
    <n v="70.346339999999998"/>
    <n v="0"/>
    <n v="0"/>
    <x v="0"/>
    <s v="Remote Hypothyroidism"/>
    <s v="."/>
    <s v="."/>
    <s v="."/>
    <n v="0"/>
    <n v="0"/>
    <n v="0"/>
    <n v="0"/>
    <n v="0"/>
    <n v="44"/>
    <n v="0"/>
    <m/>
    <x v="9"/>
    <x v="1"/>
    <m/>
    <m/>
  </r>
  <r>
    <x v="13"/>
    <m/>
    <s v="female"/>
    <m/>
    <n v="30"/>
    <n v="70.346339999999998"/>
    <n v="0"/>
    <n v="0"/>
    <x v="0"/>
    <s v="Active Other neurol/med diagnoses"/>
    <s v="."/>
    <s v="."/>
    <s v="."/>
    <n v="0"/>
    <n v="0"/>
    <n v="0"/>
    <n v="0"/>
    <n v="0"/>
    <n v="44"/>
    <n v="0"/>
    <m/>
    <x v="9"/>
    <x v="43"/>
    <m/>
    <m/>
  </r>
  <r>
    <x v="13"/>
    <m/>
    <s v="female"/>
    <m/>
    <n v="28"/>
    <n v="70.346339999999998"/>
    <n v="0"/>
    <n v="0"/>
    <x v="0"/>
    <s v="Remote Hypothyroidism"/>
    <s v="."/>
    <s v="."/>
    <s v="."/>
    <n v="0"/>
    <n v="0"/>
    <n v="0"/>
    <n v="0"/>
    <n v="0"/>
    <n v="44"/>
    <n v="0"/>
    <m/>
    <x v="9"/>
    <x v="10"/>
    <m/>
    <m/>
  </r>
  <r>
    <x v="14"/>
    <m/>
    <s v="male"/>
    <m/>
    <n v="30"/>
    <n v="65.264885000000007"/>
    <n v="0"/>
    <n v="0"/>
    <x v="0"/>
    <s v="."/>
    <s v="."/>
    <s v="."/>
    <s v="."/>
    <n v="0"/>
    <n v="0"/>
    <n v="0"/>
    <n v="0"/>
    <n v="0"/>
    <n v="33"/>
    <n v="0"/>
    <m/>
    <x v="11"/>
    <x v="50"/>
    <m/>
    <m/>
  </r>
  <r>
    <x v="14"/>
    <m/>
    <s v="male"/>
    <m/>
    <n v="28"/>
    <n v="65.264885000000007"/>
    <n v="0"/>
    <n v="0"/>
    <x v="0"/>
    <s v="."/>
    <s v="."/>
    <s v="."/>
    <s v="."/>
    <n v="0"/>
    <n v="0"/>
    <n v="0"/>
    <n v="0"/>
    <n v="0"/>
    <n v="33"/>
    <n v="0"/>
    <m/>
    <x v="12"/>
    <x v="51"/>
    <m/>
    <m/>
  </r>
  <r>
    <x v="14"/>
    <m/>
    <s v="male"/>
    <m/>
    <n v="30"/>
    <n v="65.264885000000007"/>
    <n v="0"/>
    <n v="0"/>
    <x v="0"/>
    <s v="."/>
    <s v="."/>
    <s v="."/>
    <s v="."/>
    <n v="0"/>
    <n v="0"/>
    <n v="0"/>
    <n v="0"/>
    <n v="0"/>
    <n v="33"/>
    <n v="0"/>
    <m/>
    <x v="11"/>
    <x v="22"/>
    <m/>
    <m/>
  </r>
  <r>
    <x v="14"/>
    <m/>
    <s v="male"/>
    <m/>
    <n v="30"/>
    <n v="65.264885000000007"/>
    <n v="0"/>
    <n v="0"/>
    <x v="0"/>
    <s v="."/>
    <s v="."/>
    <s v="."/>
    <s v="."/>
    <n v="0"/>
    <n v="0"/>
    <n v="0"/>
    <n v="0"/>
    <n v="0"/>
    <n v="33"/>
    <n v="0"/>
    <m/>
    <x v="12"/>
    <x v="52"/>
    <m/>
    <m/>
  </r>
  <r>
    <x v="14"/>
    <m/>
    <s v="male"/>
    <m/>
    <n v="30"/>
    <n v="65.264885000000007"/>
    <n v="0"/>
    <n v="0"/>
    <x v="0"/>
    <s v="."/>
    <s v="."/>
    <s v="."/>
    <s v="."/>
    <n v="0"/>
    <n v="0"/>
    <n v="0"/>
    <n v="0"/>
    <n v="0"/>
    <n v="33"/>
    <n v="0"/>
    <m/>
    <x v="12"/>
    <x v="21"/>
    <m/>
    <m/>
  </r>
  <r>
    <x v="14"/>
    <m/>
    <s v="male"/>
    <m/>
    <n v="30"/>
    <n v="65.264885000000007"/>
    <n v="0"/>
    <n v="0"/>
    <x v="0"/>
    <s v="."/>
    <s v="."/>
    <s v="."/>
    <s v="."/>
    <n v="0"/>
    <n v="0"/>
    <n v="0"/>
    <n v="0"/>
    <n v="0"/>
    <n v="33"/>
    <n v="0"/>
    <m/>
    <x v="12"/>
    <x v="53"/>
    <m/>
    <m/>
  </r>
  <r>
    <x v="14"/>
    <m/>
    <s v="male"/>
    <m/>
    <n v="30"/>
    <n v="65.264885000000007"/>
    <n v="0"/>
    <n v="0"/>
    <x v="0"/>
    <s v="."/>
    <s v="."/>
    <s v="."/>
    <s v="."/>
    <n v="0"/>
    <n v="0"/>
    <n v="0"/>
    <n v="0"/>
    <n v="0"/>
    <n v="33"/>
    <n v="0"/>
    <m/>
    <x v="12"/>
    <x v="52"/>
    <m/>
    <m/>
  </r>
  <r>
    <x v="14"/>
    <m/>
    <s v="male"/>
    <m/>
    <n v="30"/>
    <n v="65.264885000000007"/>
    <n v="0"/>
    <n v="0"/>
    <x v="0"/>
    <s v="."/>
    <s v="."/>
    <s v="."/>
    <s v="."/>
    <n v="0"/>
    <n v="0"/>
    <n v="0"/>
    <n v="0"/>
    <n v="0"/>
    <n v="33"/>
    <n v="0"/>
    <m/>
    <x v="12"/>
    <x v="30"/>
    <m/>
    <m/>
  </r>
  <r>
    <x v="14"/>
    <m/>
    <s v="male"/>
    <m/>
    <n v="30"/>
    <n v="65.264885000000007"/>
    <n v="0"/>
    <n v="0"/>
    <x v="0"/>
    <s v="."/>
    <s v="."/>
    <s v="."/>
    <s v="."/>
    <n v="0"/>
    <n v="0"/>
    <n v="0"/>
    <n v="0"/>
    <n v="0"/>
    <n v="33"/>
    <n v="0"/>
    <m/>
    <x v="13"/>
    <x v="54"/>
    <m/>
    <m/>
  </r>
  <r>
    <x v="14"/>
    <m/>
    <s v="male"/>
    <m/>
    <n v="30"/>
    <n v="65.264885000000007"/>
    <n v="0"/>
    <n v="0"/>
    <x v="0"/>
    <s v="."/>
    <s v="."/>
    <s v="."/>
    <s v="."/>
    <n v="0"/>
    <n v="0"/>
    <n v="0"/>
    <n v="0"/>
    <n v="0"/>
    <n v="33"/>
    <n v="0"/>
    <m/>
    <x v="12"/>
    <x v="30"/>
    <m/>
    <m/>
  </r>
  <r>
    <x v="14"/>
    <m/>
    <s v="male"/>
    <m/>
    <n v="29"/>
    <n v="65.264885000000007"/>
    <n v="0"/>
    <n v="0"/>
    <x v="0"/>
    <s v="Remote Bereavement"/>
    <s v="."/>
    <s v="."/>
    <s v="."/>
    <n v="0"/>
    <n v="0"/>
    <n v="0"/>
    <n v="0"/>
    <n v="0"/>
    <n v="33"/>
    <n v="0"/>
    <m/>
    <x v="0"/>
    <x v="0"/>
    <m/>
    <m/>
  </r>
  <r>
    <x v="15"/>
    <m/>
    <s v="male"/>
    <m/>
    <n v="26"/>
    <n v="76.966459999999998"/>
    <n v="0.5"/>
    <n v="0.5"/>
    <x v="1"/>
    <s v="Active PD idiopathic"/>
    <s v="Active Mood disorder"/>
    <s v="."/>
    <s v="."/>
    <n v="0.5"/>
    <n v="0.5"/>
    <n v="1"/>
    <n v="0.5"/>
    <n v="0"/>
    <n v="33"/>
    <n v="3"/>
    <m/>
    <x v="14"/>
    <x v="55"/>
    <m/>
    <m/>
  </r>
  <r>
    <x v="16"/>
    <m/>
    <s v="female"/>
    <m/>
    <n v="29"/>
    <n v="53.516770000000001"/>
    <n v="0"/>
    <n v="0"/>
    <x v="0"/>
    <s v="Active Mood disorder"/>
    <s v="Active Med-induced Cog Dys"/>
    <s v="."/>
    <s v="."/>
    <n v="0"/>
    <n v="0"/>
    <n v="0"/>
    <n v="0"/>
    <n v="0"/>
    <n v="33"/>
    <n v="0"/>
    <m/>
    <x v="3"/>
    <x v="2"/>
    <m/>
    <m/>
  </r>
  <r>
    <x v="16"/>
    <m/>
    <s v="female"/>
    <m/>
    <n v="29"/>
    <n v="53.516770000000001"/>
    <n v="0"/>
    <n v="0"/>
    <x v="0"/>
    <s v="Active Mood disorder"/>
    <s v="Active Med-induced Cog Dys"/>
    <s v="."/>
    <s v="."/>
    <n v="0"/>
    <n v="0"/>
    <n v="0"/>
    <n v="0"/>
    <n v="0"/>
    <n v="33"/>
    <n v="0"/>
    <m/>
    <x v="0"/>
    <x v="0"/>
    <m/>
    <m/>
  </r>
  <r>
    <x v="17"/>
    <m/>
    <s v="male"/>
    <m/>
    <n v="29"/>
    <n v="71.019850000000005"/>
    <n v="0"/>
    <n v="0"/>
    <x v="0"/>
    <s v="."/>
    <s v="."/>
    <s v="."/>
    <s v="."/>
    <n v="0"/>
    <n v="0"/>
    <n v="0"/>
    <n v="0"/>
    <n v="0"/>
    <n v="34"/>
    <n v="0"/>
    <m/>
    <x v="4"/>
    <x v="39"/>
    <m/>
    <m/>
  </r>
  <r>
    <x v="17"/>
    <m/>
    <s v="male"/>
    <m/>
    <n v="30"/>
    <n v="71.019850000000005"/>
    <n v="0"/>
    <n v="0"/>
    <x v="0"/>
    <s v="Remote CVD"/>
    <s v="Remote Mood disorder"/>
    <s v="."/>
    <s v="."/>
    <n v="0"/>
    <n v="0"/>
    <n v="0"/>
    <n v="0"/>
    <n v="0"/>
    <n v="34"/>
    <n v="0"/>
    <m/>
    <x v="10"/>
    <x v="24"/>
    <m/>
    <m/>
  </r>
  <r>
    <x v="17"/>
    <m/>
    <s v="male"/>
    <m/>
    <n v="30"/>
    <n v="71.019850000000005"/>
    <n v="0"/>
    <n v="0"/>
    <x v="0"/>
    <s v="Remote CVD"/>
    <s v="Remote Mood disorder"/>
    <s v="Remote Major Head Trauma"/>
    <s v="."/>
    <n v="0"/>
    <n v="0"/>
    <n v="0"/>
    <n v="0"/>
    <n v="0"/>
    <n v="34"/>
    <n v="0"/>
    <m/>
    <x v="10"/>
    <x v="23"/>
    <m/>
    <m/>
  </r>
  <r>
    <x v="18"/>
    <m/>
    <s v="female"/>
    <m/>
    <n v="29"/>
    <n v="74.379189999999994"/>
    <n v="0"/>
    <n v="0"/>
    <x v="0"/>
    <s v="."/>
    <s v="."/>
    <s v="."/>
    <s v="."/>
    <n v="0"/>
    <n v="0"/>
    <n v="0"/>
    <n v="0"/>
    <n v="0"/>
    <n v="23"/>
    <n v="0"/>
    <m/>
    <x v="1"/>
    <x v="56"/>
    <m/>
    <m/>
  </r>
  <r>
    <x v="18"/>
    <m/>
    <s v="female"/>
    <m/>
    <n v="24"/>
    <n v="74.379189999999994"/>
    <n v="0.5"/>
    <n v="0.5"/>
    <x v="3"/>
    <s v="Active Mood disorder"/>
    <s v="Remote Alcoholism"/>
    <s v="."/>
    <s v="."/>
    <n v="0.5"/>
    <n v="0.5"/>
    <n v="0.5"/>
    <n v="0"/>
    <n v="0"/>
    <n v="23"/>
    <n v="2"/>
    <m/>
    <x v="1"/>
    <x v="19"/>
    <m/>
    <m/>
  </r>
  <r>
    <x v="18"/>
    <m/>
    <s v="female"/>
    <m/>
    <n v="29"/>
    <n v="74.379189999999994"/>
    <n v="0.5"/>
    <n v="0"/>
    <x v="4"/>
    <s v="."/>
    <s v="."/>
    <s v="."/>
    <s v="."/>
    <n v="0"/>
    <n v="0"/>
    <n v="0.5"/>
    <n v="0.5"/>
    <n v="0"/>
    <n v="23"/>
    <n v="1"/>
    <m/>
    <x v="2"/>
    <x v="41"/>
    <m/>
    <m/>
  </r>
  <r>
    <x v="19"/>
    <m/>
    <s v="female"/>
    <m/>
    <n v="30"/>
    <n v="51.791924000000002"/>
    <n v="0"/>
    <n v="0"/>
    <x v="0"/>
    <s v="."/>
    <s v="."/>
    <s v="."/>
    <s v="."/>
    <n v="0"/>
    <n v="0"/>
    <n v="0"/>
    <n v="0"/>
    <n v="0"/>
    <n v="44"/>
    <n v="0"/>
    <m/>
    <x v="0"/>
    <x v="57"/>
    <m/>
    <m/>
  </r>
  <r>
    <x v="20"/>
    <m/>
    <s v="male"/>
    <m/>
    <n v="29"/>
    <n v="69.790559999999999"/>
    <n v="0"/>
    <n v="0"/>
    <x v="0"/>
    <s v="Active Other neurol/med diagnoses"/>
    <s v="."/>
    <s v="."/>
    <s v="."/>
    <n v="0"/>
    <n v="0"/>
    <n v="0"/>
    <n v="0"/>
    <n v="0"/>
    <n v="34"/>
    <n v="0"/>
    <m/>
    <x v="6"/>
    <x v="7"/>
    <m/>
    <m/>
  </r>
  <r>
    <x v="20"/>
    <m/>
    <s v="male"/>
    <m/>
    <n v="26"/>
    <n v="69.790559999999999"/>
    <n v="0"/>
    <n v="0"/>
    <x v="0"/>
    <s v="Remote Major Head Trauma"/>
    <s v="."/>
    <s v="."/>
    <s v="."/>
    <n v="0"/>
    <n v="0"/>
    <n v="0"/>
    <n v="0"/>
    <n v="0"/>
    <n v="34"/>
    <n v="0"/>
    <m/>
    <x v="6"/>
    <x v="8"/>
    <m/>
    <m/>
  </r>
  <r>
    <x v="20"/>
    <m/>
    <s v="male"/>
    <m/>
    <n v="26"/>
    <n v="69.790559999999999"/>
    <n v="0"/>
    <n v="0"/>
    <x v="0"/>
    <s v="Remote Major Head Trauma"/>
    <s v="."/>
    <s v="."/>
    <s v="."/>
    <n v="0"/>
    <n v="0"/>
    <n v="0"/>
    <n v="0"/>
    <n v="0"/>
    <n v="34"/>
    <n v="0"/>
    <m/>
    <x v="6"/>
    <x v="34"/>
    <m/>
    <m/>
  </r>
  <r>
    <x v="20"/>
    <m/>
    <s v="male"/>
    <m/>
    <n v="28"/>
    <n v="69.790559999999999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21"/>
    <m/>
    <s v="male"/>
    <m/>
    <n v="30"/>
    <n v="74.324430000000007"/>
    <n v="0"/>
    <n v="0"/>
    <x v="0"/>
    <s v="."/>
    <s v="."/>
    <s v="."/>
    <s v="."/>
    <n v="0"/>
    <n v="0.5"/>
    <n v="0"/>
    <n v="0"/>
    <n v="0"/>
    <n v="34"/>
    <n v="0.5"/>
    <m/>
    <x v="0"/>
    <x v="54"/>
    <m/>
    <m/>
  </r>
  <r>
    <x v="21"/>
    <m/>
    <s v="male"/>
    <m/>
    <n v="26"/>
    <n v="74.324430000000007"/>
    <n v="0"/>
    <n v="0"/>
    <x v="0"/>
    <s v="."/>
    <s v="."/>
    <s v="."/>
    <s v="."/>
    <n v="0"/>
    <n v="0"/>
    <n v="0"/>
    <n v="0"/>
    <n v="0"/>
    <n v="34"/>
    <n v="0"/>
    <m/>
    <x v="0"/>
    <x v="22"/>
    <m/>
    <m/>
  </r>
  <r>
    <x v="21"/>
    <m/>
    <s v="male"/>
    <m/>
    <n v="27"/>
    <n v="74.324430000000007"/>
    <n v="0"/>
    <n v="0"/>
    <x v="0"/>
    <s v="."/>
    <s v="."/>
    <s v="."/>
    <s v="."/>
    <n v="0"/>
    <n v="0.5"/>
    <n v="0"/>
    <n v="0"/>
    <n v="0"/>
    <n v="34"/>
    <n v="0.5"/>
    <m/>
    <x v="0"/>
    <x v="58"/>
    <m/>
    <m/>
  </r>
  <r>
    <x v="21"/>
    <m/>
    <s v="male"/>
    <m/>
    <n v="20"/>
    <n v="74.324430000000007"/>
    <n v="1"/>
    <n v="1"/>
    <x v="4"/>
    <s v="."/>
    <s v="."/>
    <s v="."/>
    <s v="."/>
    <n v="1"/>
    <n v="2"/>
    <n v="1"/>
    <n v="1"/>
    <n v="1"/>
    <n v="34"/>
    <n v="7"/>
    <m/>
    <x v="7"/>
    <x v="32"/>
    <m/>
    <m/>
  </r>
  <r>
    <x v="21"/>
    <m/>
    <s v="male"/>
    <m/>
    <n v="18"/>
    <n v="74.324430000000007"/>
    <n v="1"/>
    <n v="1"/>
    <x v="4"/>
    <s v="."/>
    <s v="."/>
    <s v="."/>
    <s v="."/>
    <n v="2"/>
    <n v="2"/>
    <n v="1"/>
    <n v="1"/>
    <n v="1"/>
    <n v="34"/>
    <n v="8"/>
    <m/>
    <x v="7"/>
    <x v="35"/>
    <m/>
    <m/>
  </r>
  <r>
    <x v="21"/>
    <m/>
    <s v="male"/>
    <m/>
    <n v="20"/>
    <n v="74.324430000000007"/>
    <n v="1"/>
    <n v="0.5"/>
    <x v="4"/>
    <s v="AD dem w/oth (list B) contribut"/>
    <s v="Active Alcoholism"/>
    <s v="."/>
    <s v="."/>
    <n v="0.5"/>
    <n v="1"/>
    <n v="1"/>
    <n v="1"/>
    <n v="1"/>
    <n v="34"/>
    <n v="5"/>
    <m/>
    <x v="7"/>
    <x v="24"/>
    <m/>
    <m/>
  </r>
  <r>
    <x v="21"/>
    <m/>
    <s v="male"/>
    <m/>
    <n v="18"/>
    <n v="74.324430000000007"/>
    <n v="1"/>
    <n v="1"/>
    <x v="5"/>
    <s v="."/>
    <s v="."/>
    <s v="."/>
    <s v="."/>
    <n v="2"/>
    <n v="2"/>
    <n v="1"/>
    <n v="1"/>
    <n v="1"/>
    <n v="34"/>
    <n v="8"/>
    <m/>
    <x v="7"/>
    <x v="27"/>
    <m/>
    <m/>
  </r>
  <r>
    <x v="21"/>
    <m/>
    <s v="male"/>
    <m/>
    <n v="18"/>
    <n v="74.324430000000007"/>
    <n v="2"/>
    <n v="2"/>
    <x v="4"/>
    <s v="."/>
    <s v="."/>
    <s v="."/>
    <s v="."/>
    <n v="1"/>
    <n v="2"/>
    <n v="2"/>
    <n v="2"/>
    <n v="1"/>
    <n v="34"/>
    <n v="10"/>
    <m/>
    <x v="7"/>
    <x v="9"/>
    <m/>
    <m/>
  </r>
  <r>
    <x v="22"/>
    <m/>
    <s v="female"/>
    <m/>
    <n v="27"/>
    <n v="76.643394000000001"/>
    <n v="0.5"/>
    <n v="0.5"/>
    <x v="4"/>
    <s v="."/>
    <s v="."/>
    <s v="."/>
    <s v="."/>
    <n v="0.5"/>
    <n v="0.5"/>
    <n v="0.5"/>
    <n v="0.5"/>
    <n v="0"/>
    <n v="34"/>
    <n v="2.5"/>
    <m/>
    <x v="15"/>
    <x v="59"/>
    <m/>
    <m/>
  </r>
  <r>
    <x v="22"/>
    <m/>
    <s v="female"/>
    <m/>
    <n v="26"/>
    <n v="76.643394000000001"/>
    <n v="0.5"/>
    <n v="0.5"/>
    <x v="6"/>
    <s v="."/>
    <s v="."/>
    <s v="."/>
    <s v="."/>
    <n v="0.5"/>
    <n v="0.5"/>
    <n v="1"/>
    <n v="0"/>
    <n v="0"/>
    <n v="34"/>
    <n v="2.5"/>
    <m/>
    <x v="15"/>
    <x v="60"/>
    <m/>
    <m/>
  </r>
  <r>
    <x v="23"/>
    <m/>
    <s v="female"/>
    <m/>
    <n v="26"/>
    <n v="64.813140000000004"/>
    <n v="0"/>
    <n v="0"/>
    <x v="0"/>
    <s v="."/>
    <s v="."/>
    <s v="."/>
    <s v="."/>
    <n v="0"/>
    <n v="0"/>
    <n v="0"/>
    <n v="0"/>
    <n v="0"/>
    <n v="33"/>
    <n v="0"/>
    <m/>
    <x v="2"/>
    <x v="61"/>
    <m/>
    <m/>
  </r>
  <r>
    <x v="23"/>
    <m/>
    <s v="female"/>
    <m/>
    <n v="28"/>
    <n v="64.813140000000004"/>
    <n v="0"/>
    <n v="0"/>
    <x v="0"/>
    <s v="."/>
    <s v="."/>
    <s v="."/>
    <s v="."/>
    <n v="0"/>
    <n v="0"/>
    <n v="0"/>
    <n v="0"/>
    <n v="0"/>
    <n v="33"/>
    <n v="0"/>
    <m/>
    <x v="5"/>
    <x v="62"/>
    <m/>
    <m/>
  </r>
  <r>
    <x v="23"/>
    <m/>
    <s v="female"/>
    <m/>
    <n v="30"/>
    <n v="64.813140000000004"/>
    <n v="0"/>
    <n v="0"/>
    <x v="0"/>
    <s v="."/>
    <s v="."/>
    <s v="."/>
    <s v="."/>
    <n v="0"/>
    <n v="0"/>
    <n v="0"/>
    <n v="0"/>
    <n v="0"/>
    <n v="33"/>
    <n v="0"/>
    <m/>
    <x v="2"/>
    <x v="63"/>
    <m/>
    <m/>
  </r>
  <r>
    <x v="23"/>
    <m/>
    <s v="female"/>
    <m/>
    <n v="28"/>
    <n v="64.813140000000004"/>
    <n v="0"/>
    <n v="0"/>
    <x v="0"/>
    <s v="."/>
    <s v="."/>
    <s v="."/>
    <s v="."/>
    <n v="0"/>
    <n v="0"/>
    <n v="0"/>
    <n v="0"/>
    <n v="0"/>
    <n v="33"/>
    <n v="0"/>
    <m/>
    <x v="5"/>
    <x v="61"/>
    <m/>
    <m/>
  </r>
  <r>
    <x v="23"/>
    <m/>
    <s v="female"/>
    <m/>
    <n v="29"/>
    <n v="64.813140000000004"/>
    <n v="0"/>
    <n v="0"/>
    <x v="0"/>
    <s v="."/>
    <s v="."/>
    <s v="."/>
    <s v="."/>
    <n v="0"/>
    <n v="0"/>
    <n v="0"/>
    <n v="0"/>
    <n v="0"/>
    <n v="33"/>
    <n v="0"/>
    <m/>
    <x v="5"/>
    <x v="61"/>
    <m/>
    <m/>
  </r>
  <r>
    <x v="23"/>
    <m/>
    <s v="female"/>
    <m/>
    <n v="27"/>
    <n v="64.813140000000004"/>
    <n v="0"/>
    <n v="0"/>
    <x v="0"/>
    <s v="."/>
    <s v="."/>
    <s v="."/>
    <s v="."/>
    <n v="0"/>
    <n v="0"/>
    <n v="0"/>
    <n v="0"/>
    <n v="0"/>
    <n v="33"/>
    <n v="0"/>
    <m/>
    <x v="2"/>
    <x v="64"/>
    <m/>
    <m/>
  </r>
  <r>
    <x v="23"/>
    <m/>
    <s v="female"/>
    <m/>
    <n v="26"/>
    <n v="64.813140000000004"/>
    <n v="0"/>
    <n v="0"/>
    <x v="0"/>
    <s v="."/>
    <s v="."/>
    <s v="."/>
    <s v="."/>
    <n v="0"/>
    <n v="0"/>
    <n v="0"/>
    <n v="0"/>
    <n v="0"/>
    <n v="33"/>
    <n v="0"/>
    <m/>
    <x v="5"/>
    <x v="65"/>
    <m/>
    <m/>
  </r>
  <r>
    <x v="23"/>
    <m/>
    <s v="female"/>
    <m/>
    <n v="27"/>
    <n v="64.813140000000004"/>
    <n v="0"/>
    <n v="0"/>
    <x v="0"/>
    <s v="."/>
    <s v="."/>
    <s v="."/>
    <s v="."/>
    <n v="0"/>
    <n v="0"/>
    <n v="0"/>
    <n v="0"/>
    <n v="0"/>
    <n v="33"/>
    <n v="0"/>
    <m/>
    <x v="5"/>
    <x v="66"/>
    <m/>
    <m/>
  </r>
  <r>
    <x v="23"/>
    <m/>
    <s v="female"/>
    <m/>
    <n v="23"/>
    <n v="64.813140000000004"/>
    <n v="0.5"/>
    <n v="0"/>
    <x v="4"/>
    <s v="Active Mood disorder"/>
    <s v="."/>
    <s v="."/>
    <s v="."/>
    <n v="0.5"/>
    <n v="0.5"/>
    <n v="0.5"/>
    <n v="0"/>
    <n v="0"/>
    <n v="33"/>
    <n v="1.5"/>
    <m/>
    <x v="5"/>
    <x v="66"/>
    <m/>
    <m/>
  </r>
  <r>
    <x v="24"/>
    <m/>
    <s v="male"/>
    <m/>
    <n v="29"/>
    <n v="80.37782"/>
    <n v="0"/>
    <n v="0"/>
    <x v="0"/>
    <s v="."/>
    <s v="."/>
    <s v="."/>
    <s v="."/>
    <n v="0"/>
    <n v="0"/>
    <n v="0"/>
    <n v="0"/>
    <n v="0"/>
    <n v="33"/>
    <n v="0"/>
    <m/>
    <x v="8"/>
    <x v="25"/>
    <m/>
    <m/>
  </r>
  <r>
    <x v="24"/>
    <m/>
    <s v="male"/>
    <m/>
    <n v="29"/>
    <n v="80.37782"/>
    <n v="0"/>
    <n v="0"/>
    <x v="0"/>
    <s v="."/>
    <s v="."/>
    <s v="."/>
    <s v="."/>
    <n v="0"/>
    <n v="0"/>
    <n v="0"/>
    <n v="0"/>
    <n v="0"/>
    <n v="33"/>
    <n v="0"/>
    <m/>
    <x v="7"/>
    <x v="67"/>
    <m/>
    <m/>
  </r>
  <r>
    <x v="24"/>
    <m/>
    <s v="male"/>
    <m/>
    <n v="30"/>
    <n v="80.37782"/>
    <n v="0"/>
    <n v="0"/>
    <x v="0"/>
    <s v="."/>
    <s v="."/>
    <s v="."/>
    <s v="."/>
    <n v="0"/>
    <n v="0"/>
    <n v="0"/>
    <n v="0"/>
    <n v="0"/>
    <n v="33"/>
    <n v="0"/>
    <m/>
    <x v="8"/>
    <x v="18"/>
    <m/>
    <m/>
  </r>
  <r>
    <x v="24"/>
    <m/>
    <s v="male"/>
    <m/>
    <n v="29"/>
    <n v="80.37782"/>
    <n v="0"/>
    <n v="0"/>
    <x v="0"/>
    <s v="."/>
    <s v="."/>
    <s v="."/>
    <s v="."/>
    <n v="0"/>
    <n v="0"/>
    <n v="0"/>
    <n v="0"/>
    <n v="0"/>
    <n v="33"/>
    <n v="0"/>
    <m/>
    <x v="7"/>
    <x v="67"/>
    <m/>
    <m/>
  </r>
  <r>
    <x v="25"/>
    <m/>
    <s v="male"/>
    <m/>
    <n v="27"/>
    <n v="69.160849999999996"/>
    <n v="0"/>
    <n v="0"/>
    <x v="0"/>
    <s v="Remote Major Head Trauma"/>
    <s v="Remote Global Cerebral Hypop"/>
    <s v="."/>
    <s v="."/>
    <n v="0"/>
    <n v="0"/>
    <n v="0"/>
    <n v="0"/>
    <n v="0"/>
    <n v="34"/>
    <n v="0"/>
    <m/>
    <x v="14"/>
    <x v="68"/>
    <m/>
    <m/>
  </r>
  <r>
    <x v="25"/>
    <m/>
    <s v="male"/>
    <m/>
    <n v="27"/>
    <n v="69.160849999999996"/>
    <n v="0"/>
    <n v="0"/>
    <x v="0"/>
    <s v="Remote Global Cerebral Hypop"/>
    <s v="."/>
    <s v="."/>
    <s v="."/>
    <n v="0"/>
    <n v="0"/>
    <n v="0"/>
    <n v="0"/>
    <n v="0"/>
    <n v="34"/>
    <n v="0"/>
    <m/>
    <x v="16"/>
    <x v="69"/>
    <m/>
    <m/>
  </r>
  <r>
    <x v="25"/>
    <m/>
    <s v="male"/>
    <m/>
    <n v="29"/>
    <n v="69.160849999999996"/>
    <n v="0"/>
    <n v="0"/>
    <x v="0"/>
    <s v="Remote Global Cerebral Hypop"/>
    <s v="."/>
    <s v="."/>
    <s v="."/>
    <n v="0"/>
    <n v="0"/>
    <n v="0"/>
    <n v="0"/>
    <n v="0"/>
    <n v="34"/>
    <n v="0"/>
    <m/>
    <x v="14"/>
    <x v="20"/>
    <m/>
    <m/>
  </r>
  <r>
    <x v="25"/>
    <m/>
    <s v="male"/>
    <m/>
    <n v="24"/>
    <n v="69.160849999999996"/>
    <n v="0"/>
    <n v="0"/>
    <x v="0"/>
    <s v="."/>
    <s v="."/>
    <s v="."/>
    <s v="."/>
    <n v="0"/>
    <n v="0.5"/>
    <n v="0"/>
    <n v="0"/>
    <n v="0"/>
    <n v="34"/>
    <n v="0.5"/>
    <m/>
    <x v="14"/>
    <x v="56"/>
    <m/>
    <m/>
  </r>
  <r>
    <x v="25"/>
    <m/>
    <s v="male"/>
    <m/>
    <n v="22"/>
    <n v="69.160849999999996"/>
    <n v="0.5"/>
    <n v="0"/>
    <x v="7"/>
    <s v="Remote Major Head Trauma"/>
    <s v="."/>
    <s v="."/>
    <s v="."/>
    <n v="0"/>
    <n v="0"/>
    <n v="0.5"/>
    <n v="0.5"/>
    <n v="0"/>
    <n v="34"/>
    <n v="1"/>
    <m/>
    <x v="16"/>
    <x v="51"/>
    <m/>
    <m/>
  </r>
  <r>
    <x v="25"/>
    <m/>
    <s v="male"/>
    <m/>
    <n v="27"/>
    <n v="69.160849999999996"/>
    <n v="0.5"/>
    <n v="0"/>
    <x v="1"/>
    <s v="."/>
    <s v="."/>
    <s v="."/>
    <s v="."/>
    <n v="0"/>
    <n v="0"/>
    <n v="0.5"/>
    <n v="0"/>
    <n v="0"/>
    <n v="34"/>
    <n v="0.5"/>
    <m/>
    <x v="14"/>
    <x v="70"/>
    <m/>
    <m/>
  </r>
  <r>
    <x v="25"/>
    <m/>
    <s v="male"/>
    <m/>
    <n v="26"/>
    <n v="69.160849999999996"/>
    <n v="0.5"/>
    <n v="0"/>
    <x v="4"/>
    <s v="."/>
    <s v="."/>
    <s v="."/>
    <s v="."/>
    <n v="0"/>
    <n v="0.5"/>
    <n v="0.5"/>
    <n v="0.5"/>
    <n v="0"/>
    <n v="34"/>
    <n v="1.5"/>
    <m/>
    <x v="14"/>
    <x v="51"/>
    <m/>
    <m/>
  </r>
  <r>
    <x v="25"/>
    <m/>
    <s v="male"/>
    <m/>
    <n v="23"/>
    <n v="69.160849999999996"/>
    <n v="0.5"/>
    <n v="0"/>
    <x v="1"/>
    <s v="Remote Major Head Trauma"/>
    <s v="Remote Global Cerebral Hypop"/>
    <s v="."/>
    <s v="."/>
    <n v="0"/>
    <n v="0.5"/>
    <n v="0.5"/>
    <n v="0.5"/>
    <n v="0"/>
    <n v="34"/>
    <n v="1.5"/>
    <m/>
    <x v="0"/>
    <x v="0"/>
    <m/>
    <m/>
  </r>
  <r>
    <x v="25"/>
    <m/>
    <s v="male"/>
    <m/>
    <n v="22"/>
    <n v="69.160849999999996"/>
    <n v="0.5"/>
    <n v="0"/>
    <x v="4"/>
    <s v="."/>
    <s v="."/>
    <s v="."/>
    <s v="."/>
    <n v="0"/>
    <n v="0.5"/>
    <n v="1"/>
    <n v="1"/>
    <n v="0"/>
    <n v="34"/>
    <n v="2.5"/>
    <m/>
    <x v="16"/>
    <x v="71"/>
    <m/>
    <m/>
  </r>
  <r>
    <x v="25"/>
    <m/>
    <s v="male"/>
    <m/>
    <n v="21"/>
    <n v="69.160849999999996"/>
    <n v="1"/>
    <n v="1"/>
    <x v="4"/>
    <s v="."/>
    <s v="."/>
    <s v="."/>
    <s v="."/>
    <n v="0.5"/>
    <n v="1"/>
    <n v="1"/>
    <n v="1"/>
    <n v="0"/>
    <n v="34"/>
    <n v="4.5"/>
    <m/>
    <x v="14"/>
    <x v="20"/>
    <m/>
    <m/>
  </r>
  <r>
    <x v="25"/>
    <m/>
    <s v="male"/>
    <m/>
    <m/>
    <n v="69.160849999999996"/>
    <n v="1"/>
    <n v="2"/>
    <x v="4"/>
    <s v="Remote Hypothyroidism"/>
    <s v="."/>
    <s v="."/>
    <s v="."/>
    <n v="1"/>
    <n v="1"/>
    <n v="2"/>
    <n v="1"/>
    <n v="1"/>
    <n v="34"/>
    <n v="8"/>
    <m/>
    <x v="0"/>
    <x v="0"/>
    <m/>
    <m/>
  </r>
  <r>
    <x v="26"/>
    <m/>
    <s v="male"/>
    <m/>
    <n v="30"/>
    <n v="68.005480000000006"/>
    <n v="0"/>
    <n v="0"/>
    <x v="0"/>
    <s v="."/>
    <s v="."/>
    <s v="."/>
    <s v="."/>
    <n v="0"/>
    <n v="0"/>
    <n v="0"/>
    <n v="0"/>
    <n v="0"/>
    <n v="34"/>
    <n v="0"/>
    <m/>
    <x v="3"/>
    <x v="72"/>
    <m/>
    <m/>
  </r>
  <r>
    <x v="26"/>
    <m/>
    <s v="male"/>
    <m/>
    <n v="30"/>
    <n v="68.005480000000006"/>
    <n v="0"/>
    <n v="0"/>
    <x v="0"/>
    <s v="."/>
    <s v="."/>
    <s v="."/>
    <s v="."/>
    <n v="0"/>
    <n v="0"/>
    <n v="0"/>
    <n v="0"/>
    <n v="0"/>
    <n v="34"/>
    <n v="0"/>
    <m/>
    <x v="3"/>
    <x v="3"/>
    <m/>
    <m/>
  </r>
  <r>
    <x v="26"/>
    <m/>
    <s v="male"/>
    <m/>
    <n v="30"/>
    <n v="68.005480000000006"/>
    <n v="0"/>
    <n v="0"/>
    <x v="0"/>
    <s v="Remote Major Head Trauma"/>
    <s v="."/>
    <s v="."/>
    <s v="."/>
    <n v="0"/>
    <n v="0"/>
    <n v="0"/>
    <n v="0"/>
    <n v="0"/>
    <n v="34"/>
    <n v="0"/>
    <m/>
    <x v="3"/>
    <x v="18"/>
    <m/>
    <m/>
  </r>
  <r>
    <x v="26"/>
    <m/>
    <s v="male"/>
    <m/>
    <n v="30"/>
    <n v="68.005480000000006"/>
    <n v="0"/>
    <n v="0"/>
    <x v="0"/>
    <s v="."/>
    <s v="."/>
    <s v="."/>
    <s v="."/>
    <n v="0"/>
    <n v="0"/>
    <n v="0"/>
    <n v="0"/>
    <n v="0"/>
    <n v="34"/>
    <n v="0"/>
    <m/>
    <x v="1"/>
    <x v="42"/>
    <m/>
    <m/>
  </r>
  <r>
    <x v="26"/>
    <m/>
    <s v="male"/>
    <m/>
    <n v="30"/>
    <n v="68.005480000000006"/>
    <n v="0"/>
    <n v="0"/>
    <x v="0"/>
    <s v="."/>
    <s v="."/>
    <s v="."/>
    <s v="."/>
    <n v="0"/>
    <n v="0"/>
    <n v="0"/>
    <n v="0"/>
    <n v="0"/>
    <n v="34"/>
    <n v="0"/>
    <m/>
    <x v="3"/>
    <x v="24"/>
    <m/>
    <m/>
  </r>
  <r>
    <x v="26"/>
    <m/>
    <s v="male"/>
    <m/>
    <n v="30"/>
    <n v="68.005480000000006"/>
    <n v="0"/>
    <n v="0"/>
    <x v="0"/>
    <s v="."/>
    <s v="."/>
    <s v="."/>
    <s v="."/>
    <n v="0"/>
    <n v="0"/>
    <n v="0"/>
    <n v="0"/>
    <n v="0"/>
    <n v="34"/>
    <n v="0"/>
    <m/>
    <x v="1"/>
    <x v="39"/>
    <m/>
    <m/>
  </r>
  <r>
    <x v="26"/>
    <m/>
    <s v="male"/>
    <m/>
    <n v="30"/>
    <n v="68.005480000000006"/>
    <n v="0"/>
    <n v="0"/>
    <x v="0"/>
    <s v="."/>
    <s v="."/>
    <s v="."/>
    <s v="."/>
    <n v="0"/>
    <n v="0"/>
    <n v="0"/>
    <n v="0"/>
    <n v="0"/>
    <n v="34"/>
    <n v="0"/>
    <m/>
    <x v="3"/>
    <x v="6"/>
    <m/>
    <m/>
  </r>
  <r>
    <x v="26"/>
    <m/>
    <s v="male"/>
    <m/>
    <n v="30"/>
    <n v="68.005480000000006"/>
    <n v="0"/>
    <n v="0"/>
    <x v="0"/>
    <s v="."/>
    <s v="."/>
    <s v="."/>
    <s v="."/>
    <n v="0"/>
    <n v="0"/>
    <n v="0"/>
    <n v="0"/>
    <n v="0"/>
    <n v="34"/>
    <n v="0"/>
    <m/>
    <x v="1"/>
    <x v="34"/>
    <m/>
    <m/>
  </r>
  <r>
    <x v="27"/>
    <m/>
    <s v="male"/>
    <m/>
    <n v="28"/>
    <n v="72.369609999999994"/>
    <n v="0.5"/>
    <n v="0"/>
    <x v="1"/>
    <s v="Remote Med-induced Cog Dys"/>
    <s v="."/>
    <s v="."/>
    <s v="."/>
    <n v="0"/>
    <n v="0"/>
    <n v="0.5"/>
    <n v="0"/>
    <n v="0"/>
    <n v="34"/>
    <n v="0.5"/>
    <m/>
    <x v="4"/>
    <x v="12"/>
    <m/>
    <m/>
  </r>
  <r>
    <x v="27"/>
    <m/>
    <s v="male"/>
    <m/>
    <n v="22"/>
    <n v="72.369609999999994"/>
    <n v="0.5"/>
    <n v="0"/>
    <x v="8"/>
    <s v="Active Mood disorder"/>
    <s v="."/>
    <s v="."/>
    <s v="."/>
    <n v="0.5"/>
    <n v="0.5"/>
    <n v="0"/>
    <n v="0.5"/>
    <n v="0"/>
    <n v="34"/>
    <n v="1.5"/>
    <m/>
    <x v="4"/>
    <x v="73"/>
    <m/>
    <m/>
  </r>
  <r>
    <x v="27"/>
    <m/>
    <s v="male"/>
    <m/>
    <n v="22"/>
    <n v="72.369609999999994"/>
    <n v="1"/>
    <n v="1"/>
    <x v="8"/>
    <s v="AD dem w/depresss- not contribut"/>
    <s v="AD dem w/oth (list B) not contrib"/>
    <s v="Active Mood disorder"/>
    <s v="."/>
    <n v="1"/>
    <n v="1"/>
    <n v="0.5"/>
    <n v="1"/>
    <n v="0"/>
    <n v="34"/>
    <n v="4.5"/>
    <m/>
    <x v="10"/>
    <x v="74"/>
    <m/>
    <m/>
  </r>
  <r>
    <x v="27"/>
    <m/>
    <s v="male"/>
    <m/>
    <n v="22"/>
    <n v="72.369609999999994"/>
    <n v="1"/>
    <n v="1"/>
    <x v="9"/>
    <s v="."/>
    <s v="."/>
    <s v="."/>
    <s v="."/>
    <n v="1"/>
    <n v="0.5"/>
    <n v="1"/>
    <n v="1"/>
    <n v="0"/>
    <n v="34"/>
    <n v="4.5"/>
    <m/>
    <x v="4"/>
    <x v="63"/>
    <m/>
    <m/>
  </r>
  <r>
    <x v="27"/>
    <m/>
    <s v="male"/>
    <m/>
    <n v="10"/>
    <n v="72.369609999999994"/>
    <n v="3"/>
    <n v="2"/>
    <x v="10"/>
    <s v="AD dem visuospatial- prior"/>
    <s v="AD dem w/PDI after AD dem contribut"/>
    <s v="DLBD- secondary"/>
    <s v="Rapid Course (not CJD)"/>
    <n v="3"/>
    <n v="3"/>
    <n v="2"/>
    <n v="3"/>
    <n v="3"/>
    <n v="34"/>
    <n v="16"/>
    <m/>
    <x v="0"/>
    <x v="0"/>
    <m/>
    <m/>
  </r>
  <r>
    <x v="28"/>
    <m/>
    <s v="male"/>
    <m/>
    <n v="30"/>
    <n v="66.464066000000003"/>
    <n v="0"/>
    <n v="0"/>
    <x v="0"/>
    <s v="."/>
    <s v="."/>
    <s v="."/>
    <s v="."/>
    <n v="0"/>
    <n v="0"/>
    <n v="0"/>
    <n v="0"/>
    <n v="0"/>
    <n v="33"/>
    <n v="0"/>
    <m/>
    <x v="4"/>
    <x v="25"/>
    <m/>
    <m/>
  </r>
  <r>
    <x v="28"/>
    <m/>
    <s v="male"/>
    <m/>
    <n v="30"/>
    <n v="66.464066000000003"/>
    <n v="0"/>
    <n v="0"/>
    <x v="0"/>
    <s v="."/>
    <s v="."/>
    <s v="."/>
    <s v="."/>
    <n v="0"/>
    <n v="0"/>
    <n v="0"/>
    <n v="0"/>
    <n v="0"/>
    <n v="33"/>
    <n v="0"/>
    <m/>
    <x v="10"/>
    <x v="36"/>
    <m/>
    <m/>
  </r>
  <r>
    <x v="29"/>
    <m/>
    <s v="female"/>
    <m/>
    <n v="26"/>
    <n v="80.128680000000003"/>
    <n v="0.5"/>
    <n v="0"/>
    <x v="4"/>
    <s v="."/>
    <s v="."/>
    <s v="."/>
    <s v="."/>
    <n v="0"/>
    <n v="1"/>
    <n v="1"/>
    <n v="0.5"/>
    <n v="0"/>
    <n v="33"/>
    <n v="2.5"/>
    <m/>
    <x v="5"/>
    <x v="75"/>
    <m/>
    <m/>
  </r>
  <r>
    <x v="29"/>
    <m/>
    <s v="female"/>
    <m/>
    <n v="24"/>
    <n v="80.128680000000003"/>
    <n v="1"/>
    <n v="0.5"/>
    <x v="4"/>
    <s v="Remote Bereavement"/>
    <s v="."/>
    <s v="."/>
    <s v="."/>
    <n v="0.5"/>
    <n v="2"/>
    <n v="1"/>
    <n v="1"/>
    <n v="1"/>
    <n v="33"/>
    <n v="6"/>
    <m/>
    <x v="5"/>
    <x v="76"/>
    <m/>
    <m/>
  </r>
  <r>
    <x v="29"/>
    <m/>
    <s v="female"/>
    <m/>
    <n v="10"/>
    <n v="80.128680000000003"/>
    <n v="2"/>
    <n v="2"/>
    <x v="4"/>
    <s v="."/>
    <s v="."/>
    <s v="."/>
    <s v="."/>
    <n v="2"/>
    <n v="2"/>
    <n v="2"/>
    <n v="3"/>
    <n v="1"/>
    <n v="33"/>
    <n v="12"/>
    <m/>
    <x v="5"/>
    <x v="77"/>
    <m/>
    <m/>
  </r>
  <r>
    <x v="30"/>
    <m/>
    <s v="female"/>
    <m/>
    <n v="30"/>
    <n v="50.146476999999997"/>
    <n v="0"/>
    <n v="0"/>
    <x v="0"/>
    <s v="."/>
    <s v="."/>
    <s v="."/>
    <s v="."/>
    <n v="0"/>
    <n v="0"/>
    <n v="0"/>
    <n v="0"/>
    <n v="0"/>
    <n v="23"/>
    <n v="0"/>
    <m/>
    <x v="0"/>
    <x v="78"/>
    <m/>
    <m/>
  </r>
  <r>
    <x v="30"/>
    <m/>
    <s v="female"/>
    <m/>
    <n v="30"/>
    <n v="50.146476999999997"/>
    <n v="0"/>
    <n v="0"/>
    <x v="0"/>
    <s v="."/>
    <s v="."/>
    <s v="."/>
    <s v="."/>
    <n v="0"/>
    <n v="0"/>
    <n v="0"/>
    <n v="0"/>
    <n v="0"/>
    <n v="23"/>
    <n v="0"/>
    <m/>
    <x v="2"/>
    <x v="57"/>
    <m/>
    <m/>
  </r>
  <r>
    <x v="30"/>
    <m/>
    <s v="female"/>
    <m/>
    <n v="29"/>
    <n v="50.146476999999997"/>
    <n v="0"/>
    <n v="0"/>
    <x v="0"/>
    <s v="."/>
    <s v="."/>
    <s v="."/>
    <s v="."/>
    <n v="0"/>
    <n v="0"/>
    <n v="0"/>
    <n v="0"/>
    <n v="0"/>
    <n v="23"/>
    <n v="0"/>
    <m/>
    <x v="2"/>
    <x v="64"/>
    <m/>
    <m/>
  </r>
  <r>
    <x v="30"/>
    <m/>
    <s v="female"/>
    <m/>
    <n v="30"/>
    <n v="50.146476999999997"/>
    <n v="0"/>
    <n v="0"/>
    <x v="0"/>
    <s v="Active Other neurol/med diagnoses"/>
    <s v="."/>
    <s v="."/>
    <s v="."/>
    <n v="0"/>
    <n v="0"/>
    <n v="0"/>
    <n v="0"/>
    <n v="0"/>
    <n v="23"/>
    <n v="0"/>
    <m/>
    <x v="2"/>
    <x v="43"/>
    <m/>
    <m/>
  </r>
  <r>
    <x v="30"/>
    <m/>
    <s v="female"/>
    <m/>
    <n v="29"/>
    <n v="50.146476999999997"/>
    <n v="0"/>
    <n v="0"/>
    <x v="0"/>
    <s v="Remote Hypothyroidism"/>
    <s v="Remote Seizure Disorder"/>
    <s v="."/>
    <s v="."/>
    <n v="0"/>
    <n v="0"/>
    <n v="0"/>
    <n v="0"/>
    <n v="0"/>
    <n v="23"/>
    <n v="0"/>
    <m/>
    <x v="0"/>
    <x v="0"/>
    <m/>
    <m/>
  </r>
  <r>
    <x v="31"/>
    <m/>
    <s v="female"/>
    <m/>
    <n v="29"/>
    <n v="79.383979999999994"/>
    <n v="0"/>
    <n v="0"/>
    <x v="0"/>
    <s v="."/>
    <s v="."/>
    <s v="."/>
    <s v="."/>
    <n v="0"/>
    <n v="0"/>
    <n v="0"/>
    <n v="0"/>
    <n v="0"/>
    <n v="33"/>
    <n v="0"/>
    <m/>
    <x v="5"/>
    <x v="79"/>
    <m/>
    <m/>
  </r>
  <r>
    <x v="31"/>
    <m/>
    <s v="female"/>
    <m/>
    <n v="29"/>
    <n v="79.383979999999994"/>
    <n v="0"/>
    <n v="0"/>
    <x v="0"/>
    <s v="."/>
    <s v="."/>
    <s v="."/>
    <s v="."/>
    <n v="0"/>
    <n v="0"/>
    <n v="0"/>
    <n v="0"/>
    <n v="0"/>
    <n v="33"/>
    <n v="0"/>
    <m/>
    <x v="5"/>
    <x v="47"/>
    <m/>
    <m/>
  </r>
  <r>
    <x v="31"/>
    <m/>
    <s v="female"/>
    <m/>
    <n v="28"/>
    <n v="79.383979999999994"/>
    <n v="0"/>
    <n v="0"/>
    <x v="0"/>
    <s v="."/>
    <s v="."/>
    <s v="."/>
    <s v="."/>
    <n v="0"/>
    <n v="0"/>
    <n v="0"/>
    <n v="0"/>
    <n v="0"/>
    <n v="33"/>
    <n v="0"/>
    <m/>
    <x v="5"/>
    <x v="47"/>
    <m/>
    <m/>
  </r>
  <r>
    <x v="32"/>
    <m/>
    <s v="female"/>
    <m/>
    <n v="26"/>
    <n v="65.043120000000002"/>
    <n v="0"/>
    <n v="0"/>
    <x v="0"/>
    <s v="Remote Mood disorder"/>
    <s v="."/>
    <s v="."/>
    <s v="."/>
    <n v="0"/>
    <n v="0"/>
    <n v="0"/>
    <n v="0"/>
    <n v="0"/>
    <n v="34"/>
    <n v="0"/>
    <m/>
    <x v="0"/>
    <x v="0"/>
    <m/>
    <m/>
  </r>
  <r>
    <x v="33"/>
    <m/>
    <s v="female"/>
    <m/>
    <n v="30"/>
    <n v="75.904174999999995"/>
    <n v="0.5"/>
    <n v="0"/>
    <x v="1"/>
    <s v="Active CVD"/>
    <s v="Active Mood disorder"/>
    <s v="."/>
    <s v="."/>
    <n v="0.5"/>
    <n v="0"/>
    <n v="0.5"/>
    <n v="0"/>
    <n v="0"/>
    <n v="33"/>
    <n v="1"/>
    <m/>
    <x v="0"/>
    <x v="38"/>
    <m/>
    <m/>
  </r>
  <r>
    <x v="33"/>
    <m/>
    <s v="female"/>
    <m/>
    <n v="30"/>
    <n v="75.904174999999995"/>
    <n v="0.5"/>
    <n v="0"/>
    <x v="2"/>
    <s v="Remote CVD"/>
    <s v="Remote Mood disorder"/>
    <s v="."/>
    <s v="."/>
    <n v="0.5"/>
    <n v="0"/>
    <n v="0.5"/>
    <n v="0"/>
    <n v="0"/>
    <n v="33"/>
    <n v="1"/>
    <m/>
    <x v="0"/>
    <x v="73"/>
    <m/>
    <m/>
  </r>
  <r>
    <x v="33"/>
    <m/>
    <s v="female"/>
    <m/>
    <n v="30"/>
    <n v="75.904174999999995"/>
    <n v="0"/>
    <n v="0"/>
    <x v="0"/>
    <s v="Remote CVD"/>
    <s v="."/>
    <s v="."/>
    <s v="."/>
    <n v="0"/>
    <n v="0"/>
    <n v="0"/>
    <n v="0"/>
    <n v="0"/>
    <n v="33"/>
    <n v="0"/>
    <m/>
    <x v="0"/>
    <x v="44"/>
    <m/>
    <m/>
  </r>
  <r>
    <x v="33"/>
    <m/>
    <s v="female"/>
    <m/>
    <n v="30"/>
    <n v="75.904174999999995"/>
    <n v="0"/>
    <n v="0"/>
    <x v="0"/>
    <s v="Remote CVD"/>
    <s v="Remote Mood disorder"/>
    <s v="."/>
    <s v="."/>
    <n v="0"/>
    <n v="0"/>
    <n v="0"/>
    <n v="0"/>
    <n v="0"/>
    <n v="33"/>
    <n v="0"/>
    <m/>
    <x v="0"/>
    <x v="44"/>
    <m/>
    <m/>
  </r>
  <r>
    <x v="33"/>
    <m/>
    <s v="female"/>
    <m/>
    <n v="28"/>
    <n v="75.904174999999995"/>
    <n v="0"/>
    <n v="0"/>
    <x v="0"/>
    <s v="Remote CVD"/>
    <s v="."/>
    <s v="."/>
    <s v="."/>
    <n v="0"/>
    <n v="0"/>
    <n v="0"/>
    <n v="0"/>
    <n v="0"/>
    <n v="33"/>
    <n v="0"/>
    <m/>
    <x v="1"/>
    <x v="46"/>
    <m/>
    <m/>
  </r>
  <r>
    <x v="33"/>
    <m/>
    <s v="female"/>
    <m/>
    <n v="27"/>
    <n v="75.904174999999995"/>
    <n v="0"/>
    <n v="0"/>
    <x v="0"/>
    <s v="."/>
    <s v="."/>
    <s v="."/>
    <s v="."/>
    <n v="0"/>
    <n v="0"/>
    <n v="0"/>
    <n v="0"/>
    <n v="0"/>
    <n v="33"/>
    <n v="0"/>
    <m/>
    <x v="1"/>
    <x v="46"/>
    <m/>
    <m/>
  </r>
  <r>
    <x v="33"/>
    <m/>
    <s v="female"/>
    <m/>
    <n v="29"/>
    <n v="75.904174999999995"/>
    <n v="0"/>
    <n v="0"/>
    <x v="0"/>
    <s v="Remote CVD"/>
    <s v="."/>
    <s v="."/>
    <s v="."/>
    <n v="0"/>
    <n v="0"/>
    <n v="0"/>
    <n v="0"/>
    <n v="0"/>
    <n v="33"/>
    <n v="0"/>
    <m/>
    <x v="1"/>
    <x v="46"/>
    <m/>
    <m/>
  </r>
  <r>
    <x v="33"/>
    <m/>
    <s v="female"/>
    <m/>
    <n v="28"/>
    <n v="75.904174999999995"/>
    <n v="0"/>
    <n v="0"/>
    <x v="0"/>
    <s v="."/>
    <s v="."/>
    <s v="."/>
    <s v="."/>
    <n v="0"/>
    <n v="0"/>
    <n v="0"/>
    <n v="0"/>
    <n v="0"/>
    <n v="33"/>
    <n v="0"/>
    <m/>
    <x v="1"/>
    <x v="80"/>
    <m/>
    <m/>
  </r>
  <r>
    <x v="33"/>
    <m/>
    <s v="female"/>
    <m/>
    <n v="30"/>
    <n v="75.904174999999995"/>
    <n v="0"/>
    <n v="0"/>
    <x v="0"/>
    <s v="Active Bereavement"/>
    <s v="."/>
    <s v="."/>
    <s v="."/>
    <n v="0"/>
    <n v="0"/>
    <n v="0"/>
    <n v="0"/>
    <n v="0"/>
    <n v="33"/>
    <n v="0"/>
    <m/>
    <x v="1"/>
    <x v="78"/>
    <m/>
    <m/>
  </r>
  <r>
    <x v="33"/>
    <m/>
    <s v="female"/>
    <m/>
    <n v="28"/>
    <n v="75.904174999999995"/>
    <n v="0"/>
    <n v="0"/>
    <x v="0"/>
    <s v="Active Mood disorder"/>
    <s v="."/>
    <s v="."/>
    <s v="."/>
    <n v="0"/>
    <n v="0"/>
    <n v="0"/>
    <n v="0"/>
    <n v="0"/>
    <n v="33"/>
    <n v="0"/>
    <m/>
    <x v="1"/>
    <x v="61"/>
    <m/>
    <m/>
  </r>
  <r>
    <x v="33"/>
    <m/>
    <s v="female"/>
    <m/>
    <n v="28"/>
    <n v="75.904174999999995"/>
    <n v="0.5"/>
    <n v="0"/>
    <x v="1"/>
    <s v="Active Mood disorder"/>
    <s v="."/>
    <s v="."/>
    <s v="."/>
    <n v="0"/>
    <n v="0"/>
    <n v="0.5"/>
    <n v="0"/>
    <n v="0"/>
    <n v="33"/>
    <n v="0.5"/>
    <m/>
    <x v="1"/>
    <x v="74"/>
    <m/>
    <m/>
  </r>
  <r>
    <x v="33"/>
    <m/>
    <s v="female"/>
    <m/>
    <n v="25"/>
    <n v="75.904174999999995"/>
    <n v="0.5"/>
    <n v="0.5"/>
    <x v="4"/>
    <s v="AD dem w/depresss- contribut"/>
    <s v="Active Mood disorder"/>
    <s v="Active Hypothyroidism"/>
    <s v="."/>
    <n v="0.5"/>
    <n v="0.5"/>
    <n v="0.5"/>
    <n v="0"/>
    <n v="0"/>
    <n v="33"/>
    <n v="2"/>
    <m/>
    <x v="2"/>
    <x v="81"/>
    <m/>
    <m/>
  </r>
  <r>
    <x v="34"/>
    <m/>
    <s v="female"/>
    <m/>
    <n v="30"/>
    <n v="66.250510000000006"/>
    <n v="0"/>
    <n v="0"/>
    <x v="0"/>
    <s v="."/>
    <s v="."/>
    <s v="."/>
    <s v="."/>
    <n v="0"/>
    <n v="0"/>
    <n v="0"/>
    <n v="0"/>
    <n v="0"/>
    <n v="23"/>
    <n v="0"/>
    <m/>
    <x v="10"/>
    <x v="82"/>
    <m/>
    <m/>
  </r>
  <r>
    <x v="34"/>
    <m/>
    <s v="female"/>
    <m/>
    <n v="30"/>
    <n v="66.250510000000006"/>
    <n v="0"/>
    <n v="0"/>
    <x v="0"/>
    <s v="."/>
    <s v="."/>
    <s v="."/>
    <s v="."/>
    <n v="0"/>
    <n v="0"/>
    <n v="0"/>
    <n v="0"/>
    <n v="0"/>
    <n v="23"/>
    <n v="0"/>
    <m/>
    <x v="3"/>
    <x v="83"/>
    <m/>
    <m/>
  </r>
  <r>
    <x v="34"/>
    <m/>
    <s v="female"/>
    <m/>
    <n v="27"/>
    <n v="66.250510000000006"/>
    <n v="0"/>
    <n v="0"/>
    <x v="0"/>
    <s v="."/>
    <s v="."/>
    <s v="."/>
    <s v="."/>
    <n v="0"/>
    <n v="0"/>
    <n v="0"/>
    <n v="0"/>
    <n v="0"/>
    <n v="23"/>
    <n v="0"/>
    <m/>
    <x v="10"/>
    <x v="84"/>
    <m/>
    <m/>
  </r>
  <r>
    <x v="34"/>
    <m/>
    <s v="female"/>
    <m/>
    <n v="30"/>
    <n v="66.250510000000006"/>
    <n v="0"/>
    <n v="0"/>
    <x v="0"/>
    <s v="."/>
    <s v="."/>
    <s v="."/>
    <s v="."/>
    <n v="0"/>
    <n v="0"/>
    <n v="0"/>
    <n v="0"/>
    <n v="0"/>
    <n v="23"/>
    <n v="0"/>
    <m/>
    <x v="3"/>
    <x v="85"/>
    <m/>
    <m/>
  </r>
  <r>
    <x v="35"/>
    <m/>
    <s v="female"/>
    <m/>
    <n v="29"/>
    <n v="58.792605999999999"/>
    <n v="0"/>
    <n v="0"/>
    <x v="0"/>
    <s v="."/>
    <s v="."/>
    <s v="."/>
    <s v="."/>
    <n v="0"/>
    <n v="0"/>
    <n v="0"/>
    <n v="0"/>
    <n v="0"/>
    <n v="23"/>
    <n v="0"/>
    <m/>
    <x v="17"/>
    <x v="11"/>
    <m/>
    <m/>
  </r>
  <r>
    <x v="35"/>
    <m/>
    <s v="female"/>
    <m/>
    <n v="30"/>
    <n v="58.792605999999999"/>
    <n v="0"/>
    <n v="0"/>
    <x v="0"/>
    <s v="."/>
    <s v="."/>
    <s v="."/>
    <s v="."/>
    <n v="0"/>
    <n v="0"/>
    <n v="0"/>
    <n v="0"/>
    <n v="0"/>
    <n v="23"/>
    <n v="0"/>
    <m/>
    <x v="17"/>
    <x v="47"/>
    <m/>
    <m/>
  </r>
  <r>
    <x v="36"/>
    <m/>
    <s v="female"/>
    <m/>
    <n v="30"/>
    <n v="57.511294999999997"/>
    <n v="0"/>
    <n v="0"/>
    <x v="0"/>
    <s v="Remote Seizure Disorder"/>
    <s v="."/>
    <s v="."/>
    <s v="."/>
    <n v="0"/>
    <n v="0"/>
    <n v="0"/>
    <n v="0"/>
    <n v="0"/>
    <n v="34"/>
    <n v="0"/>
    <m/>
    <x v="0"/>
    <x v="64"/>
    <m/>
    <m/>
  </r>
  <r>
    <x v="36"/>
    <m/>
    <s v="female"/>
    <m/>
    <n v="30"/>
    <n v="57.511294999999997"/>
    <n v="0"/>
    <n v="0"/>
    <x v="0"/>
    <s v="."/>
    <s v="."/>
    <s v="."/>
    <s v="."/>
    <n v="0"/>
    <n v="0"/>
    <n v="0"/>
    <n v="0"/>
    <n v="0"/>
    <n v="34"/>
    <n v="0"/>
    <m/>
    <x v="0"/>
    <x v="78"/>
    <m/>
    <m/>
  </r>
  <r>
    <x v="36"/>
    <m/>
    <s v="female"/>
    <m/>
    <n v="30"/>
    <n v="57.511294999999997"/>
    <n v="0"/>
    <n v="0"/>
    <x v="0"/>
    <s v="Active Mood disorder"/>
    <s v="."/>
    <s v="."/>
    <s v="."/>
    <n v="0"/>
    <n v="0"/>
    <n v="0"/>
    <n v="0"/>
    <n v="0"/>
    <n v="34"/>
    <n v="0"/>
    <m/>
    <x v="4"/>
    <x v="45"/>
    <m/>
    <m/>
  </r>
  <r>
    <x v="36"/>
    <m/>
    <s v="female"/>
    <m/>
    <n v="30"/>
    <n v="57.511294999999997"/>
    <n v="0"/>
    <n v="0"/>
    <x v="0"/>
    <s v="."/>
    <s v="."/>
    <s v="."/>
    <s v="."/>
    <n v="0"/>
    <n v="0"/>
    <n v="0"/>
    <n v="0"/>
    <n v="0"/>
    <n v="34"/>
    <n v="0"/>
    <m/>
    <x v="4"/>
    <x v="57"/>
    <m/>
    <m/>
  </r>
  <r>
    <x v="36"/>
    <m/>
    <s v="female"/>
    <m/>
    <n v="30"/>
    <n v="57.511294999999997"/>
    <n v="0"/>
    <n v="0"/>
    <x v="0"/>
    <s v="."/>
    <s v="."/>
    <s v="."/>
    <s v="."/>
    <n v="0"/>
    <n v="0"/>
    <n v="0"/>
    <n v="0"/>
    <n v="0"/>
    <n v="34"/>
    <n v="0"/>
    <m/>
    <x v="4"/>
    <x v="11"/>
    <m/>
    <m/>
  </r>
  <r>
    <x v="36"/>
    <m/>
    <s v="female"/>
    <m/>
    <n v="30"/>
    <n v="57.511294999999997"/>
    <n v="0"/>
    <n v="0"/>
    <x v="0"/>
    <s v="Active Mood disorder"/>
    <s v="Active Other neurol/med diagnoses"/>
    <s v="."/>
    <s v="."/>
    <n v="0"/>
    <n v="0"/>
    <n v="0"/>
    <n v="0"/>
    <n v="0"/>
    <n v="34"/>
    <n v="0"/>
    <m/>
    <x v="4"/>
    <x v="86"/>
    <m/>
    <m/>
  </r>
  <r>
    <x v="36"/>
    <m/>
    <s v="female"/>
    <m/>
    <n v="30"/>
    <n v="57.511294999999997"/>
    <n v="0"/>
    <n v="0"/>
    <x v="0"/>
    <s v="Remote Mood disorder"/>
    <s v="Remote Seizure Disorder"/>
    <s v="."/>
    <s v="."/>
    <n v="0"/>
    <n v="0"/>
    <n v="0"/>
    <n v="0"/>
    <n v="0"/>
    <n v="34"/>
    <n v="0"/>
    <m/>
    <x v="10"/>
    <x v="86"/>
    <m/>
    <m/>
  </r>
  <r>
    <x v="36"/>
    <m/>
    <s v="female"/>
    <m/>
    <n v="30"/>
    <n v="57.511294999999997"/>
    <n v="0"/>
    <n v="0"/>
    <x v="0"/>
    <s v="Remote Mood disorder"/>
    <s v="Remote Seizure Disorder"/>
    <s v="."/>
    <s v="."/>
    <n v="0"/>
    <n v="0"/>
    <n v="0"/>
    <n v="0"/>
    <n v="0"/>
    <n v="34"/>
    <n v="0"/>
    <m/>
    <x v="4"/>
    <x v="62"/>
    <m/>
    <m/>
  </r>
  <r>
    <x v="36"/>
    <m/>
    <s v="female"/>
    <m/>
    <n v="30"/>
    <n v="57.511294999999997"/>
    <n v="0"/>
    <n v="0"/>
    <x v="0"/>
    <s v="Active Mood disorder"/>
    <s v="."/>
    <s v="."/>
    <s v="."/>
    <n v="0"/>
    <n v="0"/>
    <n v="0"/>
    <n v="0"/>
    <n v="0"/>
    <n v="34"/>
    <n v="0"/>
    <m/>
    <x v="10"/>
    <x v="87"/>
    <m/>
    <m/>
  </r>
  <r>
    <x v="37"/>
    <m/>
    <s v="female"/>
    <m/>
    <n v="30"/>
    <n v="73.221085000000002"/>
    <n v="0"/>
    <n v="0"/>
    <x v="0"/>
    <s v="."/>
    <s v="."/>
    <s v="."/>
    <s v="."/>
    <n v="0"/>
    <n v="0"/>
    <n v="0"/>
    <n v="0"/>
    <n v="0"/>
    <n v="34"/>
    <n v="0"/>
    <m/>
    <x v="9"/>
    <x v="44"/>
    <m/>
    <m/>
  </r>
  <r>
    <x v="37"/>
    <m/>
    <s v="female"/>
    <m/>
    <n v="30"/>
    <n v="73.221085000000002"/>
    <n v="0"/>
    <n v="0"/>
    <x v="0"/>
    <s v="Remote Mood disorder"/>
    <s v="."/>
    <s v="."/>
    <s v="."/>
    <n v="0"/>
    <n v="0"/>
    <n v="0"/>
    <n v="0"/>
    <n v="0"/>
    <n v="34"/>
    <n v="0"/>
    <m/>
    <x v="17"/>
    <x v="73"/>
    <m/>
    <m/>
  </r>
  <r>
    <x v="38"/>
    <m/>
    <s v="female"/>
    <m/>
    <n v="30"/>
    <n v="67.542779999999993"/>
    <n v="0"/>
    <n v="0"/>
    <x v="0"/>
    <s v="."/>
    <s v="."/>
    <s v="."/>
    <s v="."/>
    <n v="0"/>
    <n v="0.5"/>
    <n v="0"/>
    <n v="0"/>
    <n v="0"/>
    <n v="33"/>
    <n v="0.5"/>
    <m/>
    <x v="0"/>
    <x v="88"/>
    <m/>
    <m/>
  </r>
  <r>
    <x v="38"/>
    <m/>
    <s v="female"/>
    <m/>
    <n v="29"/>
    <n v="67.542779999999993"/>
    <n v="0"/>
    <n v="0"/>
    <x v="0"/>
    <s v="Remote Hypothyroidism"/>
    <s v="."/>
    <s v="."/>
    <s v="."/>
    <n v="0"/>
    <n v="0.5"/>
    <n v="0"/>
    <n v="0"/>
    <n v="0"/>
    <n v="33"/>
    <n v="0.5"/>
    <m/>
    <x v="0"/>
    <x v="75"/>
    <m/>
    <m/>
  </r>
  <r>
    <x v="38"/>
    <m/>
    <s v="female"/>
    <m/>
    <n v="30"/>
    <n v="67.542779999999993"/>
    <n v="0"/>
    <n v="0"/>
    <x v="0"/>
    <s v="."/>
    <s v="."/>
    <s v="."/>
    <s v="."/>
    <n v="0"/>
    <n v="0"/>
    <n v="0"/>
    <n v="0"/>
    <n v="0"/>
    <n v="33"/>
    <n v="0"/>
    <m/>
    <x v="0"/>
    <x v="89"/>
    <m/>
    <m/>
  </r>
  <r>
    <x v="38"/>
    <m/>
    <s v="female"/>
    <m/>
    <n v="27"/>
    <n v="67.542779999999993"/>
    <n v="0"/>
    <n v="0"/>
    <x v="0"/>
    <s v="."/>
    <s v="."/>
    <s v="."/>
    <s v="."/>
    <n v="0"/>
    <n v="0"/>
    <n v="0"/>
    <n v="0"/>
    <n v="0"/>
    <n v="33"/>
    <n v="0"/>
    <m/>
    <x v="0"/>
    <x v="88"/>
    <m/>
    <m/>
  </r>
  <r>
    <x v="38"/>
    <m/>
    <s v="female"/>
    <m/>
    <n v="28"/>
    <n v="67.542779999999993"/>
    <n v="0"/>
    <n v="0"/>
    <x v="0"/>
    <s v="."/>
    <s v="."/>
    <s v="."/>
    <s v="."/>
    <n v="0"/>
    <n v="0"/>
    <n v="0"/>
    <n v="0"/>
    <n v="0"/>
    <n v="33"/>
    <n v="0"/>
    <m/>
    <x v="0"/>
    <x v="90"/>
    <m/>
    <m/>
  </r>
  <r>
    <x v="38"/>
    <m/>
    <s v="female"/>
    <m/>
    <n v="28"/>
    <n v="67.54277999999999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8"/>
    <m/>
    <s v="female"/>
    <m/>
    <n v="28"/>
    <n v="67.542779999999993"/>
    <n v="0"/>
    <n v="0"/>
    <x v="0"/>
    <s v="."/>
    <s v="."/>
    <s v="."/>
    <s v="."/>
    <n v="0"/>
    <n v="0"/>
    <n v="0"/>
    <n v="0"/>
    <n v="0"/>
    <n v="33"/>
    <n v="0"/>
    <m/>
    <x v="0"/>
    <x v="1"/>
    <m/>
    <m/>
  </r>
  <r>
    <x v="38"/>
    <m/>
    <s v="female"/>
    <m/>
    <n v="28"/>
    <n v="67.542779999999993"/>
    <n v="0.5"/>
    <n v="0"/>
    <x v="4"/>
    <s v="."/>
    <s v="."/>
    <s v="."/>
    <s v="."/>
    <n v="0"/>
    <n v="0"/>
    <n v="0.5"/>
    <n v="0"/>
    <n v="0"/>
    <n v="33"/>
    <n v="0.5"/>
    <m/>
    <x v="0"/>
    <x v="75"/>
    <m/>
    <m/>
  </r>
  <r>
    <x v="38"/>
    <m/>
    <s v="female"/>
    <m/>
    <n v="30"/>
    <n v="67.542779999999993"/>
    <n v="0.5"/>
    <n v="0"/>
    <x v="2"/>
    <s v="."/>
    <s v="."/>
    <s v="."/>
    <s v="."/>
    <n v="0"/>
    <n v="0.5"/>
    <n v="0.5"/>
    <n v="0"/>
    <n v="0"/>
    <n v="33"/>
    <n v="1"/>
    <m/>
    <x v="5"/>
    <x v="88"/>
    <m/>
    <m/>
  </r>
  <r>
    <x v="38"/>
    <m/>
    <s v="female"/>
    <m/>
    <n v="29"/>
    <n v="67.542779999999993"/>
    <n v="0.5"/>
    <n v="0"/>
    <x v="1"/>
    <s v="."/>
    <s v="."/>
    <s v="."/>
    <s v="."/>
    <n v="0"/>
    <n v="0.5"/>
    <n v="0.5"/>
    <n v="0"/>
    <n v="0"/>
    <n v="33"/>
    <n v="1"/>
    <m/>
    <x v="5"/>
    <x v="91"/>
    <m/>
    <m/>
  </r>
  <r>
    <x v="38"/>
    <m/>
    <s v="female"/>
    <m/>
    <n v="30"/>
    <n v="67.542779999999993"/>
    <n v="0"/>
    <n v="0"/>
    <x v="0"/>
    <s v="."/>
    <s v="."/>
    <s v="."/>
    <s v="."/>
    <n v="0"/>
    <n v="0"/>
    <n v="0"/>
    <n v="0"/>
    <n v="0"/>
    <n v="33"/>
    <n v="0"/>
    <m/>
    <x v="5"/>
    <x v="76"/>
    <m/>
    <m/>
  </r>
  <r>
    <x v="38"/>
    <m/>
    <s v="female"/>
    <m/>
    <n v="28"/>
    <n v="67.542779999999993"/>
    <n v="0.5"/>
    <n v="0"/>
    <x v="1"/>
    <s v="."/>
    <s v="."/>
    <s v="."/>
    <s v="."/>
    <n v="0"/>
    <n v="0.5"/>
    <n v="0.5"/>
    <n v="0"/>
    <n v="0"/>
    <n v="33"/>
    <n v="1"/>
    <m/>
    <x v="5"/>
    <x v="92"/>
    <m/>
    <m/>
  </r>
  <r>
    <x v="38"/>
    <m/>
    <s v="female"/>
    <m/>
    <n v="29"/>
    <n v="67.542779999999993"/>
    <n v="0"/>
    <n v="0"/>
    <x v="0"/>
    <s v="."/>
    <s v="."/>
    <s v="."/>
    <s v="."/>
    <n v="0"/>
    <n v="0"/>
    <n v="0"/>
    <n v="0"/>
    <n v="0"/>
    <n v="33"/>
    <n v="0"/>
    <m/>
    <x v="9"/>
    <x v="93"/>
    <m/>
    <m/>
  </r>
  <r>
    <x v="38"/>
    <m/>
    <s v="female"/>
    <m/>
    <n v="30"/>
    <n v="67.542779999999993"/>
    <n v="0"/>
    <n v="0"/>
    <x v="0"/>
    <s v="."/>
    <s v="."/>
    <s v="."/>
    <s v="."/>
    <n v="0"/>
    <n v="0"/>
    <n v="0"/>
    <n v="0"/>
    <n v="0"/>
    <n v="33"/>
    <n v="0"/>
    <m/>
    <x v="5"/>
    <x v="94"/>
    <m/>
    <m/>
  </r>
  <r>
    <x v="38"/>
    <m/>
    <s v="female"/>
    <m/>
    <n v="29"/>
    <n v="67.542779999999993"/>
    <n v="0.5"/>
    <n v="0.5"/>
    <x v="1"/>
    <s v="Remote Mood disorder"/>
    <s v="Active Bereavement"/>
    <s v="."/>
    <s v="."/>
    <n v="0"/>
    <n v="0.5"/>
    <n v="0.5"/>
    <n v="0"/>
    <n v="0"/>
    <n v="33"/>
    <n v="1.5"/>
    <m/>
    <x v="9"/>
    <x v="95"/>
    <m/>
    <m/>
  </r>
  <r>
    <x v="38"/>
    <m/>
    <s v="female"/>
    <m/>
    <n v="27"/>
    <n v="67.542779999999993"/>
    <n v="0.5"/>
    <n v="0.5"/>
    <x v="4"/>
    <s v="."/>
    <s v="."/>
    <s v="."/>
    <s v="."/>
    <n v="0.5"/>
    <n v="0.5"/>
    <n v="0.5"/>
    <n v="0.5"/>
    <n v="0"/>
    <n v="33"/>
    <n v="2.5"/>
    <m/>
    <x v="9"/>
    <x v="96"/>
    <m/>
    <m/>
  </r>
  <r>
    <x v="39"/>
    <m/>
    <s v="female"/>
    <m/>
    <m/>
    <n v="65.122519999999994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39"/>
    <m/>
    <s v="female"/>
    <m/>
    <m/>
    <n v="65.122519999999994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39"/>
    <m/>
    <s v="female"/>
    <m/>
    <m/>
    <n v="65.122519999999994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39"/>
    <m/>
    <s v="female"/>
    <m/>
    <m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9"/>
    <m/>
    <s v="female"/>
    <m/>
    <m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72"/>
    <m/>
    <m/>
  </r>
  <r>
    <x v="39"/>
    <m/>
    <s v="female"/>
    <m/>
    <m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15"/>
    <m/>
    <m/>
  </r>
  <r>
    <x v="39"/>
    <m/>
    <s v="female"/>
    <m/>
    <m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97"/>
    <m/>
    <m/>
  </r>
  <r>
    <x v="39"/>
    <m/>
    <s v="female"/>
    <m/>
    <m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86"/>
    <m/>
    <m/>
  </r>
  <r>
    <x v="39"/>
    <m/>
    <s v="female"/>
    <m/>
    <n v="29"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12"/>
    <m/>
    <m/>
  </r>
  <r>
    <x v="39"/>
    <m/>
    <s v="female"/>
    <m/>
    <n v="29"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98"/>
    <m/>
    <m/>
  </r>
  <r>
    <x v="39"/>
    <m/>
    <s v="female"/>
    <m/>
    <n v="28"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80"/>
    <m/>
    <m/>
  </r>
  <r>
    <x v="39"/>
    <m/>
    <s v="female"/>
    <m/>
    <n v="29"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9"/>
    <m/>
    <s v="female"/>
    <m/>
    <n v="28"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12"/>
    <m/>
    <m/>
  </r>
  <r>
    <x v="39"/>
    <m/>
    <s v="female"/>
    <m/>
    <n v="29"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12"/>
    <m/>
    <m/>
  </r>
  <r>
    <x v="39"/>
    <m/>
    <s v="female"/>
    <m/>
    <n v="28"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13"/>
    <m/>
    <m/>
  </r>
  <r>
    <x v="39"/>
    <m/>
    <s v="female"/>
    <m/>
    <n v="29"/>
    <n v="65.122519999999994"/>
    <n v="0"/>
    <n v="0"/>
    <x v="0"/>
    <s v="."/>
    <s v="."/>
    <s v="."/>
    <s v="."/>
    <n v="0"/>
    <n v="0"/>
    <n v="0"/>
    <n v="0"/>
    <n v="0"/>
    <n v="33"/>
    <n v="0"/>
    <m/>
    <x v="0"/>
    <x v="45"/>
    <m/>
    <m/>
  </r>
  <r>
    <x v="39"/>
    <m/>
    <s v="female"/>
    <m/>
    <n v="28"/>
    <n v="65.122519999999994"/>
    <n v="0.5"/>
    <n v="0.5"/>
    <x v="2"/>
    <s v="."/>
    <s v="."/>
    <s v="."/>
    <s v="."/>
    <n v="0"/>
    <n v="0"/>
    <n v="0.5"/>
    <n v="0"/>
    <n v="0"/>
    <n v="33"/>
    <n v="1"/>
    <m/>
    <x v="18"/>
    <x v="99"/>
    <m/>
    <m/>
  </r>
  <r>
    <x v="40"/>
    <m/>
    <s v="female"/>
    <m/>
    <n v="30"/>
    <n v="68.648870000000002"/>
    <n v="0"/>
    <n v="0"/>
    <x v="0"/>
    <s v="."/>
    <s v="."/>
    <s v="."/>
    <s v="."/>
    <n v="0"/>
    <n v="0"/>
    <n v="0"/>
    <n v="0"/>
    <n v="0"/>
    <n v="44"/>
    <n v="0"/>
    <m/>
    <x v="2"/>
    <x v="45"/>
    <m/>
    <m/>
  </r>
  <r>
    <x v="40"/>
    <m/>
    <s v="female"/>
    <m/>
    <n v="30"/>
    <n v="68.648870000000002"/>
    <n v="0"/>
    <n v="0"/>
    <x v="0"/>
    <s v="."/>
    <s v="."/>
    <s v="."/>
    <s v="."/>
    <n v="0"/>
    <n v="0"/>
    <n v="0"/>
    <n v="0"/>
    <n v="0"/>
    <n v="44"/>
    <n v="0"/>
    <m/>
    <x v="2"/>
    <x v="61"/>
    <m/>
    <m/>
  </r>
  <r>
    <x v="40"/>
    <m/>
    <s v="female"/>
    <m/>
    <n v="30"/>
    <n v="68.648870000000002"/>
    <n v="0"/>
    <n v="0"/>
    <x v="0"/>
    <s v="."/>
    <s v="."/>
    <s v="."/>
    <s v="."/>
    <n v="0"/>
    <n v="0"/>
    <n v="0"/>
    <n v="0"/>
    <n v="0"/>
    <n v="44"/>
    <n v="0"/>
    <m/>
    <x v="2"/>
    <x v="45"/>
    <m/>
    <m/>
  </r>
  <r>
    <x v="41"/>
    <m/>
    <s v="male"/>
    <m/>
    <n v="24"/>
    <n v="85.971249999999998"/>
    <n v="1"/>
    <n v="0.5"/>
    <x v="4"/>
    <s v="AD dem w/depresss- not contribut"/>
    <s v="Active Mood disorder"/>
    <s v="Active Other neurol/med diagnoses"/>
    <s v="."/>
    <n v="1"/>
    <n v="1"/>
    <n v="1"/>
    <n v="0.5"/>
    <n v="1"/>
    <n v="33"/>
    <n v="5"/>
    <m/>
    <x v="4"/>
    <x v="11"/>
    <m/>
    <m/>
  </r>
  <r>
    <x v="42"/>
    <m/>
    <s v="female"/>
    <m/>
    <n v="30"/>
    <n v="62.92676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2"/>
    <m/>
    <s v="female"/>
    <m/>
    <n v="30"/>
    <n v="62.926760000000002"/>
    <n v="0"/>
    <n v="0"/>
    <x v="0"/>
    <s v="."/>
    <s v="."/>
    <s v="."/>
    <s v="."/>
    <n v="0"/>
    <n v="0"/>
    <n v="0"/>
    <n v="0"/>
    <n v="0"/>
    <n v="33"/>
    <n v="0"/>
    <m/>
    <x v="2"/>
    <x v="27"/>
    <m/>
    <m/>
  </r>
  <r>
    <x v="42"/>
    <m/>
    <s v="female"/>
    <m/>
    <n v="29"/>
    <n v="62.926760000000002"/>
    <n v="0"/>
    <n v="0"/>
    <x v="0"/>
    <s v="."/>
    <s v="."/>
    <s v="."/>
    <s v="."/>
    <n v="0"/>
    <n v="0"/>
    <n v="0"/>
    <n v="0"/>
    <n v="0"/>
    <n v="33"/>
    <n v="0"/>
    <m/>
    <x v="1"/>
    <x v="100"/>
    <m/>
    <m/>
  </r>
  <r>
    <x v="43"/>
    <m/>
    <s v="male"/>
    <m/>
    <n v="30"/>
    <n v="80.314850000000007"/>
    <n v="0"/>
    <n v="0"/>
    <x v="0"/>
    <s v="."/>
    <s v="."/>
    <s v="."/>
    <s v="."/>
    <n v="0"/>
    <n v="0"/>
    <n v="0"/>
    <n v="0"/>
    <n v="0"/>
    <n v="33"/>
    <n v="0"/>
    <m/>
    <x v="7"/>
    <x v="101"/>
    <m/>
    <m/>
  </r>
  <r>
    <x v="43"/>
    <m/>
    <s v="male"/>
    <m/>
    <n v="30"/>
    <n v="80.314850000000007"/>
    <n v="0"/>
    <n v="0"/>
    <x v="0"/>
    <s v="."/>
    <s v="."/>
    <s v="."/>
    <s v="."/>
    <n v="0"/>
    <n v="0"/>
    <n v="0"/>
    <n v="0"/>
    <n v="0"/>
    <n v="33"/>
    <n v="0"/>
    <m/>
    <x v="6"/>
    <x v="102"/>
    <m/>
    <m/>
  </r>
  <r>
    <x v="43"/>
    <m/>
    <s v="male"/>
    <m/>
    <n v="30"/>
    <n v="80.314850000000007"/>
    <n v="0"/>
    <n v="0"/>
    <x v="0"/>
    <s v="."/>
    <s v="."/>
    <s v="."/>
    <s v="."/>
    <n v="0"/>
    <n v="0"/>
    <n v="0"/>
    <n v="0"/>
    <n v="0"/>
    <n v="33"/>
    <n v="0"/>
    <m/>
    <x v="7"/>
    <x v="103"/>
    <m/>
    <m/>
  </r>
  <r>
    <x v="43"/>
    <m/>
    <s v="male"/>
    <m/>
    <n v="28"/>
    <n v="80.314850000000007"/>
    <n v="0"/>
    <n v="0"/>
    <x v="0"/>
    <s v="."/>
    <s v="."/>
    <s v="."/>
    <s v="."/>
    <n v="0"/>
    <n v="0"/>
    <n v="0"/>
    <n v="0"/>
    <n v="0"/>
    <n v="33"/>
    <n v="0"/>
    <m/>
    <x v="7"/>
    <x v="102"/>
    <m/>
    <m/>
  </r>
  <r>
    <x v="43"/>
    <m/>
    <s v="male"/>
    <m/>
    <n v="28"/>
    <n v="80.314850000000007"/>
    <n v="0"/>
    <n v="0"/>
    <x v="0"/>
    <s v="."/>
    <s v="."/>
    <s v="."/>
    <s v="."/>
    <n v="0"/>
    <n v="0"/>
    <n v="0"/>
    <n v="0"/>
    <n v="0"/>
    <n v="33"/>
    <n v="0"/>
    <m/>
    <x v="7"/>
    <x v="104"/>
    <m/>
    <m/>
  </r>
  <r>
    <x v="43"/>
    <m/>
    <s v="male"/>
    <m/>
    <n v="28"/>
    <n v="80.314850000000007"/>
    <n v="0"/>
    <n v="0"/>
    <x v="0"/>
    <s v="Active Hypothyroidism"/>
    <s v="."/>
    <s v="."/>
    <s v="."/>
    <n v="0"/>
    <n v="0"/>
    <n v="0"/>
    <n v="0"/>
    <n v="0"/>
    <n v="33"/>
    <n v="0"/>
    <m/>
    <x v="7"/>
    <x v="102"/>
    <m/>
    <m/>
  </r>
  <r>
    <x v="43"/>
    <m/>
    <s v="male"/>
    <m/>
    <n v="30"/>
    <n v="80.314850000000007"/>
    <n v="0"/>
    <n v="0"/>
    <x v="0"/>
    <s v="."/>
    <s v="."/>
    <s v="."/>
    <s v="."/>
    <n v="0"/>
    <n v="0"/>
    <n v="0"/>
    <n v="0"/>
    <n v="0"/>
    <n v="33"/>
    <n v="0"/>
    <m/>
    <x v="7"/>
    <x v="105"/>
    <m/>
    <m/>
  </r>
  <r>
    <x v="43"/>
    <m/>
    <s v="male"/>
    <m/>
    <n v="30"/>
    <n v="80.314850000000007"/>
    <n v="0"/>
    <n v="0"/>
    <x v="0"/>
    <s v="."/>
    <s v="."/>
    <s v="."/>
    <s v="."/>
    <n v="0"/>
    <n v="0"/>
    <n v="0"/>
    <n v="0"/>
    <n v="0"/>
    <n v="33"/>
    <n v="0"/>
    <m/>
    <x v="7"/>
    <x v="106"/>
    <m/>
    <m/>
  </r>
  <r>
    <x v="44"/>
    <m/>
    <s v="female"/>
    <m/>
    <n v="30"/>
    <n v="60.120463999999998"/>
    <n v="0"/>
    <n v="0"/>
    <x v="0"/>
    <s v="."/>
    <s v="."/>
    <s v="."/>
    <s v="."/>
    <n v="0"/>
    <n v="0.5"/>
    <n v="0"/>
    <n v="0"/>
    <n v="0"/>
    <n v="33"/>
    <n v="0.5"/>
    <m/>
    <x v="0"/>
    <x v="107"/>
    <m/>
    <m/>
  </r>
  <r>
    <x v="44"/>
    <m/>
    <s v="female"/>
    <m/>
    <n v="29"/>
    <n v="60.120463999999998"/>
    <n v="0"/>
    <n v="0"/>
    <x v="0"/>
    <s v="."/>
    <s v="."/>
    <s v="."/>
    <s v="."/>
    <n v="0"/>
    <n v="0"/>
    <n v="0"/>
    <n v="0"/>
    <n v="0"/>
    <n v="33"/>
    <n v="0"/>
    <m/>
    <x v="10"/>
    <x v="88"/>
    <m/>
    <m/>
  </r>
  <r>
    <x v="44"/>
    <m/>
    <s v="female"/>
    <m/>
    <n v="30"/>
    <n v="60.120463999999998"/>
    <n v="0"/>
    <n v="0"/>
    <x v="0"/>
    <s v="."/>
    <s v="."/>
    <s v="."/>
    <s v="."/>
    <n v="0"/>
    <n v="0"/>
    <n v="0"/>
    <n v="0"/>
    <n v="0"/>
    <n v="33"/>
    <n v="0"/>
    <m/>
    <x v="3"/>
    <x v="88"/>
    <m/>
    <m/>
  </r>
  <r>
    <x v="44"/>
    <m/>
    <s v="female"/>
    <m/>
    <n v="30"/>
    <n v="60.120463999999998"/>
    <n v="0"/>
    <n v="0"/>
    <x v="0"/>
    <s v="."/>
    <s v="."/>
    <s v="."/>
    <s v="."/>
    <n v="0"/>
    <n v="0"/>
    <n v="0"/>
    <n v="0"/>
    <n v="0"/>
    <n v="33"/>
    <n v="0"/>
    <m/>
    <x v="3"/>
    <x v="88"/>
    <m/>
    <m/>
  </r>
  <r>
    <x v="44"/>
    <m/>
    <s v="female"/>
    <m/>
    <n v="30"/>
    <n v="60.120463999999998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4"/>
    <m/>
    <s v="female"/>
    <m/>
    <n v="29"/>
    <n v="60.120463999999998"/>
    <n v="0"/>
    <n v="0"/>
    <x v="0"/>
    <s v="."/>
    <s v="."/>
    <s v="."/>
    <s v="."/>
    <n v="0"/>
    <n v="0"/>
    <n v="0"/>
    <n v="0"/>
    <n v="0"/>
    <n v="33"/>
    <n v="0"/>
    <m/>
    <x v="3"/>
    <x v="96"/>
    <m/>
    <m/>
  </r>
  <r>
    <x v="44"/>
    <m/>
    <s v="female"/>
    <m/>
    <n v="30"/>
    <n v="60.120463999999998"/>
    <n v="0"/>
    <n v="0"/>
    <x v="0"/>
    <s v="."/>
    <s v="."/>
    <s v="."/>
    <s v="."/>
    <n v="0"/>
    <n v="0"/>
    <n v="0"/>
    <n v="0"/>
    <n v="0"/>
    <n v="33"/>
    <n v="0"/>
    <m/>
    <x v="3"/>
    <x v="108"/>
    <m/>
    <m/>
  </r>
  <r>
    <x v="44"/>
    <m/>
    <s v="female"/>
    <m/>
    <n v="30"/>
    <n v="60.120463999999998"/>
    <n v="0"/>
    <n v="0"/>
    <x v="0"/>
    <s v="."/>
    <s v="."/>
    <s v="."/>
    <s v="."/>
    <n v="0"/>
    <n v="0"/>
    <n v="0"/>
    <n v="0"/>
    <n v="0"/>
    <n v="33"/>
    <n v="0"/>
    <m/>
    <x v="3"/>
    <x v="75"/>
    <m/>
    <m/>
  </r>
  <r>
    <x v="44"/>
    <m/>
    <s v="female"/>
    <m/>
    <n v="30"/>
    <n v="60.120463999999998"/>
    <n v="0"/>
    <n v="0"/>
    <x v="0"/>
    <s v="."/>
    <s v="."/>
    <s v="."/>
    <s v="."/>
    <n v="0"/>
    <n v="0"/>
    <n v="0"/>
    <n v="0"/>
    <n v="0"/>
    <n v="33"/>
    <n v="0"/>
    <m/>
    <x v="3"/>
    <x v="109"/>
    <m/>
    <m/>
  </r>
  <r>
    <x v="44"/>
    <m/>
    <s v="female"/>
    <m/>
    <n v="27"/>
    <n v="60.120463999999998"/>
    <n v="0"/>
    <n v="0"/>
    <x v="0"/>
    <s v="."/>
    <s v="."/>
    <s v="."/>
    <s v="."/>
    <n v="0"/>
    <n v="0"/>
    <n v="0"/>
    <n v="0"/>
    <n v="0"/>
    <n v="33"/>
    <n v="0"/>
    <m/>
    <x v="3"/>
    <x v="109"/>
    <m/>
    <m/>
  </r>
  <r>
    <x v="44"/>
    <m/>
    <s v="female"/>
    <m/>
    <n v="30"/>
    <n v="60.120463999999998"/>
    <n v="0"/>
    <n v="0"/>
    <x v="0"/>
    <s v="."/>
    <s v="."/>
    <s v="."/>
    <s v="."/>
    <n v="0"/>
    <n v="0"/>
    <n v="0"/>
    <n v="0"/>
    <n v="0"/>
    <n v="33"/>
    <n v="0"/>
    <m/>
    <x v="3"/>
    <x v="107"/>
    <m/>
    <m/>
  </r>
  <r>
    <x v="45"/>
    <m/>
    <s v="male"/>
    <m/>
    <n v="30"/>
    <n v="73.275840000000002"/>
    <n v="0"/>
    <n v="0"/>
    <x v="0"/>
    <s v="Active Mood disorder"/>
    <s v="."/>
    <s v="."/>
    <s v="."/>
    <n v="0"/>
    <n v="0"/>
    <n v="0"/>
    <n v="0"/>
    <n v="0"/>
    <n v="33"/>
    <n v="0"/>
    <m/>
    <x v="10"/>
    <x v="7"/>
    <m/>
    <m/>
  </r>
  <r>
    <x v="45"/>
    <m/>
    <s v="male"/>
    <m/>
    <n v="27"/>
    <n v="73.275840000000002"/>
    <n v="0"/>
    <n v="0"/>
    <x v="0"/>
    <s v="."/>
    <s v="."/>
    <s v="."/>
    <s v="."/>
    <n v="0"/>
    <n v="0"/>
    <n v="0"/>
    <n v="0"/>
    <n v="0"/>
    <n v="33"/>
    <n v="0"/>
    <m/>
    <x v="10"/>
    <x v="6"/>
    <m/>
    <m/>
  </r>
  <r>
    <x v="45"/>
    <m/>
    <s v="male"/>
    <m/>
    <n v="30"/>
    <n v="73.275840000000002"/>
    <n v="0"/>
    <n v="0"/>
    <x v="0"/>
    <s v="Remote Mood disorder"/>
    <s v="."/>
    <s v="."/>
    <s v="."/>
    <n v="0"/>
    <n v="0"/>
    <n v="0"/>
    <n v="0"/>
    <n v="0"/>
    <n v="33"/>
    <n v="0"/>
    <m/>
    <x v="4"/>
    <x v="110"/>
    <m/>
    <m/>
  </r>
  <r>
    <x v="45"/>
    <m/>
    <s v="male"/>
    <m/>
    <n v="29"/>
    <n v="73.275840000000002"/>
    <n v="0"/>
    <n v="0"/>
    <x v="0"/>
    <s v="Remote Mood disorder"/>
    <s v="."/>
    <s v="."/>
    <s v="."/>
    <n v="0"/>
    <n v="0"/>
    <n v="0"/>
    <n v="0"/>
    <n v="0"/>
    <n v="33"/>
    <n v="0"/>
    <m/>
    <x v="10"/>
    <x v="111"/>
    <m/>
    <m/>
  </r>
  <r>
    <x v="45"/>
    <m/>
    <s v="male"/>
    <m/>
    <n v="30"/>
    <n v="73.275840000000002"/>
    <n v="0"/>
    <n v="0"/>
    <x v="0"/>
    <s v="."/>
    <s v="."/>
    <s v="."/>
    <s v="."/>
    <n v="0"/>
    <n v="0"/>
    <n v="0"/>
    <n v="0"/>
    <n v="0"/>
    <n v="33"/>
    <n v="0"/>
    <m/>
    <x v="10"/>
    <x v="40"/>
    <m/>
    <m/>
  </r>
  <r>
    <x v="45"/>
    <m/>
    <s v="male"/>
    <m/>
    <n v="30"/>
    <n v="73.275840000000002"/>
    <n v="0"/>
    <n v="0"/>
    <x v="0"/>
    <s v="Active Mood disorder"/>
    <s v="."/>
    <s v="."/>
    <s v="."/>
    <n v="0"/>
    <n v="0"/>
    <n v="0"/>
    <n v="0"/>
    <n v="0"/>
    <n v="33"/>
    <n v="0"/>
    <m/>
    <x v="10"/>
    <x v="8"/>
    <m/>
    <m/>
  </r>
  <r>
    <x v="45"/>
    <m/>
    <s v="male"/>
    <m/>
    <n v="28"/>
    <n v="73.275840000000002"/>
    <n v="0"/>
    <n v="0"/>
    <x v="0"/>
    <s v="Active Mood disorder"/>
    <s v="."/>
    <s v="."/>
    <s v="."/>
    <n v="0"/>
    <n v="0"/>
    <n v="0"/>
    <n v="0"/>
    <n v="0"/>
    <n v="33"/>
    <n v="0"/>
    <m/>
    <x v="10"/>
    <x v="25"/>
    <m/>
    <m/>
  </r>
  <r>
    <x v="45"/>
    <m/>
    <s v="male"/>
    <m/>
    <n v="30"/>
    <n v="73.275840000000002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46"/>
    <m/>
    <s v="female"/>
    <m/>
    <n v="30"/>
    <n v="69.883644000000004"/>
    <n v="0"/>
    <n v="0"/>
    <x v="0"/>
    <s v="."/>
    <s v="."/>
    <s v="."/>
    <s v="."/>
    <n v="0"/>
    <n v="0"/>
    <n v="0"/>
    <n v="0"/>
    <n v="0"/>
    <n v="33"/>
    <n v="0"/>
    <m/>
    <x v="9"/>
    <x v="112"/>
    <m/>
    <m/>
  </r>
  <r>
    <x v="46"/>
    <m/>
    <s v="female"/>
    <m/>
    <n v="28"/>
    <n v="69.883644000000004"/>
    <n v="0"/>
    <n v="0"/>
    <x v="0"/>
    <s v="."/>
    <s v="."/>
    <s v="."/>
    <s v="."/>
    <n v="0"/>
    <n v="0"/>
    <n v="0"/>
    <n v="0"/>
    <n v="0"/>
    <n v="33"/>
    <n v="0"/>
    <m/>
    <x v="9"/>
    <x v="17"/>
    <m/>
    <m/>
  </r>
  <r>
    <x v="46"/>
    <m/>
    <s v="female"/>
    <m/>
    <n v="29"/>
    <n v="69.883644000000004"/>
    <n v="0"/>
    <n v="0"/>
    <x v="0"/>
    <s v="."/>
    <s v="."/>
    <s v="."/>
    <s v="."/>
    <n v="0"/>
    <n v="0"/>
    <n v="0"/>
    <n v="0"/>
    <n v="0"/>
    <n v="33"/>
    <n v="0"/>
    <m/>
    <x v="5"/>
    <x v="16"/>
    <m/>
    <m/>
  </r>
  <r>
    <x v="46"/>
    <m/>
    <s v="female"/>
    <m/>
    <n v="27"/>
    <n v="69.883644000000004"/>
    <n v="0"/>
    <n v="0"/>
    <x v="0"/>
    <s v="."/>
    <s v="."/>
    <s v="."/>
    <s v="."/>
    <n v="0"/>
    <n v="0"/>
    <n v="0"/>
    <n v="0"/>
    <n v="0"/>
    <n v="33"/>
    <n v="0"/>
    <m/>
    <x v="9"/>
    <x v="112"/>
    <m/>
    <m/>
  </r>
  <r>
    <x v="47"/>
    <m/>
    <s v="female"/>
    <m/>
    <n v="29"/>
    <n v="66.329909999999998"/>
    <n v="0.5"/>
    <n v="0"/>
    <x v="1"/>
    <s v="Active Mood disorder"/>
    <s v="."/>
    <s v="."/>
    <s v="."/>
    <n v="0"/>
    <n v="0.5"/>
    <n v="0"/>
    <n v="0.5"/>
    <n v="0"/>
    <n v="23"/>
    <n v="1"/>
    <m/>
    <x v="2"/>
    <x v="38"/>
    <m/>
    <m/>
  </r>
  <r>
    <x v="47"/>
    <m/>
    <s v="female"/>
    <m/>
    <n v="29"/>
    <n v="66.329909999999998"/>
    <n v="0.5"/>
    <n v="0"/>
    <x v="1"/>
    <s v="."/>
    <s v="."/>
    <s v="."/>
    <s v="."/>
    <n v="0"/>
    <n v="0.5"/>
    <n v="0.5"/>
    <n v="0"/>
    <n v="0"/>
    <n v="23"/>
    <n v="1"/>
    <m/>
    <x v="5"/>
    <x v="74"/>
    <m/>
    <m/>
  </r>
  <r>
    <x v="47"/>
    <m/>
    <s v="female"/>
    <m/>
    <n v="28"/>
    <n v="66.329909999999998"/>
    <n v="0"/>
    <n v="0"/>
    <x v="0"/>
    <s v="."/>
    <s v="."/>
    <s v="."/>
    <s v="."/>
    <n v="0"/>
    <n v="0"/>
    <n v="0"/>
    <n v="0"/>
    <n v="0"/>
    <n v="23"/>
    <n v="0"/>
    <m/>
    <x v="5"/>
    <x v="37"/>
    <m/>
    <m/>
  </r>
  <r>
    <x v="47"/>
    <m/>
    <s v="female"/>
    <m/>
    <n v="30"/>
    <n v="66.329909999999998"/>
    <n v="0.5"/>
    <n v="0.5"/>
    <x v="4"/>
    <s v="Remote Mood disorder"/>
    <s v="."/>
    <s v="."/>
    <s v="."/>
    <n v="0.5"/>
    <n v="1"/>
    <n v="0.5"/>
    <n v="0.5"/>
    <n v="0"/>
    <n v="23"/>
    <n v="3"/>
    <m/>
    <x v="5"/>
    <x v="10"/>
    <m/>
    <m/>
  </r>
  <r>
    <x v="47"/>
    <m/>
    <s v="female"/>
    <m/>
    <n v="27"/>
    <n v="66.329909999999998"/>
    <n v="0.5"/>
    <n v="0.5"/>
    <x v="1"/>
    <s v="Remote Mood disorder"/>
    <s v="."/>
    <s v="."/>
    <s v="."/>
    <n v="0"/>
    <n v="0.5"/>
    <n v="0.5"/>
    <n v="0.5"/>
    <n v="1"/>
    <n v="23"/>
    <n v="3"/>
    <m/>
    <x v="5"/>
    <x v="78"/>
    <m/>
    <m/>
  </r>
  <r>
    <x v="48"/>
    <m/>
    <s v="female"/>
    <m/>
    <n v="28"/>
    <n v="59.022587000000001"/>
    <n v="0"/>
    <n v="0"/>
    <x v="0"/>
    <s v="Active Mood disorder"/>
    <s v="."/>
    <s v="."/>
    <s v="."/>
    <n v="0"/>
    <n v="0.5"/>
    <n v="0"/>
    <n v="0"/>
    <n v="0"/>
    <n v="23"/>
    <n v="0.5"/>
    <m/>
    <x v="2"/>
    <x v="78"/>
    <m/>
    <m/>
  </r>
  <r>
    <x v="48"/>
    <m/>
    <s v="female"/>
    <m/>
    <n v="30"/>
    <n v="59.022587000000001"/>
    <n v="0"/>
    <n v="0"/>
    <x v="0"/>
    <s v="Active Mood disorder"/>
    <s v="."/>
    <s v="."/>
    <s v="."/>
    <n v="0"/>
    <n v="0"/>
    <n v="0"/>
    <n v="0"/>
    <n v="0"/>
    <n v="23"/>
    <n v="0"/>
    <m/>
    <x v="5"/>
    <x v="77"/>
    <m/>
    <m/>
  </r>
  <r>
    <x v="48"/>
    <m/>
    <s v="female"/>
    <m/>
    <n v="29"/>
    <n v="59.022587000000001"/>
    <n v="0"/>
    <n v="0"/>
    <x v="0"/>
    <s v="."/>
    <s v="."/>
    <s v="."/>
    <s v="."/>
    <n v="0"/>
    <n v="0"/>
    <n v="0"/>
    <n v="0"/>
    <n v="0"/>
    <n v="23"/>
    <n v="0"/>
    <m/>
    <x v="5"/>
    <x v="113"/>
    <m/>
    <m/>
  </r>
  <r>
    <x v="48"/>
    <m/>
    <s v="female"/>
    <m/>
    <n v="28"/>
    <n v="59.022587000000001"/>
    <n v="0"/>
    <n v="0"/>
    <x v="0"/>
    <s v="Active Mood disorder"/>
    <s v="."/>
    <s v="."/>
    <s v="."/>
    <n v="0"/>
    <n v="0"/>
    <n v="0"/>
    <n v="0"/>
    <n v="0"/>
    <n v="23"/>
    <n v="0"/>
    <m/>
    <x v="2"/>
    <x v="77"/>
    <m/>
    <m/>
  </r>
  <r>
    <x v="48"/>
    <m/>
    <s v="female"/>
    <m/>
    <n v="29"/>
    <n v="59.022587000000001"/>
    <n v="0"/>
    <n v="0"/>
    <x v="0"/>
    <s v="Remote Mood disorder"/>
    <s v="."/>
    <s v="."/>
    <s v="."/>
    <n v="0"/>
    <n v="0"/>
    <n v="0"/>
    <n v="0"/>
    <n v="0"/>
    <n v="23"/>
    <n v="0"/>
    <m/>
    <x v="2"/>
    <x v="77"/>
    <m/>
    <m/>
  </r>
  <r>
    <x v="48"/>
    <m/>
    <s v="female"/>
    <m/>
    <n v="26"/>
    <n v="59.022587000000001"/>
    <n v="0"/>
    <n v="0"/>
    <x v="0"/>
    <s v="."/>
    <s v="."/>
    <s v="."/>
    <s v="."/>
    <n v="0"/>
    <n v="0"/>
    <n v="0"/>
    <n v="0"/>
    <n v="0"/>
    <n v="23"/>
    <n v="0"/>
    <m/>
    <x v="5"/>
    <x v="114"/>
    <m/>
    <m/>
  </r>
  <r>
    <x v="48"/>
    <m/>
    <s v="female"/>
    <m/>
    <n v="29"/>
    <n v="59.022587000000001"/>
    <n v="0.5"/>
    <n v="0"/>
    <x v="1"/>
    <s v="."/>
    <s v="."/>
    <s v="."/>
    <s v="."/>
    <n v="0"/>
    <n v="0"/>
    <n v="0.5"/>
    <n v="0"/>
    <n v="0"/>
    <n v="23"/>
    <n v="0.5"/>
    <m/>
    <x v="5"/>
    <x v="115"/>
    <m/>
    <m/>
  </r>
  <r>
    <x v="48"/>
    <m/>
    <s v="female"/>
    <m/>
    <n v="30"/>
    <n v="59.022587000000001"/>
    <n v="0"/>
    <n v="0"/>
    <x v="0"/>
    <s v="Active Mood disorder"/>
    <s v="."/>
    <s v="."/>
    <s v="."/>
    <n v="0"/>
    <n v="0"/>
    <n v="0"/>
    <n v="0"/>
    <n v="0"/>
    <n v="23"/>
    <n v="0"/>
    <m/>
    <x v="5"/>
    <x v="37"/>
    <m/>
    <m/>
  </r>
  <r>
    <x v="48"/>
    <m/>
    <s v="female"/>
    <m/>
    <n v="28"/>
    <n v="59.022587000000001"/>
    <n v="0"/>
    <n v="0"/>
    <x v="0"/>
    <s v="Remote Mood disorder"/>
    <s v="."/>
    <s v="."/>
    <s v="."/>
    <n v="0"/>
    <n v="0"/>
    <n v="0"/>
    <n v="0"/>
    <n v="0"/>
    <n v="23"/>
    <n v="0"/>
    <m/>
    <x v="5"/>
    <x v="64"/>
    <m/>
    <m/>
  </r>
  <r>
    <x v="48"/>
    <m/>
    <s v="female"/>
    <m/>
    <n v="29"/>
    <n v="59.022587000000001"/>
    <n v="0"/>
    <n v="0"/>
    <x v="0"/>
    <s v="Active Mood disorder"/>
    <s v="."/>
    <s v="."/>
    <s v="."/>
    <n v="0"/>
    <n v="0"/>
    <n v="0"/>
    <n v="0"/>
    <n v="0"/>
    <n v="23"/>
    <n v="0"/>
    <m/>
    <x v="5"/>
    <x v="77"/>
    <m/>
    <m/>
  </r>
  <r>
    <x v="48"/>
    <m/>
    <s v="female"/>
    <m/>
    <n v="28"/>
    <n v="59.022587000000001"/>
    <n v="0"/>
    <n v="0"/>
    <x v="0"/>
    <s v="Active Mood disorder"/>
    <s v="."/>
    <s v="."/>
    <s v="."/>
    <n v="0"/>
    <n v="0"/>
    <n v="0"/>
    <n v="0"/>
    <n v="0"/>
    <n v="23"/>
    <n v="0"/>
    <m/>
    <x v="5"/>
    <x v="64"/>
    <m/>
    <m/>
  </r>
  <r>
    <x v="48"/>
    <m/>
    <s v="female"/>
    <m/>
    <n v="27"/>
    <n v="59.022587000000001"/>
    <n v="0"/>
    <n v="0"/>
    <x v="0"/>
    <s v="Remote Mood disorder"/>
    <s v="."/>
    <s v="."/>
    <s v="."/>
    <n v="0"/>
    <n v="0"/>
    <n v="0"/>
    <n v="0"/>
    <n v="0"/>
    <n v="23"/>
    <n v="0"/>
    <m/>
    <x v="9"/>
    <x v="77"/>
    <m/>
    <m/>
  </r>
  <r>
    <x v="49"/>
    <m/>
    <s v="male"/>
    <m/>
    <n v="29"/>
    <n v="62.792605999999999"/>
    <n v="0"/>
    <n v="0"/>
    <x v="0"/>
    <s v="Active Other neurol/med diagnoses"/>
    <s v="."/>
    <s v="."/>
    <s v="."/>
    <n v="0"/>
    <n v="0"/>
    <n v="0"/>
    <n v="0"/>
    <n v="0"/>
    <n v="34"/>
    <n v="0"/>
    <m/>
    <x v="14"/>
    <x v="116"/>
    <m/>
    <m/>
  </r>
  <r>
    <x v="49"/>
    <m/>
    <s v="male"/>
    <m/>
    <n v="30"/>
    <n v="62.792605999999999"/>
    <n v="0"/>
    <n v="0"/>
    <x v="0"/>
    <s v="Remote Hypothyroidism"/>
    <s v="."/>
    <s v="."/>
    <s v="."/>
    <n v="0"/>
    <n v="0"/>
    <n v="0"/>
    <n v="0"/>
    <n v="0"/>
    <n v="34"/>
    <n v="0"/>
    <m/>
    <x v="6"/>
    <x v="28"/>
    <m/>
    <m/>
  </r>
  <r>
    <x v="49"/>
    <m/>
    <s v="male"/>
    <m/>
    <n v="30"/>
    <n v="62.792605999999999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49"/>
    <m/>
    <s v="male"/>
    <m/>
    <n v="30"/>
    <n v="62.792605999999999"/>
    <n v="0"/>
    <n v="0"/>
    <x v="0"/>
    <s v="Active Other neurol/med diagnoses"/>
    <s v="."/>
    <s v="."/>
    <s v="."/>
    <n v="0"/>
    <n v="0"/>
    <n v="0"/>
    <n v="0"/>
    <n v="0"/>
    <n v="34"/>
    <n v="0"/>
    <m/>
    <x v="0"/>
    <x v="0"/>
    <m/>
    <m/>
  </r>
  <r>
    <x v="50"/>
    <m/>
    <s v="female"/>
    <m/>
    <n v="30"/>
    <n v="49.965780000000002"/>
    <n v="0"/>
    <n v="0"/>
    <x v="0"/>
    <s v="."/>
    <s v="."/>
    <s v="."/>
    <s v="."/>
    <n v="0"/>
    <n v="0.5"/>
    <n v="0"/>
    <n v="0"/>
    <n v="0"/>
    <n v="22"/>
    <n v="0.5"/>
    <m/>
    <x v="0"/>
    <x v="11"/>
    <m/>
    <m/>
  </r>
  <r>
    <x v="50"/>
    <m/>
    <s v="female"/>
    <m/>
    <n v="24"/>
    <n v="49.965780000000002"/>
    <n v="1"/>
    <n v="1"/>
    <x v="4"/>
    <s v="."/>
    <s v="."/>
    <s v="."/>
    <s v="."/>
    <n v="0.5"/>
    <n v="0.5"/>
    <n v="1"/>
    <n v="1"/>
    <n v="1"/>
    <n v="22"/>
    <n v="5"/>
    <m/>
    <x v="9"/>
    <x v="13"/>
    <m/>
    <m/>
  </r>
  <r>
    <x v="51"/>
    <m/>
    <s v="male"/>
    <m/>
    <n v="25"/>
    <n v="81.327860000000001"/>
    <n v="0"/>
    <n v="0"/>
    <x v="0"/>
    <s v="."/>
    <s v="."/>
    <s v="."/>
    <s v="."/>
    <n v="0.5"/>
    <n v="0"/>
    <n v="0"/>
    <n v="0"/>
    <n v="0"/>
    <m/>
    <n v="0.5"/>
    <m/>
    <x v="7"/>
    <x v="117"/>
    <m/>
    <m/>
  </r>
  <r>
    <x v="51"/>
    <m/>
    <s v="male"/>
    <m/>
    <n v="22"/>
    <n v="81.327860000000001"/>
    <n v="0.5"/>
    <n v="0"/>
    <x v="1"/>
    <s v="."/>
    <s v="."/>
    <s v="."/>
    <s v="."/>
    <n v="0"/>
    <n v="0.5"/>
    <n v="0.5"/>
    <n v="0.5"/>
    <n v="0"/>
    <m/>
    <n v="1.5"/>
    <m/>
    <x v="0"/>
    <x v="0"/>
    <m/>
    <m/>
  </r>
  <r>
    <x v="52"/>
    <m/>
    <s v="female"/>
    <m/>
    <n v="28"/>
    <n v="66.562629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52"/>
    <m/>
    <s v="female"/>
    <m/>
    <n v="30"/>
    <n v="66.562629999999999"/>
    <n v="0"/>
    <n v="0"/>
    <x v="0"/>
    <s v="Active Mood disorder"/>
    <s v="."/>
    <s v="."/>
    <s v="."/>
    <n v="0"/>
    <n v="0"/>
    <n v="0"/>
    <n v="0"/>
    <n v="0"/>
    <n v="33"/>
    <n v="0"/>
    <m/>
    <x v="5"/>
    <x v="5"/>
    <m/>
    <m/>
  </r>
  <r>
    <x v="52"/>
    <m/>
    <s v="female"/>
    <m/>
    <n v="30"/>
    <n v="66.562629999999999"/>
    <n v="0"/>
    <n v="0"/>
    <x v="0"/>
    <s v="Active Mood disorder"/>
    <s v="."/>
    <s v="."/>
    <s v="."/>
    <n v="0"/>
    <n v="0"/>
    <n v="0"/>
    <n v="0"/>
    <n v="0"/>
    <n v="33"/>
    <n v="0"/>
    <m/>
    <x v="5"/>
    <x v="6"/>
    <m/>
    <m/>
  </r>
  <r>
    <x v="52"/>
    <m/>
    <s v="female"/>
    <m/>
    <n v="30"/>
    <n v="66.562629999999999"/>
    <n v="0.5"/>
    <n v="0"/>
    <x v="1"/>
    <s v="Active Major Head Trauma"/>
    <s v="."/>
    <s v="."/>
    <s v="."/>
    <n v="0"/>
    <n v="0"/>
    <n v="0.5"/>
    <n v="0"/>
    <n v="0"/>
    <n v="33"/>
    <n v="0.5"/>
    <m/>
    <x v="5"/>
    <x v="25"/>
    <m/>
    <m/>
  </r>
  <r>
    <x v="52"/>
    <m/>
    <s v="female"/>
    <m/>
    <n v="30"/>
    <n v="66.562629999999999"/>
    <n v="0.5"/>
    <n v="0"/>
    <x v="12"/>
    <s v="Active Major Head Trauma"/>
    <s v="."/>
    <s v="."/>
    <s v="."/>
    <n v="0.5"/>
    <n v="0.5"/>
    <n v="0.5"/>
    <n v="0"/>
    <n v="0"/>
    <n v="33"/>
    <n v="1.5"/>
    <m/>
    <x v="5"/>
    <x v="6"/>
    <m/>
    <m/>
  </r>
  <r>
    <x v="52"/>
    <m/>
    <s v="female"/>
    <m/>
    <n v="30"/>
    <n v="66.562629999999999"/>
    <n v="0"/>
    <n v="0"/>
    <x v="0"/>
    <s v="Remote Major Head Trauma"/>
    <s v="."/>
    <s v="."/>
    <s v="."/>
    <n v="0"/>
    <n v="0"/>
    <n v="0"/>
    <n v="0"/>
    <n v="0"/>
    <n v="33"/>
    <n v="0"/>
    <m/>
    <x v="5"/>
    <x v="6"/>
    <m/>
    <m/>
  </r>
  <r>
    <x v="52"/>
    <m/>
    <s v="female"/>
    <m/>
    <n v="30"/>
    <n v="66.562629999999999"/>
    <n v="0.5"/>
    <n v="0"/>
    <x v="13"/>
    <s v="Remote CVD"/>
    <s v="Remote Other neurol/med diagnoses"/>
    <s v="."/>
    <s v="."/>
    <n v="0.5"/>
    <n v="0.5"/>
    <n v="0.5"/>
    <n v="0"/>
    <n v="0"/>
    <n v="33"/>
    <n v="1.5"/>
    <m/>
    <x v="5"/>
    <x v="67"/>
    <m/>
    <m/>
  </r>
  <r>
    <x v="52"/>
    <m/>
    <s v="female"/>
    <m/>
    <n v="29"/>
    <n v="66.562629999999999"/>
    <n v="0"/>
    <n v="0"/>
    <x v="0"/>
    <s v="Active Major Head Trauma"/>
    <s v="."/>
    <s v="."/>
    <s v="."/>
    <n v="0"/>
    <n v="0"/>
    <n v="0"/>
    <n v="0.5"/>
    <n v="0"/>
    <n v="33"/>
    <n v="0.5"/>
    <m/>
    <x v="9"/>
    <x v="17"/>
    <m/>
    <m/>
  </r>
  <r>
    <x v="52"/>
    <m/>
    <s v="female"/>
    <m/>
    <n v="30"/>
    <n v="66.562629999999999"/>
    <n v="0"/>
    <n v="0"/>
    <x v="0"/>
    <s v="Remote Major Head Trauma"/>
    <s v="."/>
    <s v="."/>
    <s v="."/>
    <n v="0"/>
    <n v="0"/>
    <n v="0"/>
    <n v="0"/>
    <n v="0"/>
    <n v="33"/>
    <n v="0"/>
    <m/>
    <x v="9"/>
    <x v="18"/>
    <m/>
    <m/>
  </r>
  <r>
    <x v="52"/>
    <m/>
    <s v="female"/>
    <m/>
    <n v="30"/>
    <n v="66.562629999999999"/>
    <n v="0"/>
    <n v="0"/>
    <x v="0"/>
    <s v="."/>
    <s v="."/>
    <s v="."/>
    <s v="."/>
    <n v="0"/>
    <n v="0"/>
    <n v="0"/>
    <n v="0"/>
    <n v="0"/>
    <n v="33"/>
    <n v="0"/>
    <m/>
    <x v="9"/>
    <x v="17"/>
    <m/>
    <m/>
  </r>
  <r>
    <x v="52"/>
    <m/>
    <s v="female"/>
    <m/>
    <n v="30"/>
    <n v="66.562629999999999"/>
    <n v="0"/>
    <n v="0"/>
    <x v="0"/>
    <s v="Remote Major Head Trauma"/>
    <s v="."/>
    <s v="."/>
    <s v="."/>
    <n v="0"/>
    <n v="0"/>
    <n v="0"/>
    <n v="0"/>
    <n v="0"/>
    <n v="33"/>
    <n v="0"/>
    <m/>
    <x v="5"/>
    <x v="23"/>
    <m/>
    <m/>
  </r>
  <r>
    <x v="52"/>
    <m/>
    <s v="female"/>
    <m/>
    <n v="30"/>
    <n v="66.562629999999999"/>
    <n v="0"/>
    <n v="0"/>
    <x v="0"/>
    <s v="Remote Major Head Trauma"/>
    <s v="."/>
    <s v="."/>
    <s v="."/>
    <n v="0"/>
    <n v="0"/>
    <n v="0"/>
    <n v="0"/>
    <n v="0"/>
    <n v="33"/>
    <n v="0"/>
    <m/>
    <x v="5"/>
    <x v="97"/>
    <m/>
    <m/>
  </r>
  <r>
    <x v="52"/>
    <m/>
    <s v="female"/>
    <m/>
    <n v="30"/>
    <n v="66.562629999999999"/>
    <n v="0.5"/>
    <n v="0"/>
    <x v="7"/>
    <s v="Remote Hypothyroidism"/>
    <s v="Remote Major Head Trauma"/>
    <s v="."/>
    <s v="."/>
    <n v="0.5"/>
    <n v="0.5"/>
    <n v="0.5"/>
    <n v="0.5"/>
    <n v="0"/>
    <n v="33"/>
    <n v="2"/>
    <m/>
    <x v="9"/>
    <x v="14"/>
    <m/>
    <m/>
  </r>
  <r>
    <x v="53"/>
    <m/>
    <s v="female"/>
    <m/>
    <n v="30"/>
    <n v="48.783023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53"/>
    <m/>
    <s v="female"/>
    <m/>
    <n v="30"/>
    <n v="48.783023999999997"/>
    <n v="0"/>
    <n v="0"/>
    <x v="0"/>
    <s v="."/>
    <s v="."/>
    <s v="."/>
    <s v="."/>
    <n v="0"/>
    <n v="0"/>
    <n v="0"/>
    <n v="0"/>
    <n v="0"/>
    <n v="33"/>
    <n v="0"/>
    <m/>
    <x v="2"/>
    <x v="118"/>
    <m/>
    <m/>
  </r>
  <r>
    <x v="54"/>
    <m/>
    <s v="female"/>
    <m/>
    <n v="27"/>
    <n v="80.533879999999996"/>
    <n v="0"/>
    <n v="0"/>
    <x v="0"/>
    <s v="."/>
    <s v="."/>
    <s v="."/>
    <s v="."/>
    <n v="0"/>
    <n v="0"/>
    <n v="0"/>
    <n v="0"/>
    <n v="0"/>
    <n v="23"/>
    <n v="0"/>
    <m/>
    <x v="19"/>
    <x v="119"/>
    <m/>
    <m/>
  </r>
  <r>
    <x v="54"/>
    <m/>
    <s v="female"/>
    <m/>
    <n v="24"/>
    <n v="80.533879999999996"/>
    <n v="0"/>
    <n v="0"/>
    <x v="0"/>
    <s v="Active Bereavement"/>
    <s v="."/>
    <s v="."/>
    <s v="."/>
    <n v="0"/>
    <n v="0"/>
    <n v="0"/>
    <n v="0"/>
    <n v="0"/>
    <n v="23"/>
    <n v="0"/>
    <m/>
    <x v="19"/>
    <x v="120"/>
    <m/>
    <m/>
  </r>
  <r>
    <x v="54"/>
    <m/>
    <s v="female"/>
    <m/>
    <n v="29"/>
    <n v="80.533879999999996"/>
    <n v="0"/>
    <n v="0"/>
    <x v="0"/>
    <s v="."/>
    <s v="."/>
    <s v="."/>
    <s v="."/>
    <n v="0"/>
    <n v="0"/>
    <n v="0"/>
    <n v="0"/>
    <n v="0"/>
    <n v="23"/>
    <n v="0"/>
    <m/>
    <x v="20"/>
    <x v="121"/>
    <m/>
    <m/>
  </r>
  <r>
    <x v="54"/>
    <m/>
    <s v="female"/>
    <m/>
    <n v="30"/>
    <n v="80.533879999999996"/>
    <n v="0"/>
    <n v="0"/>
    <x v="0"/>
    <s v="."/>
    <s v="."/>
    <s v="."/>
    <s v="."/>
    <n v="0"/>
    <n v="0"/>
    <n v="0"/>
    <n v="0"/>
    <n v="0"/>
    <n v="23"/>
    <n v="0"/>
    <m/>
    <x v="20"/>
    <x v="122"/>
    <m/>
    <m/>
  </r>
  <r>
    <x v="54"/>
    <m/>
    <s v="female"/>
    <m/>
    <n v="28"/>
    <n v="80.533879999999996"/>
    <n v="0"/>
    <n v="0"/>
    <x v="0"/>
    <s v="."/>
    <s v="."/>
    <s v="."/>
    <s v="."/>
    <n v="0"/>
    <n v="0"/>
    <n v="0"/>
    <n v="0"/>
    <n v="0"/>
    <n v="23"/>
    <n v="0"/>
    <m/>
    <x v="20"/>
    <x v="120"/>
    <m/>
    <m/>
  </r>
  <r>
    <x v="54"/>
    <m/>
    <s v="female"/>
    <m/>
    <n v="28"/>
    <n v="80.533879999999996"/>
    <n v="0"/>
    <n v="0"/>
    <x v="0"/>
    <s v="Active Mood disorder"/>
    <s v="."/>
    <s v="."/>
    <s v="."/>
    <n v="0"/>
    <n v="0"/>
    <n v="0"/>
    <n v="0"/>
    <n v="0"/>
    <n v="23"/>
    <n v="0"/>
    <m/>
    <x v="20"/>
    <x v="123"/>
    <m/>
    <m/>
  </r>
  <r>
    <x v="54"/>
    <m/>
    <s v="female"/>
    <m/>
    <n v="27"/>
    <n v="80.533879999999996"/>
    <n v="0"/>
    <n v="0"/>
    <x v="0"/>
    <s v="."/>
    <s v="."/>
    <s v="."/>
    <s v="."/>
    <n v="0"/>
    <n v="0"/>
    <n v="0"/>
    <n v="0"/>
    <n v="0"/>
    <n v="23"/>
    <n v="0"/>
    <m/>
    <x v="20"/>
    <x v="124"/>
    <m/>
    <m/>
  </r>
  <r>
    <x v="54"/>
    <m/>
    <s v="female"/>
    <m/>
    <n v="28"/>
    <n v="80.533879999999996"/>
    <n v="0"/>
    <n v="0"/>
    <x v="0"/>
    <s v="Remote CVD"/>
    <s v="."/>
    <s v="."/>
    <s v="."/>
    <n v="0"/>
    <n v="0"/>
    <n v="0"/>
    <n v="0"/>
    <n v="0"/>
    <n v="23"/>
    <n v="0"/>
    <m/>
    <x v="20"/>
    <x v="125"/>
    <m/>
    <m/>
  </r>
  <r>
    <x v="54"/>
    <m/>
    <s v="female"/>
    <m/>
    <n v="28"/>
    <n v="80.533879999999996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55"/>
    <m/>
    <s v="male"/>
    <m/>
    <n v="29"/>
    <n v="77.467489999999998"/>
    <n v="0"/>
    <n v="0"/>
    <x v="0"/>
    <s v="Active Other neurol/med diagnoses"/>
    <s v="."/>
    <s v="."/>
    <s v="."/>
    <n v="0"/>
    <n v="0"/>
    <n v="0"/>
    <n v="0"/>
    <n v="0"/>
    <n v="33"/>
    <n v="0"/>
    <m/>
    <x v="12"/>
    <x v="28"/>
    <m/>
    <m/>
  </r>
  <r>
    <x v="55"/>
    <m/>
    <s v="male"/>
    <m/>
    <n v="28"/>
    <n v="77.467489999999998"/>
    <n v="0.5"/>
    <n v="1"/>
    <x v="4"/>
    <s v="AD dem w/CVD contribut"/>
    <s v="."/>
    <s v="."/>
    <s v="."/>
    <n v="0.5"/>
    <n v="0.5"/>
    <n v="1"/>
    <n v="0.5"/>
    <n v="1"/>
    <n v="33"/>
    <n v="4.5"/>
    <m/>
    <x v="12"/>
    <x v="21"/>
    <m/>
    <m/>
  </r>
  <r>
    <x v="55"/>
    <m/>
    <s v="male"/>
    <m/>
    <n v="23"/>
    <n v="77.467489999999998"/>
    <n v="1"/>
    <n v="1"/>
    <x v="4"/>
    <s v="AD dem w/CVD not contrib"/>
    <s v="Active CVD"/>
    <s v="."/>
    <s v="."/>
    <n v="2"/>
    <n v="1"/>
    <n v="1"/>
    <n v="1"/>
    <n v="1"/>
    <n v="33"/>
    <n v="7"/>
    <m/>
    <x v="0"/>
    <x v="0"/>
    <m/>
    <m/>
  </r>
  <r>
    <x v="56"/>
    <m/>
    <s v="female"/>
    <m/>
    <n v="30"/>
    <n v="51.367558000000002"/>
    <n v="0"/>
    <n v="0"/>
    <x v="0"/>
    <s v="."/>
    <s v="."/>
    <s v="."/>
    <s v="."/>
    <n v="0"/>
    <n v="0"/>
    <n v="0"/>
    <n v="0"/>
    <n v="0"/>
    <n v="44"/>
    <n v="0"/>
    <m/>
    <x v="0"/>
    <x v="46"/>
    <m/>
    <m/>
  </r>
  <r>
    <x v="56"/>
    <m/>
    <s v="female"/>
    <m/>
    <n v="29"/>
    <n v="51.367558000000002"/>
    <n v="0"/>
    <n v="0"/>
    <x v="0"/>
    <s v="."/>
    <s v="."/>
    <s v="."/>
    <s v="."/>
    <n v="0"/>
    <n v="0"/>
    <n v="0"/>
    <n v="0"/>
    <n v="0"/>
    <n v="44"/>
    <n v="0"/>
    <m/>
    <x v="10"/>
    <x v="1"/>
    <m/>
    <m/>
  </r>
  <r>
    <x v="56"/>
    <m/>
    <s v="female"/>
    <m/>
    <n v="29"/>
    <n v="51.367558000000002"/>
    <n v="0"/>
    <n v="0"/>
    <x v="0"/>
    <s v="."/>
    <s v="."/>
    <s v="."/>
    <s v="."/>
    <n v="0"/>
    <n v="0"/>
    <n v="0"/>
    <n v="0"/>
    <n v="0"/>
    <n v="44"/>
    <n v="0"/>
    <m/>
    <x v="10"/>
    <x v="65"/>
    <m/>
    <m/>
  </r>
  <r>
    <x v="56"/>
    <m/>
    <s v="female"/>
    <m/>
    <n v="27"/>
    <n v="51.367558000000002"/>
    <n v="0"/>
    <n v="0"/>
    <x v="0"/>
    <s v="."/>
    <s v="."/>
    <s v="."/>
    <s v="."/>
    <n v="0"/>
    <n v="0"/>
    <n v="0"/>
    <n v="0"/>
    <n v="0"/>
    <n v="44"/>
    <n v="0"/>
    <m/>
    <x v="10"/>
    <x v="66"/>
    <m/>
    <m/>
  </r>
  <r>
    <x v="56"/>
    <m/>
    <s v="female"/>
    <m/>
    <n v="29"/>
    <n v="51.367558000000002"/>
    <n v="0"/>
    <n v="0"/>
    <x v="0"/>
    <s v="."/>
    <s v="."/>
    <s v="."/>
    <s v="."/>
    <n v="0"/>
    <n v="0"/>
    <n v="0"/>
    <n v="0"/>
    <n v="0"/>
    <n v="44"/>
    <n v="0"/>
    <m/>
    <x v="3"/>
    <x v="74"/>
    <m/>
    <m/>
  </r>
  <r>
    <x v="57"/>
    <m/>
    <s v="female"/>
    <m/>
    <n v="19"/>
    <n v="70.247770000000003"/>
    <n v="1"/>
    <n v="0.5"/>
    <x v="4"/>
    <s v="."/>
    <s v="."/>
    <s v="."/>
    <s v="."/>
    <n v="1"/>
    <n v="1"/>
    <n v="1"/>
    <n v="2"/>
    <n v="0"/>
    <n v="34"/>
    <n v="5.5"/>
    <m/>
    <x v="2"/>
    <x v="111"/>
    <m/>
    <m/>
  </r>
  <r>
    <x v="58"/>
    <m/>
    <s v="male"/>
    <m/>
    <n v="23"/>
    <n v="76.175224"/>
    <n v="1"/>
    <n v="1"/>
    <x v="4"/>
    <s v="."/>
    <s v="."/>
    <s v="."/>
    <s v="."/>
    <n v="1"/>
    <n v="1"/>
    <n v="1"/>
    <n v="1"/>
    <n v="0"/>
    <n v="34"/>
    <n v="5"/>
    <m/>
    <x v="0"/>
    <x v="0"/>
    <m/>
    <m/>
  </r>
  <r>
    <x v="58"/>
    <m/>
    <s v="male"/>
    <m/>
    <n v="26"/>
    <n v="76.175224"/>
    <n v="0.5"/>
    <n v="0.5"/>
    <x v="4"/>
    <s v="."/>
    <s v="."/>
    <s v="."/>
    <s v="."/>
    <n v="1"/>
    <n v="0.5"/>
    <n v="1"/>
    <n v="0.5"/>
    <n v="0"/>
    <n v="34"/>
    <n v="3.5"/>
    <m/>
    <x v="8"/>
    <x v="17"/>
    <m/>
    <m/>
  </r>
  <r>
    <x v="58"/>
    <m/>
    <s v="male"/>
    <m/>
    <n v="25"/>
    <n v="76.175224"/>
    <n v="1"/>
    <n v="1"/>
    <x v="4"/>
    <s v="Remote Mood disorder"/>
    <s v="."/>
    <s v="."/>
    <s v="."/>
    <n v="1"/>
    <n v="1"/>
    <n v="1"/>
    <n v="1"/>
    <n v="0"/>
    <n v="34"/>
    <n v="5"/>
    <m/>
    <x v="8"/>
    <x v="97"/>
    <m/>
    <m/>
  </r>
  <r>
    <x v="58"/>
    <m/>
    <s v="male"/>
    <m/>
    <n v="7"/>
    <n v="76.175224"/>
    <n v="2"/>
    <n v="2"/>
    <x v="14"/>
    <s v="Active PD idiopathic"/>
    <s v="."/>
    <s v="."/>
    <s v="."/>
    <n v="2"/>
    <n v="2"/>
    <n v="2"/>
    <n v="2"/>
    <n v="2"/>
    <n v="34"/>
    <n v="0"/>
    <m/>
    <x v="8"/>
    <x v="3"/>
    <m/>
    <m/>
  </r>
  <r>
    <x v="59"/>
    <m/>
    <s v="male"/>
    <m/>
    <n v="29"/>
    <n v="70.165639999999996"/>
    <n v="0"/>
    <n v="0"/>
    <x v="0"/>
    <s v="."/>
    <s v="."/>
    <s v="."/>
    <s v="."/>
    <n v="0"/>
    <n v="0"/>
    <n v="0"/>
    <n v="0"/>
    <n v="0"/>
    <n v="23"/>
    <n v="0"/>
    <m/>
    <x v="13"/>
    <x v="22"/>
    <m/>
    <m/>
  </r>
  <r>
    <x v="59"/>
    <m/>
    <s v="male"/>
    <m/>
    <n v="30"/>
    <n v="70.165639999999996"/>
    <n v="0"/>
    <n v="0"/>
    <x v="0"/>
    <s v="."/>
    <s v="."/>
    <s v="."/>
    <s v="."/>
    <n v="0"/>
    <n v="0"/>
    <n v="0"/>
    <n v="0"/>
    <n v="0"/>
    <n v="23"/>
    <n v="0"/>
    <m/>
    <x v="16"/>
    <x v="126"/>
    <m/>
    <m/>
  </r>
  <r>
    <x v="59"/>
    <m/>
    <s v="male"/>
    <m/>
    <n v="28"/>
    <n v="70.165639999999996"/>
    <n v="0"/>
    <n v="0"/>
    <x v="0"/>
    <s v="."/>
    <s v="."/>
    <s v="."/>
    <s v="."/>
    <n v="0"/>
    <n v="0"/>
    <n v="0"/>
    <n v="0"/>
    <n v="0"/>
    <n v="23"/>
    <n v="0"/>
    <m/>
    <x v="16"/>
    <x v="111"/>
    <m/>
    <m/>
  </r>
  <r>
    <x v="59"/>
    <m/>
    <s v="male"/>
    <m/>
    <n v="30"/>
    <n v="70.165639999999996"/>
    <n v="0"/>
    <n v="0"/>
    <x v="0"/>
    <s v="."/>
    <s v="."/>
    <s v="."/>
    <s v="."/>
    <n v="0"/>
    <n v="0"/>
    <n v="0"/>
    <n v="0"/>
    <n v="0"/>
    <n v="23"/>
    <n v="0"/>
    <m/>
    <x v="16"/>
    <x v="111"/>
    <m/>
    <m/>
  </r>
  <r>
    <x v="59"/>
    <m/>
    <s v="male"/>
    <m/>
    <n v="30"/>
    <n v="70.165639999999996"/>
    <n v="0"/>
    <n v="0"/>
    <x v="0"/>
    <s v="."/>
    <s v="."/>
    <s v="."/>
    <s v="."/>
    <n v="0"/>
    <n v="0"/>
    <n v="0"/>
    <n v="0"/>
    <n v="0"/>
    <n v="23"/>
    <n v="0"/>
    <m/>
    <x v="16"/>
    <x v="27"/>
    <m/>
    <m/>
  </r>
  <r>
    <x v="59"/>
    <m/>
    <s v="male"/>
    <m/>
    <n v="30"/>
    <n v="70.165639999999996"/>
    <n v="0"/>
    <n v="0"/>
    <x v="0"/>
    <s v="."/>
    <s v="."/>
    <s v="."/>
    <s v="."/>
    <n v="0"/>
    <n v="0"/>
    <n v="0"/>
    <n v="0"/>
    <n v="0"/>
    <n v="23"/>
    <n v="0"/>
    <m/>
    <x v="16"/>
    <x v="28"/>
    <m/>
    <m/>
  </r>
  <r>
    <x v="59"/>
    <m/>
    <s v="male"/>
    <m/>
    <n v="29"/>
    <n v="70.165639999999996"/>
    <n v="0"/>
    <n v="0"/>
    <x v="0"/>
    <s v="."/>
    <s v="."/>
    <s v="."/>
    <s v="."/>
    <n v="0"/>
    <n v="0"/>
    <n v="0"/>
    <n v="0"/>
    <n v="0"/>
    <n v="23"/>
    <n v="0"/>
    <m/>
    <x v="16"/>
    <x v="41"/>
    <m/>
    <m/>
  </r>
  <r>
    <x v="59"/>
    <m/>
    <s v="male"/>
    <m/>
    <n v="30"/>
    <n v="70.165639999999996"/>
    <n v="0"/>
    <n v="0"/>
    <x v="0"/>
    <s v="."/>
    <s v="."/>
    <s v="."/>
    <s v="."/>
    <n v="0"/>
    <n v="0"/>
    <n v="0"/>
    <n v="0"/>
    <n v="0"/>
    <n v="23"/>
    <n v="0"/>
    <m/>
    <x v="16"/>
    <x v="9"/>
    <m/>
    <m/>
  </r>
  <r>
    <x v="60"/>
    <m/>
    <s v="female"/>
    <m/>
    <n v="30"/>
    <n v="74.015060000000005"/>
    <n v="0"/>
    <n v="0"/>
    <x v="0"/>
    <s v="."/>
    <s v="."/>
    <s v="."/>
    <s v="."/>
    <n v="0"/>
    <n v="0"/>
    <n v="0"/>
    <n v="0"/>
    <n v="0"/>
    <n v="23"/>
    <n v="0"/>
    <m/>
    <x v="3"/>
    <x v="61"/>
    <m/>
    <m/>
  </r>
  <r>
    <x v="60"/>
    <m/>
    <s v="female"/>
    <m/>
    <n v="30"/>
    <n v="74.015060000000005"/>
    <n v="0"/>
    <n v="0"/>
    <x v="0"/>
    <s v="Remote CVD"/>
    <s v="Remote Mood disorder"/>
    <s v="Remote Major Head Trauma"/>
    <s v="."/>
    <n v="0"/>
    <n v="0"/>
    <n v="0"/>
    <n v="0"/>
    <n v="0"/>
    <n v="23"/>
    <n v="0"/>
    <m/>
    <x v="3"/>
    <x v="61"/>
    <m/>
    <m/>
  </r>
  <r>
    <x v="60"/>
    <m/>
    <s v="female"/>
    <m/>
    <n v="30"/>
    <n v="74.015060000000005"/>
    <n v="0"/>
    <n v="0"/>
    <x v="0"/>
    <s v="Remote Med-induced Cog Dys"/>
    <s v="."/>
    <s v="."/>
    <s v="."/>
    <n v="0"/>
    <n v="0"/>
    <n v="0"/>
    <n v="0"/>
    <n v="0"/>
    <n v="23"/>
    <n v="0"/>
    <m/>
    <x v="10"/>
    <x v="61"/>
    <m/>
    <m/>
  </r>
  <r>
    <x v="60"/>
    <m/>
    <s v="female"/>
    <m/>
    <n v="30"/>
    <n v="74.015060000000005"/>
    <n v="0"/>
    <n v="0"/>
    <x v="0"/>
    <s v="."/>
    <s v="."/>
    <s v="."/>
    <s v="."/>
    <n v="0"/>
    <n v="0"/>
    <n v="0"/>
    <n v="0"/>
    <n v="0"/>
    <n v="23"/>
    <n v="0"/>
    <m/>
    <x v="3"/>
    <x v="38"/>
    <m/>
    <m/>
  </r>
  <r>
    <x v="60"/>
    <m/>
    <s v="female"/>
    <m/>
    <n v="30"/>
    <n v="74.015060000000005"/>
    <n v="0"/>
    <n v="0"/>
    <x v="0"/>
    <s v="Remote Other neurol/med diagnoses"/>
    <s v="."/>
    <s v="."/>
    <s v="."/>
    <n v="0"/>
    <n v="0"/>
    <n v="0"/>
    <n v="0"/>
    <n v="0"/>
    <n v="23"/>
    <n v="0"/>
    <m/>
    <x v="3"/>
    <x v="62"/>
    <m/>
    <m/>
  </r>
  <r>
    <x v="60"/>
    <m/>
    <s v="female"/>
    <m/>
    <n v="30"/>
    <n v="74.015060000000005"/>
    <n v="0"/>
    <n v="0"/>
    <x v="0"/>
    <s v="Remote Other neurol/med diagnoses"/>
    <s v="."/>
    <s v="."/>
    <s v="."/>
    <n v="0"/>
    <n v="0"/>
    <n v="0"/>
    <n v="0"/>
    <n v="0"/>
    <n v="23"/>
    <n v="0"/>
    <m/>
    <x v="10"/>
    <x v="74"/>
    <m/>
    <m/>
  </r>
  <r>
    <x v="60"/>
    <m/>
    <s v="female"/>
    <m/>
    <n v="30"/>
    <n v="74.015060000000005"/>
    <n v="0"/>
    <n v="0"/>
    <x v="0"/>
    <s v="Active Other neurol/med diagnoses"/>
    <s v="."/>
    <s v="."/>
    <s v="."/>
    <n v="0"/>
    <n v="0"/>
    <n v="0"/>
    <n v="0"/>
    <n v="0"/>
    <n v="23"/>
    <n v="0"/>
    <m/>
    <x v="3"/>
    <x v="63"/>
    <m/>
    <m/>
  </r>
  <r>
    <x v="60"/>
    <m/>
    <s v="female"/>
    <m/>
    <n v="29"/>
    <n v="74.015060000000005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61"/>
    <m/>
    <s v="male"/>
    <m/>
    <n v="29"/>
    <n v="56.785763000000003"/>
    <n v="0"/>
    <n v="0"/>
    <x v="0"/>
    <s v="."/>
    <s v="."/>
    <s v="."/>
    <s v="."/>
    <n v="0"/>
    <n v="0"/>
    <n v="0"/>
    <n v="0"/>
    <n v="0"/>
    <n v="33"/>
    <n v="0"/>
    <m/>
    <x v="4"/>
    <x v="56"/>
    <m/>
    <m/>
  </r>
  <r>
    <x v="62"/>
    <m/>
    <s v="male"/>
    <m/>
    <n v="30"/>
    <n v="72.755645999999999"/>
    <n v="0.5"/>
    <n v="0"/>
    <x v="1"/>
    <s v="."/>
    <s v="."/>
    <s v="."/>
    <s v="."/>
    <n v="0"/>
    <n v="0"/>
    <n v="0.5"/>
    <n v="0"/>
    <n v="0"/>
    <n v="33"/>
    <n v="0.5"/>
    <m/>
    <x v="14"/>
    <x v="20"/>
    <m/>
    <m/>
  </r>
  <r>
    <x v="62"/>
    <m/>
    <s v="male"/>
    <m/>
    <n v="28"/>
    <n v="72.755645999999999"/>
    <n v="0.5"/>
    <n v="0"/>
    <x v="15"/>
    <s v="Remote CVD"/>
    <s v="Active Other neurol/med diagnoses"/>
    <s v="."/>
    <s v="."/>
    <n v="0"/>
    <n v="0"/>
    <n v="0.5"/>
    <n v="0"/>
    <n v="0"/>
    <n v="33"/>
    <n v="0.5"/>
    <m/>
    <x v="6"/>
    <x v="20"/>
    <m/>
    <m/>
  </r>
  <r>
    <x v="63"/>
    <m/>
    <s v="male"/>
    <m/>
    <n v="29"/>
    <n v="72.054755999999998"/>
    <n v="0.5"/>
    <n v="0"/>
    <x v="1"/>
    <s v="Active Mood disorder"/>
    <s v="."/>
    <s v="."/>
    <s v="."/>
    <n v="0"/>
    <n v="0"/>
    <n v="0.5"/>
    <n v="0"/>
    <n v="0"/>
    <n v="34"/>
    <n v="0.5"/>
    <m/>
    <x v="6"/>
    <x v="127"/>
    <m/>
    <m/>
  </r>
  <r>
    <x v="63"/>
    <m/>
    <s v="male"/>
    <m/>
    <n v="28"/>
    <n v="72.054755999999998"/>
    <n v="0.5"/>
    <n v="0"/>
    <x v="1"/>
    <s v="Active Mood disorder"/>
    <s v="."/>
    <s v="."/>
    <s v="."/>
    <n v="0"/>
    <n v="0"/>
    <n v="0.5"/>
    <n v="0"/>
    <n v="0"/>
    <n v="34"/>
    <n v="0.5"/>
    <m/>
    <x v="6"/>
    <x v="70"/>
    <m/>
    <m/>
  </r>
  <r>
    <x v="63"/>
    <m/>
    <s v="male"/>
    <m/>
    <n v="27"/>
    <n v="72.054755999999998"/>
    <n v="0"/>
    <n v="0"/>
    <x v="0"/>
    <s v="Remote Mood disorder"/>
    <s v="Remote Hydrocephalus"/>
    <s v="."/>
    <s v="."/>
    <n v="0"/>
    <n v="0"/>
    <n v="0"/>
    <n v="0"/>
    <n v="0"/>
    <n v="34"/>
    <n v="0"/>
    <m/>
    <x v="7"/>
    <x v="127"/>
    <m/>
    <m/>
  </r>
  <r>
    <x v="64"/>
    <m/>
    <s v="male"/>
    <m/>
    <n v="28"/>
    <n v="72.459959999999995"/>
    <n v="0"/>
    <n v="0"/>
    <x v="0"/>
    <s v="."/>
    <s v="."/>
    <s v="."/>
    <s v="."/>
    <n v="0"/>
    <n v="0"/>
    <n v="0"/>
    <n v="0"/>
    <n v="0"/>
    <n v="23"/>
    <n v="0"/>
    <m/>
    <x v="11"/>
    <x v="128"/>
    <m/>
    <m/>
  </r>
  <r>
    <x v="64"/>
    <m/>
    <s v="male"/>
    <m/>
    <n v="28"/>
    <n v="72.459959999999995"/>
    <n v="0"/>
    <n v="0"/>
    <x v="0"/>
    <s v="Active Other neurol/med diagnoses"/>
    <s v="."/>
    <s v="."/>
    <s v="."/>
    <n v="0"/>
    <n v="0"/>
    <n v="0"/>
    <n v="0"/>
    <n v="0"/>
    <n v="23"/>
    <n v="0"/>
    <m/>
    <x v="11"/>
    <x v="129"/>
    <m/>
    <m/>
  </r>
  <r>
    <x v="64"/>
    <m/>
    <s v="male"/>
    <m/>
    <n v="28"/>
    <n v="72.459959999999995"/>
    <n v="0"/>
    <n v="0"/>
    <x v="0"/>
    <s v="Active Other neurol/med diagnoses"/>
    <s v="."/>
    <s v="."/>
    <s v="."/>
    <n v="0"/>
    <n v="0"/>
    <n v="0"/>
    <n v="0"/>
    <n v="0"/>
    <n v="23"/>
    <n v="0"/>
    <m/>
    <x v="11"/>
    <x v="130"/>
    <m/>
    <m/>
  </r>
  <r>
    <x v="64"/>
    <m/>
    <s v="male"/>
    <m/>
    <n v="28"/>
    <n v="72.459959999999995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65"/>
    <m/>
    <s v="male"/>
    <m/>
    <n v="30"/>
    <n v="73.995895000000004"/>
    <n v="0"/>
    <n v="0"/>
    <x v="0"/>
    <s v="."/>
    <s v="."/>
    <s v="."/>
    <s v="."/>
    <n v="0"/>
    <n v="0"/>
    <n v="0"/>
    <n v="0"/>
    <n v="0"/>
    <n v="24"/>
    <n v="0"/>
    <m/>
    <x v="0"/>
    <x v="7"/>
    <m/>
    <m/>
  </r>
  <r>
    <x v="65"/>
    <m/>
    <s v="male"/>
    <m/>
    <n v="30"/>
    <n v="73.995895000000004"/>
    <n v="0"/>
    <n v="0"/>
    <x v="0"/>
    <s v="."/>
    <s v="."/>
    <s v="."/>
    <s v="."/>
    <n v="0"/>
    <n v="0"/>
    <n v="0"/>
    <n v="0"/>
    <n v="0"/>
    <n v="24"/>
    <n v="0"/>
    <m/>
    <x v="8"/>
    <x v="19"/>
    <m/>
    <m/>
  </r>
  <r>
    <x v="65"/>
    <m/>
    <s v="male"/>
    <m/>
    <n v="30"/>
    <n v="73.995895000000004"/>
    <n v="0"/>
    <n v="0"/>
    <x v="0"/>
    <s v="."/>
    <s v="."/>
    <s v="."/>
    <s v="."/>
    <n v="0"/>
    <n v="0.5"/>
    <n v="0"/>
    <n v="0"/>
    <n v="0"/>
    <n v="24"/>
    <n v="0.5"/>
    <m/>
    <x v="8"/>
    <x v="7"/>
    <m/>
    <m/>
  </r>
  <r>
    <x v="65"/>
    <m/>
    <s v="male"/>
    <m/>
    <n v="29"/>
    <n v="73.995895000000004"/>
    <n v="0"/>
    <n v="0"/>
    <x v="0"/>
    <s v="."/>
    <s v="."/>
    <s v="."/>
    <s v="."/>
    <n v="0"/>
    <n v="0"/>
    <n v="0"/>
    <n v="0"/>
    <n v="0"/>
    <n v="24"/>
    <n v="0"/>
    <m/>
    <x v="8"/>
    <x v="39"/>
    <m/>
    <m/>
  </r>
  <r>
    <x v="65"/>
    <m/>
    <s v="male"/>
    <m/>
    <n v="29"/>
    <n v="73.995895000000004"/>
    <n v="0.5"/>
    <n v="0"/>
    <x v="1"/>
    <s v="Active Mood disorder"/>
    <s v="."/>
    <s v="."/>
    <s v="."/>
    <n v="0"/>
    <n v="0"/>
    <n v="0.5"/>
    <n v="0"/>
    <n v="0"/>
    <n v="24"/>
    <n v="0.5"/>
    <m/>
    <x v="8"/>
    <x v="3"/>
    <m/>
    <m/>
  </r>
  <r>
    <x v="65"/>
    <m/>
    <s v="male"/>
    <m/>
    <n v="30"/>
    <n v="73.995895000000004"/>
    <n v="0.5"/>
    <n v="0"/>
    <x v="4"/>
    <s v="."/>
    <s v="."/>
    <s v="."/>
    <s v="."/>
    <n v="0.5"/>
    <n v="0"/>
    <n v="0.5"/>
    <n v="0.5"/>
    <n v="1"/>
    <n v="24"/>
    <n v="2.5"/>
    <m/>
    <x v="8"/>
    <x v="15"/>
    <m/>
    <m/>
  </r>
  <r>
    <x v="65"/>
    <m/>
    <s v="male"/>
    <m/>
    <n v="30"/>
    <n v="73.995895000000004"/>
    <n v="0.5"/>
    <n v="0"/>
    <x v="16"/>
    <s v="Remote Major Head Trauma"/>
    <s v="."/>
    <s v="."/>
    <s v="."/>
    <n v="0"/>
    <n v="0"/>
    <n v="0.5"/>
    <n v="0"/>
    <n v="0"/>
    <n v="24"/>
    <n v="0.5"/>
    <m/>
    <x v="10"/>
    <x v="49"/>
    <m/>
    <m/>
  </r>
  <r>
    <x v="65"/>
    <m/>
    <s v="male"/>
    <m/>
    <n v="30"/>
    <n v="73.995895000000004"/>
    <n v="0"/>
    <n v="0"/>
    <x v="0"/>
    <s v="."/>
    <s v="."/>
    <s v="."/>
    <s v="."/>
    <n v="0"/>
    <n v="0"/>
    <n v="0"/>
    <n v="0"/>
    <n v="0"/>
    <n v="24"/>
    <n v="0"/>
    <m/>
    <x v="8"/>
    <x v="112"/>
    <m/>
    <m/>
  </r>
  <r>
    <x v="65"/>
    <m/>
    <s v="male"/>
    <m/>
    <n v="30"/>
    <n v="73.995895000000004"/>
    <n v="0.5"/>
    <n v="0"/>
    <x v="4"/>
    <s v="."/>
    <s v="."/>
    <s v="."/>
    <s v="."/>
    <n v="0.5"/>
    <n v="0.5"/>
    <n v="0.5"/>
    <n v="0"/>
    <n v="0"/>
    <n v="24"/>
    <n v="1.5"/>
    <m/>
    <x v="4"/>
    <x v="1"/>
    <m/>
    <m/>
  </r>
  <r>
    <x v="66"/>
    <m/>
    <s v="male"/>
    <m/>
    <n v="30"/>
    <n v="61.201915999999997"/>
    <n v="0"/>
    <n v="0"/>
    <x v="0"/>
    <s v="."/>
    <s v="."/>
    <s v="."/>
    <s v="."/>
    <n v="0"/>
    <n v="0"/>
    <n v="0"/>
    <n v="0"/>
    <n v="0"/>
    <n v="33"/>
    <n v="0"/>
    <m/>
    <x v="0"/>
    <x v="32"/>
    <m/>
    <m/>
  </r>
  <r>
    <x v="66"/>
    <m/>
    <s v="male"/>
    <m/>
    <n v="28"/>
    <n v="61.201915999999997"/>
    <n v="0"/>
    <n v="0"/>
    <x v="0"/>
    <s v="."/>
    <s v="."/>
    <s v="."/>
    <s v="."/>
    <n v="0"/>
    <n v="0"/>
    <n v="0"/>
    <n v="0"/>
    <n v="0"/>
    <n v="33"/>
    <n v="0"/>
    <m/>
    <x v="14"/>
    <x v="3"/>
    <m/>
    <m/>
  </r>
  <r>
    <x v="66"/>
    <m/>
    <s v="male"/>
    <m/>
    <n v="26"/>
    <n v="61.201915999999997"/>
    <n v="0"/>
    <n v="0"/>
    <x v="0"/>
    <s v="."/>
    <s v="."/>
    <s v="."/>
    <s v="."/>
    <n v="0"/>
    <n v="0"/>
    <n v="0"/>
    <n v="0"/>
    <n v="0"/>
    <n v="33"/>
    <n v="0"/>
    <m/>
    <x v="14"/>
    <x v="39"/>
    <m/>
    <m/>
  </r>
  <r>
    <x v="66"/>
    <m/>
    <s v="male"/>
    <m/>
    <n v="29"/>
    <n v="61.201915999999997"/>
    <n v="0"/>
    <n v="0"/>
    <x v="0"/>
    <s v="."/>
    <s v="."/>
    <s v="."/>
    <s v="."/>
    <n v="0"/>
    <n v="0"/>
    <n v="0"/>
    <n v="0"/>
    <n v="0"/>
    <n v="33"/>
    <n v="0"/>
    <m/>
    <x v="14"/>
    <x v="42"/>
    <m/>
    <m/>
  </r>
  <r>
    <x v="66"/>
    <m/>
    <s v="male"/>
    <m/>
    <n v="27"/>
    <n v="61.201915999999997"/>
    <n v="0"/>
    <n v="0"/>
    <x v="0"/>
    <s v="Active Mood disorder"/>
    <s v="."/>
    <s v="."/>
    <s v="."/>
    <n v="0"/>
    <n v="0"/>
    <n v="0"/>
    <n v="0"/>
    <n v="0"/>
    <n v="33"/>
    <n v="0"/>
    <m/>
    <x v="14"/>
    <x v="72"/>
    <m/>
    <m/>
  </r>
  <r>
    <x v="66"/>
    <m/>
    <s v="male"/>
    <m/>
    <n v="28"/>
    <n v="61.201915999999997"/>
    <n v="0"/>
    <n v="0"/>
    <x v="0"/>
    <s v="Remote Mood disorder"/>
    <s v="."/>
    <s v="."/>
    <s v="."/>
    <n v="0"/>
    <n v="0"/>
    <n v="0"/>
    <n v="0"/>
    <n v="0"/>
    <n v="33"/>
    <n v="0"/>
    <m/>
    <x v="0"/>
    <x v="0"/>
    <m/>
    <m/>
  </r>
  <r>
    <x v="66"/>
    <m/>
    <s v="male"/>
    <m/>
    <n v="29"/>
    <n v="61.201915999999997"/>
    <n v="0"/>
    <n v="0"/>
    <x v="0"/>
    <s v="."/>
    <s v="."/>
    <s v="."/>
    <s v="."/>
    <n v="0"/>
    <n v="0"/>
    <n v="0"/>
    <n v="0"/>
    <n v="0"/>
    <n v="33"/>
    <n v="0"/>
    <m/>
    <x v="14"/>
    <x v="67"/>
    <m/>
    <m/>
  </r>
  <r>
    <x v="66"/>
    <m/>
    <s v="male"/>
    <m/>
    <n v="30"/>
    <n v="61.201915999999997"/>
    <n v="0"/>
    <n v="0"/>
    <x v="0"/>
    <s v="."/>
    <s v="."/>
    <s v="."/>
    <s v="."/>
    <n v="0"/>
    <n v="0"/>
    <n v="0"/>
    <n v="0"/>
    <n v="0"/>
    <n v="33"/>
    <n v="0"/>
    <m/>
    <x v="14"/>
    <x v="110"/>
    <m/>
    <m/>
  </r>
  <r>
    <x v="66"/>
    <m/>
    <s v="male"/>
    <m/>
    <n v="27"/>
    <n v="61.201915999999997"/>
    <n v="0"/>
    <n v="0"/>
    <x v="0"/>
    <s v="Active Mood disorder"/>
    <s v="."/>
    <s v="."/>
    <s v="."/>
    <n v="0"/>
    <n v="0"/>
    <n v="0"/>
    <n v="0"/>
    <n v="0"/>
    <n v="33"/>
    <n v="0"/>
    <m/>
    <x v="14"/>
    <x v="35"/>
    <m/>
    <m/>
  </r>
  <r>
    <x v="67"/>
    <m/>
    <s v="female"/>
    <m/>
    <n v="28"/>
    <n v="71.460639999999998"/>
    <n v="0"/>
    <n v="0"/>
    <x v="0"/>
    <s v="Active Other neurol/med diagnoses"/>
    <s v="."/>
    <s v="."/>
    <s v="."/>
    <n v="0"/>
    <n v="0"/>
    <n v="0"/>
    <n v="0"/>
    <n v="0"/>
    <n v="33"/>
    <n v="0"/>
    <m/>
    <x v="2"/>
    <x v="3"/>
    <m/>
    <m/>
  </r>
  <r>
    <x v="67"/>
    <m/>
    <s v="female"/>
    <m/>
    <n v="30"/>
    <n v="71.460639999999998"/>
    <n v="0"/>
    <n v="0"/>
    <x v="0"/>
    <s v="."/>
    <s v="."/>
    <s v="."/>
    <s v="."/>
    <n v="0"/>
    <n v="0"/>
    <n v="0"/>
    <n v="0"/>
    <n v="0"/>
    <n v="33"/>
    <n v="0"/>
    <m/>
    <x v="2"/>
    <x v="117"/>
    <m/>
    <m/>
  </r>
  <r>
    <x v="67"/>
    <m/>
    <s v="female"/>
    <m/>
    <n v="29"/>
    <n v="71.460639999999998"/>
    <n v="0"/>
    <n v="0"/>
    <x v="0"/>
    <s v="Active Hypothyroidism"/>
    <s v="."/>
    <s v="."/>
    <s v="."/>
    <n v="0"/>
    <n v="0"/>
    <n v="0"/>
    <n v="0"/>
    <n v="0"/>
    <n v="33"/>
    <n v="0"/>
    <m/>
    <x v="5"/>
    <x v="17"/>
    <m/>
    <m/>
  </r>
  <r>
    <x v="67"/>
    <m/>
    <s v="female"/>
    <m/>
    <n v="29"/>
    <n v="71.460639999999998"/>
    <n v="0"/>
    <n v="0"/>
    <x v="0"/>
    <s v="Remote Hypothyroidism"/>
    <s v="."/>
    <s v="."/>
    <s v="."/>
    <n v="0"/>
    <n v="0"/>
    <n v="0"/>
    <n v="0"/>
    <n v="0"/>
    <n v="33"/>
    <n v="0"/>
    <m/>
    <x v="5"/>
    <x v="2"/>
    <m/>
    <m/>
  </r>
  <r>
    <x v="68"/>
    <m/>
    <s v="female"/>
    <m/>
    <n v="29"/>
    <n v="80.50376"/>
    <n v="0"/>
    <n v="0"/>
    <x v="0"/>
    <s v="."/>
    <s v="."/>
    <s v="."/>
    <s v="."/>
    <n v="0"/>
    <n v="0"/>
    <n v="0"/>
    <n v="0"/>
    <n v="0"/>
    <n v="24"/>
    <n v="0"/>
    <m/>
    <x v="17"/>
    <x v="65"/>
    <m/>
    <m/>
  </r>
  <r>
    <x v="68"/>
    <m/>
    <s v="female"/>
    <m/>
    <n v="29"/>
    <n v="80.50376"/>
    <n v="0"/>
    <n v="0"/>
    <x v="0"/>
    <s v="."/>
    <s v="."/>
    <s v="."/>
    <s v="."/>
    <n v="0"/>
    <n v="0"/>
    <n v="0"/>
    <n v="0"/>
    <n v="0"/>
    <n v="24"/>
    <n v="0"/>
    <m/>
    <x v="19"/>
    <x v="78"/>
    <m/>
    <m/>
  </r>
  <r>
    <x v="68"/>
    <m/>
    <s v="female"/>
    <m/>
    <n v="30"/>
    <n v="80.50376"/>
    <n v="0"/>
    <n v="0"/>
    <x v="0"/>
    <s v="."/>
    <s v="."/>
    <s v="."/>
    <s v="."/>
    <n v="0"/>
    <n v="0"/>
    <n v="0"/>
    <n v="0"/>
    <n v="0"/>
    <n v="24"/>
    <n v="0"/>
    <m/>
    <x v="19"/>
    <x v="131"/>
    <m/>
    <m/>
  </r>
  <r>
    <x v="68"/>
    <m/>
    <s v="female"/>
    <m/>
    <n v="30"/>
    <n v="80.50376"/>
    <n v="0"/>
    <n v="0"/>
    <x v="0"/>
    <s v="."/>
    <s v="."/>
    <s v="."/>
    <s v="."/>
    <n v="0"/>
    <n v="0"/>
    <n v="0"/>
    <n v="0"/>
    <n v="0"/>
    <n v="24"/>
    <n v="0"/>
    <m/>
    <x v="19"/>
    <x v="78"/>
    <m/>
    <m/>
  </r>
  <r>
    <x v="69"/>
    <m/>
    <s v="female"/>
    <m/>
    <n v="27"/>
    <n v="71.939766000000006"/>
    <n v="0.5"/>
    <n v="0"/>
    <x v="4"/>
    <s v="."/>
    <s v="."/>
    <s v="."/>
    <s v="."/>
    <n v="0.5"/>
    <n v="0.5"/>
    <n v="0.5"/>
    <n v="0.5"/>
    <n v="0"/>
    <n v="34"/>
    <n v="2"/>
    <m/>
    <x v="5"/>
    <x v="37"/>
    <m/>
    <m/>
  </r>
  <r>
    <x v="69"/>
    <m/>
    <s v="female"/>
    <m/>
    <n v="25"/>
    <n v="71.939766000000006"/>
    <n v="0.5"/>
    <n v="0"/>
    <x v="2"/>
    <s v="."/>
    <s v="."/>
    <s v="."/>
    <s v="."/>
    <n v="0"/>
    <n v="0.5"/>
    <n v="0.5"/>
    <n v="0"/>
    <n v="0"/>
    <n v="34"/>
    <n v="1"/>
    <m/>
    <x v="9"/>
    <x v="118"/>
    <m/>
    <m/>
  </r>
  <r>
    <x v="69"/>
    <m/>
    <s v="female"/>
    <m/>
    <n v="26"/>
    <n v="71.939766000000006"/>
    <n v="0.5"/>
    <n v="0.5"/>
    <x v="4"/>
    <s v="."/>
    <s v="."/>
    <s v="."/>
    <s v="."/>
    <n v="0.5"/>
    <n v="0.5"/>
    <n v="1"/>
    <n v="0.5"/>
    <n v="0"/>
    <n v="34"/>
    <n v="3"/>
    <m/>
    <x v="5"/>
    <x v="107"/>
    <m/>
    <m/>
  </r>
  <r>
    <x v="69"/>
    <m/>
    <s v="female"/>
    <m/>
    <n v="27"/>
    <n v="71.939766000000006"/>
    <n v="0.5"/>
    <n v="0.5"/>
    <x v="4"/>
    <s v="."/>
    <s v="."/>
    <s v="."/>
    <s v="."/>
    <n v="1"/>
    <n v="1"/>
    <n v="1"/>
    <n v="0.5"/>
    <n v="0"/>
    <n v="34"/>
    <n v="4"/>
    <m/>
    <x v="5"/>
    <x v="109"/>
    <m/>
    <m/>
  </r>
  <r>
    <x v="69"/>
    <m/>
    <s v="female"/>
    <m/>
    <n v="23"/>
    <n v="71.939766000000006"/>
    <n v="0.5"/>
    <n v="0.5"/>
    <x v="4"/>
    <s v="."/>
    <s v="."/>
    <s v="."/>
    <s v="."/>
    <n v="0.5"/>
    <n v="0.5"/>
    <n v="0.5"/>
    <n v="0.5"/>
    <n v="0"/>
    <n v="34"/>
    <n v="2.5"/>
    <m/>
    <x v="17"/>
    <x v="88"/>
    <m/>
    <m/>
  </r>
  <r>
    <x v="69"/>
    <m/>
    <s v="female"/>
    <m/>
    <n v="23"/>
    <n v="71.939766000000006"/>
    <n v="0.5"/>
    <n v="0.5"/>
    <x v="4"/>
    <s v="."/>
    <s v="."/>
    <s v="."/>
    <s v="."/>
    <n v="0.5"/>
    <n v="0.5"/>
    <n v="1"/>
    <n v="1"/>
    <n v="0"/>
    <n v="34"/>
    <n v="3.5"/>
    <m/>
    <x v="17"/>
    <x v="95"/>
    <m/>
    <m/>
  </r>
  <r>
    <x v="69"/>
    <m/>
    <s v="female"/>
    <m/>
    <n v="25"/>
    <n v="71.939766000000006"/>
    <n v="0.5"/>
    <n v="0"/>
    <x v="4"/>
    <s v="."/>
    <s v="."/>
    <s v="."/>
    <s v="."/>
    <n v="0"/>
    <n v="1"/>
    <n v="1"/>
    <n v="1"/>
    <n v="0"/>
    <n v="34"/>
    <n v="3"/>
    <m/>
    <x v="17"/>
    <x v="132"/>
    <m/>
    <m/>
  </r>
  <r>
    <x v="69"/>
    <m/>
    <s v="female"/>
    <m/>
    <n v="27"/>
    <n v="71.939766000000006"/>
    <n v="0.5"/>
    <n v="0.5"/>
    <x v="4"/>
    <s v="."/>
    <s v="."/>
    <s v="."/>
    <s v="."/>
    <n v="0.5"/>
    <n v="1"/>
    <n v="1"/>
    <n v="0.5"/>
    <n v="0"/>
    <n v="34"/>
    <n v="3.5"/>
    <m/>
    <x v="17"/>
    <x v="95"/>
    <m/>
    <m/>
  </r>
  <r>
    <x v="69"/>
    <m/>
    <s v="female"/>
    <m/>
    <n v="24"/>
    <n v="71.939766000000006"/>
    <n v="0.5"/>
    <n v="0.5"/>
    <x v="4"/>
    <s v="."/>
    <s v="."/>
    <s v="."/>
    <s v="."/>
    <n v="0"/>
    <n v="1"/>
    <n v="1"/>
    <n v="1"/>
    <n v="0"/>
    <n v="34"/>
    <n v="3.5"/>
    <m/>
    <x v="17"/>
    <x v="132"/>
    <m/>
    <m/>
  </r>
  <r>
    <x v="69"/>
    <m/>
    <s v="female"/>
    <m/>
    <n v="21"/>
    <n v="71.939766000000006"/>
    <n v="1"/>
    <n v="1"/>
    <x v="4"/>
    <s v="."/>
    <s v="."/>
    <s v="."/>
    <s v="."/>
    <n v="0.5"/>
    <n v="1"/>
    <n v="1"/>
    <n v="1"/>
    <n v="0"/>
    <n v="34"/>
    <n v="4.5"/>
    <m/>
    <x v="17"/>
    <x v="92"/>
    <m/>
    <m/>
  </r>
  <r>
    <x v="70"/>
    <m/>
    <s v="female"/>
    <m/>
    <n v="29"/>
    <n v="73.957565000000002"/>
    <n v="0"/>
    <n v="0"/>
    <x v="0"/>
    <s v="."/>
    <s v="."/>
    <s v="."/>
    <s v="."/>
    <n v="0"/>
    <n v="0"/>
    <n v="0"/>
    <n v="0"/>
    <n v="0"/>
    <n v="23"/>
    <n v="0"/>
    <m/>
    <x v="0"/>
    <x v="19"/>
    <m/>
    <m/>
  </r>
  <r>
    <x v="70"/>
    <m/>
    <s v="female"/>
    <m/>
    <n v="30"/>
    <n v="73.957565000000002"/>
    <n v="0"/>
    <n v="0"/>
    <x v="0"/>
    <s v="."/>
    <s v="."/>
    <s v="."/>
    <s v="."/>
    <n v="0"/>
    <n v="0"/>
    <n v="0"/>
    <n v="0"/>
    <n v="0"/>
    <n v="23"/>
    <n v="0"/>
    <m/>
    <x v="2"/>
    <x v="19"/>
    <m/>
    <m/>
  </r>
  <r>
    <x v="70"/>
    <m/>
    <s v="female"/>
    <m/>
    <n v="29"/>
    <n v="73.957565000000002"/>
    <n v="0"/>
    <n v="0"/>
    <x v="0"/>
    <s v="."/>
    <s v="."/>
    <s v="."/>
    <s v="."/>
    <n v="0"/>
    <n v="0"/>
    <n v="0"/>
    <n v="0"/>
    <n v="0"/>
    <n v="23"/>
    <n v="0"/>
    <m/>
    <x v="2"/>
    <x v="133"/>
    <m/>
    <m/>
  </r>
  <r>
    <x v="70"/>
    <m/>
    <s v="female"/>
    <m/>
    <n v="30"/>
    <n v="73.957565000000002"/>
    <n v="0"/>
    <n v="0"/>
    <x v="0"/>
    <s v="."/>
    <s v="."/>
    <s v="."/>
    <s v="."/>
    <n v="0"/>
    <n v="0"/>
    <n v="0"/>
    <n v="0"/>
    <n v="0"/>
    <n v="23"/>
    <n v="0"/>
    <m/>
    <x v="2"/>
    <x v="5"/>
    <m/>
    <m/>
  </r>
  <r>
    <x v="70"/>
    <m/>
    <s v="female"/>
    <m/>
    <n v="30"/>
    <n v="73.957565000000002"/>
    <n v="0"/>
    <n v="0"/>
    <x v="0"/>
    <s v="."/>
    <s v="."/>
    <s v="."/>
    <s v="."/>
    <n v="0"/>
    <n v="0"/>
    <n v="0"/>
    <n v="0"/>
    <n v="0"/>
    <n v="23"/>
    <n v="0"/>
    <m/>
    <x v="2"/>
    <x v="16"/>
    <m/>
    <m/>
  </r>
  <r>
    <x v="70"/>
    <m/>
    <s v="female"/>
    <m/>
    <n v="30"/>
    <n v="73.957565000000002"/>
    <n v="0"/>
    <n v="0"/>
    <x v="0"/>
    <s v="."/>
    <s v="."/>
    <s v="."/>
    <s v="."/>
    <n v="0"/>
    <n v="0"/>
    <n v="0"/>
    <n v="0"/>
    <n v="0"/>
    <n v="23"/>
    <n v="0"/>
    <m/>
    <x v="5"/>
    <x v="16"/>
    <m/>
    <m/>
  </r>
  <r>
    <x v="70"/>
    <m/>
    <s v="female"/>
    <m/>
    <n v="30"/>
    <n v="73.957565000000002"/>
    <n v="0"/>
    <n v="0"/>
    <x v="0"/>
    <s v="."/>
    <s v="."/>
    <s v="."/>
    <s v="."/>
    <n v="0"/>
    <n v="0"/>
    <n v="0"/>
    <n v="0"/>
    <n v="0"/>
    <n v="23"/>
    <n v="0"/>
    <m/>
    <x v="5"/>
    <x v="42"/>
    <m/>
    <m/>
  </r>
  <r>
    <x v="70"/>
    <m/>
    <s v="female"/>
    <m/>
    <n v="30"/>
    <n v="73.957565000000002"/>
    <n v="0"/>
    <n v="0"/>
    <x v="0"/>
    <s v="."/>
    <s v="."/>
    <s v="."/>
    <s v="."/>
    <n v="0"/>
    <n v="0"/>
    <n v="0"/>
    <n v="0"/>
    <n v="0"/>
    <n v="23"/>
    <n v="0"/>
    <m/>
    <x v="5"/>
    <x v="117"/>
    <m/>
    <m/>
  </r>
  <r>
    <x v="71"/>
    <m/>
    <s v="female"/>
    <m/>
    <n v="21"/>
    <n v="71.841200000000001"/>
    <n v="1"/>
    <n v="2"/>
    <x v="3"/>
    <s v="Active Mood disorder"/>
    <s v="."/>
    <s v="."/>
    <s v="."/>
    <n v="1"/>
    <n v="2"/>
    <n v="2"/>
    <n v="1"/>
    <n v="0"/>
    <n v="44"/>
    <n v="8"/>
    <m/>
    <x v="19"/>
    <x v="134"/>
    <m/>
    <m/>
  </r>
  <r>
    <x v="71"/>
    <m/>
    <s v="female"/>
    <m/>
    <n v="25"/>
    <n v="71.841200000000001"/>
    <n v="1"/>
    <n v="2"/>
    <x v="4"/>
    <s v="Remote Mood disorder"/>
    <s v="."/>
    <s v="."/>
    <s v="."/>
    <n v="1"/>
    <n v="1"/>
    <n v="2"/>
    <n v="1"/>
    <n v="0"/>
    <n v="44"/>
    <n v="7"/>
    <m/>
    <x v="17"/>
    <x v="37"/>
    <m/>
    <m/>
  </r>
  <r>
    <x v="71"/>
    <m/>
    <s v="female"/>
    <m/>
    <n v="20"/>
    <n v="71.841200000000001"/>
    <n v="1"/>
    <n v="1"/>
    <x v="3"/>
    <s v="Active Mood disorder"/>
    <s v="."/>
    <s v="."/>
    <s v="."/>
    <n v="2"/>
    <n v="2"/>
    <n v="2"/>
    <n v="1"/>
    <n v="1"/>
    <n v="44"/>
    <n v="9"/>
    <m/>
    <x v="17"/>
    <x v="118"/>
    <m/>
    <m/>
  </r>
  <r>
    <x v="71"/>
    <m/>
    <s v="female"/>
    <m/>
    <n v="10"/>
    <n v="71.841200000000001"/>
    <n v="2"/>
    <n v="2"/>
    <x v="3"/>
    <s v="."/>
    <s v="."/>
    <s v="."/>
    <s v="."/>
    <n v="3"/>
    <n v="2"/>
    <n v="2"/>
    <n v="2"/>
    <n v="2"/>
    <n v="44"/>
    <n v="13"/>
    <m/>
    <x v="9"/>
    <x v="37"/>
    <m/>
    <m/>
  </r>
  <r>
    <x v="72"/>
    <m/>
    <s v="female"/>
    <m/>
    <n v="30"/>
    <n v="45.872689999999999"/>
    <n v="0"/>
    <n v="0"/>
    <x v="0"/>
    <s v="."/>
    <s v="."/>
    <s v="."/>
    <s v="."/>
    <n v="0"/>
    <n v="0"/>
    <n v="0"/>
    <n v="0"/>
    <n v="0"/>
    <n v="33"/>
    <n v="0"/>
    <m/>
    <x v="8"/>
    <x v="73"/>
    <m/>
    <m/>
  </r>
  <r>
    <x v="72"/>
    <m/>
    <s v="female"/>
    <m/>
    <n v="30"/>
    <n v="45.872689999999999"/>
    <n v="0"/>
    <n v="0"/>
    <x v="0"/>
    <s v="Remote Mood disorder"/>
    <s v="."/>
    <s v="."/>
    <s v="."/>
    <n v="0"/>
    <n v="0"/>
    <n v="0"/>
    <n v="0"/>
    <n v="0"/>
    <n v="33"/>
    <n v="0"/>
    <m/>
    <x v="8"/>
    <x v="46"/>
    <m/>
    <m/>
  </r>
  <r>
    <x v="72"/>
    <m/>
    <s v="female"/>
    <m/>
    <n v="29"/>
    <n v="45.872689999999999"/>
    <n v="0"/>
    <n v="0"/>
    <x v="0"/>
    <s v="Remote CVD"/>
    <s v="."/>
    <s v="."/>
    <s v="."/>
    <n v="0"/>
    <n v="0"/>
    <n v="0"/>
    <n v="0"/>
    <n v="0"/>
    <n v="33"/>
    <n v="0"/>
    <m/>
    <x v="8"/>
    <x v="86"/>
    <m/>
    <m/>
  </r>
  <r>
    <x v="72"/>
    <m/>
    <s v="female"/>
    <m/>
    <n v="30"/>
    <n v="45.872689999999999"/>
    <n v="0"/>
    <n v="0"/>
    <x v="0"/>
    <s v="Remote CVD"/>
    <s v="."/>
    <s v="."/>
    <s v="."/>
    <n v="0"/>
    <n v="0"/>
    <n v="0"/>
    <n v="0"/>
    <n v="0"/>
    <n v="33"/>
    <n v="0"/>
    <m/>
    <x v="8"/>
    <x v="74"/>
    <m/>
    <m/>
  </r>
  <r>
    <x v="73"/>
    <m/>
    <s v="female"/>
    <m/>
    <n v="29"/>
    <n v="62.850099999999998"/>
    <n v="0"/>
    <n v="0"/>
    <x v="0"/>
    <s v="."/>
    <s v="."/>
    <s v="."/>
    <s v="."/>
    <n v="0"/>
    <n v="0"/>
    <n v="0"/>
    <n v="0"/>
    <n v="0"/>
    <n v="24"/>
    <n v="0"/>
    <m/>
    <x v="4"/>
    <x v="43"/>
    <m/>
    <m/>
  </r>
  <r>
    <x v="73"/>
    <m/>
    <s v="female"/>
    <m/>
    <n v="29"/>
    <n v="62.850099999999998"/>
    <n v="0"/>
    <n v="0"/>
    <x v="0"/>
    <s v="."/>
    <s v="."/>
    <s v="."/>
    <s v="."/>
    <n v="0"/>
    <n v="0"/>
    <n v="0"/>
    <n v="0"/>
    <n v="0"/>
    <n v="24"/>
    <n v="0"/>
    <m/>
    <x v="10"/>
    <x v="80"/>
    <m/>
    <m/>
  </r>
  <r>
    <x v="74"/>
    <m/>
    <s v="female"/>
    <m/>
    <n v="30"/>
    <n v="56.369610000000002"/>
    <n v="0"/>
    <n v="0"/>
    <x v="0"/>
    <s v="Active Mood disorder"/>
    <s v="."/>
    <s v="."/>
    <s v="."/>
    <n v="0"/>
    <n v="0"/>
    <n v="0"/>
    <n v="0"/>
    <n v="0"/>
    <n v="33"/>
    <n v="0"/>
    <m/>
    <x v="0"/>
    <x v="38"/>
    <m/>
    <m/>
  </r>
  <r>
    <x v="74"/>
    <m/>
    <s v="female"/>
    <m/>
    <n v="30"/>
    <n v="56.369610000000002"/>
    <n v="0"/>
    <n v="0"/>
    <x v="0"/>
    <s v="."/>
    <s v="."/>
    <s v="."/>
    <s v="."/>
    <n v="0"/>
    <n v="0"/>
    <n v="0"/>
    <n v="0"/>
    <n v="0"/>
    <n v="33"/>
    <n v="0"/>
    <m/>
    <x v="3"/>
    <x v="74"/>
    <m/>
    <m/>
  </r>
  <r>
    <x v="75"/>
    <m/>
    <s v="female"/>
    <m/>
    <n v="30"/>
    <n v="58.655715999999998"/>
    <n v="0"/>
    <n v="0"/>
    <x v="0"/>
    <s v="Active Mood disorder"/>
    <s v="."/>
    <s v="."/>
    <s v="."/>
    <n v="0"/>
    <n v="0"/>
    <n v="0"/>
    <n v="0"/>
    <n v="0"/>
    <n v="24"/>
    <n v="0"/>
    <m/>
    <x v="2"/>
    <x v="29"/>
    <m/>
    <m/>
  </r>
  <r>
    <x v="75"/>
    <m/>
    <s v="female"/>
    <m/>
    <n v="27"/>
    <n v="58.655715999999998"/>
    <n v="0"/>
    <n v="0"/>
    <x v="0"/>
    <s v="."/>
    <s v="."/>
    <s v="."/>
    <s v="."/>
    <n v="0"/>
    <n v="0"/>
    <n v="0"/>
    <n v="0"/>
    <n v="0"/>
    <n v="24"/>
    <n v="0"/>
    <m/>
    <x v="2"/>
    <x v="126"/>
    <m/>
    <m/>
  </r>
  <r>
    <x v="75"/>
    <m/>
    <s v="female"/>
    <m/>
    <n v="30"/>
    <n v="58.655715999999998"/>
    <n v="0"/>
    <n v="0"/>
    <x v="0"/>
    <s v="."/>
    <s v="."/>
    <s v="."/>
    <s v="."/>
    <n v="0"/>
    <n v="0.5"/>
    <n v="0"/>
    <n v="0"/>
    <n v="0"/>
    <n v="24"/>
    <n v="0.5"/>
    <m/>
    <x v="2"/>
    <x v="28"/>
    <m/>
    <m/>
  </r>
  <r>
    <x v="75"/>
    <m/>
    <s v="female"/>
    <m/>
    <n v="29"/>
    <n v="58.655715999999998"/>
    <n v="0"/>
    <n v="0"/>
    <x v="0"/>
    <s v="."/>
    <s v="."/>
    <s v="."/>
    <s v="."/>
    <n v="0"/>
    <n v="0"/>
    <n v="0"/>
    <n v="0"/>
    <n v="0"/>
    <n v="24"/>
    <n v="0"/>
    <m/>
    <x v="2"/>
    <x v="126"/>
    <m/>
    <m/>
  </r>
  <r>
    <x v="75"/>
    <m/>
    <s v="female"/>
    <m/>
    <n v="29"/>
    <n v="58.655715999999998"/>
    <n v="0"/>
    <n v="0"/>
    <x v="0"/>
    <s v="Active Mood disorder"/>
    <s v="."/>
    <s v="."/>
    <s v="."/>
    <n v="0"/>
    <n v="0"/>
    <n v="0"/>
    <n v="0"/>
    <n v="0"/>
    <n v="24"/>
    <n v="0"/>
    <m/>
    <x v="2"/>
    <x v="135"/>
    <m/>
    <m/>
  </r>
  <r>
    <x v="75"/>
    <m/>
    <s v="female"/>
    <m/>
    <n v="30"/>
    <n v="58.655715999999998"/>
    <n v="0"/>
    <n v="0"/>
    <x v="0"/>
    <s v="Active Mood disorder"/>
    <s v="Active Other neurol/med diagnoses"/>
    <s v="."/>
    <s v="."/>
    <n v="0"/>
    <n v="0"/>
    <n v="0"/>
    <n v="0"/>
    <n v="0"/>
    <n v="24"/>
    <n v="0"/>
    <m/>
    <x v="2"/>
    <x v="135"/>
    <m/>
    <m/>
  </r>
  <r>
    <x v="75"/>
    <m/>
    <s v="female"/>
    <m/>
    <n v="30"/>
    <n v="58.655715999999998"/>
    <n v="0"/>
    <n v="0"/>
    <x v="0"/>
    <s v="Active Mood disorder"/>
    <s v="."/>
    <s v="."/>
    <s v="."/>
    <n v="0"/>
    <n v="0.5"/>
    <n v="0"/>
    <n v="0"/>
    <n v="0"/>
    <n v="24"/>
    <n v="0.5"/>
    <m/>
    <x v="5"/>
    <x v="54"/>
    <m/>
    <m/>
  </r>
  <r>
    <x v="75"/>
    <m/>
    <s v="female"/>
    <m/>
    <n v="30"/>
    <n v="58.655715999999998"/>
    <n v="0"/>
    <n v="0"/>
    <x v="0"/>
    <s v="Active Mood disorder"/>
    <s v="."/>
    <s v="."/>
    <s v="."/>
    <n v="0"/>
    <n v="0"/>
    <n v="0"/>
    <n v="0"/>
    <n v="0"/>
    <n v="24"/>
    <n v="0"/>
    <m/>
    <x v="5"/>
    <x v="20"/>
    <m/>
    <m/>
  </r>
  <r>
    <x v="75"/>
    <m/>
    <s v="female"/>
    <m/>
    <n v="30"/>
    <n v="58.655715999999998"/>
    <n v="0"/>
    <n v="0"/>
    <x v="0"/>
    <s v="."/>
    <s v="."/>
    <s v="."/>
    <s v="."/>
    <n v="0"/>
    <n v="0"/>
    <n v="0"/>
    <n v="0"/>
    <n v="0"/>
    <n v="24"/>
    <n v="0"/>
    <m/>
    <x v="2"/>
    <x v="51"/>
    <m/>
    <m/>
  </r>
  <r>
    <x v="75"/>
    <m/>
    <s v="female"/>
    <m/>
    <n v="30"/>
    <n v="58.655715999999998"/>
    <n v="0"/>
    <n v="0"/>
    <x v="0"/>
    <s v="."/>
    <s v="."/>
    <s v="."/>
    <s v="."/>
    <n v="0"/>
    <n v="0"/>
    <n v="0"/>
    <n v="0"/>
    <n v="0"/>
    <n v="24"/>
    <n v="0"/>
    <m/>
    <x v="2"/>
    <x v="51"/>
    <m/>
    <m/>
  </r>
  <r>
    <x v="75"/>
    <m/>
    <s v="female"/>
    <m/>
    <n v="29"/>
    <n v="58.655715999999998"/>
    <n v="0"/>
    <n v="0"/>
    <x v="0"/>
    <s v="."/>
    <s v="."/>
    <s v="."/>
    <s v="."/>
    <n v="0"/>
    <n v="0"/>
    <n v="0"/>
    <n v="0"/>
    <n v="0"/>
    <n v="24"/>
    <n v="0"/>
    <m/>
    <x v="2"/>
    <x v="136"/>
    <m/>
    <m/>
  </r>
  <r>
    <x v="75"/>
    <m/>
    <s v="female"/>
    <m/>
    <n v="30"/>
    <n v="58.655715999999998"/>
    <n v="0"/>
    <n v="0"/>
    <x v="0"/>
    <s v="Remote Hypothyroidism"/>
    <s v="."/>
    <s v="."/>
    <s v="."/>
    <n v="0"/>
    <n v="0"/>
    <n v="0"/>
    <n v="0"/>
    <n v="0"/>
    <n v="24"/>
    <n v="0"/>
    <m/>
    <x v="2"/>
    <x v="137"/>
    <m/>
    <m/>
  </r>
  <r>
    <x v="76"/>
    <m/>
    <s v="male"/>
    <m/>
    <n v="28"/>
    <n v="75.835729999999998"/>
    <n v="0.5"/>
    <n v="0"/>
    <x v="2"/>
    <s v="Active Other neurol/med diagnoses"/>
    <s v="."/>
    <s v="."/>
    <s v="."/>
    <n v="0"/>
    <n v="0"/>
    <n v="0.5"/>
    <n v="0"/>
    <n v="0"/>
    <n v="33"/>
    <n v="0.5"/>
    <m/>
    <x v="7"/>
    <x v="138"/>
    <m/>
    <m/>
  </r>
  <r>
    <x v="76"/>
    <m/>
    <s v="male"/>
    <m/>
    <n v="29"/>
    <n v="75.835729999999998"/>
    <n v="0"/>
    <n v="0"/>
    <x v="0"/>
    <s v="."/>
    <s v="."/>
    <s v="."/>
    <s v="."/>
    <n v="0"/>
    <n v="0.5"/>
    <n v="0"/>
    <n v="0"/>
    <n v="0"/>
    <n v="33"/>
    <n v="0.5"/>
    <m/>
    <x v="7"/>
    <x v="139"/>
    <m/>
    <m/>
  </r>
  <r>
    <x v="76"/>
    <m/>
    <s v="male"/>
    <m/>
    <n v="30"/>
    <n v="75.835729999999998"/>
    <n v="0"/>
    <n v="0"/>
    <x v="0"/>
    <s v="Active Mood disorder"/>
    <s v="."/>
    <s v="."/>
    <s v="."/>
    <n v="0"/>
    <n v="0"/>
    <n v="0"/>
    <n v="0"/>
    <n v="0"/>
    <n v="33"/>
    <n v="0"/>
    <m/>
    <x v="7"/>
    <x v="140"/>
    <m/>
    <m/>
  </r>
  <r>
    <x v="76"/>
    <m/>
    <s v="male"/>
    <m/>
    <n v="29"/>
    <n v="75.835729999999998"/>
    <n v="0"/>
    <n v="0"/>
    <x v="0"/>
    <s v="."/>
    <s v="."/>
    <s v="."/>
    <s v="."/>
    <n v="0"/>
    <n v="0"/>
    <n v="0"/>
    <n v="0"/>
    <n v="0"/>
    <n v="33"/>
    <n v="0"/>
    <m/>
    <x v="7"/>
    <x v="141"/>
    <m/>
    <m/>
  </r>
  <r>
    <x v="76"/>
    <m/>
    <s v="male"/>
    <m/>
    <n v="28"/>
    <n v="75.835729999999998"/>
    <n v="0"/>
    <n v="0"/>
    <x v="0"/>
    <s v="Active B-12 Deficiency"/>
    <s v="."/>
    <s v="."/>
    <s v="."/>
    <n v="0"/>
    <n v="0"/>
    <n v="0"/>
    <n v="0"/>
    <n v="0"/>
    <n v="33"/>
    <n v="0"/>
    <m/>
    <x v="7"/>
    <x v="135"/>
    <m/>
    <m/>
  </r>
  <r>
    <x v="77"/>
    <m/>
    <s v="male"/>
    <m/>
    <n v="28"/>
    <n v="66.447640000000007"/>
    <n v="0.5"/>
    <n v="1"/>
    <x v="17"/>
    <s v="."/>
    <s v="."/>
    <s v="."/>
    <s v="."/>
    <n v="1"/>
    <n v="0.5"/>
    <n v="0.5"/>
    <n v="0.5"/>
    <n v="0"/>
    <n v="34"/>
    <n v="3.5"/>
    <m/>
    <x v="10"/>
    <x v="100"/>
    <m/>
    <m/>
  </r>
  <r>
    <x v="77"/>
    <m/>
    <s v="male"/>
    <m/>
    <n v="29"/>
    <n v="66.447640000000007"/>
    <n v="0.5"/>
    <n v="1"/>
    <x v="18"/>
    <s v="."/>
    <s v="."/>
    <s v="."/>
    <s v="."/>
    <n v="0.5"/>
    <n v="2"/>
    <n v="0.5"/>
    <n v="0.5"/>
    <n v="0"/>
    <n v="34"/>
    <n v="4.5"/>
    <m/>
    <x v="10"/>
    <x v="116"/>
    <m/>
    <m/>
  </r>
  <r>
    <x v="77"/>
    <m/>
    <s v="male"/>
    <m/>
    <n v="27"/>
    <n v="66.447640000000007"/>
    <n v="0.5"/>
    <n v="0.5"/>
    <x v="18"/>
    <s v="."/>
    <s v="."/>
    <s v="."/>
    <s v="."/>
    <n v="0.5"/>
    <n v="1"/>
    <n v="1"/>
    <n v="0.5"/>
    <n v="0"/>
    <n v="34"/>
    <n v="3.5"/>
    <m/>
    <x v="10"/>
    <x v="100"/>
    <m/>
    <m/>
  </r>
  <r>
    <x v="77"/>
    <m/>
    <s v="male"/>
    <m/>
    <n v="30"/>
    <n v="66.447640000000007"/>
    <n v="0.5"/>
    <n v="0.5"/>
    <x v="19"/>
    <s v="."/>
    <s v="."/>
    <s v="."/>
    <s v="."/>
    <n v="0.5"/>
    <n v="1"/>
    <n v="0.5"/>
    <n v="0.5"/>
    <n v="0"/>
    <n v="34"/>
    <n v="3"/>
    <m/>
    <x v="10"/>
    <x v="135"/>
    <m/>
    <m/>
  </r>
  <r>
    <x v="77"/>
    <m/>
    <s v="male"/>
    <m/>
    <n v="28"/>
    <n v="66.447640000000007"/>
    <n v="0.5"/>
    <n v="0.5"/>
    <x v="18"/>
    <s v="."/>
    <s v="."/>
    <s v="."/>
    <s v="."/>
    <n v="1"/>
    <n v="1"/>
    <n v="0.5"/>
    <n v="0.5"/>
    <n v="0"/>
    <n v="34"/>
    <n v="3.5"/>
    <m/>
    <x v="10"/>
    <x v="20"/>
    <m/>
    <m/>
  </r>
  <r>
    <x v="78"/>
    <m/>
    <s v="female"/>
    <m/>
    <n v="29"/>
    <n v="68.344970000000004"/>
    <n v="0"/>
    <n v="0"/>
    <x v="0"/>
    <s v="."/>
    <s v="."/>
    <s v="."/>
    <s v="."/>
    <n v="0"/>
    <n v="0"/>
    <n v="0"/>
    <n v="0"/>
    <n v="0"/>
    <n v="34"/>
    <n v="0"/>
    <m/>
    <x v="3"/>
    <x v="63"/>
    <m/>
    <m/>
  </r>
  <r>
    <x v="78"/>
    <m/>
    <s v="female"/>
    <m/>
    <n v="30"/>
    <n v="68.344970000000004"/>
    <n v="0"/>
    <n v="0"/>
    <x v="0"/>
    <s v="Remote Mood disorder"/>
    <s v="Remote Hypothyroidism"/>
    <s v="."/>
    <s v="."/>
    <n v="0"/>
    <n v="0"/>
    <n v="0"/>
    <n v="0"/>
    <n v="0"/>
    <n v="34"/>
    <n v="0"/>
    <m/>
    <x v="3"/>
    <x v="38"/>
    <m/>
    <m/>
  </r>
  <r>
    <x v="79"/>
    <m/>
    <s v="male"/>
    <m/>
    <n v="24"/>
    <n v="78.967830000000006"/>
    <n v="0.5"/>
    <n v="0"/>
    <x v="1"/>
    <s v="."/>
    <s v="."/>
    <s v="."/>
    <s v="."/>
    <n v="0"/>
    <n v="0"/>
    <n v="0.5"/>
    <n v="0.5"/>
    <n v="0"/>
    <n v="34"/>
    <n v="1"/>
    <m/>
    <x v="10"/>
    <x v="15"/>
    <m/>
    <m/>
  </r>
  <r>
    <x v="79"/>
    <m/>
    <s v="male"/>
    <m/>
    <n v="26"/>
    <n v="78.967830000000006"/>
    <n v="0.5"/>
    <n v="0.5"/>
    <x v="3"/>
    <s v="Active Other neurol/med diagnoses"/>
    <s v="."/>
    <s v="."/>
    <s v="."/>
    <n v="0"/>
    <n v="0.5"/>
    <n v="0.5"/>
    <n v="0"/>
    <n v="0"/>
    <n v="34"/>
    <n v="1.5"/>
    <m/>
    <x v="3"/>
    <x v="47"/>
    <m/>
    <m/>
  </r>
  <r>
    <x v="79"/>
    <m/>
    <s v="male"/>
    <m/>
    <n v="20"/>
    <n v="78.967830000000006"/>
    <n v="0.5"/>
    <n v="0"/>
    <x v="1"/>
    <s v="Active Mood disorder"/>
    <s v="Active Med-induced Cog Dys"/>
    <s v="Active B-12 Deficiency"/>
    <s v="Active Other neurol/med diagnoses"/>
    <n v="0"/>
    <n v="0"/>
    <n v="0.5"/>
    <n v="0.5"/>
    <n v="0"/>
    <n v="34"/>
    <n v="1"/>
    <m/>
    <x v="10"/>
    <x v="72"/>
    <m/>
    <m/>
  </r>
  <r>
    <x v="79"/>
    <m/>
    <s v="male"/>
    <m/>
    <n v="22"/>
    <n v="78.967830000000006"/>
    <n v="0.5"/>
    <n v="0.5"/>
    <x v="4"/>
    <s v="."/>
    <s v="."/>
    <s v="."/>
    <s v="."/>
    <n v="0"/>
    <n v="0.5"/>
    <n v="1"/>
    <n v="0"/>
    <n v="0"/>
    <n v="34"/>
    <n v="2"/>
    <m/>
    <x v="10"/>
    <x v="17"/>
    <m/>
    <m/>
  </r>
  <r>
    <x v="79"/>
    <m/>
    <s v="male"/>
    <m/>
    <n v="13"/>
    <n v="78.967830000000006"/>
    <n v="1"/>
    <n v="2"/>
    <x v="4"/>
    <s v="AD dem visuospatial- after"/>
    <s v="Remote Mood disorder"/>
    <s v="Remote B-12 Deficiency"/>
    <s v="."/>
    <n v="1"/>
    <n v="1"/>
    <n v="2"/>
    <n v="1"/>
    <n v="0"/>
    <n v="34"/>
    <n v="7"/>
    <m/>
    <x v="10"/>
    <x v="49"/>
    <m/>
    <m/>
  </r>
  <r>
    <x v="80"/>
    <m/>
    <s v="male"/>
    <m/>
    <n v="29"/>
    <n v="75.967150000000004"/>
    <n v="0"/>
    <n v="0"/>
    <x v="0"/>
    <s v="."/>
    <s v="."/>
    <s v="."/>
    <s v="."/>
    <n v="0"/>
    <n v="0"/>
    <n v="0"/>
    <n v="0"/>
    <n v="0"/>
    <n v="33"/>
    <n v="0"/>
    <m/>
    <x v="16"/>
    <x v="58"/>
    <m/>
    <m/>
  </r>
  <r>
    <x v="80"/>
    <m/>
    <s v="male"/>
    <m/>
    <n v="30"/>
    <n v="75.967150000000004"/>
    <n v="0"/>
    <n v="0"/>
    <x v="0"/>
    <s v="."/>
    <s v="."/>
    <s v="."/>
    <s v="."/>
    <n v="0"/>
    <n v="0"/>
    <n v="0"/>
    <n v="0"/>
    <n v="0"/>
    <n v="33"/>
    <n v="0"/>
    <m/>
    <x v="14"/>
    <x v="7"/>
    <m/>
    <m/>
  </r>
  <r>
    <x v="80"/>
    <m/>
    <s v="male"/>
    <m/>
    <n v="28"/>
    <n v="75.967150000000004"/>
    <n v="0"/>
    <n v="0"/>
    <x v="0"/>
    <s v="."/>
    <s v="."/>
    <s v="."/>
    <s v="."/>
    <n v="0"/>
    <n v="0"/>
    <n v="0"/>
    <n v="0"/>
    <n v="0"/>
    <n v="33"/>
    <n v="0"/>
    <m/>
    <x v="16"/>
    <x v="5"/>
    <m/>
    <m/>
  </r>
  <r>
    <x v="80"/>
    <m/>
    <s v="male"/>
    <m/>
    <n v="28"/>
    <n v="75.967150000000004"/>
    <n v="0"/>
    <n v="0"/>
    <x v="0"/>
    <s v="Remote Mood disorder"/>
    <s v="."/>
    <s v="."/>
    <s v="."/>
    <n v="0"/>
    <n v="0"/>
    <n v="0"/>
    <n v="0"/>
    <n v="0"/>
    <n v="33"/>
    <n v="0"/>
    <m/>
    <x v="16"/>
    <x v="5"/>
    <m/>
    <m/>
  </r>
  <r>
    <x v="80"/>
    <m/>
    <s v="male"/>
    <m/>
    <n v="29"/>
    <n v="75.967150000000004"/>
    <n v="0"/>
    <n v="0"/>
    <x v="0"/>
    <s v="."/>
    <s v="."/>
    <s v="."/>
    <s v="."/>
    <n v="0"/>
    <n v="0"/>
    <n v="0"/>
    <n v="0"/>
    <n v="0"/>
    <n v="33"/>
    <n v="0"/>
    <m/>
    <x v="16"/>
    <x v="4"/>
    <m/>
    <m/>
  </r>
  <r>
    <x v="80"/>
    <m/>
    <s v="male"/>
    <m/>
    <n v="28"/>
    <n v="75.967150000000004"/>
    <n v="0"/>
    <n v="0"/>
    <x v="0"/>
    <s v="Remote Mood disorder"/>
    <s v="."/>
    <s v="."/>
    <s v="."/>
    <n v="0"/>
    <n v="0"/>
    <n v="0"/>
    <n v="0"/>
    <n v="0"/>
    <n v="33"/>
    <n v="0"/>
    <m/>
    <x v="14"/>
    <x v="2"/>
    <m/>
    <m/>
  </r>
  <r>
    <x v="80"/>
    <m/>
    <s v="male"/>
    <m/>
    <n v="29"/>
    <n v="75.967150000000004"/>
    <n v="0"/>
    <n v="0"/>
    <x v="0"/>
    <s v="."/>
    <s v="."/>
    <s v="."/>
    <s v="."/>
    <n v="0"/>
    <n v="0"/>
    <n v="0"/>
    <n v="0"/>
    <n v="0"/>
    <n v="33"/>
    <n v="0"/>
    <m/>
    <x v="14"/>
    <x v="98"/>
    <m/>
    <m/>
  </r>
  <r>
    <x v="81"/>
    <m/>
    <s v="male"/>
    <m/>
    <n v="27"/>
    <n v="78.324430000000007"/>
    <n v="0"/>
    <n v="0"/>
    <x v="0"/>
    <s v="Active Other neurol/med diagnoses"/>
    <s v="."/>
    <s v="."/>
    <s v="."/>
    <n v="0"/>
    <n v="0"/>
    <n v="0"/>
    <n v="0"/>
    <n v="0"/>
    <n v="23"/>
    <n v="0"/>
    <m/>
    <x v="6"/>
    <x v="142"/>
    <m/>
    <m/>
  </r>
  <r>
    <x v="82"/>
    <m/>
    <s v="male"/>
    <m/>
    <n v="30"/>
    <n v="52.725529999999999"/>
    <n v="0"/>
    <n v="0"/>
    <x v="0"/>
    <s v="."/>
    <s v="."/>
    <s v="."/>
    <s v="."/>
    <n v="0"/>
    <n v="0"/>
    <n v="0"/>
    <n v="0"/>
    <n v="0"/>
    <n v="33"/>
    <n v="0"/>
    <m/>
    <x v="12"/>
    <x v="110"/>
    <m/>
    <m/>
  </r>
  <r>
    <x v="82"/>
    <m/>
    <s v="male"/>
    <m/>
    <n v="30"/>
    <n v="52.725529999999999"/>
    <n v="0"/>
    <n v="0"/>
    <x v="0"/>
    <s v="."/>
    <s v="."/>
    <s v="."/>
    <s v="."/>
    <n v="0"/>
    <n v="0"/>
    <n v="0"/>
    <n v="0"/>
    <n v="0"/>
    <n v="33"/>
    <n v="0"/>
    <m/>
    <x v="11"/>
    <x v="8"/>
    <m/>
    <m/>
  </r>
  <r>
    <x v="83"/>
    <m/>
    <s v="female"/>
    <m/>
    <n v="19"/>
    <n v="84.12594"/>
    <n v="1"/>
    <n v="0.5"/>
    <x v="4"/>
    <s v="AD dem w/depresss- not contribut"/>
    <s v="Active Mood disorder"/>
    <s v="."/>
    <s v="."/>
    <n v="1"/>
    <n v="2"/>
    <n v="1"/>
    <n v="1"/>
    <n v="0"/>
    <n v="33"/>
    <n v="5.5"/>
    <m/>
    <x v="9"/>
    <x v="131"/>
    <m/>
    <m/>
  </r>
  <r>
    <x v="83"/>
    <m/>
    <s v="female"/>
    <m/>
    <n v="22"/>
    <n v="84.12594"/>
    <n v="0.5"/>
    <n v="1"/>
    <x v="4"/>
    <s v="Remote Mood disorder"/>
    <s v="."/>
    <s v="."/>
    <s v="."/>
    <n v="0.5"/>
    <n v="0.5"/>
    <n v="1"/>
    <n v="1"/>
    <n v="0"/>
    <n v="33"/>
    <n v="4"/>
    <m/>
    <x v="9"/>
    <x v="86"/>
    <m/>
    <m/>
  </r>
  <r>
    <x v="83"/>
    <m/>
    <s v="female"/>
    <m/>
    <n v="16"/>
    <n v="84.12594"/>
    <n v="1"/>
    <n v="1"/>
    <x v="4"/>
    <s v="."/>
    <s v="."/>
    <s v="."/>
    <s v="."/>
    <n v="1"/>
    <n v="1"/>
    <n v="1"/>
    <n v="1"/>
    <n v="0"/>
    <n v="33"/>
    <n v="5"/>
    <m/>
    <x v="5"/>
    <x v="48"/>
    <m/>
    <m/>
  </r>
  <r>
    <x v="83"/>
    <m/>
    <s v="female"/>
    <m/>
    <n v="21"/>
    <n v="84.12594"/>
    <n v="1"/>
    <n v="1"/>
    <x v="4"/>
    <s v="AD dem w/CVD not contrib"/>
    <s v="Active Mood disorder"/>
    <s v="."/>
    <s v="."/>
    <n v="1"/>
    <n v="1"/>
    <n v="1"/>
    <n v="1"/>
    <n v="0"/>
    <n v="33"/>
    <n v="5"/>
    <m/>
    <x v="9"/>
    <x v="38"/>
    <m/>
    <m/>
  </r>
  <r>
    <x v="83"/>
    <m/>
    <s v="female"/>
    <m/>
    <n v="15"/>
    <n v="84.12594"/>
    <n v="2"/>
    <n v="1"/>
    <x v="4"/>
    <s v="."/>
    <s v="."/>
    <s v="."/>
    <s v="."/>
    <n v="1"/>
    <n v="2"/>
    <n v="2"/>
    <n v="2"/>
    <n v="2"/>
    <n v="33"/>
    <n v="10"/>
    <m/>
    <x v="5"/>
    <x v="62"/>
    <m/>
    <m/>
  </r>
  <r>
    <x v="84"/>
    <m/>
    <s v="female"/>
    <m/>
    <n v="30"/>
    <n v="58.272415000000002"/>
    <n v="0"/>
    <n v="0"/>
    <x v="0"/>
    <s v="."/>
    <s v="."/>
    <s v="."/>
    <s v="."/>
    <n v="0"/>
    <n v="0"/>
    <n v="0"/>
    <n v="0"/>
    <n v="0"/>
    <n v="33"/>
    <n v="0"/>
    <m/>
    <x v="0"/>
    <x v="103"/>
    <m/>
    <m/>
  </r>
  <r>
    <x v="84"/>
    <m/>
    <s v="female"/>
    <m/>
    <n v="30"/>
    <n v="58.272415000000002"/>
    <n v="0"/>
    <n v="0"/>
    <x v="0"/>
    <s v="Remote Hypothyroidism"/>
    <s v="."/>
    <s v="."/>
    <s v="."/>
    <n v="0"/>
    <n v="0"/>
    <n v="0"/>
    <n v="0"/>
    <n v="0"/>
    <n v="33"/>
    <n v="0"/>
    <m/>
    <x v="3"/>
    <x v="101"/>
    <m/>
    <m/>
  </r>
  <r>
    <x v="84"/>
    <m/>
    <s v="female"/>
    <m/>
    <n v="29"/>
    <n v="58.272415000000002"/>
    <n v="0"/>
    <n v="0"/>
    <x v="0"/>
    <s v="Remote Hypothyroidism"/>
    <s v="Remote Major Head Trauma"/>
    <s v="."/>
    <s v="."/>
    <n v="0"/>
    <n v="0"/>
    <n v="0"/>
    <n v="0"/>
    <n v="0"/>
    <n v="33"/>
    <n v="0"/>
    <m/>
    <x v="3"/>
    <x v="138"/>
    <m/>
    <m/>
  </r>
  <r>
    <x v="84"/>
    <m/>
    <s v="female"/>
    <m/>
    <n v="30"/>
    <n v="58.272415000000002"/>
    <n v="0"/>
    <n v="0"/>
    <x v="0"/>
    <s v="Active Mood disorder"/>
    <s v="."/>
    <s v="."/>
    <s v="."/>
    <n v="0"/>
    <n v="0"/>
    <n v="0"/>
    <n v="0"/>
    <n v="0"/>
    <n v="33"/>
    <n v="0"/>
    <m/>
    <x v="3"/>
    <x v="102"/>
    <m/>
    <m/>
  </r>
  <r>
    <x v="84"/>
    <m/>
    <s v="female"/>
    <m/>
    <n v="30"/>
    <n v="58.272415000000002"/>
    <n v="0"/>
    <n v="0"/>
    <x v="0"/>
    <s v="."/>
    <s v="."/>
    <s v="."/>
    <s v="."/>
    <n v="0"/>
    <n v="0"/>
    <n v="0"/>
    <n v="0"/>
    <n v="0"/>
    <n v="33"/>
    <n v="0"/>
    <m/>
    <x v="3"/>
    <x v="143"/>
    <m/>
    <m/>
  </r>
  <r>
    <x v="85"/>
    <m/>
    <s v="female"/>
    <m/>
    <n v="30"/>
    <n v="59.572895000000003"/>
    <n v="0"/>
    <n v="0"/>
    <x v="0"/>
    <s v="."/>
    <s v="."/>
    <s v="."/>
    <s v="."/>
    <n v="0"/>
    <n v="0"/>
    <n v="0"/>
    <n v="0"/>
    <n v="0"/>
    <n v="33"/>
    <n v="0"/>
    <m/>
    <x v="8"/>
    <x v="52"/>
    <m/>
    <m/>
  </r>
  <r>
    <x v="85"/>
    <m/>
    <s v="female"/>
    <m/>
    <n v="26"/>
    <n v="59.572895000000003"/>
    <n v="0"/>
    <n v="0"/>
    <x v="0"/>
    <s v="."/>
    <s v="."/>
    <s v="."/>
    <s v="."/>
    <n v="0"/>
    <n v="0"/>
    <n v="0"/>
    <n v="0"/>
    <n v="0"/>
    <n v="33"/>
    <n v="0"/>
    <m/>
    <x v="8"/>
    <x v="58"/>
    <m/>
    <m/>
  </r>
  <r>
    <x v="86"/>
    <m/>
    <s v="female"/>
    <m/>
    <n v="29"/>
    <n v="69.733059999999995"/>
    <n v="0.5"/>
    <n v="0.5"/>
    <x v="4"/>
    <s v="Remote Mood disorder"/>
    <s v="."/>
    <s v="."/>
    <s v="."/>
    <n v="0.5"/>
    <n v="0.5"/>
    <n v="0.5"/>
    <n v="0"/>
    <n v="0"/>
    <n v="34"/>
    <n v="2"/>
    <m/>
    <x v="0"/>
    <x v="38"/>
    <m/>
    <m/>
  </r>
  <r>
    <x v="86"/>
    <m/>
    <s v="female"/>
    <m/>
    <n v="28"/>
    <n v="69.733059999999995"/>
    <n v="0.5"/>
    <n v="0.5"/>
    <x v="4"/>
    <s v="."/>
    <s v="."/>
    <s v="."/>
    <s v="."/>
    <n v="0.5"/>
    <n v="1"/>
    <n v="0.5"/>
    <n v="0.5"/>
    <n v="0"/>
    <n v="34"/>
    <n v="3"/>
    <m/>
    <x v="1"/>
    <x v="63"/>
    <m/>
    <m/>
  </r>
  <r>
    <x v="86"/>
    <m/>
    <s v="female"/>
    <m/>
    <n v="30"/>
    <n v="69.733059999999995"/>
    <n v="0.5"/>
    <n v="0.5"/>
    <x v="4"/>
    <s v="."/>
    <s v="."/>
    <s v="."/>
    <s v="."/>
    <n v="1"/>
    <n v="1"/>
    <n v="0.5"/>
    <n v="0.5"/>
    <n v="0"/>
    <n v="34"/>
    <n v="3.5"/>
    <m/>
    <x v="1"/>
    <x v="48"/>
    <m/>
    <m/>
  </r>
  <r>
    <x v="86"/>
    <m/>
    <s v="female"/>
    <m/>
    <n v="28"/>
    <n v="69.733059999999995"/>
    <n v="1"/>
    <n v="0.5"/>
    <x v="4"/>
    <s v="Remote Mood disorder"/>
    <s v="."/>
    <s v="."/>
    <s v="."/>
    <n v="1"/>
    <n v="1"/>
    <n v="0.5"/>
    <n v="1"/>
    <n v="0"/>
    <n v="34"/>
    <n v="4"/>
    <m/>
    <x v="3"/>
    <x v="48"/>
    <m/>
    <m/>
  </r>
  <r>
    <x v="86"/>
    <m/>
    <s v="female"/>
    <m/>
    <n v="28"/>
    <n v="69.733059999999995"/>
    <n v="1"/>
    <n v="1"/>
    <x v="4"/>
    <s v="AD dem w/CVD not contrib"/>
    <s v="AD dem w/depresss- not contribut"/>
    <s v="Active CVD"/>
    <s v="Active Mood disorder"/>
    <n v="1"/>
    <n v="1"/>
    <n v="0.5"/>
    <n v="1"/>
    <n v="1"/>
    <n v="34"/>
    <n v="5.5"/>
    <m/>
    <x v="0"/>
    <x v="0"/>
    <m/>
    <m/>
  </r>
  <r>
    <x v="86"/>
    <m/>
    <s v="female"/>
    <m/>
    <m/>
    <n v="69.733059999999995"/>
    <n v="1"/>
    <n v="1"/>
    <x v="4"/>
    <s v="AD dem w/CVD not contrib"/>
    <s v="AD dem w/depresss- not contribut"/>
    <s v="Active CVD"/>
    <s v="Active Mood disorder"/>
    <n v="2"/>
    <n v="2"/>
    <n v="1"/>
    <n v="1"/>
    <n v="1"/>
    <n v="34"/>
    <n v="8"/>
    <m/>
    <x v="0"/>
    <x v="0"/>
    <m/>
    <m/>
  </r>
  <r>
    <x v="87"/>
    <m/>
    <s v="female"/>
    <m/>
    <n v="27"/>
    <n v="81.423680000000004"/>
    <n v="0.5"/>
    <n v="0.5"/>
    <x v="4"/>
    <s v="AD dem w/depresss- not contribut"/>
    <s v="AD dem w/oth (list B) contribut"/>
    <s v="Active Mood disorder"/>
    <s v="Remote Med-induced Cog Dys"/>
    <n v="0"/>
    <n v="0.5"/>
    <n v="0.5"/>
    <n v="0.5"/>
    <n v="0"/>
    <n v="34"/>
    <n v="2"/>
    <m/>
    <x v="20"/>
    <x v="133"/>
    <m/>
    <m/>
  </r>
  <r>
    <x v="87"/>
    <m/>
    <s v="female"/>
    <m/>
    <n v="28"/>
    <n v="81.423680000000004"/>
    <n v="0.5"/>
    <n v="0.5"/>
    <x v="4"/>
    <s v="Remote Mood disorder"/>
    <s v="Remote Hypothyroidism"/>
    <s v="."/>
    <s v="."/>
    <n v="0"/>
    <n v="0.5"/>
    <n v="0.5"/>
    <n v="0.5"/>
    <n v="0"/>
    <n v="34"/>
    <n v="2"/>
    <m/>
    <x v="19"/>
    <x v="25"/>
    <m/>
    <m/>
  </r>
  <r>
    <x v="87"/>
    <m/>
    <s v="female"/>
    <m/>
    <n v="26"/>
    <n v="81.423680000000004"/>
    <n v="0.5"/>
    <n v="0.5"/>
    <x v="4"/>
    <s v="Remote Mood disorder"/>
    <s v="Remote Hypothyroidism"/>
    <s v="."/>
    <s v="."/>
    <n v="0.5"/>
    <n v="1"/>
    <n v="0.5"/>
    <n v="0.5"/>
    <n v="0"/>
    <n v="34"/>
    <n v="3"/>
    <m/>
    <x v="20"/>
    <x v="33"/>
    <m/>
    <m/>
  </r>
  <r>
    <x v="88"/>
    <m/>
    <s v="female"/>
    <m/>
    <n v="30"/>
    <n v="67.403144999999995"/>
    <n v="0"/>
    <n v="0"/>
    <x v="0"/>
    <s v="Active Mood disorder"/>
    <s v="."/>
    <s v="."/>
    <s v="."/>
    <n v="0"/>
    <n v="0"/>
    <n v="0"/>
    <n v="0"/>
    <n v="0"/>
    <n v="23"/>
    <n v="0"/>
    <m/>
    <x v="1"/>
    <x v="11"/>
    <m/>
    <m/>
  </r>
  <r>
    <x v="88"/>
    <m/>
    <s v="female"/>
    <m/>
    <n v="29"/>
    <n v="67.403144999999995"/>
    <n v="0"/>
    <n v="0"/>
    <x v="0"/>
    <s v="Remote Mood disorder"/>
    <s v="."/>
    <s v="."/>
    <s v="."/>
    <n v="0"/>
    <n v="0"/>
    <n v="0"/>
    <n v="0"/>
    <n v="0"/>
    <n v="23"/>
    <n v="0"/>
    <m/>
    <x v="2"/>
    <x v="11"/>
    <m/>
    <m/>
  </r>
  <r>
    <x v="88"/>
    <m/>
    <s v="female"/>
    <m/>
    <n v="30"/>
    <n v="67.403144999999995"/>
    <n v="0"/>
    <n v="0"/>
    <x v="0"/>
    <s v="Active Mood disorder"/>
    <s v="."/>
    <s v="."/>
    <s v="."/>
    <n v="0"/>
    <n v="0"/>
    <n v="0"/>
    <n v="0"/>
    <n v="0"/>
    <n v="23"/>
    <n v="0"/>
    <m/>
    <x v="2"/>
    <x v="11"/>
    <m/>
    <m/>
  </r>
  <r>
    <x v="88"/>
    <m/>
    <s v="female"/>
    <m/>
    <n v="30"/>
    <n v="67.403144999999995"/>
    <n v="0"/>
    <n v="0"/>
    <x v="0"/>
    <s v="Active Mood disorder"/>
    <s v="."/>
    <s v="."/>
    <s v="."/>
    <n v="0"/>
    <n v="0"/>
    <n v="0"/>
    <n v="0"/>
    <n v="0"/>
    <n v="23"/>
    <n v="0"/>
    <m/>
    <x v="2"/>
    <x v="80"/>
    <m/>
    <m/>
  </r>
  <r>
    <x v="88"/>
    <m/>
    <s v="female"/>
    <m/>
    <n v="30"/>
    <n v="67.403144999999995"/>
    <n v="0"/>
    <n v="0"/>
    <x v="0"/>
    <s v="Active Mood disorder"/>
    <s v="."/>
    <s v="."/>
    <s v="."/>
    <n v="0"/>
    <n v="0"/>
    <n v="0"/>
    <n v="0"/>
    <n v="0"/>
    <n v="23"/>
    <n v="0"/>
    <m/>
    <x v="2"/>
    <x v="44"/>
    <m/>
    <m/>
  </r>
  <r>
    <x v="88"/>
    <m/>
    <s v="female"/>
    <m/>
    <n v="29"/>
    <n v="67.403144999999995"/>
    <n v="0"/>
    <n v="0"/>
    <x v="0"/>
    <s v="."/>
    <s v="."/>
    <s v="."/>
    <s v="."/>
    <n v="0"/>
    <n v="0"/>
    <n v="0"/>
    <n v="0"/>
    <n v="0"/>
    <n v="23"/>
    <n v="0"/>
    <m/>
    <x v="1"/>
    <x v="11"/>
    <m/>
    <m/>
  </r>
  <r>
    <x v="88"/>
    <m/>
    <s v="female"/>
    <m/>
    <n v="29"/>
    <n v="67.403144999999995"/>
    <n v="0"/>
    <n v="0"/>
    <x v="0"/>
    <s v="Remote Mood disorder"/>
    <s v="."/>
    <s v="."/>
    <s v="."/>
    <n v="0"/>
    <n v="0"/>
    <n v="0"/>
    <n v="0"/>
    <n v="0"/>
    <n v="23"/>
    <n v="0"/>
    <m/>
    <x v="2"/>
    <x v="63"/>
    <m/>
    <m/>
  </r>
  <r>
    <x v="88"/>
    <m/>
    <s v="female"/>
    <m/>
    <n v="29"/>
    <n v="67.403144999999995"/>
    <n v="0"/>
    <n v="0"/>
    <x v="0"/>
    <s v="."/>
    <s v="."/>
    <s v="."/>
    <s v="."/>
    <n v="0"/>
    <n v="0"/>
    <n v="0"/>
    <n v="0"/>
    <n v="0"/>
    <n v="23"/>
    <n v="0"/>
    <m/>
    <x v="2"/>
    <x v="80"/>
    <m/>
    <m/>
  </r>
  <r>
    <x v="88"/>
    <m/>
    <s v="female"/>
    <m/>
    <n v="30"/>
    <n v="67.403144999999995"/>
    <n v="0"/>
    <n v="0"/>
    <x v="0"/>
    <s v="Remote Mood disorder"/>
    <s v="."/>
    <s v="."/>
    <s v="."/>
    <n v="0"/>
    <n v="0"/>
    <n v="0"/>
    <n v="0"/>
    <n v="0"/>
    <n v="23"/>
    <n v="0"/>
    <m/>
    <x v="2"/>
    <x v="62"/>
    <m/>
    <m/>
  </r>
  <r>
    <x v="89"/>
    <m/>
    <s v="female"/>
    <m/>
    <n v="29"/>
    <n v="74.297060000000002"/>
    <n v="0"/>
    <n v="0"/>
    <x v="0"/>
    <s v="."/>
    <s v="."/>
    <s v="."/>
    <s v="."/>
    <n v="0"/>
    <n v="0.5"/>
    <n v="0"/>
    <n v="0"/>
    <n v="0"/>
    <n v="33"/>
    <n v="0.5"/>
    <m/>
    <x v="1"/>
    <x v="98"/>
    <m/>
    <m/>
  </r>
  <r>
    <x v="89"/>
    <m/>
    <s v="female"/>
    <m/>
    <n v="30"/>
    <n v="74.297060000000002"/>
    <n v="0"/>
    <n v="0"/>
    <x v="0"/>
    <s v="Active Mood disorder"/>
    <s v="."/>
    <s v="."/>
    <s v="."/>
    <n v="0"/>
    <n v="0"/>
    <n v="0"/>
    <n v="0"/>
    <n v="0"/>
    <n v="33"/>
    <n v="0"/>
    <m/>
    <x v="1"/>
    <x v="14"/>
    <m/>
    <m/>
  </r>
  <r>
    <x v="89"/>
    <m/>
    <s v="female"/>
    <m/>
    <n v="30"/>
    <n v="74.297060000000002"/>
    <n v="0"/>
    <n v="0"/>
    <x v="0"/>
    <s v="."/>
    <s v="."/>
    <s v="."/>
    <s v="."/>
    <n v="0"/>
    <n v="0"/>
    <n v="0"/>
    <n v="0"/>
    <n v="0"/>
    <n v="33"/>
    <n v="0"/>
    <m/>
    <x v="1"/>
    <x v="47"/>
    <m/>
    <m/>
  </r>
  <r>
    <x v="89"/>
    <m/>
    <s v="female"/>
    <m/>
    <n v="30"/>
    <n v="74.297060000000002"/>
    <n v="0"/>
    <n v="0"/>
    <x v="0"/>
    <s v="Remote Hypothyroidism"/>
    <s v="Remote B-12 Deficiency"/>
    <s v="."/>
    <s v="."/>
    <n v="0"/>
    <n v="0"/>
    <n v="0"/>
    <n v="0"/>
    <n v="0"/>
    <n v="33"/>
    <n v="0"/>
    <m/>
    <x v="1"/>
    <x v="15"/>
    <m/>
    <m/>
  </r>
  <r>
    <x v="89"/>
    <m/>
    <s v="female"/>
    <m/>
    <n v="30"/>
    <n v="74.297060000000002"/>
    <n v="0"/>
    <n v="0"/>
    <x v="0"/>
    <s v="Remote Mood disorder"/>
    <s v="Remote Hypothyroidism"/>
    <s v="."/>
    <s v="."/>
    <n v="0"/>
    <n v="0"/>
    <n v="0"/>
    <n v="0"/>
    <n v="0"/>
    <n v="33"/>
    <n v="0"/>
    <m/>
    <x v="1"/>
    <x v="17"/>
    <m/>
    <m/>
  </r>
  <r>
    <x v="89"/>
    <m/>
    <s v="female"/>
    <m/>
    <n v="30"/>
    <n v="74.297060000000002"/>
    <n v="0"/>
    <n v="0"/>
    <x v="0"/>
    <s v="Remote Mood disorder"/>
    <s v="."/>
    <s v="."/>
    <s v="."/>
    <n v="0"/>
    <n v="0"/>
    <n v="0"/>
    <n v="0"/>
    <n v="0"/>
    <n v="33"/>
    <n v="0"/>
    <m/>
    <x v="1"/>
    <x v="98"/>
    <m/>
    <m/>
  </r>
  <r>
    <x v="89"/>
    <m/>
    <s v="female"/>
    <m/>
    <n v="30"/>
    <n v="74.297060000000002"/>
    <n v="0"/>
    <n v="0"/>
    <x v="0"/>
    <s v="."/>
    <s v="."/>
    <s v="."/>
    <s v="."/>
    <n v="0"/>
    <n v="0"/>
    <n v="0"/>
    <n v="0"/>
    <n v="0"/>
    <n v="33"/>
    <n v="0"/>
    <m/>
    <x v="1"/>
    <x v="1"/>
    <m/>
    <m/>
  </r>
  <r>
    <x v="89"/>
    <m/>
    <s v="female"/>
    <m/>
    <n v="30"/>
    <n v="74.297060000000002"/>
    <n v="0"/>
    <n v="0"/>
    <x v="0"/>
    <s v="Remote Mood disorder"/>
    <s v="Active Bereavement"/>
    <s v="Remote Hypothyroidism"/>
    <s v="."/>
    <n v="0"/>
    <n v="0"/>
    <n v="0"/>
    <n v="0"/>
    <n v="0"/>
    <n v="33"/>
    <n v="0"/>
    <m/>
    <x v="1"/>
    <x v="46"/>
    <m/>
    <m/>
  </r>
  <r>
    <x v="90"/>
    <m/>
    <s v="female"/>
    <m/>
    <n v="20"/>
    <n v="65.182755"/>
    <n v="1"/>
    <n v="1"/>
    <x v="4"/>
    <s v="Active Mood disorder"/>
    <s v="."/>
    <s v="."/>
    <s v="."/>
    <n v="1"/>
    <n v="1"/>
    <n v="1"/>
    <n v="1"/>
    <n v="0"/>
    <n v="34"/>
    <n v="5"/>
    <m/>
    <x v="3"/>
    <x v="144"/>
    <m/>
    <m/>
  </r>
  <r>
    <x v="90"/>
    <m/>
    <s v="female"/>
    <m/>
    <n v="10"/>
    <n v="65.182755"/>
    <n v="2"/>
    <n v="2"/>
    <x v="4"/>
    <s v="."/>
    <s v="."/>
    <s v="."/>
    <s v="."/>
    <n v="2"/>
    <n v="3"/>
    <n v="2"/>
    <n v="1"/>
    <n v="0"/>
    <n v="34"/>
    <n v="10"/>
    <m/>
    <x v="3"/>
    <x v="78"/>
    <m/>
    <m/>
  </r>
  <r>
    <x v="91"/>
    <m/>
    <s v="male"/>
    <m/>
    <n v="30"/>
    <n v="66.086240000000004"/>
    <n v="0"/>
    <n v="0"/>
    <x v="0"/>
    <s v="."/>
    <s v="."/>
    <s v="."/>
    <s v="."/>
    <n v="0"/>
    <n v="0"/>
    <n v="0"/>
    <n v="0"/>
    <n v="0"/>
    <n v="33"/>
    <n v="0"/>
    <m/>
    <x v="12"/>
    <x v="145"/>
    <m/>
    <m/>
  </r>
  <r>
    <x v="91"/>
    <m/>
    <s v="male"/>
    <m/>
    <n v="30"/>
    <n v="66.086240000000004"/>
    <n v="0"/>
    <n v="0"/>
    <x v="0"/>
    <s v="."/>
    <s v="."/>
    <s v="."/>
    <s v="."/>
    <n v="0"/>
    <n v="0"/>
    <n v="0"/>
    <n v="0"/>
    <n v="0"/>
    <n v="33"/>
    <n v="0"/>
    <m/>
    <x v="11"/>
    <x v="139"/>
    <m/>
    <m/>
  </r>
  <r>
    <x v="91"/>
    <m/>
    <s v="male"/>
    <m/>
    <n v="30"/>
    <n v="66.086240000000004"/>
    <n v="0"/>
    <n v="0"/>
    <x v="0"/>
    <s v="."/>
    <s v="."/>
    <s v="."/>
    <s v="."/>
    <n v="0"/>
    <n v="0"/>
    <n v="0"/>
    <n v="0"/>
    <n v="0"/>
    <n v="33"/>
    <n v="0"/>
    <m/>
    <x v="11"/>
    <x v="146"/>
    <m/>
    <m/>
  </r>
  <r>
    <x v="91"/>
    <m/>
    <s v="male"/>
    <m/>
    <n v="30"/>
    <n v="66.086240000000004"/>
    <n v="0"/>
    <n v="0"/>
    <x v="0"/>
    <s v="."/>
    <s v="."/>
    <s v="."/>
    <s v="."/>
    <n v="0"/>
    <n v="0"/>
    <n v="0"/>
    <n v="0"/>
    <n v="0"/>
    <n v="33"/>
    <n v="0"/>
    <m/>
    <x v="12"/>
    <x v="139"/>
    <m/>
    <m/>
  </r>
  <r>
    <x v="91"/>
    <m/>
    <s v="male"/>
    <m/>
    <n v="30"/>
    <n v="66.086240000000004"/>
    <n v="0"/>
    <n v="0"/>
    <x v="0"/>
    <s v="."/>
    <s v="."/>
    <s v="."/>
    <s v="."/>
    <n v="0"/>
    <n v="0"/>
    <n v="0"/>
    <n v="0"/>
    <n v="0"/>
    <n v="33"/>
    <n v="0"/>
    <m/>
    <x v="11"/>
    <x v="101"/>
    <m/>
    <m/>
  </r>
  <r>
    <x v="92"/>
    <m/>
    <s v="male"/>
    <m/>
    <n v="27"/>
    <n v="68.39425"/>
    <n v="1"/>
    <n v="1"/>
    <x v="4"/>
    <s v="."/>
    <s v="."/>
    <s v="."/>
    <s v="."/>
    <n v="1"/>
    <n v="1"/>
    <n v="1"/>
    <n v="1"/>
    <n v="0"/>
    <n v="44"/>
    <n v="5"/>
    <m/>
    <x v="2"/>
    <x v="133"/>
    <m/>
    <m/>
  </r>
  <r>
    <x v="92"/>
    <m/>
    <s v="male"/>
    <m/>
    <n v="15"/>
    <n v="68.39425"/>
    <n v="2"/>
    <n v="2"/>
    <x v="4"/>
    <s v="."/>
    <s v="."/>
    <s v="."/>
    <s v="."/>
    <n v="2"/>
    <n v="3"/>
    <n v="2"/>
    <n v="2"/>
    <n v="1"/>
    <n v="44"/>
    <n v="12"/>
    <m/>
    <x v="1"/>
    <x v="15"/>
    <m/>
    <m/>
  </r>
  <r>
    <x v="93"/>
    <m/>
    <s v="female"/>
    <m/>
    <n v="30"/>
    <n v="74.565370000000001"/>
    <n v="0"/>
    <n v="0"/>
    <x v="0"/>
    <s v="."/>
    <s v="."/>
    <s v="."/>
    <s v="."/>
    <n v="0"/>
    <n v="0"/>
    <n v="0"/>
    <n v="0"/>
    <n v="0"/>
    <n v="33"/>
    <n v="0"/>
    <m/>
    <x v="3"/>
    <x v="72"/>
    <m/>
    <m/>
  </r>
  <r>
    <x v="93"/>
    <m/>
    <s v="female"/>
    <m/>
    <n v="30"/>
    <n v="74.565370000000001"/>
    <n v="0"/>
    <n v="0"/>
    <x v="0"/>
    <s v="."/>
    <s v="."/>
    <s v="."/>
    <s v="."/>
    <n v="0"/>
    <n v="0"/>
    <n v="0"/>
    <n v="0"/>
    <n v="0"/>
    <n v="33"/>
    <n v="0"/>
    <m/>
    <x v="10"/>
    <x v="97"/>
    <m/>
    <m/>
  </r>
  <r>
    <x v="93"/>
    <m/>
    <s v="female"/>
    <m/>
    <n v="30"/>
    <n v="74.565370000000001"/>
    <n v="0"/>
    <n v="0"/>
    <x v="0"/>
    <s v="."/>
    <s v="."/>
    <s v="."/>
    <s v="."/>
    <n v="0"/>
    <n v="0"/>
    <n v="0"/>
    <n v="0"/>
    <n v="0"/>
    <n v="33"/>
    <n v="0"/>
    <m/>
    <x v="2"/>
    <x v="49"/>
    <m/>
    <m/>
  </r>
  <r>
    <x v="93"/>
    <m/>
    <s v="female"/>
    <m/>
    <n v="30"/>
    <n v="74.565370000000001"/>
    <n v="0"/>
    <n v="0"/>
    <x v="0"/>
    <s v="."/>
    <s v="."/>
    <s v="."/>
    <s v="."/>
    <n v="0"/>
    <n v="0"/>
    <n v="0"/>
    <n v="0"/>
    <n v="0"/>
    <n v="33"/>
    <n v="0"/>
    <m/>
    <x v="1"/>
    <x v="49"/>
    <m/>
    <m/>
  </r>
  <r>
    <x v="93"/>
    <m/>
    <s v="female"/>
    <m/>
    <n v="30"/>
    <n v="74.565370000000001"/>
    <n v="0"/>
    <n v="0"/>
    <x v="0"/>
    <s v="."/>
    <s v="."/>
    <s v="."/>
    <s v="."/>
    <n v="0"/>
    <n v="0"/>
    <n v="0"/>
    <n v="0"/>
    <n v="0"/>
    <n v="33"/>
    <n v="0"/>
    <m/>
    <x v="1"/>
    <x v="67"/>
    <m/>
    <m/>
  </r>
  <r>
    <x v="93"/>
    <m/>
    <s v="female"/>
    <m/>
    <n v="30"/>
    <n v="74.565370000000001"/>
    <n v="0"/>
    <n v="0"/>
    <x v="0"/>
    <s v="."/>
    <s v="."/>
    <s v="."/>
    <s v="."/>
    <n v="0"/>
    <n v="0"/>
    <n v="0"/>
    <n v="0"/>
    <n v="0"/>
    <n v="33"/>
    <n v="0"/>
    <m/>
    <x v="1"/>
    <x v="17"/>
    <m/>
    <m/>
  </r>
  <r>
    <x v="93"/>
    <m/>
    <s v="female"/>
    <m/>
    <n v="29"/>
    <n v="74.565370000000001"/>
    <n v="0"/>
    <n v="0"/>
    <x v="0"/>
    <s v="."/>
    <s v="."/>
    <s v="."/>
    <s v="."/>
    <n v="0"/>
    <n v="0"/>
    <n v="0"/>
    <n v="0"/>
    <n v="0"/>
    <n v="33"/>
    <n v="0"/>
    <m/>
    <x v="3"/>
    <x v="16"/>
    <m/>
    <m/>
  </r>
  <r>
    <x v="93"/>
    <m/>
    <s v="female"/>
    <m/>
    <n v="30"/>
    <n v="74.565370000000001"/>
    <n v="0"/>
    <n v="0"/>
    <x v="0"/>
    <s v="Active Mood disorder"/>
    <s v="Remote B-12 Deficiency"/>
    <s v="."/>
    <s v="."/>
    <n v="0"/>
    <n v="0"/>
    <n v="0"/>
    <n v="0"/>
    <n v="0"/>
    <n v="33"/>
    <n v="0"/>
    <m/>
    <x v="1"/>
    <x v="72"/>
    <m/>
    <m/>
  </r>
  <r>
    <x v="93"/>
    <m/>
    <s v="female"/>
    <m/>
    <n v="30"/>
    <n v="74.565370000000001"/>
    <n v="0"/>
    <n v="0"/>
    <x v="0"/>
    <s v="Active Mood disorder"/>
    <s v="Remote B-12 Deficiency"/>
    <s v="."/>
    <s v="."/>
    <n v="0"/>
    <n v="0"/>
    <n v="0"/>
    <n v="0"/>
    <n v="0"/>
    <n v="33"/>
    <n v="0"/>
    <m/>
    <x v="1"/>
    <x v="42"/>
    <m/>
    <m/>
  </r>
  <r>
    <x v="93"/>
    <m/>
    <s v="female"/>
    <m/>
    <n v="30"/>
    <n v="74.565370000000001"/>
    <n v="0"/>
    <n v="0"/>
    <x v="0"/>
    <s v="Active Mood disorder"/>
    <s v="."/>
    <s v="."/>
    <s v="."/>
    <n v="0"/>
    <n v="0"/>
    <n v="0"/>
    <n v="0"/>
    <n v="0"/>
    <n v="33"/>
    <n v="0"/>
    <m/>
    <x v="1"/>
    <x v="18"/>
    <m/>
    <m/>
  </r>
  <r>
    <x v="94"/>
    <m/>
    <s v="female"/>
    <m/>
    <n v="26"/>
    <n v="65.02122"/>
    <n v="0"/>
    <n v="0"/>
    <x v="0"/>
    <s v="Active Mood disorder"/>
    <s v="Active Other neurol/med diagnoses"/>
    <s v="."/>
    <s v="."/>
    <n v="0"/>
    <n v="0"/>
    <n v="0"/>
    <n v="0"/>
    <n v="0"/>
    <n v="33"/>
    <n v="0"/>
    <m/>
    <x v="5"/>
    <x v="17"/>
    <m/>
    <m/>
  </r>
  <r>
    <x v="94"/>
    <m/>
    <s v="female"/>
    <m/>
    <n v="26"/>
    <n v="65.02122"/>
    <n v="0"/>
    <n v="0"/>
    <x v="0"/>
    <s v="Active Mood disorder"/>
    <s v="Active Other neurol/med diagnoses"/>
    <s v="."/>
    <s v="."/>
    <n v="0"/>
    <n v="0"/>
    <n v="0"/>
    <n v="0"/>
    <n v="0"/>
    <n v="33"/>
    <n v="0"/>
    <m/>
    <x v="0"/>
    <x v="0"/>
    <m/>
    <m/>
  </r>
  <r>
    <x v="95"/>
    <m/>
    <s v="female"/>
    <m/>
    <n v="30"/>
    <n v="56.503765000000001"/>
    <n v="0"/>
    <n v="0"/>
    <x v="0"/>
    <s v="Remote Other neurol/med diagnoses"/>
    <s v="."/>
    <s v="."/>
    <s v="."/>
    <n v="0"/>
    <n v="0"/>
    <n v="0"/>
    <n v="0"/>
    <n v="0"/>
    <n v="34"/>
    <n v="0"/>
    <m/>
    <x v="0"/>
    <x v="73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0"/>
    <x v="47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0"/>
    <x v="98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0"/>
    <x v="112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0"/>
    <x v="147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0"/>
    <x v="3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0"/>
    <x v="98"/>
    <m/>
    <m/>
  </r>
  <r>
    <x v="95"/>
    <m/>
    <s v="female"/>
    <m/>
    <n v="30"/>
    <n v="56.503765000000001"/>
    <n v="0"/>
    <n v="0"/>
    <x v="0"/>
    <s v="Active Mood disorder"/>
    <s v="."/>
    <s v="."/>
    <s v="."/>
    <n v="0"/>
    <n v="0"/>
    <n v="0"/>
    <n v="0"/>
    <n v="0"/>
    <n v="34"/>
    <n v="0"/>
    <m/>
    <x v="0"/>
    <x v="17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10"/>
    <x v="42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3"/>
    <x v="25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3"/>
    <x v="5"/>
    <m/>
    <m/>
  </r>
  <r>
    <x v="95"/>
    <m/>
    <s v="female"/>
    <m/>
    <n v="30"/>
    <n v="56.503765000000001"/>
    <n v="0"/>
    <n v="0"/>
    <x v="0"/>
    <s v="Remote Mood disorder"/>
    <s v="."/>
    <s v="."/>
    <s v="."/>
    <n v="0"/>
    <n v="0"/>
    <n v="0"/>
    <n v="0"/>
    <n v="0"/>
    <n v="34"/>
    <n v="0"/>
    <m/>
    <x v="3"/>
    <x v="5"/>
    <m/>
    <m/>
  </r>
  <r>
    <x v="95"/>
    <m/>
    <s v="female"/>
    <m/>
    <n v="30"/>
    <n v="56.503765000000001"/>
    <n v="0"/>
    <n v="0"/>
    <x v="0"/>
    <s v="Remote Mood disorder"/>
    <s v="."/>
    <s v="."/>
    <s v="."/>
    <n v="0"/>
    <n v="0"/>
    <n v="0"/>
    <n v="0"/>
    <n v="0"/>
    <n v="34"/>
    <n v="0"/>
    <m/>
    <x v="3"/>
    <x v="25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10"/>
    <x v="133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3"/>
    <x v="24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10"/>
    <x v="24"/>
    <m/>
    <m/>
  </r>
  <r>
    <x v="95"/>
    <m/>
    <s v="female"/>
    <m/>
    <n v="29"/>
    <n v="56.503765000000001"/>
    <n v="0"/>
    <n v="0"/>
    <x v="0"/>
    <s v="."/>
    <s v="."/>
    <s v="."/>
    <s v="."/>
    <n v="0"/>
    <n v="0"/>
    <n v="0"/>
    <n v="0"/>
    <n v="0"/>
    <n v="34"/>
    <n v="0"/>
    <m/>
    <x v="3"/>
    <x v="23"/>
    <m/>
    <m/>
  </r>
  <r>
    <x v="95"/>
    <m/>
    <s v="female"/>
    <m/>
    <n v="30"/>
    <n v="56.503765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96"/>
    <m/>
    <s v="female"/>
    <m/>
    <n v="29"/>
    <n v="67.759069999999994"/>
    <n v="0.5"/>
    <n v="0"/>
    <x v="4"/>
    <s v="."/>
    <s v="."/>
    <s v="."/>
    <s v="."/>
    <n v="0.5"/>
    <n v="0.5"/>
    <n v="0.5"/>
    <n v="0.5"/>
    <n v="0"/>
    <n v="33"/>
    <n v="2"/>
    <m/>
    <x v="3"/>
    <x v="62"/>
    <m/>
    <m/>
  </r>
  <r>
    <x v="96"/>
    <m/>
    <s v="female"/>
    <m/>
    <n v="28"/>
    <n v="67.759069999999994"/>
    <n v="0"/>
    <n v="0"/>
    <x v="0"/>
    <s v="Active Other neurol/med diagnoses"/>
    <s v="."/>
    <s v="."/>
    <s v="."/>
    <n v="0"/>
    <n v="0"/>
    <n v="0"/>
    <n v="0"/>
    <n v="0"/>
    <n v="33"/>
    <n v="0"/>
    <m/>
    <x v="3"/>
    <x v="23"/>
    <m/>
    <m/>
  </r>
  <r>
    <x v="96"/>
    <m/>
    <s v="female"/>
    <m/>
    <n v="28"/>
    <n v="67.759069999999994"/>
    <n v="0"/>
    <n v="0"/>
    <x v="0"/>
    <s v="Active Other neurol/med diagnoses"/>
    <s v="."/>
    <s v="."/>
    <s v="."/>
    <n v="0"/>
    <n v="0"/>
    <n v="0"/>
    <n v="0"/>
    <n v="0"/>
    <n v="33"/>
    <n v="0"/>
    <m/>
    <x v="3"/>
    <x v="3"/>
    <m/>
    <m/>
  </r>
  <r>
    <x v="96"/>
    <m/>
    <s v="female"/>
    <m/>
    <n v="30"/>
    <n v="67.759069999999994"/>
    <n v="0"/>
    <n v="0"/>
    <x v="0"/>
    <s v="."/>
    <s v="."/>
    <s v="."/>
    <s v="."/>
    <n v="0"/>
    <n v="0"/>
    <n v="0"/>
    <n v="0"/>
    <n v="0"/>
    <n v="33"/>
    <n v="0"/>
    <m/>
    <x v="1"/>
    <x v="1"/>
    <m/>
    <m/>
  </r>
  <r>
    <x v="96"/>
    <m/>
    <s v="female"/>
    <m/>
    <n v="30"/>
    <n v="67.759069999999994"/>
    <n v="0"/>
    <n v="0"/>
    <x v="0"/>
    <s v="."/>
    <s v="."/>
    <s v="."/>
    <s v="."/>
    <n v="0"/>
    <n v="0"/>
    <n v="0"/>
    <n v="0"/>
    <n v="0"/>
    <n v="33"/>
    <n v="0"/>
    <m/>
    <x v="3"/>
    <x v="97"/>
    <m/>
    <m/>
  </r>
  <r>
    <x v="96"/>
    <m/>
    <s v="female"/>
    <m/>
    <n v="30"/>
    <n v="67.759069999999994"/>
    <n v="0"/>
    <n v="0"/>
    <x v="0"/>
    <s v="."/>
    <s v="."/>
    <s v="."/>
    <s v="."/>
    <n v="0"/>
    <n v="0"/>
    <n v="0"/>
    <n v="0"/>
    <n v="0"/>
    <n v="33"/>
    <n v="0"/>
    <m/>
    <x v="3"/>
    <x v="44"/>
    <m/>
    <m/>
  </r>
  <r>
    <x v="96"/>
    <m/>
    <s v="female"/>
    <m/>
    <n v="30"/>
    <n v="67.759069999999994"/>
    <n v="0"/>
    <n v="0"/>
    <x v="0"/>
    <s v="."/>
    <s v="."/>
    <s v="."/>
    <s v="."/>
    <n v="0"/>
    <n v="0"/>
    <n v="0"/>
    <n v="0"/>
    <n v="0"/>
    <n v="33"/>
    <n v="0"/>
    <m/>
    <x v="3"/>
    <x v="10"/>
    <m/>
    <m/>
  </r>
  <r>
    <x v="96"/>
    <m/>
    <s v="female"/>
    <m/>
    <n v="29"/>
    <n v="67.759069999999994"/>
    <n v="0"/>
    <n v="0"/>
    <x v="0"/>
    <s v="."/>
    <s v="."/>
    <s v="."/>
    <s v="."/>
    <n v="0"/>
    <n v="0"/>
    <n v="0"/>
    <n v="0"/>
    <n v="0"/>
    <n v="33"/>
    <n v="0"/>
    <m/>
    <x v="3"/>
    <x v="48"/>
    <m/>
    <m/>
  </r>
  <r>
    <x v="97"/>
    <m/>
    <s v="female"/>
    <m/>
    <n v="30"/>
    <n v="69.576999999999998"/>
    <n v="0"/>
    <n v="0"/>
    <x v="0"/>
    <s v="."/>
    <s v="."/>
    <s v="."/>
    <s v="."/>
    <n v="0"/>
    <n v="0"/>
    <n v="0"/>
    <n v="0"/>
    <n v="0"/>
    <n v="33"/>
    <n v="0"/>
    <m/>
    <x v="1"/>
    <x v="140"/>
    <m/>
    <m/>
  </r>
  <r>
    <x v="97"/>
    <m/>
    <s v="female"/>
    <m/>
    <n v="30"/>
    <n v="69.576999999999998"/>
    <n v="0"/>
    <n v="0"/>
    <x v="0"/>
    <s v="."/>
    <s v="."/>
    <s v="."/>
    <s v="."/>
    <n v="0"/>
    <n v="0"/>
    <n v="0"/>
    <n v="0"/>
    <n v="0"/>
    <n v="33"/>
    <n v="0"/>
    <m/>
    <x v="3"/>
    <x v="148"/>
    <m/>
    <m/>
  </r>
  <r>
    <x v="98"/>
    <m/>
    <s v="female"/>
    <m/>
    <n v="30"/>
    <n v="60.361396999999997"/>
    <n v="0"/>
    <n v="0"/>
    <x v="0"/>
    <s v="."/>
    <s v="."/>
    <s v="."/>
    <s v="."/>
    <n v="0"/>
    <n v="0"/>
    <n v="0"/>
    <n v="0"/>
    <n v="0"/>
    <n v="44"/>
    <n v="0"/>
    <m/>
    <x v="0"/>
    <x v="11"/>
    <m/>
    <m/>
  </r>
  <r>
    <x v="98"/>
    <m/>
    <s v="female"/>
    <m/>
    <n v="30"/>
    <n v="60.361396999999997"/>
    <n v="0"/>
    <n v="0"/>
    <x v="0"/>
    <s v="Remote Mood disorder"/>
    <s v="."/>
    <s v="."/>
    <s v="."/>
    <n v="0"/>
    <n v="0"/>
    <n v="0"/>
    <n v="0"/>
    <n v="0"/>
    <n v="44"/>
    <n v="0"/>
    <m/>
    <x v="0"/>
    <x v="12"/>
    <m/>
    <m/>
  </r>
  <r>
    <x v="98"/>
    <m/>
    <s v="female"/>
    <m/>
    <n v="30"/>
    <n v="60.361396999999997"/>
    <n v="0"/>
    <n v="0"/>
    <x v="0"/>
    <s v="."/>
    <s v="."/>
    <s v="."/>
    <s v="."/>
    <n v="0"/>
    <n v="0"/>
    <n v="0"/>
    <n v="0"/>
    <n v="0"/>
    <n v="44"/>
    <n v="0"/>
    <m/>
    <x v="0"/>
    <x v="11"/>
    <m/>
    <m/>
  </r>
  <r>
    <x v="98"/>
    <m/>
    <s v="female"/>
    <m/>
    <n v="30"/>
    <n v="60.361396999999997"/>
    <n v="0"/>
    <n v="0"/>
    <x v="0"/>
    <s v="."/>
    <s v="."/>
    <s v="."/>
    <s v="."/>
    <n v="0"/>
    <n v="0"/>
    <n v="0"/>
    <n v="0"/>
    <n v="0"/>
    <n v="44"/>
    <n v="0"/>
    <m/>
    <x v="0"/>
    <x v="13"/>
    <m/>
    <m/>
  </r>
  <r>
    <x v="98"/>
    <m/>
    <s v="female"/>
    <m/>
    <n v="30"/>
    <n v="60.361396999999997"/>
    <n v="0"/>
    <n v="0"/>
    <x v="0"/>
    <s v="Active Mood disorder"/>
    <s v="."/>
    <s v="."/>
    <s v="."/>
    <n v="0"/>
    <n v="0"/>
    <n v="0"/>
    <n v="0"/>
    <n v="0"/>
    <n v="44"/>
    <n v="0"/>
    <m/>
    <x v="0"/>
    <x v="12"/>
    <m/>
    <m/>
  </r>
  <r>
    <x v="98"/>
    <m/>
    <s v="female"/>
    <m/>
    <n v="30"/>
    <n v="60.361396999999997"/>
    <n v="0"/>
    <n v="0"/>
    <x v="0"/>
    <s v="."/>
    <s v="."/>
    <s v="."/>
    <s v="."/>
    <n v="0"/>
    <n v="0"/>
    <n v="0"/>
    <n v="0"/>
    <n v="0"/>
    <n v="44"/>
    <n v="0"/>
    <m/>
    <x v="0"/>
    <x v="11"/>
    <m/>
    <m/>
  </r>
  <r>
    <x v="98"/>
    <m/>
    <s v="female"/>
    <m/>
    <n v="29"/>
    <n v="60.361396999999997"/>
    <n v="0"/>
    <n v="0"/>
    <x v="0"/>
    <s v="."/>
    <s v="."/>
    <s v="."/>
    <s v="."/>
    <n v="0"/>
    <n v="0"/>
    <n v="0"/>
    <n v="0"/>
    <n v="0"/>
    <n v="44"/>
    <n v="0"/>
    <m/>
    <x v="0"/>
    <x v="10"/>
    <m/>
    <m/>
  </r>
  <r>
    <x v="98"/>
    <m/>
    <s v="female"/>
    <m/>
    <n v="30"/>
    <n v="60.361396999999997"/>
    <n v="0"/>
    <n v="0"/>
    <x v="0"/>
    <s v="."/>
    <s v="."/>
    <s v="."/>
    <s v="."/>
    <n v="0"/>
    <n v="0"/>
    <n v="0"/>
    <n v="0"/>
    <n v="0"/>
    <n v="44"/>
    <n v="0"/>
    <m/>
    <x v="2"/>
    <x v="73"/>
    <m/>
    <m/>
  </r>
  <r>
    <x v="98"/>
    <m/>
    <s v="female"/>
    <m/>
    <n v="30"/>
    <n v="60.361396999999997"/>
    <n v="0"/>
    <n v="0"/>
    <x v="0"/>
    <s v="."/>
    <s v="."/>
    <s v="."/>
    <s v="."/>
    <n v="0"/>
    <n v="0"/>
    <n v="0"/>
    <n v="0"/>
    <n v="0"/>
    <n v="44"/>
    <n v="0"/>
    <m/>
    <x v="1"/>
    <x v="73"/>
    <m/>
    <m/>
  </r>
  <r>
    <x v="98"/>
    <m/>
    <s v="female"/>
    <m/>
    <n v="30"/>
    <n v="60.361396999999997"/>
    <n v="0"/>
    <n v="0"/>
    <x v="0"/>
    <s v="Active Mood disorder"/>
    <s v="."/>
    <s v="."/>
    <s v="."/>
    <n v="0"/>
    <n v="0"/>
    <n v="0"/>
    <n v="0"/>
    <n v="0"/>
    <n v="44"/>
    <n v="0"/>
    <m/>
    <x v="1"/>
    <x v="12"/>
    <m/>
    <m/>
  </r>
  <r>
    <x v="98"/>
    <m/>
    <s v="female"/>
    <m/>
    <n v="30"/>
    <n v="60.361396999999997"/>
    <n v="0"/>
    <n v="0"/>
    <x v="0"/>
    <s v="."/>
    <s v="."/>
    <s v="."/>
    <s v="."/>
    <n v="0"/>
    <n v="0"/>
    <n v="0"/>
    <n v="0"/>
    <n v="0"/>
    <n v="44"/>
    <n v="0"/>
    <m/>
    <x v="1"/>
    <x v="73"/>
    <m/>
    <m/>
  </r>
  <r>
    <x v="98"/>
    <m/>
    <s v="female"/>
    <m/>
    <n v="29"/>
    <n v="60.361396999999997"/>
    <n v="0"/>
    <n v="0"/>
    <x v="0"/>
    <s v="."/>
    <s v="."/>
    <s v="."/>
    <s v="."/>
    <n v="0"/>
    <n v="0"/>
    <n v="0"/>
    <n v="0"/>
    <n v="0"/>
    <n v="44"/>
    <n v="0"/>
    <m/>
    <x v="2"/>
    <x v="10"/>
    <m/>
    <m/>
  </r>
  <r>
    <x v="98"/>
    <m/>
    <s v="female"/>
    <m/>
    <n v="30"/>
    <n v="60.361396999999997"/>
    <n v="0"/>
    <n v="0"/>
    <x v="0"/>
    <s v="."/>
    <s v="."/>
    <s v="."/>
    <s v="."/>
    <n v="0"/>
    <n v="0"/>
    <n v="0"/>
    <n v="0"/>
    <n v="0"/>
    <n v="44"/>
    <n v="0"/>
    <m/>
    <x v="2"/>
    <x v="80"/>
    <m/>
    <m/>
  </r>
  <r>
    <x v="98"/>
    <m/>
    <s v="female"/>
    <m/>
    <n v="30"/>
    <n v="60.361396999999997"/>
    <n v="0"/>
    <n v="0"/>
    <x v="0"/>
    <s v="Remote Mood disorder"/>
    <s v="."/>
    <s v="."/>
    <s v="."/>
    <n v="0"/>
    <n v="0"/>
    <n v="0"/>
    <n v="0"/>
    <n v="0"/>
    <n v="44"/>
    <n v="0"/>
    <m/>
    <x v="2"/>
    <x v="86"/>
    <m/>
    <m/>
  </r>
  <r>
    <x v="98"/>
    <m/>
    <s v="female"/>
    <m/>
    <n v="30"/>
    <n v="60.361396999999997"/>
    <n v="0"/>
    <n v="0"/>
    <x v="0"/>
    <s v="."/>
    <s v="."/>
    <s v="."/>
    <s v="."/>
    <n v="0"/>
    <n v="0"/>
    <n v="0"/>
    <n v="0"/>
    <n v="0"/>
    <n v="44"/>
    <n v="0"/>
    <m/>
    <x v="1"/>
    <x v="57"/>
    <m/>
    <m/>
  </r>
  <r>
    <x v="98"/>
    <m/>
    <s v="female"/>
    <m/>
    <n v="27"/>
    <n v="60.361396999999997"/>
    <n v="0"/>
    <n v="0"/>
    <x v="0"/>
    <s v="."/>
    <s v="."/>
    <s v="."/>
    <s v="."/>
    <n v="0"/>
    <n v="0"/>
    <n v="0"/>
    <n v="0"/>
    <n v="0"/>
    <n v="44"/>
    <n v="0"/>
    <m/>
    <x v="2"/>
    <x v="77"/>
    <m/>
    <m/>
  </r>
  <r>
    <x v="98"/>
    <m/>
    <s v="female"/>
    <m/>
    <n v="30"/>
    <n v="60.361396999999997"/>
    <n v="0"/>
    <n v="0"/>
    <x v="0"/>
    <s v="."/>
    <s v="."/>
    <s v="."/>
    <s v="."/>
    <n v="0"/>
    <n v="0"/>
    <n v="0"/>
    <n v="0"/>
    <n v="0"/>
    <n v="44"/>
    <n v="0"/>
    <m/>
    <x v="1"/>
    <x v="113"/>
    <m/>
    <m/>
  </r>
  <r>
    <x v="99"/>
    <m/>
    <s v="female"/>
    <m/>
    <n v="29"/>
    <n v="67.063649999999996"/>
    <n v="0"/>
    <n v="0"/>
    <x v="0"/>
    <s v="Active Other neurol/med diagnoses"/>
    <s v="."/>
    <s v="."/>
    <s v="."/>
    <n v="0"/>
    <n v="0"/>
    <n v="0"/>
    <n v="0"/>
    <n v="0"/>
    <n v="34"/>
    <n v="0"/>
    <m/>
    <x v="3"/>
    <x v="80"/>
    <m/>
    <m/>
  </r>
  <r>
    <x v="99"/>
    <m/>
    <s v="female"/>
    <m/>
    <n v="30"/>
    <n v="67.063649999999996"/>
    <n v="0"/>
    <n v="0"/>
    <x v="0"/>
    <s v="."/>
    <s v="."/>
    <s v="."/>
    <s v="."/>
    <n v="0"/>
    <n v="0"/>
    <n v="0"/>
    <n v="0"/>
    <n v="0"/>
    <n v="34"/>
    <n v="0"/>
    <m/>
    <x v="3"/>
    <x v="61"/>
    <m/>
    <m/>
  </r>
  <r>
    <x v="99"/>
    <m/>
    <s v="female"/>
    <m/>
    <n v="30"/>
    <n v="67.063649999999996"/>
    <n v="0"/>
    <n v="0"/>
    <x v="0"/>
    <s v="."/>
    <s v="."/>
    <s v="."/>
    <s v="."/>
    <n v="0"/>
    <n v="0"/>
    <n v="0"/>
    <n v="0"/>
    <n v="0"/>
    <n v="34"/>
    <n v="0"/>
    <m/>
    <x v="3"/>
    <x v="38"/>
    <m/>
    <m/>
  </r>
  <r>
    <x v="99"/>
    <m/>
    <s v="female"/>
    <m/>
    <n v="30"/>
    <n v="67.063649999999996"/>
    <n v="0"/>
    <n v="0"/>
    <x v="0"/>
    <s v="."/>
    <s v="."/>
    <s v="."/>
    <s v="."/>
    <n v="0"/>
    <n v="0"/>
    <n v="0"/>
    <n v="0"/>
    <n v="0"/>
    <n v="34"/>
    <n v="0"/>
    <m/>
    <x v="3"/>
    <x v="37"/>
    <m/>
    <m/>
  </r>
  <r>
    <x v="99"/>
    <m/>
    <s v="female"/>
    <m/>
    <n v="30"/>
    <n v="67.063649999999996"/>
    <n v="0"/>
    <n v="0"/>
    <x v="0"/>
    <s v="."/>
    <s v="."/>
    <s v="."/>
    <s v="."/>
    <n v="0"/>
    <n v="0"/>
    <n v="0"/>
    <n v="0"/>
    <n v="0"/>
    <n v="34"/>
    <n v="0"/>
    <m/>
    <x v="3"/>
    <x v="78"/>
    <m/>
    <m/>
  </r>
  <r>
    <x v="99"/>
    <m/>
    <s v="female"/>
    <m/>
    <n v="30"/>
    <n v="67.063649999999996"/>
    <n v="0"/>
    <n v="0"/>
    <x v="0"/>
    <s v="."/>
    <s v="."/>
    <s v="."/>
    <s v="."/>
    <n v="0"/>
    <n v="0"/>
    <n v="0"/>
    <n v="0"/>
    <n v="0"/>
    <n v="34"/>
    <n v="0"/>
    <m/>
    <x v="3"/>
    <x v="114"/>
    <m/>
    <m/>
  </r>
  <r>
    <x v="100"/>
    <m/>
    <s v="female"/>
    <m/>
    <n v="29"/>
    <n v="64.804929999999999"/>
    <n v="0"/>
    <n v="0"/>
    <x v="0"/>
    <s v="Active Mood disorder"/>
    <s v="."/>
    <s v="."/>
    <s v="."/>
    <n v="0"/>
    <n v="0"/>
    <n v="0"/>
    <n v="0"/>
    <n v="0"/>
    <n v="34"/>
    <n v="0"/>
    <m/>
    <x v="3"/>
    <x v="86"/>
    <m/>
    <m/>
  </r>
  <r>
    <x v="100"/>
    <m/>
    <s v="female"/>
    <m/>
    <n v="29"/>
    <n v="64.804929999999999"/>
    <n v="0"/>
    <n v="0"/>
    <x v="0"/>
    <s v="Active Mood disorder"/>
    <s v="Active Med-induced Cog Dys"/>
    <s v="."/>
    <s v="."/>
    <n v="0"/>
    <n v="0"/>
    <n v="0"/>
    <n v="0"/>
    <n v="0"/>
    <n v="34"/>
    <n v="0"/>
    <m/>
    <x v="1"/>
    <x v="38"/>
    <m/>
    <m/>
  </r>
  <r>
    <x v="100"/>
    <m/>
    <s v="female"/>
    <m/>
    <n v="27"/>
    <n v="64.804929999999999"/>
    <n v="0"/>
    <n v="0"/>
    <x v="0"/>
    <s v="Active Mood disorder"/>
    <s v="."/>
    <s v="."/>
    <s v="."/>
    <n v="0"/>
    <n v="0"/>
    <n v="0"/>
    <n v="0"/>
    <n v="0"/>
    <n v="34"/>
    <n v="0"/>
    <m/>
    <x v="1"/>
    <x v="11"/>
    <m/>
    <m/>
  </r>
  <r>
    <x v="100"/>
    <m/>
    <s v="female"/>
    <m/>
    <n v="30"/>
    <n v="64.804929999999999"/>
    <n v="0"/>
    <n v="0"/>
    <x v="0"/>
    <s v="Remote Mood disorder"/>
    <s v="."/>
    <s v="."/>
    <s v="."/>
    <n v="0"/>
    <n v="0"/>
    <n v="0"/>
    <n v="0"/>
    <n v="0"/>
    <n v="34"/>
    <n v="0"/>
    <m/>
    <x v="1"/>
    <x v="44"/>
    <m/>
    <m/>
  </r>
  <r>
    <x v="100"/>
    <m/>
    <s v="female"/>
    <m/>
    <n v="29"/>
    <n v="64.804929999999999"/>
    <n v="0"/>
    <n v="0"/>
    <x v="0"/>
    <s v="Remote Mood disorder"/>
    <s v="."/>
    <s v="."/>
    <s v="."/>
    <n v="0"/>
    <n v="0"/>
    <n v="0"/>
    <n v="0"/>
    <n v="0"/>
    <n v="34"/>
    <n v="0"/>
    <m/>
    <x v="1"/>
    <x v="74"/>
    <m/>
    <m/>
  </r>
  <r>
    <x v="100"/>
    <m/>
    <s v="female"/>
    <m/>
    <n v="28"/>
    <n v="64.804929999999999"/>
    <n v="0"/>
    <n v="0"/>
    <x v="0"/>
    <s v="Remote Mood disorder"/>
    <s v="."/>
    <s v="."/>
    <s v="."/>
    <n v="0"/>
    <n v="0"/>
    <n v="0"/>
    <n v="0"/>
    <n v="0"/>
    <n v="34"/>
    <n v="0"/>
    <m/>
    <x v="1"/>
    <x v="74"/>
    <m/>
    <m/>
  </r>
  <r>
    <x v="100"/>
    <m/>
    <s v="female"/>
    <m/>
    <n v="29"/>
    <n v="64.804929999999999"/>
    <n v="0"/>
    <n v="0"/>
    <x v="0"/>
    <s v="."/>
    <s v="."/>
    <s v="."/>
    <s v="."/>
    <n v="0"/>
    <n v="0"/>
    <n v="0"/>
    <n v="0"/>
    <n v="0"/>
    <n v="34"/>
    <n v="0"/>
    <m/>
    <x v="2"/>
    <x v="63"/>
    <m/>
    <m/>
  </r>
  <r>
    <x v="100"/>
    <m/>
    <s v="female"/>
    <m/>
    <n v="30"/>
    <n v="64.804929999999999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01"/>
    <m/>
    <s v="female"/>
    <m/>
    <n v="29"/>
    <n v="72.273790000000005"/>
    <n v="0"/>
    <n v="0"/>
    <x v="0"/>
    <s v="Remote Mood disorder"/>
    <s v="Active Other neurol/med diagnoses"/>
    <s v="."/>
    <s v="."/>
    <n v="0"/>
    <n v="0"/>
    <n v="0"/>
    <n v="0"/>
    <n v="0"/>
    <n v="34"/>
    <n v="0"/>
    <m/>
    <x v="1"/>
    <x v="49"/>
    <m/>
    <m/>
  </r>
  <r>
    <x v="101"/>
    <m/>
    <s v="female"/>
    <m/>
    <n v="30"/>
    <n v="72.273790000000005"/>
    <n v="0"/>
    <n v="0"/>
    <x v="0"/>
    <s v="."/>
    <s v="."/>
    <s v="."/>
    <s v="."/>
    <n v="0"/>
    <n v="0"/>
    <n v="0"/>
    <n v="0"/>
    <n v="0"/>
    <n v="34"/>
    <n v="0"/>
    <m/>
    <x v="1"/>
    <x v="67"/>
    <m/>
    <m/>
  </r>
  <r>
    <x v="101"/>
    <m/>
    <s v="female"/>
    <m/>
    <n v="29"/>
    <n v="72.273790000000005"/>
    <n v="0"/>
    <n v="0"/>
    <x v="0"/>
    <s v="."/>
    <s v="."/>
    <s v="."/>
    <s v="."/>
    <n v="0"/>
    <n v="0"/>
    <n v="0"/>
    <n v="0"/>
    <n v="0"/>
    <n v="34"/>
    <n v="0"/>
    <m/>
    <x v="2"/>
    <x v="15"/>
    <m/>
    <m/>
  </r>
  <r>
    <x v="101"/>
    <m/>
    <s v="female"/>
    <m/>
    <n v="24"/>
    <n v="72.273790000000005"/>
    <n v="0"/>
    <n v="0"/>
    <x v="0"/>
    <s v="."/>
    <s v="."/>
    <s v="."/>
    <s v="."/>
    <n v="0"/>
    <n v="0"/>
    <n v="0"/>
    <n v="0"/>
    <n v="0"/>
    <n v="34"/>
    <n v="0"/>
    <m/>
    <x v="1"/>
    <x v="15"/>
    <m/>
    <m/>
  </r>
  <r>
    <x v="101"/>
    <m/>
    <s v="female"/>
    <m/>
    <n v="29"/>
    <n v="72.273790000000005"/>
    <n v="0"/>
    <n v="0"/>
    <x v="0"/>
    <s v="."/>
    <s v="."/>
    <s v="."/>
    <s v="."/>
    <n v="0"/>
    <n v="0"/>
    <n v="0"/>
    <n v="0"/>
    <n v="0"/>
    <n v="34"/>
    <n v="0"/>
    <m/>
    <x v="1"/>
    <x v="14"/>
    <m/>
    <m/>
  </r>
  <r>
    <x v="101"/>
    <m/>
    <s v="female"/>
    <m/>
    <n v="29"/>
    <n v="72.273790000000005"/>
    <n v="0"/>
    <n v="0"/>
    <x v="0"/>
    <s v="."/>
    <s v="."/>
    <s v="."/>
    <s v="."/>
    <n v="0"/>
    <n v="0"/>
    <n v="0"/>
    <n v="0"/>
    <n v="0"/>
    <n v="34"/>
    <n v="0"/>
    <m/>
    <x v="1"/>
    <x v="112"/>
    <m/>
    <m/>
  </r>
  <r>
    <x v="101"/>
    <m/>
    <s v="female"/>
    <m/>
    <n v="29"/>
    <n v="72.273790000000005"/>
    <n v="0"/>
    <n v="0"/>
    <x v="0"/>
    <s v="."/>
    <s v="."/>
    <s v="."/>
    <s v="."/>
    <n v="0"/>
    <n v="0"/>
    <n v="0"/>
    <n v="0"/>
    <n v="0"/>
    <n v="34"/>
    <n v="0"/>
    <m/>
    <x v="1"/>
    <x v="14"/>
    <m/>
    <m/>
  </r>
  <r>
    <x v="101"/>
    <m/>
    <s v="female"/>
    <m/>
    <n v="30"/>
    <n v="72.273790000000005"/>
    <n v="0"/>
    <n v="0"/>
    <x v="0"/>
    <s v="Remote Mood disorder"/>
    <s v="."/>
    <s v="."/>
    <s v="."/>
    <n v="0"/>
    <n v="0"/>
    <n v="0"/>
    <n v="0"/>
    <n v="0"/>
    <n v="34"/>
    <n v="0"/>
    <m/>
    <x v="1"/>
    <x v="98"/>
    <m/>
    <m/>
  </r>
  <r>
    <x v="101"/>
    <m/>
    <s v="female"/>
    <m/>
    <n v="27"/>
    <n v="72.273790000000005"/>
    <n v="0"/>
    <n v="0"/>
    <x v="0"/>
    <s v="Remote B-12 Deficiency"/>
    <s v="Active Other neurol/med diagnoses"/>
    <s v="."/>
    <s v="."/>
    <n v="0"/>
    <n v="0"/>
    <n v="0"/>
    <n v="0"/>
    <n v="0"/>
    <n v="34"/>
    <n v="0"/>
    <m/>
    <x v="1"/>
    <x v="47"/>
    <m/>
    <m/>
  </r>
  <r>
    <x v="102"/>
    <m/>
    <s v="female"/>
    <m/>
    <n v="21"/>
    <n v="66.428473999999994"/>
    <n v="0.5"/>
    <n v="0"/>
    <x v="2"/>
    <s v="."/>
    <s v="."/>
    <s v="."/>
    <s v="."/>
    <n v="0"/>
    <n v="0"/>
    <n v="0.5"/>
    <n v="0"/>
    <n v="0"/>
    <n v="34"/>
    <n v="0.5"/>
    <m/>
    <x v="3"/>
    <x v="99"/>
    <m/>
    <m/>
  </r>
  <r>
    <x v="103"/>
    <m/>
    <s v="female"/>
    <m/>
    <n v="27"/>
    <n v="59.679671999999997"/>
    <n v="1"/>
    <n v="0.5"/>
    <x v="20"/>
    <s v="."/>
    <s v="."/>
    <s v="."/>
    <s v="."/>
    <n v="1"/>
    <n v="1"/>
    <n v="1"/>
    <n v="1"/>
    <n v="1"/>
    <n v="23"/>
    <n v="5.5"/>
    <m/>
    <x v="1"/>
    <x v="77"/>
    <m/>
    <m/>
  </r>
  <r>
    <x v="103"/>
    <m/>
    <s v="female"/>
    <m/>
    <n v="28"/>
    <n v="59.679671999999997"/>
    <n v="1"/>
    <n v="0.5"/>
    <x v="4"/>
    <s v="."/>
    <s v="."/>
    <s v="."/>
    <s v="."/>
    <n v="1"/>
    <n v="1"/>
    <n v="1"/>
    <n v="1"/>
    <n v="0"/>
    <n v="23"/>
    <n v="4.5"/>
    <m/>
    <x v="2"/>
    <x v="109"/>
    <m/>
    <m/>
  </r>
  <r>
    <x v="103"/>
    <m/>
    <s v="female"/>
    <m/>
    <n v="29"/>
    <n v="59.679671999999997"/>
    <n v="1"/>
    <n v="1"/>
    <x v="4"/>
    <s v="."/>
    <s v="."/>
    <s v="."/>
    <s v="."/>
    <n v="0.5"/>
    <n v="1"/>
    <n v="1"/>
    <n v="0.5"/>
    <n v="0"/>
    <n v="23"/>
    <n v="4"/>
    <m/>
    <x v="2"/>
    <x v="115"/>
    <m/>
    <m/>
  </r>
  <r>
    <x v="104"/>
    <m/>
    <s v="male"/>
    <m/>
    <n v="30"/>
    <n v="53.478439999999999"/>
    <n v="0"/>
    <n v="0"/>
    <x v="0"/>
    <s v="."/>
    <s v="."/>
    <s v="."/>
    <s v="."/>
    <n v="0"/>
    <n v="0"/>
    <n v="0"/>
    <n v="0"/>
    <n v="0"/>
    <n v="33"/>
    <n v="0"/>
    <m/>
    <x v="10"/>
    <x v="23"/>
    <m/>
    <m/>
  </r>
  <r>
    <x v="104"/>
    <m/>
    <s v="male"/>
    <m/>
    <n v="30"/>
    <n v="53.478439999999999"/>
    <n v="0"/>
    <n v="0"/>
    <x v="0"/>
    <s v="Remote Mood disorder"/>
    <s v="."/>
    <s v="."/>
    <s v="."/>
    <n v="0"/>
    <n v="0"/>
    <n v="0"/>
    <n v="0"/>
    <n v="0"/>
    <n v="33"/>
    <n v="0"/>
    <m/>
    <x v="10"/>
    <x v="2"/>
    <m/>
    <m/>
  </r>
  <r>
    <x v="105"/>
    <m/>
    <s v="male"/>
    <m/>
    <n v="30"/>
    <n v="53.14716"/>
    <n v="0"/>
    <n v="0"/>
    <x v="0"/>
    <s v="."/>
    <s v="."/>
    <s v="."/>
    <s v="."/>
    <n v="0"/>
    <n v="0"/>
    <n v="0"/>
    <n v="0"/>
    <n v="0"/>
    <n v="34"/>
    <n v="0"/>
    <m/>
    <x v="0"/>
    <x v="19"/>
    <m/>
    <m/>
  </r>
  <r>
    <x v="105"/>
    <m/>
    <s v="male"/>
    <m/>
    <n v="29"/>
    <n v="53.14716"/>
    <n v="0"/>
    <n v="0"/>
    <x v="0"/>
    <s v="."/>
    <s v="."/>
    <s v="."/>
    <s v="."/>
    <n v="0"/>
    <n v="0"/>
    <n v="0"/>
    <n v="0"/>
    <n v="0"/>
    <n v="34"/>
    <n v="0"/>
    <m/>
    <x v="7"/>
    <x v="34"/>
    <m/>
    <m/>
  </r>
  <r>
    <x v="105"/>
    <m/>
    <s v="male"/>
    <m/>
    <n v="30"/>
    <n v="53.14716"/>
    <n v="0"/>
    <n v="0"/>
    <x v="0"/>
    <s v="."/>
    <s v="."/>
    <s v="."/>
    <s v="."/>
    <n v="0"/>
    <n v="0"/>
    <n v="0"/>
    <n v="0"/>
    <n v="0"/>
    <n v="34"/>
    <n v="0"/>
    <m/>
    <x v="7"/>
    <x v="36"/>
    <m/>
    <m/>
  </r>
  <r>
    <x v="105"/>
    <m/>
    <s v="male"/>
    <m/>
    <n v="30"/>
    <n v="53.14716"/>
    <n v="0"/>
    <n v="0"/>
    <x v="0"/>
    <s v="."/>
    <s v="."/>
    <s v="."/>
    <s v="."/>
    <n v="0"/>
    <n v="0"/>
    <n v="0"/>
    <n v="0"/>
    <n v="0"/>
    <n v="34"/>
    <n v="0"/>
    <m/>
    <x v="7"/>
    <x v="6"/>
    <m/>
    <m/>
  </r>
  <r>
    <x v="105"/>
    <m/>
    <s v="male"/>
    <m/>
    <n v="29"/>
    <n v="53.14716"/>
    <n v="0"/>
    <n v="0"/>
    <x v="0"/>
    <s v="."/>
    <s v="."/>
    <s v="."/>
    <s v="."/>
    <n v="0"/>
    <n v="0"/>
    <n v="0"/>
    <n v="0"/>
    <n v="0"/>
    <n v="34"/>
    <n v="0"/>
    <m/>
    <x v="7"/>
    <x v="7"/>
    <m/>
    <m/>
  </r>
  <r>
    <x v="105"/>
    <m/>
    <s v="male"/>
    <m/>
    <n v="29"/>
    <n v="53.14716"/>
    <n v="0"/>
    <n v="0"/>
    <x v="0"/>
    <s v="."/>
    <s v="."/>
    <s v="."/>
    <s v="."/>
    <n v="0"/>
    <n v="0"/>
    <n v="0"/>
    <n v="0"/>
    <n v="0"/>
    <n v="34"/>
    <n v="0"/>
    <m/>
    <x v="7"/>
    <x v="110"/>
    <m/>
    <m/>
  </r>
  <r>
    <x v="106"/>
    <m/>
    <s v="female"/>
    <m/>
    <n v="29"/>
    <n v="68.722790000000003"/>
    <n v="1"/>
    <n v="1"/>
    <x v="4"/>
    <s v="."/>
    <s v="."/>
    <s v="."/>
    <s v="."/>
    <n v="1"/>
    <n v="1"/>
    <n v="1"/>
    <n v="0.5"/>
    <n v="0"/>
    <n v="34"/>
    <n v="4.5"/>
    <m/>
    <x v="5"/>
    <x v="74"/>
    <m/>
    <m/>
  </r>
  <r>
    <x v="106"/>
    <m/>
    <s v="female"/>
    <m/>
    <n v="23"/>
    <n v="68.722790000000003"/>
    <n v="2"/>
    <n v="2"/>
    <x v="4"/>
    <s v="."/>
    <s v="."/>
    <s v="."/>
    <s v="."/>
    <n v="2"/>
    <n v="1"/>
    <n v="2"/>
    <n v="2"/>
    <n v="1"/>
    <n v="34"/>
    <n v="10"/>
    <m/>
    <x v="0"/>
    <x v="0"/>
    <m/>
    <m/>
  </r>
  <r>
    <x v="107"/>
    <m/>
    <s v="female"/>
    <m/>
    <n v="30"/>
    <n v="68.555785999999998"/>
    <n v="0"/>
    <n v="0"/>
    <x v="0"/>
    <s v="."/>
    <s v="."/>
    <s v="."/>
    <s v="."/>
    <n v="0"/>
    <n v="0"/>
    <n v="0"/>
    <n v="0"/>
    <n v="0"/>
    <n v="23"/>
    <n v="0"/>
    <m/>
    <x v="6"/>
    <x v="101"/>
    <m/>
    <m/>
  </r>
  <r>
    <x v="107"/>
    <m/>
    <s v="female"/>
    <m/>
    <n v="30"/>
    <n v="68.555785999999998"/>
    <n v="0"/>
    <n v="0"/>
    <x v="0"/>
    <s v="."/>
    <s v="."/>
    <s v="."/>
    <s v="."/>
    <n v="0"/>
    <n v="0"/>
    <n v="0"/>
    <n v="0"/>
    <n v="0"/>
    <n v="23"/>
    <n v="0"/>
    <m/>
    <x v="6"/>
    <x v="139"/>
    <m/>
    <m/>
  </r>
  <r>
    <x v="107"/>
    <m/>
    <s v="female"/>
    <m/>
    <n v="28"/>
    <n v="68.555785999999998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108"/>
    <m/>
    <s v="female"/>
    <m/>
    <n v="28"/>
    <n v="61.390827000000002"/>
    <n v="0.5"/>
    <n v="0.5"/>
    <x v="1"/>
    <s v="Remote CVD"/>
    <s v="Active Mood disorder"/>
    <s v="."/>
    <s v="."/>
    <n v="0"/>
    <n v="0.5"/>
    <n v="0"/>
    <n v="0"/>
    <n v="0"/>
    <n v="23"/>
    <n v="1"/>
    <m/>
    <x v="1"/>
    <x v="87"/>
    <m/>
    <m/>
  </r>
  <r>
    <x v="109"/>
    <m/>
    <s v="male"/>
    <m/>
    <n v="30"/>
    <n v="67.26352"/>
    <n v="0.5"/>
    <n v="0"/>
    <x v="2"/>
    <s v="."/>
    <s v="."/>
    <s v="."/>
    <s v="."/>
    <n v="0"/>
    <n v="0"/>
    <n v="0.5"/>
    <n v="0"/>
    <n v="0"/>
    <n v="34"/>
    <n v="0.5"/>
    <m/>
    <x v="0"/>
    <x v="29"/>
    <m/>
    <m/>
  </r>
  <r>
    <x v="109"/>
    <m/>
    <s v="male"/>
    <m/>
    <n v="30"/>
    <n v="67.26352"/>
    <n v="0"/>
    <n v="0"/>
    <x v="0"/>
    <s v="."/>
    <s v="."/>
    <s v="."/>
    <s v="."/>
    <n v="0"/>
    <n v="0"/>
    <n v="0"/>
    <n v="0"/>
    <n v="0"/>
    <n v="34"/>
    <n v="0"/>
    <m/>
    <x v="0"/>
    <x v="29"/>
    <m/>
    <m/>
  </r>
  <r>
    <x v="109"/>
    <m/>
    <s v="male"/>
    <m/>
    <n v="29"/>
    <n v="67.26352"/>
    <n v="0"/>
    <n v="0"/>
    <x v="0"/>
    <s v="."/>
    <s v="."/>
    <s v="."/>
    <s v="."/>
    <n v="0"/>
    <n v="0"/>
    <n v="0"/>
    <n v="0"/>
    <n v="0"/>
    <n v="34"/>
    <n v="0"/>
    <m/>
    <x v="0"/>
    <x v="54"/>
    <m/>
    <m/>
  </r>
  <r>
    <x v="109"/>
    <m/>
    <s v="male"/>
    <m/>
    <n v="28"/>
    <n v="67.26352"/>
    <n v="0"/>
    <n v="0"/>
    <x v="0"/>
    <s v="."/>
    <s v="."/>
    <s v="."/>
    <s v="."/>
    <n v="0"/>
    <n v="0"/>
    <n v="0"/>
    <n v="0"/>
    <n v="0"/>
    <n v="34"/>
    <n v="0"/>
    <m/>
    <x v="14"/>
    <x v="58"/>
    <m/>
    <m/>
  </r>
  <r>
    <x v="109"/>
    <m/>
    <s v="male"/>
    <m/>
    <n v="30"/>
    <n v="67.26352"/>
    <n v="0"/>
    <n v="0"/>
    <x v="0"/>
    <s v="."/>
    <s v="."/>
    <s v="."/>
    <s v="."/>
    <n v="0"/>
    <n v="0"/>
    <n v="0"/>
    <n v="0"/>
    <n v="0"/>
    <n v="34"/>
    <n v="0"/>
    <m/>
    <x v="14"/>
    <x v="27"/>
    <m/>
    <m/>
  </r>
  <r>
    <x v="109"/>
    <m/>
    <s v="male"/>
    <m/>
    <n v="29"/>
    <n v="67.26352"/>
    <n v="0"/>
    <n v="0"/>
    <x v="0"/>
    <s v="."/>
    <s v="."/>
    <s v="."/>
    <s v="."/>
    <n v="0"/>
    <n v="0"/>
    <n v="0"/>
    <n v="0"/>
    <n v="0"/>
    <n v="34"/>
    <n v="0"/>
    <m/>
    <x v="14"/>
    <x v="50"/>
    <m/>
    <m/>
  </r>
  <r>
    <x v="109"/>
    <m/>
    <s v="male"/>
    <m/>
    <n v="30"/>
    <n v="67.26352"/>
    <n v="0"/>
    <n v="0"/>
    <x v="0"/>
    <s v="."/>
    <s v="."/>
    <s v="."/>
    <s v="."/>
    <n v="0"/>
    <n v="0"/>
    <n v="0"/>
    <n v="0"/>
    <n v="0"/>
    <n v="34"/>
    <n v="0"/>
    <m/>
    <x v="14"/>
    <x v="52"/>
    <m/>
    <m/>
  </r>
  <r>
    <x v="109"/>
    <m/>
    <s v="male"/>
    <m/>
    <n v="29"/>
    <n v="67.26352"/>
    <n v="0"/>
    <n v="0"/>
    <x v="0"/>
    <s v="."/>
    <s v="."/>
    <s v="."/>
    <s v="."/>
    <n v="0"/>
    <n v="0"/>
    <n v="0"/>
    <n v="0"/>
    <n v="0"/>
    <n v="34"/>
    <n v="0"/>
    <m/>
    <x v="14"/>
    <x v="21"/>
    <m/>
    <m/>
  </r>
  <r>
    <x v="109"/>
    <m/>
    <s v="male"/>
    <m/>
    <n v="30"/>
    <n v="67.26352"/>
    <n v="0"/>
    <n v="0"/>
    <x v="0"/>
    <s v="."/>
    <s v="."/>
    <s v="."/>
    <s v="."/>
    <n v="0"/>
    <n v="0"/>
    <n v="0"/>
    <n v="0"/>
    <n v="0"/>
    <n v="34"/>
    <n v="0"/>
    <m/>
    <x v="14"/>
    <x v="27"/>
    <m/>
    <m/>
  </r>
  <r>
    <x v="109"/>
    <m/>
    <s v="male"/>
    <m/>
    <n v="29"/>
    <n v="67.26352"/>
    <n v="0"/>
    <n v="0"/>
    <x v="0"/>
    <s v="."/>
    <s v="."/>
    <s v="."/>
    <s v="."/>
    <n v="0"/>
    <n v="0"/>
    <n v="0"/>
    <n v="0"/>
    <n v="0"/>
    <n v="34"/>
    <n v="0"/>
    <m/>
    <x v="14"/>
    <x v="50"/>
    <m/>
    <m/>
  </r>
  <r>
    <x v="109"/>
    <m/>
    <s v="male"/>
    <m/>
    <n v="30"/>
    <n v="67.26352"/>
    <n v="0"/>
    <n v="0"/>
    <x v="0"/>
    <s v="."/>
    <s v="."/>
    <s v="."/>
    <s v="."/>
    <n v="0"/>
    <n v="0"/>
    <n v="0"/>
    <n v="0"/>
    <n v="0"/>
    <n v="34"/>
    <n v="0"/>
    <m/>
    <x v="6"/>
    <x v="32"/>
    <m/>
    <m/>
  </r>
  <r>
    <x v="109"/>
    <m/>
    <s v="male"/>
    <m/>
    <n v="29"/>
    <n v="67.26352"/>
    <n v="0"/>
    <n v="0"/>
    <x v="0"/>
    <s v="."/>
    <s v="."/>
    <s v="."/>
    <s v="."/>
    <n v="0"/>
    <n v="0"/>
    <n v="0"/>
    <n v="0"/>
    <n v="0"/>
    <n v="34"/>
    <n v="0"/>
    <m/>
    <x v="14"/>
    <x v="27"/>
    <m/>
    <m/>
  </r>
  <r>
    <x v="109"/>
    <m/>
    <s v="male"/>
    <m/>
    <n v="28"/>
    <n v="67.26352"/>
    <n v="0"/>
    <n v="0"/>
    <x v="0"/>
    <s v="."/>
    <s v="."/>
    <s v="."/>
    <s v="."/>
    <n v="0"/>
    <n v="0"/>
    <n v="0"/>
    <n v="0"/>
    <n v="0"/>
    <n v="34"/>
    <n v="0"/>
    <m/>
    <x v="6"/>
    <x v="28"/>
    <m/>
    <m/>
  </r>
  <r>
    <x v="109"/>
    <m/>
    <s v="male"/>
    <m/>
    <n v="26"/>
    <n v="67.26352"/>
    <n v="0"/>
    <n v="0"/>
    <x v="0"/>
    <s v="."/>
    <s v="."/>
    <s v="."/>
    <s v="."/>
    <n v="0"/>
    <n v="0"/>
    <n v="0"/>
    <n v="0"/>
    <n v="0"/>
    <n v="34"/>
    <n v="0"/>
    <m/>
    <x v="14"/>
    <x v="111"/>
    <m/>
    <m/>
  </r>
  <r>
    <x v="109"/>
    <m/>
    <s v="male"/>
    <m/>
    <n v="30"/>
    <n v="67.26352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10"/>
    <m/>
    <s v="male"/>
    <m/>
    <n v="25"/>
    <n v="86.182069999999996"/>
    <n v="0.5"/>
    <n v="0"/>
    <x v="21"/>
    <s v="Remote Global Cerebral Hypop"/>
    <s v="."/>
    <s v="."/>
    <s v="."/>
    <n v="0"/>
    <n v="0"/>
    <n v="0.5"/>
    <n v="0"/>
    <n v="0"/>
    <n v="23"/>
    <n v="0.5"/>
    <m/>
    <x v="4"/>
    <x v="25"/>
    <m/>
    <m/>
  </r>
  <r>
    <x v="110"/>
    <m/>
    <s v="male"/>
    <m/>
    <n v="30"/>
    <n v="86.182069999999996"/>
    <n v="0"/>
    <n v="0"/>
    <x v="0"/>
    <s v="."/>
    <s v="."/>
    <s v="."/>
    <s v="."/>
    <n v="0"/>
    <n v="0"/>
    <n v="0"/>
    <n v="0"/>
    <n v="0"/>
    <n v="23"/>
    <n v="0"/>
    <m/>
    <x v="4"/>
    <x v="133"/>
    <m/>
    <m/>
  </r>
  <r>
    <x v="110"/>
    <m/>
    <s v="male"/>
    <m/>
    <n v="26"/>
    <n v="86.182069999999996"/>
    <n v="0"/>
    <n v="0"/>
    <x v="0"/>
    <s v="Active Med-induced Cog Dys"/>
    <s v="Active Other neurol/med diagnoses"/>
    <s v="."/>
    <s v="."/>
    <n v="0"/>
    <n v="0"/>
    <n v="0"/>
    <n v="0"/>
    <n v="0"/>
    <n v="23"/>
    <n v="0"/>
    <m/>
    <x v="3"/>
    <x v="18"/>
    <m/>
    <m/>
  </r>
  <r>
    <x v="110"/>
    <m/>
    <s v="male"/>
    <m/>
    <n v="25"/>
    <n v="86.182069999999996"/>
    <n v="0.5"/>
    <n v="0"/>
    <x v="12"/>
    <s v="Remote Global Cerebral Hypop"/>
    <s v="."/>
    <s v="."/>
    <s v="."/>
    <n v="0"/>
    <n v="0"/>
    <n v="0.5"/>
    <n v="0"/>
    <n v="0"/>
    <n v="23"/>
    <n v="0.5"/>
    <m/>
    <x v="4"/>
    <x v="25"/>
    <m/>
    <m/>
  </r>
  <r>
    <x v="110"/>
    <m/>
    <s v="male"/>
    <m/>
    <n v="30"/>
    <n v="86.182069999999996"/>
    <n v="0"/>
    <n v="0"/>
    <x v="0"/>
    <s v="."/>
    <s v="."/>
    <s v="."/>
    <s v="."/>
    <n v="0"/>
    <n v="0"/>
    <n v="0"/>
    <n v="0"/>
    <n v="0"/>
    <n v="23"/>
    <n v="0"/>
    <m/>
    <x v="4"/>
    <x v="133"/>
    <m/>
    <m/>
  </r>
  <r>
    <x v="110"/>
    <m/>
    <s v="male"/>
    <m/>
    <n v="26"/>
    <n v="86.182069999999996"/>
    <n v="0"/>
    <n v="0"/>
    <x v="0"/>
    <s v="Active Med-induced Cog Dys"/>
    <s v="Active Other neurol/med diagnoses"/>
    <s v="."/>
    <s v="."/>
    <n v="0"/>
    <n v="0"/>
    <n v="0"/>
    <n v="0"/>
    <n v="0"/>
    <n v="23"/>
    <n v="0"/>
    <m/>
    <x v="3"/>
    <x v="18"/>
    <m/>
    <m/>
  </r>
  <r>
    <x v="111"/>
    <m/>
    <s v="male"/>
    <m/>
    <n v="28"/>
    <n v="68.303899999999999"/>
    <n v="1"/>
    <n v="1"/>
    <x v="22"/>
    <s v="Active Mood disorder"/>
    <s v="."/>
    <s v="."/>
    <s v="."/>
    <n v="0.5"/>
    <n v="1"/>
    <n v="1"/>
    <n v="0.5"/>
    <n v="1"/>
    <n v="33"/>
    <n v="5"/>
    <m/>
    <x v="0"/>
    <x v="7"/>
    <m/>
    <m/>
  </r>
  <r>
    <x v="111"/>
    <m/>
    <s v="male"/>
    <m/>
    <n v="28"/>
    <n v="68.303899999999999"/>
    <n v="0.5"/>
    <n v="0"/>
    <x v="4"/>
    <s v="."/>
    <s v="."/>
    <s v="."/>
    <s v="."/>
    <n v="0.5"/>
    <n v="0"/>
    <n v="0.5"/>
    <n v="0"/>
    <n v="0"/>
    <n v="33"/>
    <n v="1"/>
    <m/>
    <x v="0"/>
    <x v="7"/>
    <m/>
    <m/>
  </r>
  <r>
    <x v="111"/>
    <m/>
    <s v="male"/>
    <m/>
    <n v="28"/>
    <n v="68.303899999999999"/>
    <n v="1"/>
    <n v="1"/>
    <x v="3"/>
    <s v="Active Mood disorder"/>
    <s v="."/>
    <s v="."/>
    <s v="."/>
    <n v="0.5"/>
    <n v="1"/>
    <n v="1"/>
    <n v="0.5"/>
    <n v="1"/>
    <n v="33"/>
    <n v="5"/>
    <m/>
    <x v="0"/>
    <x v="7"/>
    <m/>
    <m/>
  </r>
  <r>
    <x v="111"/>
    <m/>
    <s v="male"/>
    <m/>
    <n v="29"/>
    <n v="68.303899999999999"/>
    <n v="0.5"/>
    <n v="0"/>
    <x v="4"/>
    <s v="."/>
    <s v="."/>
    <s v="."/>
    <s v="."/>
    <n v="1"/>
    <n v="0.5"/>
    <n v="1"/>
    <n v="0.5"/>
    <n v="1"/>
    <n v="33"/>
    <n v="4"/>
    <m/>
    <x v="10"/>
    <x v="41"/>
    <m/>
    <m/>
  </r>
  <r>
    <x v="111"/>
    <m/>
    <s v="male"/>
    <m/>
    <n v="28"/>
    <n v="68.303899999999999"/>
    <n v="0.5"/>
    <n v="0"/>
    <x v="4"/>
    <s v="."/>
    <s v="."/>
    <s v="."/>
    <s v="."/>
    <n v="0.5"/>
    <n v="0"/>
    <n v="0.5"/>
    <n v="0"/>
    <n v="0"/>
    <n v="33"/>
    <n v="1"/>
    <m/>
    <x v="0"/>
    <x v="7"/>
    <m/>
    <m/>
  </r>
  <r>
    <x v="111"/>
    <m/>
    <s v="male"/>
    <m/>
    <n v="28"/>
    <n v="68.303899999999999"/>
    <n v="0.5"/>
    <n v="0.5"/>
    <x v="6"/>
    <s v="Remote CVD"/>
    <s v="."/>
    <s v="."/>
    <s v="."/>
    <n v="0.5"/>
    <n v="0.5"/>
    <n v="1"/>
    <n v="0.5"/>
    <n v="0"/>
    <n v="33"/>
    <n v="3"/>
    <m/>
    <x v="10"/>
    <x v="116"/>
    <m/>
    <m/>
  </r>
  <r>
    <x v="111"/>
    <m/>
    <s v="male"/>
    <m/>
    <n v="29"/>
    <n v="68.303899999999999"/>
    <n v="0.5"/>
    <n v="0"/>
    <x v="4"/>
    <s v="."/>
    <s v="."/>
    <s v="."/>
    <s v="."/>
    <n v="1"/>
    <n v="0.5"/>
    <n v="1"/>
    <n v="0.5"/>
    <n v="1"/>
    <n v="33"/>
    <n v="4"/>
    <m/>
    <x v="10"/>
    <x v="41"/>
    <m/>
    <m/>
  </r>
  <r>
    <x v="111"/>
    <m/>
    <s v="male"/>
    <m/>
    <n v="29"/>
    <n v="68.303899999999999"/>
    <n v="0.5"/>
    <n v="0.5"/>
    <x v="4"/>
    <s v="Active PD drug-induced"/>
    <s v="."/>
    <s v="."/>
    <s v="."/>
    <n v="0.5"/>
    <n v="0.5"/>
    <n v="0.5"/>
    <n v="0.5"/>
    <n v="1"/>
    <n v="33"/>
    <n v="3.5"/>
    <m/>
    <x v="10"/>
    <x v="79"/>
    <m/>
    <m/>
  </r>
  <r>
    <x v="111"/>
    <m/>
    <s v="male"/>
    <m/>
    <n v="28"/>
    <n v="68.303899999999999"/>
    <n v="0.5"/>
    <n v="0.5"/>
    <x v="6"/>
    <s v="Remote CVD"/>
    <s v="."/>
    <s v="."/>
    <s v="."/>
    <n v="0.5"/>
    <n v="0.5"/>
    <n v="1"/>
    <n v="0.5"/>
    <n v="0"/>
    <n v="33"/>
    <n v="3"/>
    <m/>
    <x v="10"/>
    <x v="116"/>
    <m/>
    <m/>
  </r>
  <r>
    <x v="111"/>
    <m/>
    <s v="male"/>
    <m/>
    <n v="29"/>
    <n v="68.303899999999999"/>
    <n v="0.5"/>
    <n v="0.5"/>
    <x v="1"/>
    <s v="."/>
    <s v="."/>
    <s v="."/>
    <s v="."/>
    <n v="0.5"/>
    <n v="0.5"/>
    <n v="0.5"/>
    <n v="0.5"/>
    <n v="1"/>
    <n v="33"/>
    <n v="3.5"/>
    <m/>
    <x v="3"/>
    <x v="36"/>
    <m/>
    <m/>
  </r>
  <r>
    <x v="111"/>
    <m/>
    <s v="male"/>
    <m/>
    <n v="29"/>
    <n v="68.303899999999999"/>
    <n v="0.5"/>
    <n v="0.5"/>
    <x v="4"/>
    <s v="Active PD drug-induced"/>
    <s v="."/>
    <s v="."/>
    <s v="."/>
    <n v="0.5"/>
    <n v="0.5"/>
    <n v="0.5"/>
    <n v="0.5"/>
    <n v="1"/>
    <n v="33"/>
    <n v="3.5"/>
    <m/>
    <x v="10"/>
    <x v="79"/>
    <m/>
    <m/>
  </r>
  <r>
    <x v="111"/>
    <m/>
    <s v="male"/>
    <m/>
    <n v="28"/>
    <n v="68.303899999999999"/>
    <n v="0.5"/>
    <n v="0.5"/>
    <x v="4"/>
    <s v="DLBD  secondary"/>
    <s v="."/>
    <s v="."/>
    <s v="."/>
    <n v="0.5"/>
    <n v="2"/>
    <n v="1"/>
    <n v="1"/>
    <n v="0"/>
    <n v="33"/>
    <n v="5"/>
    <m/>
    <x v="10"/>
    <x v="133"/>
    <m/>
    <m/>
  </r>
  <r>
    <x v="111"/>
    <m/>
    <s v="male"/>
    <m/>
    <n v="29"/>
    <n v="68.303899999999999"/>
    <n v="0.5"/>
    <n v="0.5"/>
    <x v="1"/>
    <s v="."/>
    <s v="."/>
    <s v="."/>
    <s v="."/>
    <n v="0.5"/>
    <n v="0.5"/>
    <n v="0.5"/>
    <n v="0.5"/>
    <n v="1"/>
    <n v="33"/>
    <n v="3.5"/>
    <m/>
    <x v="3"/>
    <x v="36"/>
    <m/>
    <m/>
  </r>
  <r>
    <x v="111"/>
    <m/>
    <s v="male"/>
    <m/>
    <n v="28"/>
    <n v="68.303899999999999"/>
    <n v="1"/>
    <n v="0.5"/>
    <x v="23"/>
    <s v="."/>
    <s v="."/>
    <s v="."/>
    <s v="."/>
    <n v="1"/>
    <n v="1"/>
    <n v="1"/>
    <n v="1"/>
    <n v="1"/>
    <n v="33"/>
    <n v="5.5"/>
    <m/>
    <x v="3"/>
    <x v="67"/>
    <m/>
    <m/>
  </r>
  <r>
    <x v="111"/>
    <m/>
    <s v="male"/>
    <m/>
    <n v="28"/>
    <n v="68.303899999999999"/>
    <n v="0.5"/>
    <n v="0.5"/>
    <x v="4"/>
    <s v="DLBD- secondary"/>
    <s v="."/>
    <s v="."/>
    <s v="."/>
    <n v="0.5"/>
    <n v="2"/>
    <n v="1"/>
    <n v="1"/>
    <n v="0"/>
    <n v="33"/>
    <n v="5"/>
    <m/>
    <x v="10"/>
    <x v="133"/>
    <m/>
    <m/>
  </r>
  <r>
    <x v="111"/>
    <m/>
    <s v="male"/>
    <m/>
    <n v="27"/>
    <n v="68.303899999999999"/>
    <n v="0.5"/>
    <n v="0.5"/>
    <x v="23"/>
    <s v="Active Other neurol/med diagnoses"/>
    <s v="."/>
    <s v="."/>
    <s v="."/>
    <n v="1"/>
    <n v="0.5"/>
    <n v="0.5"/>
    <n v="0.5"/>
    <n v="1"/>
    <n v="33"/>
    <n v="4"/>
    <m/>
    <x v="3"/>
    <x v="18"/>
    <m/>
    <m/>
  </r>
  <r>
    <x v="111"/>
    <m/>
    <s v="male"/>
    <m/>
    <n v="28"/>
    <n v="68.303899999999999"/>
    <n v="1"/>
    <n v="0.5"/>
    <x v="23"/>
    <s v="."/>
    <s v="."/>
    <s v="."/>
    <s v="."/>
    <n v="1"/>
    <n v="1"/>
    <n v="1"/>
    <n v="1"/>
    <n v="1"/>
    <n v="33"/>
    <n v="5.5"/>
    <m/>
    <x v="3"/>
    <x v="67"/>
    <m/>
    <m/>
  </r>
  <r>
    <x v="111"/>
    <m/>
    <s v="male"/>
    <m/>
    <n v="27"/>
    <n v="68.303899999999999"/>
    <n v="0.5"/>
    <n v="0.5"/>
    <x v="23"/>
    <s v="Active Other neurol/med diagnoses"/>
    <s v="."/>
    <s v="."/>
    <s v="."/>
    <n v="1"/>
    <n v="0.5"/>
    <n v="0.5"/>
    <n v="0.5"/>
    <n v="1"/>
    <n v="33"/>
    <n v="4"/>
    <m/>
    <x v="3"/>
    <x v="18"/>
    <m/>
    <m/>
  </r>
  <r>
    <x v="112"/>
    <m/>
    <s v="female"/>
    <m/>
    <n v="25"/>
    <n v="83.633125000000007"/>
    <n v="0.5"/>
    <n v="1"/>
    <x v="4"/>
    <s v="."/>
    <s v="."/>
    <s v="."/>
    <s v="."/>
    <n v="1"/>
    <n v="0.5"/>
    <n v="0.5"/>
    <n v="0.5"/>
    <n v="0"/>
    <n v="33"/>
    <n v="3.5"/>
    <m/>
    <x v="0"/>
    <x v="10"/>
    <m/>
    <m/>
  </r>
  <r>
    <x v="112"/>
    <m/>
    <s v="female"/>
    <m/>
    <n v="23"/>
    <n v="83.633125000000007"/>
    <n v="0.5"/>
    <n v="0.5"/>
    <x v="4"/>
    <s v="."/>
    <s v="."/>
    <s v="."/>
    <s v="."/>
    <n v="0.5"/>
    <n v="1"/>
    <n v="1"/>
    <n v="0.5"/>
    <n v="0"/>
    <n v="33"/>
    <n v="3.5"/>
    <m/>
    <x v="0"/>
    <x v="17"/>
    <m/>
    <m/>
  </r>
  <r>
    <x v="112"/>
    <m/>
    <s v="female"/>
    <m/>
    <n v="21"/>
    <n v="83.633125000000007"/>
    <n v="1"/>
    <n v="1"/>
    <x v="4"/>
    <s v="."/>
    <s v="."/>
    <s v="."/>
    <s v="."/>
    <n v="1"/>
    <n v="1"/>
    <n v="2"/>
    <n v="1"/>
    <n v="1"/>
    <n v="33"/>
    <n v="7"/>
    <m/>
    <x v="9"/>
    <x v="72"/>
    <m/>
    <m/>
  </r>
  <r>
    <x v="112"/>
    <m/>
    <s v="female"/>
    <m/>
    <n v="19"/>
    <n v="83.633125000000007"/>
    <n v="2"/>
    <n v="2"/>
    <x v="4"/>
    <s v="."/>
    <s v="."/>
    <s v="."/>
    <s v="."/>
    <n v="1"/>
    <n v="2"/>
    <n v="2"/>
    <n v="1"/>
    <n v="2"/>
    <n v="33"/>
    <n v="10"/>
    <m/>
    <x v="5"/>
    <x v="2"/>
    <m/>
    <m/>
  </r>
  <r>
    <x v="113"/>
    <m/>
    <s v="female"/>
    <m/>
    <n v="29"/>
    <n v="69.338806000000005"/>
    <n v="0"/>
    <n v="0"/>
    <x v="0"/>
    <s v="."/>
    <s v="."/>
    <s v="."/>
    <s v="."/>
    <n v="0"/>
    <n v="0"/>
    <n v="0"/>
    <n v="0"/>
    <n v="0"/>
    <n v="33"/>
    <n v="0"/>
    <m/>
    <x v="0"/>
    <x v="149"/>
    <m/>
    <m/>
  </r>
  <r>
    <x v="113"/>
    <m/>
    <s v="female"/>
    <m/>
    <n v="28"/>
    <n v="69.338806000000005"/>
    <n v="0"/>
    <n v="0"/>
    <x v="0"/>
    <s v="."/>
    <s v="."/>
    <s v="."/>
    <s v="."/>
    <n v="0"/>
    <n v="0"/>
    <n v="0"/>
    <n v="0"/>
    <n v="0"/>
    <n v="33"/>
    <n v="0"/>
    <m/>
    <x v="0"/>
    <x v="92"/>
    <m/>
    <m/>
  </r>
  <r>
    <x v="113"/>
    <m/>
    <s v="female"/>
    <m/>
    <n v="30"/>
    <n v="69.338806000000005"/>
    <n v="0"/>
    <n v="0"/>
    <x v="0"/>
    <s v="Active Bereavement"/>
    <s v="."/>
    <s v="."/>
    <s v="."/>
    <n v="0"/>
    <n v="0"/>
    <n v="0"/>
    <n v="0"/>
    <n v="0"/>
    <n v="33"/>
    <n v="0"/>
    <m/>
    <x v="21"/>
    <x v="76"/>
    <m/>
    <m/>
  </r>
  <r>
    <x v="113"/>
    <m/>
    <s v="female"/>
    <m/>
    <n v="28"/>
    <n v="69.338806000000005"/>
    <n v="0"/>
    <n v="0"/>
    <x v="0"/>
    <s v="."/>
    <s v="."/>
    <s v="."/>
    <s v="."/>
    <n v="0"/>
    <n v="0"/>
    <n v="0"/>
    <n v="0"/>
    <n v="0"/>
    <n v="33"/>
    <n v="0"/>
    <m/>
    <x v="22"/>
    <x v="76"/>
    <m/>
    <m/>
  </r>
  <r>
    <x v="113"/>
    <m/>
    <s v="female"/>
    <m/>
    <n v="29"/>
    <n v="69.338806000000005"/>
    <n v="0"/>
    <n v="0"/>
    <x v="0"/>
    <s v="."/>
    <s v="."/>
    <s v="."/>
    <s v="."/>
    <n v="0"/>
    <n v="0"/>
    <n v="0"/>
    <n v="0"/>
    <n v="0"/>
    <n v="33"/>
    <n v="0"/>
    <m/>
    <x v="22"/>
    <x v="92"/>
    <m/>
    <m/>
  </r>
  <r>
    <x v="113"/>
    <m/>
    <s v="female"/>
    <m/>
    <n v="30"/>
    <n v="69.338806000000005"/>
    <n v="0"/>
    <n v="0"/>
    <x v="0"/>
    <s v="."/>
    <s v="."/>
    <s v="."/>
    <s v="."/>
    <n v="0"/>
    <n v="0"/>
    <n v="0"/>
    <n v="0"/>
    <n v="0"/>
    <n v="33"/>
    <n v="0"/>
    <m/>
    <x v="22"/>
    <x v="95"/>
    <m/>
    <m/>
  </r>
  <r>
    <x v="113"/>
    <m/>
    <s v="female"/>
    <m/>
    <n v="30"/>
    <n v="69.338806000000005"/>
    <n v="0"/>
    <n v="0"/>
    <x v="0"/>
    <s v="Remote Hypothyroidism"/>
    <s v="."/>
    <s v="."/>
    <s v="."/>
    <n v="0"/>
    <n v="0"/>
    <n v="0"/>
    <n v="0"/>
    <n v="0"/>
    <n v="33"/>
    <n v="0"/>
    <m/>
    <x v="21"/>
    <x v="150"/>
    <m/>
    <m/>
  </r>
  <r>
    <x v="113"/>
    <m/>
    <s v="female"/>
    <m/>
    <n v="30"/>
    <n v="69.338806000000005"/>
    <n v="0"/>
    <n v="0"/>
    <x v="0"/>
    <s v="."/>
    <s v="."/>
    <s v="."/>
    <s v="."/>
    <n v="0"/>
    <n v="0"/>
    <n v="0"/>
    <n v="0"/>
    <n v="0"/>
    <n v="33"/>
    <n v="0"/>
    <m/>
    <x v="22"/>
    <x v="132"/>
    <m/>
    <m/>
  </r>
  <r>
    <x v="113"/>
    <m/>
    <s v="female"/>
    <m/>
    <n v="27"/>
    <n v="69.338806000000005"/>
    <n v="0"/>
    <n v="0"/>
    <x v="0"/>
    <s v="Remote Hypothyroidism"/>
    <s v="."/>
    <s v="."/>
    <s v="."/>
    <n v="0"/>
    <n v="0"/>
    <n v="0"/>
    <n v="0"/>
    <n v="0"/>
    <n v="33"/>
    <n v="0"/>
    <m/>
    <x v="22"/>
    <x v="150"/>
    <m/>
    <m/>
  </r>
  <r>
    <x v="113"/>
    <m/>
    <s v="female"/>
    <m/>
    <n v="29"/>
    <n v="69.338806000000005"/>
    <n v="0"/>
    <n v="0"/>
    <x v="0"/>
    <s v="Remote Hypothyroidism"/>
    <s v="."/>
    <s v="."/>
    <s v="."/>
    <n v="0"/>
    <n v="0"/>
    <n v="0"/>
    <n v="0"/>
    <n v="0"/>
    <n v="33"/>
    <n v="0"/>
    <m/>
    <x v="22"/>
    <x v="95"/>
    <m/>
    <m/>
  </r>
  <r>
    <x v="113"/>
    <m/>
    <s v="female"/>
    <m/>
    <n v="26"/>
    <n v="69.338806000000005"/>
    <n v="0"/>
    <n v="0"/>
    <x v="0"/>
    <s v="Remote Hypothyroidism"/>
    <s v="."/>
    <s v="."/>
    <s v="."/>
    <n v="0"/>
    <n v="0"/>
    <n v="0"/>
    <n v="0"/>
    <n v="0"/>
    <n v="33"/>
    <n v="0"/>
    <m/>
    <x v="22"/>
    <x v="132"/>
    <m/>
    <m/>
  </r>
  <r>
    <x v="113"/>
    <m/>
    <s v="female"/>
    <m/>
    <n v="28"/>
    <n v="69.338806000000005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14"/>
    <m/>
    <s v="male"/>
    <m/>
    <n v="30"/>
    <n v="73.36345"/>
    <n v="0"/>
    <n v="0"/>
    <x v="0"/>
    <s v="."/>
    <s v="."/>
    <s v="."/>
    <s v="."/>
    <n v="0"/>
    <n v="0"/>
    <n v="0"/>
    <n v="0"/>
    <n v="0"/>
    <n v="34"/>
    <n v="0"/>
    <m/>
    <x v="16"/>
    <x v="151"/>
    <m/>
    <m/>
  </r>
  <r>
    <x v="114"/>
    <m/>
    <s v="male"/>
    <m/>
    <n v="28"/>
    <n v="73.36345"/>
    <n v="0"/>
    <n v="0"/>
    <x v="0"/>
    <s v="."/>
    <s v="."/>
    <s v="."/>
    <s v="."/>
    <n v="0"/>
    <n v="0"/>
    <n v="0"/>
    <n v="0"/>
    <n v="0"/>
    <n v="34"/>
    <n v="0"/>
    <m/>
    <x v="16"/>
    <x v="136"/>
    <m/>
    <m/>
  </r>
  <r>
    <x v="114"/>
    <m/>
    <s v="male"/>
    <m/>
    <n v="30"/>
    <n v="73.36345"/>
    <n v="0"/>
    <n v="0"/>
    <x v="0"/>
    <s v="."/>
    <s v="."/>
    <s v="."/>
    <s v="."/>
    <n v="0"/>
    <n v="0"/>
    <n v="0"/>
    <n v="0"/>
    <n v="0"/>
    <n v="34"/>
    <n v="0"/>
    <m/>
    <x v="0"/>
    <x v="136"/>
    <m/>
    <m/>
  </r>
  <r>
    <x v="115"/>
    <m/>
    <s v="male"/>
    <m/>
    <n v="28"/>
    <n v="73.754959999999997"/>
    <n v="0"/>
    <n v="0"/>
    <x v="0"/>
    <s v="."/>
    <s v="."/>
    <s v="."/>
    <s v="."/>
    <n v="0"/>
    <n v="0"/>
    <n v="0"/>
    <n v="0"/>
    <n v="0"/>
    <m/>
    <n v="0"/>
    <m/>
    <x v="12"/>
    <x v="152"/>
    <m/>
    <m/>
  </r>
  <r>
    <x v="115"/>
    <m/>
    <s v="male"/>
    <m/>
    <n v="26"/>
    <n v="73.754959999999997"/>
    <n v="0"/>
    <n v="0"/>
    <x v="0"/>
    <s v="Active B-12 Deficiency"/>
    <s v="Active Other neurol/med diagnoses"/>
    <s v="."/>
    <s v="."/>
    <n v="0"/>
    <n v="0"/>
    <n v="0"/>
    <n v="0"/>
    <n v="0"/>
    <m/>
    <n v="0"/>
    <m/>
    <x v="12"/>
    <x v="153"/>
    <m/>
    <m/>
  </r>
  <r>
    <x v="116"/>
    <m/>
    <s v="female"/>
    <m/>
    <n v="21"/>
    <n v="79.145790000000005"/>
    <n v="0.5"/>
    <n v="0.5"/>
    <x v="4"/>
    <s v="."/>
    <s v="."/>
    <s v="."/>
    <s v="."/>
    <n v="0.5"/>
    <n v="0.5"/>
    <n v="0.5"/>
    <n v="0.5"/>
    <n v="0"/>
    <n v="34"/>
    <n v="2.5"/>
    <m/>
    <x v="5"/>
    <x v="86"/>
    <m/>
    <m/>
  </r>
  <r>
    <x v="116"/>
    <m/>
    <s v="female"/>
    <m/>
    <n v="16"/>
    <n v="79.145790000000005"/>
    <n v="1"/>
    <n v="1"/>
    <x v="4"/>
    <s v="."/>
    <s v="."/>
    <s v="."/>
    <s v="."/>
    <n v="1"/>
    <n v="1"/>
    <n v="1"/>
    <n v="1"/>
    <n v="0"/>
    <n v="34"/>
    <n v="5"/>
    <m/>
    <x v="5"/>
    <x v="99"/>
    <m/>
    <m/>
  </r>
  <r>
    <x v="117"/>
    <m/>
    <s v="female"/>
    <m/>
    <n v="28"/>
    <n v="69.582480000000004"/>
    <n v="0"/>
    <n v="0"/>
    <x v="0"/>
    <s v="."/>
    <s v="."/>
    <s v="."/>
    <s v="."/>
    <n v="0"/>
    <n v="0"/>
    <n v="0"/>
    <n v="0"/>
    <n v="0"/>
    <n v="34"/>
    <n v="0"/>
    <m/>
    <x v="1"/>
    <x v="24"/>
    <m/>
    <m/>
  </r>
  <r>
    <x v="117"/>
    <m/>
    <s v="female"/>
    <m/>
    <n v="30"/>
    <n v="69.582480000000004"/>
    <n v="0"/>
    <n v="0"/>
    <x v="0"/>
    <s v="."/>
    <s v="."/>
    <s v="."/>
    <s v="."/>
    <n v="0"/>
    <n v="0"/>
    <n v="0"/>
    <n v="0"/>
    <n v="0"/>
    <n v="34"/>
    <n v="0"/>
    <m/>
    <x v="1"/>
    <x v="67"/>
    <m/>
    <m/>
  </r>
  <r>
    <x v="117"/>
    <m/>
    <s v="female"/>
    <m/>
    <n v="30"/>
    <n v="69.582480000000004"/>
    <n v="0"/>
    <n v="0"/>
    <x v="0"/>
    <s v="."/>
    <s v="."/>
    <s v="."/>
    <s v="."/>
    <n v="0"/>
    <n v="0"/>
    <n v="0"/>
    <n v="0"/>
    <n v="0"/>
    <n v="34"/>
    <n v="0"/>
    <m/>
    <x v="2"/>
    <x v="4"/>
    <m/>
    <m/>
  </r>
  <r>
    <x v="118"/>
    <m/>
    <s v="female"/>
    <m/>
    <n v="29"/>
    <n v="56.495552000000004"/>
    <n v="0"/>
    <n v="0"/>
    <x v="0"/>
    <s v="Remote Alcoholism"/>
    <s v="."/>
    <s v="."/>
    <s v="."/>
    <n v="0"/>
    <n v="0"/>
    <n v="0"/>
    <n v="0"/>
    <n v="0"/>
    <n v="33"/>
    <n v="0"/>
    <m/>
    <x v="17"/>
    <x v="65"/>
    <m/>
    <m/>
  </r>
  <r>
    <x v="118"/>
    <m/>
    <s v="female"/>
    <m/>
    <n v="28"/>
    <n v="56.495552000000004"/>
    <n v="0"/>
    <n v="0"/>
    <x v="0"/>
    <s v="."/>
    <s v="."/>
    <s v="."/>
    <s v="."/>
    <n v="0"/>
    <n v="0"/>
    <n v="0"/>
    <n v="0"/>
    <n v="0"/>
    <n v="33"/>
    <n v="0"/>
    <m/>
    <x v="17"/>
    <x v="78"/>
    <m/>
    <m/>
  </r>
  <r>
    <x v="118"/>
    <m/>
    <s v="female"/>
    <m/>
    <n v="30"/>
    <n v="56.495552000000004"/>
    <n v="0"/>
    <n v="0"/>
    <x v="0"/>
    <s v="."/>
    <s v="."/>
    <s v="."/>
    <s v="."/>
    <n v="0"/>
    <n v="0"/>
    <n v="0"/>
    <n v="0"/>
    <n v="0"/>
    <n v="33"/>
    <n v="0"/>
    <m/>
    <x v="17"/>
    <x v="115"/>
    <m/>
    <m/>
  </r>
  <r>
    <x v="118"/>
    <m/>
    <s v="female"/>
    <m/>
    <n v="30"/>
    <n v="56.495552000000004"/>
    <n v="0"/>
    <n v="0"/>
    <x v="0"/>
    <s v="."/>
    <s v="."/>
    <s v="."/>
    <s v="."/>
    <n v="0"/>
    <n v="0"/>
    <n v="0"/>
    <n v="0"/>
    <n v="0"/>
    <n v="33"/>
    <n v="0"/>
    <m/>
    <x v="17"/>
    <x v="113"/>
    <m/>
    <m/>
  </r>
  <r>
    <x v="118"/>
    <m/>
    <s v="female"/>
    <m/>
    <n v="30"/>
    <n v="56.495552000000004"/>
    <n v="0"/>
    <n v="0"/>
    <x v="0"/>
    <s v="Remote Mood disorder"/>
    <s v="."/>
    <s v="."/>
    <s v="."/>
    <n v="0"/>
    <n v="0"/>
    <n v="0"/>
    <n v="0"/>
    <n v="0"/>
    <n v="33"/>
    <n v="0"/>
    <m/>
    <x v="17"/>
    <x v="81"/>
    <m/>
    <m/>
  </r>
  <r>
    <x v="119"/>
    <m/>
    <s v="male"/>
    <m/>
    <n v="30"/>
    <n v="65.494865000000004"/>
    <n v="0"/>
    <n v="0"/>
    <x v="0"/>
    <s v="."/>
    <s v="."/>
    <s v="."/>
    <s v="."/>
    <n v="0"/>
    <n v="0"/>
    <n v="0"/>
    <n v="0"/>
    <n v="0"/>
    <n v="33"/>
    <n v="0"/>
    <m/>
    <x v="6"/>
    <x v="18"/>
    <m/>
    <m/>
  </r>
  <r>
    <x v="119"/>
    <m/>
    <s v="male"/>
    <m/>
    <n v="30"/>
    <n v="65.494865000000004"/>
    <n v="0"/>
    <n v="0"/>
    <x v="0"/>
    <s v="."/>
    <s v="."/>
    <s v="."/>
    <s v="."/>
    <n v="0"/>
    <n v="0"/>
    <n v="0"/>
    <n v="0"/>
    <n v="0"/>
    <n v="33"/>
    <n v="0"/>
    <m/>
    <x v="6"/>
    <x v="4"/>
    <m/>
    <m/>
  </r>
  <r>
    <x v="119"/>
    <m/>
    <s v="male"/>
    <m/>
    <n v="29"/>
    <n v="65.494865000000004"/>
    <n v="0"/>
    <n v="0"/>
    <x v="0"/>
    <s v="."/>
    <s v="."/>
    <s v="."/>
    <s v="."/>
    <n v="0"/>
    <n v="0"/>
    <n v="0"/>
    <n v="0"/>
    <n v="0"/>
    <n v="33"/>
    <n v="0"/>
    <m/>
    <x v="6"/>
    <x v="154"/>
    <m/>
    <m/>
  </r>
  <r>
    <x v="119"/>
    <m/>
    <s v="male"/>
    <m/>
    <n v="28"/>
    <n v="65.494865000000004"/>
    <n v="0"/>
    <n v="0"/>
    <x v="0"/>
    <s v="."/>
    <s v="."/>
    <s v="."/>
    <s v="."/>
    <n v="0"/>
    <n v="0"/>
    <n v="0"/>
    <n v="0"/>
    <n v="0"/>
    <n v="33"/>
    <n v="0"/>
    <m/>
    <x v="6"/>
    <x v="49"/>
    <m/>
    <m/>
  </r>
  <r>
    <x v="119"/>
    <m/>
    <s v="male"/>
    <m/>
    <n v="30"/>
    <n v="65.494865000000004"/>
    <n v="0"/>
    <n v="0"/>
    <x v="0"/>
    <s v="."/>
    <s v="."/>
    <s v="."/>
    <s v="."/>
    <n v="0"/>
    <n v="0"/>
    <n v="0"/>
    <n v="0"/>
    <n v="0"/>
    <n v="33"/>
    <n v="0"/>
    <m/>
    <x v="6"/>
    <x v="72"/>
    <m/>
    <m/>
  </r>
  <r>
    <x v="119"/>
    <m/>
    <s v="male"/>
    <m/>
    <n v="30"/>
    <n v="65.49486500000000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20"/>
    <m/>
    <s v="male"/>
    <m/>
    <n v="29"/>
    <n v="78.910330000000002"/>
    <n v="0.5"/>
    <n v="0.5"/>
    <x v="4"/>
    <s v="Remote Mood disorder"/>
    <s v="Remote Other neurol/med diagnoses"/>
    <s v="."/>
    <s v="."/>
    <n v="0.5"/>
    <n v="0.5"/>
    <n v="0.5"/>
    <n v="1"/>
    <n v="0"/>
    <n v="33"/>
    <n v="3"/>
    <m/>
    <x v="3"/>
    <x v="4"/>
    <m/>
    <m/>
  </r>
  <r>
    <x v="120"/>
    <m/>
    <s v="male"/>
    <m/>
    <n v="28"/>
    <n v="78.910330000000002"/>
    <n v="0.5"/>
    <n v="1"/>
    <x v="4"/>
    <s v="Remote Mood disorder"/>
    <s v="."/>
    <s v="."/>
    <s v="."/>
    <n v="0.5"/>
    <n v="0.5"/>
    <n v="0.5"/>
    <n v="0.5"/>
    <n v="0"/>
    <n v="33"/>
    <n v="3"/>
    <m/>
    <x v="10"/>
    <x v="5"/>
    <m/>
    <m/>
  </r>
  <r>
    <x v="120"/>
    <m/>
    <s v="male"/>
    <m/>
    <n v="28"/>
    <n v="78.910330000000002"/>
    <n v="0.5"/>
    <n v="1"/>
    <x v="4"/>
    <s v="Active PD idiopathic"/>
    <s v="."/>
    <s v="."/>
    <s v="."/>
    <n v="0.5"/>
    <n v="0.5"/>
    <n v="0.5"/>
    <n v="0"/>
    <n v="0"/>
    <n v="33"/>
    <n v="2.5"/>
    <m/>
    <x v="3"/>
    <x v="33"/>
    <m/>
    <m/>
  </r>
  <r>
    <x v="121"/>
    <m/>
    <s v="male"/>
    <m/>
    <n v="30"/>
    <n v="71.479804999999999"/>
    <n v="0"/>
    <n v="0"/>
    <x v="0"/>
    <s v="."/>
    <s v="."/>
    <s v="."/>
    <s v="."/>
    <n v="0"/>
    <n v="0"/>
    <n v="0"/>
    <n v="0"/>
    <n v="0"/>
    <n v="34"/>
    <n v="0"/>
    <m/>
    <x v="4"/>
    <x v="133"/>
    <m/>
    <m/>
  </r>
  <r>
    <x v="121"/>
    <m/>
    <s v="male"/>
    <m/>
    <n v="28"/>
    <n v="71.479804999999999"/>
    <n v="0"/>
    <n v="0"/>
    <x v="0"/>
    <s v="."/>
    <s v="."/>
    <s v="."/>
    <s v="."/>
    <n v="0"/>
    <n v="0"/>
    <n v="0"/>
    <n v="0"/>
    <n v="0"/>
    <n v="34"/>
    <n v="0"/>
    <m/>
    <x v="4"/>
    <x v="6"/>
    <m/>
    <m/>
  </r>
  <r>
    <x v="121"/>
    <m/>
    <s v="male"/>
    <m/>
    <n v="28"/>
    <n v="71.479804999999999"/>
    <n v="0"/>
    <n v="0"/>
    <x v="0"/>
    <s v="Remote Mood disorder"/>
    <s v="."/>
    <s v="."/>
    <s v="."/>
    <n v="0"/>
    <n v="0"/>
    <n v="0"/>
    <n v="0"/>
    <n v="0"/>
    <n v="34"/>
    <n v="0"/>
    <m/>
    <x v="4"/>
    <x v="36"/>
    <m/>
    <m/>
  </r>
  <r>
    <x v="122"/>
    <m/>
    <s v="female"/>
    <m/>
    <n v="26"/>
    <n v="64.071179999999998"/>
    <n v="1"/>
    <n v="0.5"/>
    <x v="24"/>
    <s v="Active Seizure Disorder"/>
    <s v="."/>
    <s v="."/>
    <s v="."/>
    <n v="0.5"/>
    <n v="1"/>
    <n v="1"/>
    <n v="1"/>
    <n v="0"/>
    <n v="23"/>
    <n v="4"/>
    <m/>
    <x v="3"/>
    <x v="118"/>
    <m/>
    <m/>
  </r>
  <r>
    <x v="123"/>
    <m/>
    <s v="male"/>
    <m/>
    <n v="30"/>
    <n v="49.503079999999997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123"/>
    <m/>
    <s v="male"/>
    <m/>
    <n v="30"/>
    <n v="49.503079999999997"/>
    <n v="0"/>
    <n v="0"/>
    <x v="0"/>
    <s v="."/>
    <s v="."/>
    <s v="."/>
    <s v="."/>
    <n v="0"/>
    <n v="0"/>
    <n v="0"/>
    <n v="0"/>
    <n v="0"/>
    <n v="23"/>
    <n v="0"/>
    <m/>
    <x v="3"/>
    <x v="16"/>
    <m/>
    <m/>
  </r>
  <r>
    <x v="123"/>
    <m/>
    <s v="male"/>
    <m/>
    <n v="30"/>
    <n v="49.503079999999997"/>
    <n v="0"/>
    <n v="0"/>
    <x v="0"/>
    <s v="."/>
    <s v="."/>
    <s v="."/>
    <s v="."/>
    <n v="0"/>
    <n v="0"/>
    <n v="0"/>
    <n v="0"/>
    <n v="0"/>
    <n v="23"/>
    <n v="0"/>
    <m/>
    <x v="10"/>
    <x v="72"/>
    <m/>
    <m/>
  </r>
  <r>
    <x v="123"/>
    <m/>
    <s v="male"/>
    <m/>
    <n v="30"/>
    <n v="49.503079999999997"/>
    <n v="0"/>
    <n v="0"/>
    <x v="0"/>
    <s v="."/>
    <s v="."/>
    <s v="."/>
    <s v="."/>
    <n v="0"/>
    <n v="0"/>
    <n v="0"/>
    <n v="0"/>
    <n v="0"/>
    <n v="23"/>
    <n v="0"/>
    <m/>
    <x v="10"/>
    <x v="17"/>
    <m/>
    <m/>
  </r>
  <r>
    <x v="123"/>
    <m/>
    <s v="male"/>
    <m/>
    <n v="30"/>
    <n v="49.503079999999997"/>
    <n v="0"/>
    <n v="0"/>
    <x v="0"/>
    <s v="."/>
    <s v="."/>
    <s v="."/>
    <s v="."/>
    <n v="0"/>
    <n v="0"/>
    <n v="0"/>
    <n v="0"/>
    <n v="0"/>
    <n v="23"/>
    <n v="0"/>
    <m/>
    <x v="10"/>
    <x v="16"/>
    <m/>
    <m/>
  </r>
  <r>
    <x v="124"/>
    <m/>
    <s v="male"/>
    <m/>
    <n v="29"/>
    <n v="67.446950000000001"/>
    <n v="0"/>
    <n v="0"/>
    <x v="0"/>
    <s v="."/>
    <s v="."/>
    <s v="."/>
    <s v="."/>
    <n v="0"/>
    <n v="0"/>
    <n v="0"/>
    <n v="0"/>
    <n v="0"/>
    <n v="22"/>
    <n v="0"/>
    <m/>
    <x v="16"/>
    <x v="155"/>
    <m/>
    <m/>
  </r>
  <r>
    <x v="124"/>
    <m/>
    <s v="male"/>
    <m/>
    <n v="28"/>
    <n v="67.446950000000001"/>
    <n v="0"/>
    <n v="0"/>
    <x v="0"/>
    <s v="."/>
    <s v="."/>
    <s v="."/>
    <s v="."/>
    <n v="0"/>
    <n v="0"/>
    <n v="0"/>
    <n v="0"/>
    <n v="0"/>
    <n v="22"/>
    <n v="0"/>
    <m/>
    <x v="16"/>
    <x v="156"/>
    <m/>
    <m/>
  </r>
  <r>
    <x v="124"/>
    <m/>
    <s v="male"/>
    <m/>
    <n v="29"/>
    <n v="67.446950000000001"/>
    <n v="0"/>
    <n v="0"/>
    <x v="0"/>
    <s v="."/>
    <s v="."/>
    <s v="."/>
    <s v="."/>
    <n v="0"/>
    <n v="0"/>
    <n v="0"/>
    <n v="0"/>
    <n v="0"/>
    <n v="22"/>
    <n v="0"/>
    <m/>
    <x v="14"/>
    <x v="157"/>
    <m/>
    <m/>
  </r>
  <r>
    <x v="124"/>
    <m/>
    <s v="male"/>
    <m/>
    <n v="29"/>
    <n v="67.446950000000001"/>
    <n v="0"/>
    <n v="0"/>
    <x v="0"/>
    <s v="."/>
    <s v="."/>
    <s v="."/>
    <s v="."/>
    <n v="0"/>
    <n v="0"/>
    <n v="0"/>
    <n v="0"/>
    <n v="0"/>
    <n v="22"/>
    <n v="0"/>
    <m/>
    <x v="14"/>
    <x v="158"/>
    <m/>
    <m/>
  </r>
  <r>
    <x v="124"/>
    <m/>
    <s v="male"/>
    <m/>
    <n v="30"/>
    <n v="67.446950000000001"/>
    <n v="0"/>
    <n v="0"/>
    <x v="0"/>
    <s v="."/>
    <s v="."/>
    <s v="."/>
    <s v="."/>
    <n v="0"/>
    <n v="0"/>
    <n v="0"/>
    <n v="0"/>
    <n v="0"/>
    <n v="22"/>
    <n v="0"/>
    <m/>
    <x v="14"/>
    <x v="159"/>
    <m/>
    <m/>
  </r>
  <r>
    <x v="124"/>
    <m/>
    <s v="male"/>
    <m/>
    <n v="30"/>
    <n v="67.446950000000001"/>
    <n v="0"/>
    <n v="0"/>
    <x v="0"/>
    <s v="."/>
    <s v="."/>
    <s v="."/>
    <s v="."/>
    <n v="0"/>
    <n v="0"/>
    <n v="0"/>
    <n v="0"/>
    <n v="0"/>
    <n v="22"/>
    <n v="0"/>
    <m/>
    <x v="14"/>
    <x v="159"/>
    <m/>
    <m/>
  </r>
  <r>
    <x v="124"/>
    <m/>
    <s v="male"/>
    <m/>
    <n v="30"/>
    <n v="67.446950000000001"/>
    <n v="0.5"/>
    <n v="0"/>
    <x v="1"/>
    <s v="."/>
    <s v="."/>
    <s v="."/>
    <s v="."/>
    <n v="0"/>
    <n v="0"/>
    <n v="0.5"/>
    <n v="0"/>
    <n v="0"/>
    <n v="22"/>
    <n v="0.5"/>
    <m/>
    <x v="14"/>
    <x v="160"/>
    <m/>
    <m/>
  </r>
  <r>
    <x v="124"/>
    <m/>
    <s v="male"/>
    <m/>
    <n v="30"/>
    <n v="67.446950000000001"/>
    <n v="0"/>
    <n v="0"/>
    <x v="0"/>
    <s v="."/>
    <s v="."/>
    <s v="."/>
    <s v="."/>
    <n v="0"/>
    <n v="0"/>
    <n v="0"/>
    <n v="0"/>
    <n v="0"/>
    <n v="22"/>
    <n v="0"/>
    <m/>
    <x v="0"/>
    <x v="161"/>
    <m/>
    <m/>
  </r>
  <r>
    <x v="124"/>
    <m/>
    <s v="male"/>
    <m/>
    <n v="25"/>
    <n v="67.446950000000001"/>
    <n v="0.5"/>
    <n v="0"/>
    <x v="1"/>
    <s v="Remote CVD"/>
    <s v="Active Other neurol/med diagnoses"/>
    <s v="."/>
    <s v="."/>
    <n v="0"/>
    <n v="0"/>
    <n v="0.5"/>
    <n v="0"/>
    <n v="0"/>
    <n v="22"/>
    <n v="0.5"/>
    <m/>
    <x v="14"/>
    <x v="162"/>
    <m/>
    <m/>
  </r>
  <r>
    <x v="125"/>
    <m/>
    <s v="male"/>
    <m/>
    <n v="28"/>
    <n v="77.462010000000006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25"/>
    <m/>
    <s v="male"/>
    <m/>
    <n v="27"/>
    <n v="77.462010000000006"/>
    <n v="0.5"/>
    <n v="0"/>
    <x v="4"/>
    <s v="AD dem w/CVD contribut"/>
    <s v="Remote CVD"/>
    <s v="."/>
    <s v="."/>
    <n v="0.5"/>
    <n v="0.5"/>
    <n v="0.5"/>
    <n v="0"/>
    <n v="0"/>
    <n v="34"/>
    <n v="1.5"/>
    <m/>
    <x v="4"/>
    <x v="4"/>
    <m/>
    <m/>
  </r>
  <r>
    <x v="125"/>
    <m/>
    <s v="male"/>
    <m/>
    <n v="28"/>
    <n v="77.462010000000006"/>
    <n v="0"/>
    <n v="0.5"/>
    <x v="0"/>
    <s v="."/>
    <s v="."/>
    <s v="."/>
    <s v="."/>
    <n v="0"/>
    <n v="0"/>
    <n v="0"/>
    <n v="0"/>
    <n v="0"/>
    <n v="34"/>
    <n v="0.5"/>
    <m/>
    <x v="4"/>
    <x v="49"/>
    <m/>
    <m/>
  </r>
  <r>
    <x v="126"/>
    <m/>
    <s v="male"/>
    <m/>
    <n v="21"/>
    <n v="70.680359999999993"/>
    <n v="0"/>
    <n v="0"/>
    <x v="0"/>
    <s v="Active Mood disorder"/>
    <s v="Active Other neurol/med diagnoses"/>
    <s v="."/>
    <s v="."/>
    <n v="0"/>
    <n v="0"/>
    <n v="0"/>
    <n v="0"/>
    <n v="0"/>
    <n v="34"/>
    <n v="0"/>
    <m/>
    <x v="4"/>
    <x v="116"/>
    <m/>
    <m/>
  </r>
  <r>
    <x v="126"/>
    <m/>
    <s v="male"/>
    <m/>
    <n v="28"/>
    <n v="70.680359999999993"/>
    <n v="0"/>
    <n v="0"/>
    <x v="0"/>
    <s v="Remote Mood disorder"/>
    <s v="."/>
    <s v="."/>
    <s v="."/>
    <n v="0"/>
    <n v="0"/>
    <n v="0"/>
    <n v="0"/>
    <n v="0"/>
    <n v="34"/>
    <n v="0"/>
    <m/>
    <x v="4"/>
    <x v="41"/>
    <m/>
    <m/>
  </r>
  <r>
    <x v="126"/>
    <m/>
    <s v="male"/>
    <m/>
    <n v="27"/>
    <n v="70.680359999999993"/>
    <n v="0"/>
    <n v="0.5"/>
    <x v="0"/>
    <s v="Active Mood disorder"/>
    <s v="Active Other neurol/med diagnoses"/>
    <s v="."/>
    <s v="."/>
    <n v="0"/>
    <n v="0"/>
    <n v="0"/>
    <n v="0"/>
    <n v="0"/>
    <n v="34"/>
    <n v="0.5"/>
    <m/>
    <x v="10"/>
    <x v="21"/>
    <m/>
    <m/>
  </r>
  <r>
    <x v="126"/>
    <m/>
    <s v="male"/>
    <m/>
    <n v="27"/>
    <n v="70.680359999999993"/>
    <n v="0"/>
    <n v="0"/>
    <x v="0"/>
    <s v="Remote Mood disorder"/>
    <s v="."/>
    <s v="."/>
    <s v="."/>
    <n v="0"/>
    <n v="0"/>
    <n v="0"/>
    <n v="0"/>
    <n v="0"/>
    <n v="34"/>
    <n v="0"/>
    <m/>
    <x v="10"/>
    <x v="58"/>
    <m/>
    <m/>
  </r>
  <r>
    <x v="126"/>
    <m/>
    <s v="male"/>
    <m/>
    <n v="29"/>
    <n v="70.680359999999993"/>
    <n v="0"/>
    <n v="0"/>
    <x v="0"/>
    <s v="Active Mood disorder"/>
    <s v="."/>
    <s v="."/>
    <s v="."/>
    <n v="0"/>
    <n v="0"/>
    <n v="0"/>
    <n v="0"/>
    <n v="0"/>
    <n v="34"/>
    <n v="0"/>
    <m/>
    <x v="10"/>
    <x v="9"/>
    <m/>
    <m/>
  </r>
  <r>
    <x v="126"/>
    <m/>
    <s v="male"/>
    <m/>
    <n v="29"/>
    <n v="70.680359999999993"/>
    <n v="0"/>
    <n v="0"/>
    <x v="0"/>
    <s v="."/>
    <s v="."/>
    <s v="."/>
    <s v="."/>
    <n v="0"/>
    <n v="0"/>
    <n v="0"/>
    <n v="0"/>
    <n v="0"/>
    <n v="34"/>
    <n v="0"/>
    <m/>
    <x v="4"/>
    <x v="30"/>
    <m/>
    <m/>
  </r>
  <r>
    <x v="127"/>
    <m/>
    <s v="female"/>
    <m/>
    <n v="29"/>
    <n v="71.132099999999994"/>
    <n v="0"/>
    <n v="0"/>
    <x v="0"/>
    <s v="Remote Hypothyroidism"/>
    <s v="."/>
    <s v="."/>
    <s v="."/>
    <n v="0"/>
    <n v="0"/>
    <n v="0"/>
    <n v="0"/>
    <n v="0"/>
    <n v="33"/>
    <n v="0"/>
    <m/>
    <x v="3"/>
    <x v="44"/>
    <m/>
    <m/>
  </r>
  <r>
    <x v="127"/>
    <m/>
    <s v="female"/>
    <m/>
    <n v="30"/>
    <n v="71.132099999999994"/>
    <n v="0"/>
    <n v="0"/>
    <x v="0"/>
    <s v="."/>
    <s v="."/>
    <s v="."/>
    <s v="."/>
    <n v="0"/>
    <n v="0"/>
    <n v="0"/>
    <n v="0"/>
    <n v="0"/>
    <n v="33"/>
    <n v="0"/>
    <m/>
    <x v="3"/>
    <x v="12"/>
    <m/>
    <m/>
  </r>
  <r>
    <x v="127"/>
    <m/>
    <s v="female"/>
    <m/>
    <n v="29"/>
    <n v="71.132099999999994"/>
    <n v="0"/>
    <n v="0"/>
    <x v="0"/>
    <s v="."/>
    <s v="."/>
    <s v="."/>
    <s v="."/>
    <n v="0"/>
    <n v="0"/>
    <n v="0"/>
    <n v="0"/>
    <n v="0"/>
    <n v="33"/>
    <n v="0"/>
    <m/>
    <x v="10"/>
    <x v="73"/>
    <m/>
    <m/>
  </r>
  <r>
    <x v="127"/>
    <m/>
    <s v="female"/>
    <m/>
    <n v="29"/>
    <n v="71.132099999999994"/>
    <n v="0"/>
    <n v="0"/>
    <x v="0"/>
    <s v="."/>
    <s v="."/>
    <s v="."/>
    <s v="."/>
    <n v="0"/>
    <n v="0"/>
    <n v="0"/>
    <n v="0"/>
    <n v="0"/>
    <n v="33"/>
    <n v="0"/>
    <m/>
    <x v="10"/>
    <x v="112"/>
    <m/>
    <m/>
  </r>
  <r>
    <x v="127"/>
    <m/>
    <s v="female"/>
    <m/>
    <n v="30"/>
    <n v="71.132099999999994"/>
    <n v="0"/>
    <n v="0"/>
    <x v="0"/>
    <s v="."/>
    <s v="."/>
    <s v="."/>
    <s v="."/>
    <n v="0"/>
    <n v="0"/>
    <n v="0"/>
    <n v="0"/>
    <n v="0"/>
    <n v="33"/>
    <n v="0"/>
    <m/>
    <x v="3"/>
    <x v="98"/>
    <m/>
    <m/>
  </r>
  <r>
    <x v="127"/>
    <m/>
    <s v="female"/>
    <m/>
    <n v="30"/>
    <n v="71.132099999999994"/>
    <n v="0"/>
    <n v="0"/>
    <x v="0"/>
    <s v="."/>
    <s v="."/>
    <s v="."/>
    <s v="."/>
    <n v="0"/>
    <n v="0"/>
    <n v="0"/>
    <n v="0"/>
    <n v="0"/>
    <n v="33"/>
    <n v="0"/>
    <m/>
    <x v="1"/>
    <x v="47"/>
    <m/>
    <m/>
  </r>
  <r>
    <x v="127"/>
    <m/>
    <s v="female"/>
    <m/>
    <n v="30"/>
    <n v="71.132099999999994"/>
    <n v="0"/>
    <n v="0"/>
    <x v="0"/>
    <s v="."/>
    <s v="."/>
    <s v="."/>
    <s v="."/>
    <n v="0"/>
    <n v="0"/>
    <n v="0"/>
    <n v="0"/>
    <n v="0"/>
    <n v="33"/>
    <n v="0"/>
    <m/>
    <x v="3"/>
    <x v="112"/>
    <m/>
    <m/>
  </r>
  <r>
    <x v="127"/>
    <m/>
    <s v="female"/>
    <m/>
    <n v="30"/>
    <n v="71.132099999999994"/>
    <n v="0"/>
    <n v="0"/>
    <x v="0"/>
    <s v="."/>
    <s v="."/>
    <s v="."/>
    <s v="."/>
    <n v="0"/>
    <n v="0"/>
    <n v="0"/>
    <n v="0"/>
    <n v="0"/>
    <n v="33"/>
    <n v="0"/>
    <m/>
    <x v="3"/>
    <x v="112"/>
    <m/>
    <m/>
  </r>
  <r>
    <x v="127"/>
    <m/>
    <s v="female"/>
    <m/>
    <n v="30"/>
    <n v="71.132099999999994"/>
    <n v="0"/>
    <n v="0"/>
    <x v="0"/>
    <s v="."/>
    <s v="."/>
    <s v="."/>
    <s v="."/>
    <n v="0"/>
    <n v="0"/>
    <n v="0"/>
    <n v="0"/>
    <n v="0"/>
    <n v="33"/>
    <n v="0"/>
    <m/>
    <x v="3"/>
    <x v="147"/>
    <m/>
    <m/>
  </r>
  <r>
    <x v="127"/>
    <m/>
    <s v="female"/>
    <m/>
    <n v="29"/>
    <n v="71.132099999999994"/>
    <n v="0"/>
    <n v="0"/>
    <x v="0"/>
    <s v="."/>
    <s v="."/>
    <s v="."/>
    <s v="."/>
    <n v="0"/>
    <n v="0"/>
    <n v="0"/>
    <n v="0"/>
    <n v="0"/>
    <n v="33"/>
    <n v="0"/>
    <m/>
    <x v="3"/>
    <x v="15"/>
    <m/>
    <m/>
  </r>
  <r>
    <x v="127"/>
    <m/>
    <s v="female"/>
    <m/>
    <n v="30"/>
    <n v="71.132099999999994"/>
    <n v="0"/>
    <n v="0"/>
    <x v="0"/>
    <s v="."/>
    <s v="."/>
    <s v="."/>
    <s v="."/>
    <n v="0"/>
    <n v="0"/>
    <n v="0"/>
    <n v="0"/>
    <n v="0"/>
    <n v="33"/>
    <n v="0"/>
    <m/>
    <x v="3"/>
    <x v="17"/>
    <m/>
    <m/>
  </r>
  <r>
    <x v="128"/>
    <m/>
    <s v="female"/>
    <m/>
    <n v="29"/>
    <n v="75.811089999999993"/>
    <n v="0.5"/>
    <n v="0.5"/>
    <x v="4"/>
    <s v="AD dem Language dysf with"/>
    <s v="AD dem distrubed social- with"/>
    <s v="Active CVD"/>
    <s v="Active Other neurol/med diagnoses"/>
    <n v="1"/>
    <n v="0"/>
    <n v="0.5"/>
    <n v="0"/>
    <n v="0"/>
    <n v="33"/>
    <n v="2"/>
    <m/>
    <x v="3"/>
    <x v="46"/>
    <m/>
    <m/>
  </r>
  <r>
    <x v="129"/>
    <m/>
    <s v="female"/>
    <m/>
    <n v="28"/>
    <n v="59.663246000000001"/>
    <n v="0"/>
    <n v="0"/>
    <x v="0"/>
    <s v="Remote Hypothyroidism"/>
    <s v="."/>
    <s v="."/>
    <s v="."/>
    <n v="0"/>
    <n v="0"/>
    <n v="0"/>
    <n v="0"/>
    <n v="0"/>
    <n v="33"/>
    <n v="0"/>
    <m/>
    <x v="0"/>
    <x v="154"/>
    <m/>
    <m/>
  </r>
  <r>
    <x v="129"/>
    <m/>
    <s v="female"/>
    <m/>
    <n v="30"/>
    <n v="59.663246000000001"/>
    <n v="0"/>
    <n v="0"/>
    <x v="0"/>
    <s v="Remote Hypothyroidism"/>
    <s v="."/>
    <s v="."/>
    <s v="."/>
    <n v="0"/>
    <n v="0"/>
    <n v="0"/>
    <n v="0"/>
    <n v="0"/>
    <n v="33"/>
    <n v="0"/>
    <m/>
    <x v="3"/>
    <x v="33"/>
    <m/>
    <m/>
  </r>
  <r>
    <x v="129"/>
    <m/>
    <s v="female"/>
    <m/>
    <n v="27"/>
    <n v="59.663246000000001"/>
    <n v="0"/>
    <n v="0"/>
    <x v="0"/>
    <s v="."/>
    <s v="."/>
    <s v="."/>
    <s v="."/>
    <n v="0"/>
    <n v="0"/>
    <n v="0"/>
    <n v="0"/>
    <n v="0"/>
    <n v="33"/>
    <n v="0"/>
    <m/>
    <x v="3"/>
    <x v="33"/>
    <m/>
    <m/>
  </r>
  <r>
    <x v="129"/>
    <m/>
    <s v="female"/>
    <m/>
    <n v="30"/>
    <n v="59.663246000000001"/>
    <n v="0"/>
    <n v="0"/>
    <x v="0"/>
    <s v="."/>
    <s v="."/>
    <s v="."/>
    <s v="."/>
    <n v="0"/>
    <n v="0"/>
    <n v="0"/>
    <n v="0"/>
    <n v="0"/>
    <n v="33"/>
    <n v="0"/>
    <m/>
    <x v="3"/>
    <x v="23"/>
    <m/>
    <m/>
  </r>
  <r>
    <x v="129"/>
    <m/>
    <s v="female"/>
    <m/>
    <n v="30"/>
    <n v="59.663246000000001"/>
    <n v="0"/>
    <n v="0"/>
    <x v="0"/>
    <s v="Remote Hypothyroidism"/>
    <s v="."/>
    <s v="."/>
    <s v="."/>
    <n v="0"/>
    <n v="0"/>
    <n v="0"/>
    <n v="0"/>
    <n v="0"/>
    <n v="33"/>
    <n v="0"/>
    <m/>
    <x v="0"/>
    <x v="0"/>
    <m/>
    <m/>
  </r>
  <r>
    <x v="129"/>
    <m/>
    <s v="female"/>
    <m/>
    <n v="27"/>
    <n v="59.663246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29"/>
    <m/>
    <s v="female"/>
    <m/>
    <n v="29"/>
    <n v="59.663246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29"/>
    <m/>
    <s v="female"/>
    <m/>
    <n v="29"/>
    <n v="59.663246000000001"/>
    <n v="0"/>
    <n v="0"/>
    <x v="0"/>
    <s v="."/>
    <s v="."/>
    <s v="."/>
    <s v="."/>
    <n v="0"/>
    <n v="0"/>
    <n v="0"/>
    <n v="0"/>
    <n v="0"/>
    <n v="33"/>
    <n v="0"/>
    <m/>
    <x v="3"/>
    <x v="67"/>
    <m/>
    <m/>
  </r>
  <r>
    <x v="129"/>
    <m/>
    <s v="female"/>
    <m/>
    <n v="28"/>
    <n v="59.663246000000001"/>
    <n v="0"/>
    <n v="0"/>
    <x v="0"/>
    <s v="Remote Hypothyroidism"/>
    <s v="."/>
    <s v="."/>
    <s v="."/>
    <n v="0"/>
    <n v="0"/>
    <n v="0"/>
    <n v="0"/>
    <n v="0"/>
    <n v="33"/>
    <n v="0"/>
    <m/>
    <x v="3"/>
    <x v="154"/>
    <m/>
    <m/>
  </r>
  <r>
    <x v="129"/>
    <m/>
    <s v="female"/>
    <m/>
    <n v="28"/>
    <n v="59.663246000000001"/>
    <n v="0"/>
    <n v="0"/>
    <x v="0"/>
    <s v="."/>
    <s v="."/>
    <s v="."/>
    <s v="."/>
    <n v="0"/>
    <n v="0"/>
    <n v="0"/>
    <n v="0"/>
    <n v="0"/>
    <n v="33"/>
    <n v="0"/>
    <m/>
    <x v="3"/>
    <x v="23"/>
    <m/>
    <m/>
  </r>
  <r>
    <x v="129"/>
    <m/>
    <s v="female"/>
    <m/>
    <n v="29"/>
    <n v="59.663246000000001"/>
    <n v="0"/>
    <n v="0"/>
    <x v="0"/>
    <s v="Remote Hypothyroidism"/>
    <s v="."/>
    <s v="."/>
    <s v="."/>
    <n v="0"/>
    <n v="0"/>
    <n v="0"/>
    <n v="0"/>
    <n v="0"/>
    <n v="33"/>
    <n v="0"/>
    <m/>
    <x v="0"/>
    <x v="0"/>
    <m/>
    <m/>
  </r>
  <r>
    <x v="130"/>
    <m/>
    <s v="male"/>
    <m/>
    <n v="24"/>
    <n v="80.325806"/>
    <n v="0.5"/>
    <n v="0"/>
    <x v="15"/>
    <s v="Active Other neurol/med diagnoses"/>
    <s v="."/>
    <s v="."/>
    <s v="."/>
    <n v="0"/>
    <n v="0"/>
    <n v="0.5"/>
    <n v="0"/>
    <n v="0"/>
    <n v="33"/>
    <n v="0.5"/>
    <m/>
    <x v="6"/>
    <x v="35"/>
    <m/>
    <m/>
  </r>
  <r>
    <x v="130"/>
    <m/>
    <s v="male"/>
    <m/>
    <n v="29"/>
    <n v="80.325806"/>
    <n v="0.5"/>
    <n v="0"/>
    <x v="4"/>
    <s v="."/>
    <s v="."/>
    <s v="."/>
    <s v="."/>
    <n v="0"/>
    <n v="0.5"/>
    <n v="0.5"/>
    <n v="0"/>
    <n v="0"/>
    <n v="33"/>
    <n v="1"/>
    <m/>
    <x v="6"/>
    <x v="23"/>
    <m/>
    <m/>
  </r>
  <r>
    <x v="130"/>
    <m/>
    <s v="male"/>
    <m/>
    <n v="25"/>
    <n v="80.325806"/>
    <n v="0"/>
    <n v="0"/>
    <x v="0"/>
    <s v="Active Alcoholism"/>
    <s v="."/>
    <s v="."/>
    <s v="."/>
    <n v="0"/>
    <n v="0"/>
    <n v="0"/>
    <n v="0"/>
    <n v="0"/>
    <n v="33"/>
    <n v="0"/>
    <m/>
    <x v="6"/>
    <x v="3"/>
    <m/>
    <m/>
  </r>
  <r>
    <x v="130"/>
    <m/>
    <s v="male"/>
    <m/>
    <n v="28"/>
    <n v="80.325806"/>
    <n v="0"/>
    <n v="0"/>
    <x v="0"/>
    <s v="Active Alcoholism"/>
    <s v="."/>
    <s v="."/>
    <s v="."/>
    <n v="0"/>
    <n v="0"/>
    <n v="0"/>
    <n v="0"/>
    <n v="0"/>
    <n v="33"/>
    <n v="0"/>
    <m/>
    <x v="6"/>
    <x v="23"/>
    <m/>
    <m/>
  </r>
  <r>
    <x v="130"/>
    <m/>
    <s v="male"/>
    <m/>
    <n v="25"/>
    <n v="80.325806"/>
    <n v="0"/>
    <n v="0"/>
    <x v="0"/>
    <s v="Active Alcoholism"/>
    <s v="."/>
    <s v="."/>
    <s v="."/>
    <n v="0"/>
    <n v="0"/>
    <n v="0"/>
    <n v="0"/>
    <n v="0"/>
    <n v="33"/>
    <n v="0"/>
    <m/>
    <x v="6"/>
    <x v="42"/>
    <m/>
    <m/>
  </r>
  <r>
    <x v="130"/>
    <m/>
    <s v="male"/>
    <m/>
    <n v="23"/>
    <n v="80.325806"/>
    <n v="0"/>
    <n v="0"/>
    <x v="0"/>
    <s v="."/>
    <s v="."/>
    <s v="."/>
    <s v="."/>
    <n v="0"/>
    <n v="0"/>
    <n v="0"/>
    <n v="0"/>
    <n v="0"/>
    <n v="33"/>
    <n v="0"/>
    <m/>
    <x v="6"/>
    <x v="4"/>
    <m/>
    <m/>
  </r>
  <r>
    <x v="131"/>
    <m/>
    <s v="female"/>
    <m/>
    <n v="28"/>
    <n v="71.490759999999995"/>
    <n v="0"/>
    <n v="0"/>
    <x v="0"/>
    <s v="Active Mood disorder"/>
    <s v="."/>
    <s v="."/>
    <s v="."/>
    <n v="0"/>
    <n v="0"/>
    <n v="0"/>
    <n v="0"/>
    <n v="0"/>
    <n v="33"/>
    <n v="0"/>
    <m/>
    <x v="19"/>
    <x v="45"/>
    <m/>
    <m/>
  </r>
  <r>
    <x v="131"/>
    <m/>
    <s v="female"/>
    <m/>
    <n v="28"/>
    <n v="71.490759999999995"/>
    <n v="0"/>
    <n v="0"/>
    <x v="0"/>
    <s v="Active Mood disorder"/>
    <s v="."/>
    <s v="."/>
    <s v="."/>
    <n v="0"/>
    <n v="0"/>
    <n v="0"/>
    <n v="0"/>
    <n v="0"/>
    <n v="33"/>
    <n v="0"/>
    <m/>
    <x v="19"/>
    <x v="74"/>
    <m/>
    <m/>
  </r>
  <r>
    <x v="131"/>
    <m/>
    <s v="female"/>
    <m/>
    <n v="30"/>
    <n v="71.490759999999995"/>
    <n v="0"/>
    <n v="0"/>
    <x v="0"/>
    <s v="Active Other neurol/med diagnoses"/>
    <s v="."/>
    <s v="."/>
    <s v="."/>
    <n v="0"/>
    <n v="0"/>
    <n v="0"/>
    <n v="0"/>
    <n v="0"/>
    <n v="33"/>
    <n v="0"/>
    <m/>
    <x v="20"/>
    <x v="65"/>
    <m/>
    <m/>
  </r>
  <r>
    <x v="131"/>
    <m/>
    <s v="female"/>
    <m/>
    <n v="29"/>
    <n v="71.490759999999995"/>
    <n v="0"/>
    <n v="0"/>
    <x v="0"/>
    <s v="Active Mood disorder"/>
    <s v="."/>
    <s v="."/>
    <s v="."/>
    <n v="0"/>
    <n v="0"/>
    <n v="0"/>
    <n v="0"/>
    <n v="0"/>
    <n v="33"/>
    <n v="0"/>
    <m/>
    <x v="20"/>
    <x v="89"/>
    <m/>
    <m/>
  </r>
  <r>
    <x v="132"/>
    <m/>
    <s v="male"/>
    <m/>
    <n v="30"/>
    <n v="65.054069999999996"/>
    <n v="0"/>
    <n v="0"/>
    <x v="0"/>
    <s v="."/>
    <s v="."/>
    <s v="."/>
    <s v="."/>
    <n v="0"/>
    <n v="0"/>
    <n v="0"/>
    <n v="0"/>
    <n v="0"/>
    <n v="34"/>
    <n v="0"/>
    <m/>
    <x v="16"/>
    <x v="116"/>
    <m/>
    <m/>
  </r>
  <r>
    <x v="132"/>
    <m/>
    <s v="male"/>
    <m/>
    <n v="28"/>
    <n v="65.054069999999996"/>
    <n v="0"/>
    <n v="0"/>
    <x v="0"/>
    <s v="."/>
    <s v="."/>
    <s v="."/>
    <s v="."/>
    <n v="0"/>
    <n v="0"/>
    <n v="0"/>
    <n v="0"/>
    <n v="0"/>
    <n v="34"/>
    <n v="0"/>
    <m/>
    <x v="14"/>
    <x v="9"/>
    <m/>
    <m/>
  </r>
  <r>
    <x v="132"/>
    <m/>
    <s v="male"/>
    <m/>
    <n v="30"/>
    <n v="65.054069999999996"/>
    <n v="0"/>
    <n v="0"/>
    <x v="0"/>
    <s v="."/>
    <s v="."/>
    <s v="."/>
    <s v="."/>
    <n v="0"/>
    <n v="0"/>
    <n v="0"/>
    <n v="0"/>
    <n v="0"/>
    <n v="34"/>
    <n v="0"/>
    <m/>
    <x v="0"/>
    <x v="28"/>
    <m/>
    <m/>
  </r>
  <r>
    <x v="132"/>
    <m/>
    <s v="male"/>
    <m/>
    <n v="30"/>
    <n v="65.054069999999996"/>
    <n v="0"/>
    <n v="0"/>
    <x v="0"/>
    <s v="."/>
    <s v="."/>
    <s v="."/>
    <s v="."/>
    <n v="0"/>
    <n v="0"/>
    <n v="0"/>
    <n v="0"/>
    <n v="0"/>
    <n v="34"/>
    <n v="0"/>
    <m/>
    <x v="14"/>
    <x v="28"/>
    <m/>
    <m/>
  </r>
  <r>
    <x v="132"/>
    <m/>
    <s v="male"/>
    <m/>
    <n v="27"/>
    <n v="65.054069999999996"/>
    <n v="0"/>
    <n v="0"/>
    <x v="0"/>
    <s v="Remote Hypothyroidism"/>
    <s v="."/>
    <s v="."/>
    <s v="."/>
    <n v="0"/>
    <n v="0"/>
    <n v="0"/>
    <n v="0"/>
    <n v="0"/>
    <n v="34"/>
    <n v="0"/>
    <m/>
    <x v="16"/>
    <x v="50"/>
    <m/>
    <m/>
  </r>
  <r>
    <x v="132"/>
    <m/>
    <s v="male"/>
    <m/>
    <n v="30"/>
    <n v="65.054069999999996"/>
    <n v="0"/>
    <n v="0"/>
    <x v="0"/>
    <s v="Remote Hypothyroidism"/>
    <s v="."/>
    <s v="."/>
    <s v="."/>
    <n v="0"/>
    <n v="0"/>
    <n v="0"/>
    <n v="0"/>
    <n v="0"/>
    <n v="34"/>
    <n v="0"/>
    <m/>
    <x v="16"/>
    <x v="21"/>
    <m/>
    <m/>
  </r>
  <r>
    <x v="132"/>
    <m/>
    <s v="male"/>
    <m/>
    <n v="30"/>
    <n v="65.054069999999996"/>
    <n v="0"/>
    <n v="0"/>
    <x v="0"/>
    <s v="Remote Hypothyroidism"/>
    <s v="."/>
    <s v="."/>
    <s v="."/>
    <n v="0"/>
    <n v="0"/>
    <n v="0"/>
    <n v="0"/>
    <n v="0"/>
    <n v="34"/>
    <n v="0"/>
    <m/>
    <x v="14"/>
    <x v="29"/>
    <m/>
    <m/>
  </r>
  <r>
    <x v="133"/>
    <m/>
    <s v="male"/>
    <m/>
    <n v="29"/>
    <n v="66.49145"/>
    <n v="0"/>
    <n v="0"/>
    <x v="0"/>
    <s v="Active Mood disorder"/>
    <s v="."/>
    <s v="."/>
    <s v="."/>
    <n v="0"/>
    <n v="0"/>
    <n v="0"/>
    <n v="0"/>
    <n v="0"/>
    <n v="33"/>
    <n v="0"/>
    <m/>
    <x v="16"/>
    <x v="26"/>
    <m/>
    <m/>
  </r>
  <r>
    <x v="133"/>
    <m/>
    <s v="male"/>
    <m/>
    <n v="30"/>
    <n v="66.49145"/>
    <n v="0"/>
    <n v="0"/>
    <x v="0"/>
    <s v="."/>
    <s v="."/>
    <s v="."/>
    <s v="."/>
    <n v="0"/>
    <n v="0"/>
    <n v="0"/>
    <n v="0"/>
    <n v="0"/>
    <n v="33"/>
    <n v="0"/>
    <m/>
    <x v="16"/>
    <x v="21"/>
    <m/>
    <m/>
  </r>
  <r>
    <x v="133"/>
    <m/>
    <s v="male"/>
    <m/>
    <n v="29"/>
    <n v="66.49145"/>
    <n v="0"/>
    <n v="0"/>
    <x v="0"/>
    <s v="Remote Mood disorder"/>
    <s v="."/>
    <s v="."/>
    <s v="."/>
    <n v="0"/>
    <n v="0"/>
    <n v="0"/>
    <n v="0"/>
    <n v="0"/>
    <n v="33"/>
    <n v="0"/>
    <m/>
    <x v="16"/>
    <x v="28"/>
    <m/>
    <m/>
  </r>
  <r>
    <x v="133"/>
    <m/>
    <s v="male"/>
    <m/>
    <n v="30"/>
    <n v="66.49145"/>
    <n v="0"/>
    <n v="0"/>
    <x v="0"/>
    <s v="."/>
    <s v="."/>
    <s v="."/>
    <s v="."/>
    <n v="0"/>
    <n v="0"/>
    <n v="0"/>
    <n v="0"/>
    <n v="0"/>
    <n v="33"/>
    <n v="0"/>
    <m/>
    <x v="16"/>
    <x v="9"/>
    <m/>
    <m/>
  </r>
  <r>
    <x v="133"/>
    <m/>
    <s v="male"/>
    <m/>
    <n v="29"/>
    <n v="66.49145"/>
    <n v="0"/>
    <n v="0"/>
    <x v="0"/>
    <s v="Active Mood disorder"/>
    <s v="."/>
    <s v="."/>
    <s v="."/>
    <n v="0"/>
    <n v="0"/>
    <n v="0"/>
    <n v="0"/>
    <n v="0"/>
    <n v="33"/>
    <n v="0"/>
    <m/>
    <x v="16"/>
    <x v="9"/>
    <m/>
    <m/>
  </r>
  <r>
    <x v="133"/>
    <m/>
    <s v="male"/>
    <m/>
    <n v="26"/>
    <n v="66.49145"/>
    <n v="0"/>
    <n v="0"/>
    <x v="0"/>
    <s v="."/>
    <s v="."/>
    <s v="."/>
    <s v="."/>
    <n v="0"/>
    <n v="0"/>
    <n v="0"/>
    <n v="0"/>
    <n v="0"/>
    <n v="33"/>
    <n v="0"/>
    <m/>
    <x v="16"/>
    <x v="41"/>
    <m/>
    <m/>
  </r>
  <r>
    <x v="133"/>
    <m/>
    <s v="male"/>
    <m/>
    <n v="27"/>
    <n v="66.49145"/>
    <n v="0"/>
    <n v="0"/>
    <x v="0"/>
    <s v="Remote Mood disorder"/>
    <s v="Active Other neurol/med diagnoses"/>
    <s v="."/>
    <s v="."/>
    <n v="0"/>
    <n v="0"/>
    <n v="0"/>
    <n v="0"/>
    <n v="0"/>
    <n v="33"/>
    <n v="0"/>
    <m/>
    <x v="16"/>
    <x v="40"/>
    <m/>
    <m/>
  </r>
  <r>
    <x v="133"/>
    <m/>
    <s v="male"/>
    <m/>
    <n v="29"/>
    <n v="66.49145"/>
    <n v="0"/>
    <n v="0"/>
    <x v="0"/>
    <s v="Remote Mood disorder"/>
    <s v="Active Other neurol/med diagnoses"/>
    <s v="."/>
    <s v="."/>
    <n v="0"/>
    <n v="0"/>
    <n v="0"/>
    <n v="0"/>
    <n v="0"/>
    <n v="33"/>
    <n v="0"/>
    <m/>
    <x v="16"/>
    <x v="35"/>
    <m/>
    <m/>
  </r>
  <r>
    <x v="133"/>
    <m/>
    <s v="male"/>
    <m/>
    <n v="29"/>
    <n v="66.49145"/>
    <n v="0"/>
    <n v="0"/>
    <x v="0"/>
    <s v="Remote Mood disorder"/>
    <s v="Active Other neurol/med diagnoses"/>
    <s v="."/>
    <s v="."/>
    <n v="0"/>
    <n v="0"/>
    <n v="0"/>
    <n v="0"/>
    <n v="0"/>
    <n v="33"/>
    <n v="0"/>
    <m/>
    <x v="0"/>
    <x v="0"/>
    <m/>
    <m/>
  </r>
  <r>
    <x v="134"/>
    <m/>
    <s v="female"/>
    <m/>
    <n v="28"/>
    <n v="58.929499999999997"/>
    <n v="0"/>
    <n v="0"/>
    <x v="0"/>
    <s v="Active Mood disorder"/>
    <s v="."/>
    <s v="."/>
    <s v="."/>
    <n v="0"/>
    <n v="0"/>
    <n v="0"/>
    <n v="0"/>
    <n v="0"/>
    <n v="34"/>
    <n v="0"/>
    <m/>
    <x v="0"/>
    <x v="90"/>
    <m/>
    <m/>
  </r>
  <r>
    <x v="134"/>
    <m/>
    <s v="female"/>
    <m/>
    <n v="29"/>
    <n v="58.929499999999997"/>
    <n v="0"/>
    <n v="0"/>
    <x v="0"/>
    <s v="."/>
    <s v="."/>
    <s v="."/>
    <s v="."/>
    <n v="0"/>
    <n v="0"/>
    <n v="0"/>
    <n v="0"/>
    <n v="0"/>
    <n v="34"/>
    <n v="0"/>
    <m/>
    <x v="5"/>
    <x v="95"/>
    <m/>
    <m/>
  </r>
  <r>
    <x v="134"/>
    <m/>
    <s v="female"/>
    <m/>
    <n v="30"/>
    <n v="58.929499999999997"/>
    <n v="0"/>
    <n v="0"/>
    <x v="0"/>
    <s v="."/>
    <s v="."/>
    <s v="."/>
    <s v="."/>
    <n v="0"/>
    <n v="0"/>
    <n v="0"/>
    <n v="0"/>
    <n v="0"/>
    <n v="34"/>
    <n v="0"/>
    <m/>
    <x v="5"/>
    <x v="92"/>
    <m/>
    <m/>
  </r>
  <r>
    <x v="134"/>
    <m/>
    <s v="female"/>
    <m/>
    <n v="30"/>
    <n v="58.929499999999997"/>
    <n v="0"/>
    <n v="0"/>
    <x v="0"/>
    <s v="."/>
    <s v="."/>
    <s v="."/>
    <s v="."/>
    <n v="0"/>
    <n v="0"/>
    <n v="0"/>
    <n v="0"/>
    <n v="0"/>
    <n v="34"/>
    <n v="0"/>
    <m/>
    <x v="5"/>
    <x v="150"/>
    <m/>
    <m/>
  </r>
  <r>
    <x v="134"/>
    <m/>
    <s v="female"/>
    <m/>
    <n v="30"/>
    <n v="58.92949999999999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34"/>
    <m/>
    <s v="female"/>
    <m/>
    <n v="29"/>
    <n v="58.929499999999997"/>
    <n v="0"/>
    <n v="0"/>
    <x v="0"/>
    <s v="Remote Hypothyroidism"/>
    <s v="."/>
    <s v="."/>
    <s v="."/>
    <n v="0"/>
    <n v="0"/>
    <n v="0"/>
    <n v="0"/>
    <n v="0"/>
    <n v="34"/>
    <n v="0"/>
    <m/>
    <x v="5"/>
    <x v="92"/>
    <m/>
    <m/>
  </r>
  <r>
    <x v="134"/>
    <m/>
    <s v="female"/>
    <m/>
    <n v="30"/>
    <n v="58.929499999999997"/>
    <n v="0"/>
    <n v="0"/>
    <x v="0"/>
    <s v="Remote Hypothyroidism"/>
    <s v="."/>
    <s v="."/>
    <s v="."/>
    <n v="0"/>
    <n v="0"/>
    <n v="0"/>
    <n v="0"/>
    <n v="0"/>
    <n v="34"/>
    <n v="0"/>
    <m/>
    <x v="5"/>
    <x v="95"/>
    <m/>
    <m/>
  </r>
  <r>
    <x v="134"/>
    <m/>
    <s v="female"/>
    <m/>
    <n v="29"/>
    <n v="58.929499999999997"/>
    <n v="0"/>
    <n v="0"/>
    <x v="0"/>
    <s v="."/>
    <s v="."/>
    <s v="."/>
    <s v="."/>
    <n v="0"/>
    <n v="0"/>
    <n v="0"/>
    <n v="0"/>
    <n v="0"/>
    <n v="34"/>
    <n v="0"/>
    <m/>
    <x v="5"/>
    <x v="132"/>
    <m/>
    <m/>
  </r>
  <r>
    <x v="135"/>
    <m/>
    <s v="male"/>
    <m/>
    <n v="27"/>
    <n v="86.669399999999996"/>
    <n v="0.5"/>
    <n v="0"/>
    <x v="4"/>
    <s v="Active B-12 Deficiency"/>
    <s v="."/>
    <s v="."/>
    <s v="."/>
    <n v="0"/>
    <n v="0.5"/>
    <n v="0.5"/>
    <n v="0.5"/>
    <n v="0"/>
    <n v="34"/>
    <n v="1.5"/>
    <m/>
    <x v="0"/>
    <x v="61"/>
    <m/>
    <m/>
  </r>
  <r>
    <x v="135"/>
    <m/>
    <s v="male"/>
    <m/>
    <n v="27"/>
    <n v="86.669399999999996"/>
    <n v="0.5"/>
    <n v="0"/>
    <x v="4"/>
    <s v="Active B-12 Deficiency"/>
    <s v="."/>
    <s v="."/>
    <s v="."/>
    <n v="0"/>
    <n v="0.5"/>
    <n v="0.5"/>
    <n v="0.5"/>
    <n v="0"/>
    <n v="34"/>
    <n v="1.5"/>
    <m/>
    <x v="0"/>
    <x v="61"/>
    <m/>
    <m/>
  </r>
  <r>
    <x v="135"/>
    <m/>
    <s v="male"/>
    <m/>
    <n v="23"/>
    <n v="86.669399999999996"/>
    <n v="0.5"/>
    <n v="0"/>
    <x v="4"/>
    <s v="Remote Mood disorder"/>
    <s v="."/>
    <s v="."/>
    <s v="."/>
    <n v="0.5"/>
    <n v="0.5"/>
    <n v="0.5"/>
    <n v="0.5"/>
    <n v="0"/>
    <n v="34"/>
    <n v="2"/>
    <m/>
    <x v="2"/>
    <x v="45"/>
    <m/>
    <m/>
  </r>
  <r>
    <x v="135"/>
    <m/>
    <s v="male"/>
    <m/>
    <n v="26"/>
    <n v="86.669399999999996"/>
    <n v="1"/>
    <n v="2"/>
    <x v="4"/>
    <s v="."/>
    <s v="."/>
    <s v="."/>
    <s v="."/>
    <n v="2"/>
    <n v="1"/>
    <n v="1"/>
    <n v="1"/>
    <n v="1"/>
    <n v="34"/>
    <n v="7"/>
    <m/>
    <x v="2"/>
    <x v="65"/>
    <m/>
    <m/>
  </r>
  <r>
    <x v="135"/>
    <m/>
    <s v="male"/>
    <m/>
    <n v="23"/>
    <n v="86.669399999999996"/>
    <n v="0.5"/>
    <n v="0"/>
    <x v="4"/>
    <s v="Remote Mood disorder"/>
    <s v="."/>
    <s v="."/>
    <s v="."/>
    <n v="0.5"/>
    <n v="0.5"/>
    <n v="0.5"/>
    <n v="0.5"/>
    <n v="0"/>
    <n v="34"/>
    <n v="2"/>
    <m/>
    <x v="2"/>
    <x v="45"/>
    <m/>
    <m/>
  </r>
  <r>
    <x v="135"/>
    <m/>
    <s v="male"/>
    <m/>
    <n v="26"/>
    <n v="86.669399999999996"/>
    <n v="1"/>
    <n v="2"/>
    <x v="4"/>
    <s v="."/>
    <s v="."/>
    <s v="."/>
    <s v="."/>
    <n v="2"/>
    <n v="1"/>
    <n v="1"/>
    <n v="1"/>
    <n v="1"/>
    <n v="34"/>
    <n v="7"/>
    <m/>
    <x v="2"/>
    <x v="65"/>
    <m/>
    <m/>
  </r>
  <r>
    <x v="136"/>
    <m/>
    <s v="male"/>
    <m/>
    <n v="24"/>
    <n v="68.714579999999998"/>
    <n v="0.5"/>
    <n v="0"/>
    <x v="25"/>
    <s v="Active Affective disorder"/>
    <s v="."/>
    <s v="."/>
    <s v="."/>
    <n v="0"/>
    <n v="0.5"/>
    <n v="0.5"/>
    <n v="0"/>
    <n v="0"/>
    <n v="33"/>
    <n v="1"/>
    <m/>
    <x v="0"/>
    <x v="100"/>
    <m/>
    <m/>
  </r>
  <r>
    <x v="136"/>
    <m/>
    <s v="male"/>
    <m/>
    <n v="26"/>
    <n v="68.714579999999998"/>
    <n v="0.5"/>
    <n v="0"/>
    <x v="25"/>
    <s v="AD dem w/PDI after AD dem contribut"/>
    <s v="AD dem w/depresss- contribut"/>
    <s v="."/>
    <s v="."/>
    <n v="0"/>
    <n v="0.5"/>
    <n v="0.5"/>
    <n v="1"/>
    <n v="0"/>
    <n v="33"/>
    <n v="2"/>
    <m/>
    <x v="0"/>
    <x v="54"/>
    <m/>
    <m/>
  </r>
  <r>
    <x v="136"/>
    <m/>
    <s v="male"/>
    <m/>
    <n v="30"/>
    <n v="68.714579999999998"/>
    <n v="0"/>
    <n v="0"/>
    <x v="0"/>
    <s v="Active PD idiopathic"/>
    <s v="Remote Med-induced Cog Dys"/>
    <s v="."/>
    <s v="."/>
    <n v="0"/>
    <n v="0.5"/>
    <n v="0"/>
    <n v="0"/>
    <n v="0"/>
    <n v="33"/>
    <n v="0.5"/>
    <m/>
    <x v="0"/>
    <x v="111"/>
    <m/>
    <m/>
  </r>
  <r>
    <x v="136"/>
    <m/>
    <s v="male"/>
    <m/>
    <n v="27"/>
    <n v="68.714579999999998"/>
    <n v="0"/>
    <n v="0"/>
    <x v="0"/>
    <s v="."/>
    <s v="."/>
    <s v="."/>
    <s v="."/>
    <n v="0"/>
    <n v="0.5"/>
    <n v="0"/>
    <n v="0"/>
    <n v="0"/>
    <n v="33"/>
    <n v="0.5"/>
    <m/>
    <x v="0"/>
    <x v="50"/>
    <m/>
    <m/>
  </r>
  <r>
    <x v="136"/>
    <m/>
    <s v="male"/>
    <m/>
    <n v="28"/>
    <n v="68.714579999999998"/>
    <n v="0.5"/>
    <n v="0"/>
    <x v="2"/>
    <s v="Remote Other neurol/med diagnoses"/>
    <s v="."/>
    <s v="."/>
    <s v="."/>
    <n v="0"/>
    <n v="0.5"/>
    <n v="0.5"/>
    <n v="0.5"/>
    <n v="0"/>
    <n v="33"/>
    <n v="1.5"/>
    <m/>
    <x v="0"/>
    <x v="127"/>
    <m/>
    <m/>
  </r>
  <r>
    <x v="136"/>
    <m/>
    <s v="male"/>
    <m/>
    <n v="26"/>
    <n v="68.714579999999998"/>
    <n v="0.5"/>
    <n v="0"/>
    <x v="20"/>
    <s v="AD dem w/depresss- contribut"/>
    <s v="Active PD idiopathic"/>
    <s v="Active Mood disorder"/>
    <s v="."/>
    <n v="0"/>
    <n v="0.5"/>
    <n v="0.5"/>
    <n v="0"/>
    <n v="0"/>
    <n v="33"/>
    <n v="1"/>
    <m/>
    <x v="0"/>
    <x v="26"/>
    <m/>
    <m/>
  </r>
  <r>
    <x v="136"/>
    <m/>
    <s v="male"/>
    <m/>
    <n v="25"/>
    <n v="68.714579999999998"/>
    <n v="0.5"/>
    <n v="0"/>
    <x v="14"/>
    <s v="AD dem w/depresss- not contribut"/>
    <s v="Active PD idiopathic"/>
    <s v="Active Mood disorder"/>
    <s v="."/>
    <n v="0"/>
    <n v="0.5"/>
    <n v="0.5"/>
    <n v="0.5"/>
    <n v="0"/>
    <n v="33"/>
    <n v="1.5"/>
    <m/>
    <x v="0"/>
    <x v="6"/>
    <m/>
    <m/>
  </r>
  <r>
    <x v="136"/>
    <m/>
    <s v="male"/>
    <m/>
    <n v="19"/>
    <n v="68.714579999999998"/>
    <n v="0.5"/>
    <n v="0"/>
    <x v="14"/>
    <s v="Active PD idiopathic"/>
    <s v="."/>
    <s v="."/>
    <s v="."/>
    <n v="0"/>
    <n v="0.5"/>
    <n v="0.5"/>
    <n v="1"/>
    <n v="0"/>
    <n v="33"/>
    <n v="2"/>
    <m/>
    <x v="12"/>
    <x v="40"/>
    <m/>
    <m/>
  </r>
  <r>
    <x v="136"/>
    <m/>
    <s v="male"/>
    <m/>
    <n v="22"/>
    <n v="68.714579999999998"/>
    <n v="0.5"/>
    <n v="0.5"/>
    <x v="26"/>
    <s v="Active PD idiopathic"/>
    <s v="."/>
    <s v="."/>
    <s v="."/>
    <n v="0"/>
    <n v="1"/>
    <n v="1"/>
    <n v="1"/>
    <n v="0"/>
    <n v="33"/>
    <n v="3.5"/>
    <m/>
    <x v="12"/>
    <x v="6"/>
    <m/>
    <m/>
  </r>
  <r>
    <x v="136"/>
    <m/>
    <s v="male"/>
    <m/>
    <n v="15"/>
    <n v="68.714579999999998"/>
    <n v="1"/>
    <n v="1"/>
    <x v="4"/>
    <s v="AD dem w/PDI after AD dem not contrib"/>
    <s v="Active PD idiopathic"/>
    <s v="."/>
    <s v="."/>
    <n v="0.5"/>
    <n v="0.5"/>
    <n v="1"/>
    <n v="1"/>
    <n v="1"/>
    <n v="33"/>
    <n v="5"/>
    <m/>
    <x v="13"/>
    <x v="39"/>
    <m/>
    <m/>
  </r>
  <r>
    <x v="136"/>
    <m/>
    <s v="male"/>
    <m/>
    <n v="15"/>
    <n v="68.714579999999998"/>
    <n v="2"/>
    <n v="1"/>
    <x v="24"/>
    <s v="."/>
    <s v="."/>
    <s v="."/>
    <s v="."/>
    <n v="2"/>
    <n v="2"/>
    <n v="2"/>
    <n v="2"/>
    <n v="1"/>
    <n v="33"/>
    <n v="10"/>
    <m/>
    <x v="13"/>
    <x v="9"/>
    <m/>
    <m/>
  </r>
  <r>
    <x v="137"/>
    <m/>
    <s v="female"/>
    <m/>
    <n v="29"/>
    <n v="68.446265999999994"/>
    <n v="0"/>
    <n v="0"/>
    <x v="0"/>
    <s v="."/>
    <s v="."/>
    <s v="."/>
    <s v="."/>
    <n v="0"/>
    <n v="0"/>
    <n v="0"/>
    <n v="0"/>
    <n v="0"/>
    <n v="33"/>
    <n v="0"/>
    <m/>
    <x v="5"/>
    <x v="6"/>
    <m/>
    <m/>
  </r>
  <r>
    <x v="137"/>
    <m/>
    <s v="female"/>
    <m/>
    <n v="30"/>
    <n v="68.446265999999994"/>
    <n v="0"/>
    <n v="0"/>
    <x v="0"/>
    <s v="."/>
    <s v="."/>
    <s v="."/>
    <s v="."/>
    <n v="0"/>
    <n v="0"/>
    <n v="0"/>
    <n v="0"/>
    <n v="0"/>
    <n v="33"/>
    <n v="0"/>
    <m/>
    <x v="5"/>
    <x v="36"/>
    <m/>
    <m/>
  </r>
  <r>
    <x v="137"/>
    <m/>
    <s v="female"/>
    <m/>
    <n v="30"/>
    <n v="68.446265999999994"/>
    <n v="0"/>
    <n v="0"/>
    <x v="0"/>
    <s v="."/>
    <s v="."/>
    <s v="."/>
    <s v="."/>
    <n v="0"/>
    <n v="0"/>
    <n v="0"/>
    <n v="0"/>
    <n v="0"/>
    <n v="33"/>
    <n v="0"/>
    <m/>
    <x v="5"/>
    <x v="110"/>
    <m/>
    <m/>
  </r>
  <r>
    <x v="137"/>
    <m/>
    <s v="female"/>
    <m/>
    <n v="30"/>
    <n v="68.446265999999994"/>
    <n v="0"/>
    <n v="0"/>
    <x v="0"/>
    <s v="."/>
    <s v="."/>
    <s v="."/>
    <s v="."/>
    <n v="0"/>
    <n v="0"/>
    <n v="0"/>
    <n v="0"/>
    <n v="0"/>
    <n v="33"/>
    <n v="0"/>
    <m/>
    <x v="5"/>
    <x v="34"/>
    <m/>
    <m/>
  </r>
  <r>
    <x v="137"/>
    <m/>
    <s v="female"/>
    <m/>
    <n v="29"/>
    <n v="68.446265999999994"/>
    <n v="0"/>
    <n v="0"/>
    <x v="0"/>
    <s v="."/>
    <s v="."/>
    <s v="."/>
    <s v="."/>
    <n v="0"/>
    <n v="0"/>
    <n v="0"/>
    <n v="0"/>
    <n v="0"/>
    <n v="33"/>
    <n v="0"/>
    <m/>
    <x v="9"/>
    <x v="36"/>
    <m/>
    <m/>
  </r>
  <r>
    <x v="137"/>
    <m/>
    <s v="female"/>
    <m/>
    <n v="29"/>
    <n v="68.446265999999994"/>
    <n v="0"/>
    <n v="0"/>
    <x v="0"/>
    <s v="."/>
    <s v="."/>
    <s v="."/>
    <s v="."/>
    <n v="0"/>
    <n v="0"/>
    <n v="0"/>
    <n v="0"/>
    <n v="0"/>
    <n v="33"/>
    <n v="0"/>
    <m/>
    <x v="5"/>
    <x v="36"/>
    <m/>
    <m/>
  </r>
  <r>
    <x v="137"/>
    <m/>
    <s v="female"/>
    <m/>
    <n v="29"/>
    <n v="68.446265999999994"/>
    <n v="0"/>
    <n v="0"/>
    <x v="0"/>
    <s v="."/>
    <s v="."/>
    <s v="."/>
    <s v="."/>
    <n v="0"/>
    <n v="0"/>
    <n v="0"/>
    <n v="0"/>
    <n v="0"/>
    <n v="33"/>
    <n v="0"/>
    <m/>
    <x v="9"/>
    <x v="9"/>
    <m/>
    <m/>
  </r>
  <r>
    <x v="137"/>
    <m/>
    <s v="female"/>
    <m/>
    <n v="26"/>
    <n v="68.44626599999999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38"/>
    <m/>
    <s v="male"/>
    <m/>
    <n v="23"/>
    <n v="69.289529999999999"/>
    <n v="0.5"/>
    <n v="0.5"/>
    <x v="27"/>
    <s v="."/>
    <s v="."/>
    <s v="."/>
    <s v="."/>
    <n v="0"/>
    <n v="0.5"/>
    <n v="0.5"/>
    <n v="0.5"/>
    <n v="0"/>
    <n v="34"/>
    <n v="2"/>
    <m/>
    <x v="12"/>
    <x v="3"/>
    <m/>
    <m/>
  </r>
  <r>
    <x v="139"/>
    <m/>
    <s v="male"/>
    <m/>
    <n v="30"/>
    <n v="76.843260000000001"/>
    <n v="0"/>
    <n v="0"/>
    <x v="0"/>
    <s v="."/>
    <s v="."/>
    <s v="."/>
    <s v="."/>
    <n v="0"/>
    <n v="0"/>
    <n v="0"/>
    <n v="0"/>
    <n v="0"/>
    <n v="24"/>
    <n v="0"/>
    <m/>
    <x v="7"/>
    <x v="48"/>
    <m/>
    <m/>
  </r>
  <r>
    <x v="139"/>
    <m/>
    <s v="male"/>
    <m/>
    <n v="30"/>
    <n v="76.843260000000001"/>
    <n v="0"/>
    <n v="0"/>
    <x v="0"/>
    <s v="."/>
    <s v="."/>
    <s v="."/>
    <s v="."/>
    <n v="0"/>
    <n v="0"/>
    <n v="0"/>
    <n v="0"/>
    <n v="0"/>
    <n v="24"/>
    <n v="0"/>
    <m/>
    <x v="7"/>
    <x v="1"/>
    <m/>
    <m/>
  </r>
  <r>
    <x v="139"/>
    <m/>
    <s v="male"/>
    <m/>
    <n v="30"/>
    <n v="76.843260000000001"/>
    <n v="0"/>
    <n v="0"/>
    <x v="0"/>
    <s v="."/>
    <s v="."/>
    <s v="."/>
    <s v="."/>
    <n v="0"/>
    <n v="0"/>
    <n v="0"/>
    <n v="0"/>
    <n v="0"/>
    <n v="24"/>
    <n v="0"/>
    <m/>
    <x v="6"/>
    <x v="15"/>
    <m/>
    <m/>
  </r>
  <r>
    <x v="139"/>
    <m/>
    <s v="male"/>
    <m/>
    <n v="28"/>
    <n v="76.843260000000001"/>
    <n v="0"/>
    <n v="0"/>
    <x v="0"/>
    <s v="."/>
    <s v="."/>
    <s v="."/>
    <s v="."/>
    <n v="0"/>
    <n v="0"/>
    <n v="0"/>
    <n v="0"/>
    <n v="0"/>
    <n v="24"/>
    <n v="0"/>
    <m/>
    <x v="7"/>
    <x v="147"/>
    <m/>
    <m/>
  </r>
  <r>
    <x v="139"/>
    <m/>
    <s v="male"/>
    <m/>
    <n v="30"/>
    <n v="76.843260000000001"/>
    <n v="0"/>
    <n v="0"/>
    <x v="0"/>
    <s v="."/>
    <s v="."/>
    <s v="."/>
    <s v="."/>
    <n v="0"/>
    <n v="0"/>
    <n v="0"/>
    <n v="0"/>
    <n v="0"/>
    <n v="24"/>
    <n v="0"/>
    <m/>
    <x v="7"/>
    <x v="14"/>
    <m/>
    <m/>
  </r>
  <r>
    <x v="140"/>
    <m/>
    <s v="female"/>
    <m/>
    <n v="26"/>
    <n v="70.045169999999999"/>
    <n v="0.5"/>
    <n v="0.5"/>
    <x v="4"/>
    <s v="."/>
    <s v="."/>
    <s v="."/>
    <s v="."/>
    <n v="0.5"/>
    <n v="0.5"/>
    <n v="0.5"/>
    <n v="0.5"/>
    <n v="0"/>
    <n v="34"/>
    <n v="2.5"/>
    <m/>
    <x v="5"/>
    <x v="81"/>
    <m/>
    <m/>
  </r>
  <r>
    <x v="140"/>
    <m/>
    <s v="female"/>
    <m/>
    <n v="28"/>
    <n v="70.045169999999999"/>
    <n v="0.5"/>
    <n v="0.5"/>
    <x v="4"/>
    <s v="."/>
    <s v="."/>
    <s v="."/>
    <s v="."/>
    <n v="0.5"/>
    <n v="0.5"/>
    <n v="0.5"/>
    <n v="0"/>
    <n v="0"/>
    <n v="34"/>
    <n v="2"/>
    <m/>
    <x v="5"/>
    <x v="64"/>
    <m/>
    <m/>
  </r>
  <r>
    <x v="140"/>
    <m/>
    <s v="female"/>
    <m/>
    <n v="27"/>
    <n v="70.045169999999999"/>
    <n v="0.5"/>
    <n v="0.5"/>
    <x v="4"/>
    <s v="."/>
    <s v="."/>
    <s v="."/>
    <s v="."/>
    <n v="0.5"/>
    <n v="0.5"/>
    <n v="0.5"/>
    <n v="0.5"/>
    <n v="0"/>
    <n v="34"/>
    <n v="2.5"/>
    <m/>
    <x v="5"/>
    <x v="77"/>
    <m/>
    <m/>
  </r>
  <r>
    <x v="140"/>
    <m/>
    <s v="female"/>
    <m/>
    <n v="24"/>
    <n v="70.045169999999999"/>
    <n v="0.5"/>
    <n v="0"/>
    <x v="4"/>
    <s v="."/>
    <s v="."/>
    <s v="."/>
    <s v="."/>
    <n v="0.5"/>
    <n v="0.5"/>
    <n v="1"/>
    <n v="1"/>
    <n v="0"/>
    <n v="34"/>
    <n v="3"/>
    <m/>
    <x v="9"/>
    <x v="114"/>
    <m/>
    <m/>
  </r>
  <r>
    <x v="140"/>
    <m/>
    <s v="female"/>
    <m/>
    <n v="24"/>
    <n v="70.045169999999999"/>
    <n v="0.5"/>
    <n v="0.5"/>
    <x v="4"/>
    <s v="."/>
    <s v="."/>
    <s v="."/>
    <s v="."/>
    <n v="0.5"/>
    <n v="0.5"/>
    <n v="1"/>
    <n v="0.5"/>
    <n v="0"/>
    <n v="34"/>
    <n v="3"/>
    <m/>
    <x v="5"/>
    <x v="77"/>
    <m/>
    <m/>
  </r>
  <r>
    <x v="140"/>
    <m/>
    <s v="female"/>
    <m/>
    <n v="18"/>
    <n v="70.045169999999999"/>
    <n v="1"/>
    <n v="1"/>
    <x v="4"/>
    <s v="."/>
    <s v="."/>
    <s v="."/>
    <s v="."/>
    <n v="1"/>
    <n v="1"/>
    <n v="2"/>
    <n v="1"/>
    <n v="1"/>
    <n v="34"/>
    <n v="7"/>
    <m/>
    <x v="0"/>
    <x v="0"/>
    <m/>
    <m/>
  </r>
  <r>
    <x v="140"/>
    <m/>
    <s v="female"/>
    <m/>
    <n v="10"/>
    <n v="70.045169999999999"/>
    <n v="2"/>
    <n v="2"/>
    <x v="4"/>
    <s v="."/>
    <s v="."/>
    <s v="."/>
    <s v="."/>
    <n v="3"/>
    <n v="2"/>
    <n v="3"/>
    <n v="2"/>
    <n v="2"/>
    <n v="34"/>
    <n v="14"/>
    <m/>
    <x v="5"/>
    <x v="14"/>
    <m/>
    <m/>
  </r>
  <r>
    <x v="141"/>
    <m/>
    <s v="female"/>
    <m/>
    <n v="30"/>
    <n v="71.991780000000006"/>
    <n v="0"/>
    <n v="0"/>
    <x v="0"/>
    <s v="Active Mood disorder"/>
    <s v="Remote Bereavement"/>
    <s v="Active Hypothyroidism"/>
    <s v="Remote Other neurol/med diagnoses"/>
    <n v="0"/>
    <n v="0"/>
    <n v="0"/>
    <n v="0"/>
    <n v="0"/>
    <m/>
    <n v="0"/>
    <m/>
    <x v="10"/>
    <x v="163"/>
    <m/>
    <m/>
  </r>
  <r>
    <x v="141"/>
    <m/>
    <s v="female"/>
    <m/>
    <n v="28"/>
    <n v="71.991780000000006"/>
    <n v="0.5"/>
    <n v="0.5"/>
    <x v="4"/>
    <s v="Active Mood disorder"/>
    <s v="."/>
    <s v="."/>
    <s v="."/>
    <n v="0.5"/>
    <n v="0.5"/>
    <n v="0.5"/>
    <n v="0.5"/>
    <n v="0"/>
    <m/>
    <n v="2.5"/>
    <m/>
    <x v="10"/>
    <x v="164"/>
    <m/>
    <m/>
  </r>
  <r>
    <x v="142"/>
    <m/>
    <s v="female"/>
    <m/>
    <n v="30"/>
    <n v="69.018479999999997"/>
    <n v="0"/>
    <n v="0"/>
    <x v="0"/>
    <s v="Active Mood disorder"/>
    <s v="."/>
    <s v="."/>
    <s v="."/>
    <n v="0"/>
    <n v="0"/>
    <n v="0"/>
    <n v="0"/>
    <n v="0"/>
    <n v="33"/>
    <n v="0"/>
    <m/>
    <x v="4"/>
    <x v="2"/>
    <m/>
    <m/>
  </r>
  <r>
    <x v="142"/>
    <m/>
    <s v="female"/>
    <m/>
    <n v="28"/>
    <n v="69.018479999999997"/>
    <n v="0"/>
    <n v="0"/>
    <x v="0"/>
    <s v="Remote Mood disorder"/>
    <s v="."/>
    <s v="."/>
    <s v="."/>
    <n v="0"/>
    <n v="0"/>
    <n v="0"/>
    <n v="0"/>
    <n v="0"/>
    <n v="33"/>
    <n v="0"/>
    <m/>
    <x v="8"/>
    <x v="49"/>
    <m/>
    <m/>
  </r>
  <r>
    <x v="142"/>
    <m/>
    <s v="female"/>
    <m/>
    <n v="27"/>
    <n v="69.018479999999997"/>
    <n v="0"/>
    <n v="0"/>
    <x v="0"/>
    <s v="Remote Hypothyroidism"/>
    <s v="."/>
    <s v="."/>
    <s v="."/>
    <n v="0"/>
    <n v="0"/>
    <n v="0"/>
    <n v="0"/>
    <n v="0"/>
    <n v="33"/>
    <n v="0"/>
    <m/>
    <x v="4"/>
    <x v="15"/>
    <m/>
    <m/>
  </r>
  <r>
    <x v="142"/>
    <m/>
    <s v="female"/>
    <m/>
    <n v="27"/>
    <n v="69.018479999999997"/>
    <n v="0"/>
    <n v="0"/>
    <x v="0"/>
    <s v="."/>
    <s v="."/>
    <s v="."/>
    <s v="."/>
    <n v="0"/>
    <n v="0"/>
    <n v="0"/>
    <n v="0"/>
    <n v="0"/>
    <n v="33"/>
    <n v="0"/>
    <m/>
    <x v="8"/>
    <x v="16"/>
    <m/>
    <m/>
  </r>
  <r>
    <x v="142"/>
    <m/>
    <s v="female"/>
    <m/>
    <n v="27"/>
    <n v="69.018479999999997"/>
    <n v="0"/>
    <n v="0"/>
    <x v="0"/>
    <s v="Remote Mood disorder"/>
    <s v="Active Med-induced Cog Dys"/>
    <s v="Remote Hypothyroidism"/>
    <s v="."/>
    <n v="0"/>
    <n v="0"/>
    <n v="0"/>
    <n v="0"/>
    <n v="0"/>
    <n v="33"/>
    <n v="0"/>
    <m/>
    <x v="4"/>
    <x v="14"/>
    <m/>
    <m/>
  </r>
  <r>
    <x v="142"/>
    <m/>
    <s v="female"/>
    <m/>
    <n v="28"/>
    <n v="69.018479999999997"/>
    <n v="0.5"/>
    <n v="0.5"/>
    <x v="4"/>
    <s v="Active Mood disorder"/>
    <s v="."/>
    <s v="."/>
    <s v="."/>
    <n v="0.5"/>
    <n v="0.5"/>
    <n v="1"/>
    <n v="1"/>
    <n v="0"/>
    <n v="33"/>
    <n v="3.5"/>
    <m/>
    <x v="4"/>
    <x v="15"/>
    <m/>
    <m/>
  </r>
  <r>
    <x v="142"/>
    <m/>
    <s v="female"/>
    <m/>
    <n v="25"/>
    <n v="69.018479999999997"/>
    <n v="0.5"/>
    <n v="0.5"/>
    <x v="4"/>
    <s v="Remote Mood disorder"/>
    <s v="Remote Hypothyroidism"/>
    <s v="."/>
    <s v="."/>
    <n v="0.5"/>
    <n v="1"/>
    <n v="1"/>
    <n v="1"/>
    <n v="0"/>
    <n v="33"/>
    <n v="4"/>
    <m/>
    <x v="8"/>
    <x v="112"/>
    <m/>
    <m/>
  </r>
  <r>
    <x v="143"/>
    <m/>
    <s v="male"/>
    <m/>
    <n v="27"/>
    <n v="86.409310000000005"/>
    <n v="0"/>
    <n v="0"/>
    <x v="0"/>
    <s v="."/>
    <s v="."/>
    <s v="."/>
    <s v="."/>
    <n v="0"/>
    <n v="0"/>
    <n v="0"/>
    <n v="0"/>
    <n v="0"/>
    <n v="24"/>
    <n v="0"/>
    <m/>
    <x v="0"/>
    <x v="97"/>
    <m/>
    <m/>
  </r>
  <r>
    <x v="143"/>
    <m/>
    <s v="male"/>
    <m/>
    <n v="26"/>
    <n v="86.409310000000005"/>
    <n v="0"/>
    <n v="0"/>
    <x v="0"/>
    <s v="."/>
    <s v="."/>
    <s v="."/>
    <s v="."/>
    <n v="0"/>
    <n v="0"/>
    <n v="0"/>
    <n v="0"/>
    <n v="0"/>
    <n v="24"/>
    <n v="0"/>
    <m/>
    <x v="0"/>
    <x v="147"/>
    <m/>
    <m/>
  </r>
  <r>
    <x v="143"/>
    <m/>
    <s v="male"/>
    <m/>
    <n v="23"/>
    <n v="86.409310000000005"/>
    <n v="0.5"/>
    <n v="0"/>
    <x v="1"/>
    <s v="."/>
    <s v="."/>
    <s v="."/>
    <s v="."/>
    <n v="0"/>
    <n v="0"/>
    <n v="0.5"/>
    <n v="0"/>
    <n v="0"/>
    <n v="24"/>
    <n v="0.5"/>
    <m/>
    <x v="0"/>
    <x v="14"/>
    <m/>
    <m/>
  </r>
  <r>
    <x v="143"/>
    <m/>
    <s v="male"/>
    <m/>
    <n v="21"/>
    <n v="86.409310000000005"/>
    <n v="0.5"/>
    <n v="0"/>
    <x v="25"/>
    <s v="."/>
    <s v="."/>
    <s v="."/>
    <s v="."/>
    <n v="0.5"/>
    <n v="0.5"/>
    <n v="0.5"/>
    <n v="0.5"/>
    <n v="0"/>
    <n v="24"/>
    <n v="2"/>
    <m/>
    <x v="0"/>
    <x v="18"/>
    <m/>
    <m/>
  </r>
  <r>
    <x v="143"/>
    <m/>
    <s v="male"/>
    <m/>
    <m/>
    <n v="86.409310000000005"/>
    <n v="0"/>
    <n v="0"/>
    <x v="0"/>
    <s v="."/>
    <s v="."/>
    <s v="."/>
    <s v="."/>
    <n v="0"/>
    <n v="0"/>
    <n v="0"/>
    <n v="0"/>
    <n v="0"/>
    <n v="24"/>
    <n v="0"/>
    <m/>
    <x v="0"/>
    <x v="117"/>
    <m/>
    <m/>
  </r>
  <r>
    <x v="143"/>
    <m/>
    <s v="male"/>
    <m/>
    <n v="24"/>
    <n v="86.409310000000005"/>
    <n v="0.5"/>
    <n v="0"/>
    <x v="4"/>
    <s v="."/>
    <s v="."/>
    <s v="."/>
    <s v="."/>
    <n v="0"/>
    <n v="0.5"/>
    <n v="0.5"/>
    <n v="0"/>
    <n v="0"/>
    <n v="24"/>
    <n v="1"/>
    <m/>
    <x v="0"/>
    <x v="18"/>
    <m/>
    <m/>
  </r>
  <r>
    <x v="143"/>
    <m/>
    <s v="male"/>
    <m/>
    <n v="25"/>
    <n v="86.409310000000005"/>
    <n v="0.5"/>
    <n v="0"/>
    <x v="4"/>
    <s v="."/>
    <s v="."/>
    <s v="."/>
    <s v="."/>
    <n v="0.5"/>
    <n v="0.5"/>
    <n v="0.5"/>
    <n v="0"/>
    <n v="0"/>
    <n v="24"/>
    <n v="1.5"/>
    <m/>
    <x v="0"/>
    <x v="14"/>
    <m/>
    <m/>
  </r>
  <r>
    <x v="143"/>
    <m/>
    <s v="male"/>
    <m/>
    <n v="23"/>
    <n v="86.409310000000005"/>
    <n v="0.5"/>
    <n v="0"/>
    <x v="27"/>
    <s v="Active Mood disorder"/>
    <s v="."/>
    <s v="."/>
    <s v="."/>
    <n v="0.5"/>
    <n v="0.5"/>
    <n v="0.5"/>
    <n v="0"/>
    <n v="0"/>
    <n v="24"/>
    <n v="1.5"/>
    <m/>
    <x v="0"/>
    <x v="78"/>
    <m/>
    <m/>
  </r>
  <r>
    <x v="143"/>
    <m/>
    <s v="male"/>
    <m/>
    <n v="18"/>
    <n v="86.409310000000005"/>
    <n v="0.5"/>
    <n v="0.5"/>
    <x v="27"/>
    <s v="Active Mood disorder"/>
    <s v="."/>
    <s v="."/>
    <s v="."/>
    <n v="0.5"/>
    <n v="0.5"/>
    <n v="0.5"/>
    <n v="0"/>
    <n v="0"/>
    <n v="24"/>
    <n v="2"/>
    <m/>
    <x v="3"/>
    <x v="37"/>
    <m/>
    <m/>
  </r>
  <r>
    <x v="143"/>
    <m/>
    <s v="male"/>
    <m/>
    <n v="23"/>
    <n v="86.409310000000005"/>
    <n v="0.5"/>
    <n v="1"/>
    <x v="27"/>
    <s v="Active Mood disorder"/>
    <s v="."/>
    <s v="."/>
    <s v="."/>
    <n v="1"/>
    <n v="0.5"/>
    <n v="0.5"/>
    <n v="0.5"/>
    <n v="0"/>
    <n v="24"/>
    <n v="3.5"/>
    <m/>
    <x v="0"/>
    <x v="78"/>
    <m/>
    <m/>
  </r>
  <r>
    <x v="143"/>
    <m/>
    <s v="male"/>
    <m/>
    <n v="21"/>
    <n v="86.409310000000005"/>
    <n v="0.5"/>
    <n v="0"/>
    <x v="4"/>
    <s v="."/>
    <s v="."/>
    <s v="."/>
    <s v="."/>
    <n v="0.5"/>
    <n v="0.5"/>
    <n v="0.5"/>
    <n v="0"/>
    <n v="1"/>
    <n v="24"/>
    <n v="2.5"/>
    <m/>
    <x v="0"/>
    <x v="0"/>
    <m/>
    <m/>
  </r>
  <r>
    <x v="144"/>
    <m/>
    <s v="female"/>
    <m/>
    <n v="30"/>
    <n v="65.188225000000003"/>
    <n v="0"/>
    <n v="0"/>
    <x v="0"/>
    <s v="."/>
    <s v="."/>
    <s v="."/>
    <s v="."/>
    <n v="0"/>
    <n v="0"/>
    <n v="0"/>
    <n v="0"/>
    <n v="0"/>
    <n v="33"/>
    <n v="0"/>
    <m/>
    <x v="3"/>
    <x v="11"/>
    <m/>
    <m/>
  </r>
  <r>
    <x v="144"/>
    <m/>
    <s v="female"/>
    <m/>
    <n v="30"/>
    <n v="65.188225000000003"/>
    <n v="0"/>
    <n v="0"/>
    <x v="0"/>
    <s v="."/>
    <s v="."/>
    <s v="."/>
    <s v="."/>
    <n v="0"/>
    <n v="0"/>
    <n v="0"/>
    <n v="0"/>
    <n v="0"/>
    <n v="33"/>
    <n v="0"/>
    <m/>
    <x v="10"/>
    <x v="80"/>
    <m/>
    <m/>
  </r>
  <r>
    <x v="144"/>
    <m/>
    <s v="female"/>
    <m/>
    <n v="30"/>
    <n v="65.188225000000003"/>
    <n v="0"/>
    <n v="0"/>
    <x v="0"/>
    <s v="."/>
    <s v="."/>
    <s v="."/>
    <s v="."/>
    <n v="0"/>
    <n v="0"/>
    <n v="0"/>
    <n v="0"/>
    <n v="0"/>
    <n v="33"/>
    <n v="0"/>
    <m/>
    <x v="3"/>
    <x v="11"/>
    <m/>
    <m/>
  </r>
  <r>
    <x v="144"/>
    <m/>
    <s v="female"/>
    <m/>
    <n v="30"/>
    <n v="65.188225000000003"/>
    <n v="0"/>
    <n v="0"/>
    <x v="0"/>
    <s v="."/>
    <s v="."/>
    <s v="."/>
    <s v="."/>
    <n v="0"/>
    <n v="0"/>
    <n v="0"/>
    <n v="0"/>
    <n v="0"/>
    <n v="33"/>
    <n v="0"/>
    <m/>
    <x v="3"/>
    <x v="38"/>
    <m/>
    <m/>
  </r>
  <r>
    <x v="144"/>
    <m/>
    <s v="female"/>
    <m/>
    <n v="30"/>
    <n v="65.188225000000003"/>
    <n v="0"/>
    <n v="0"/>
    <x v="0"/>
    <s v="."/>
    <s v="."/>
    <s v="."/>
    <s v="."/>
    <n v="0"/>
    <n v="0"/>
    <n v="0"/>
    <n v="0"/>
    <n v="0"/>
    <n v="33"/>
    <n v="0"/>
    <m/>
    <x v="1"/>
    <x v="38"/>
    <m/>
    <m/>
  </r>
  <r>
    <x v="144"/>
    <m/>
    <s v="female"/>
    <m/>
    <n v="30"/>
    <n v="65.188225000000003"/>
    <n v="0"/>
    <n v="0"/>
    <x v="0"/>
    <s v="."/>
    <s v="."/>
    <s v="."/>
    <s v="."/>
    <n v="0"/>
    <n v="0"/>
    <n v="0"/>
    <n v="0"/>
    <n v="0"/>
    <n v="33"/>
    <n v="0"/>
    <m/>
    <x v="3"/>
    <x v="63"/>
    <m/>
    <m/>
  </r>
  <r>
    <x v="144"/>
    <m/>
    <s v="female"/>
    <m/>
    <n v="30"/>
    <n v="65.188225000000003"/>
    <n v="0"/>
    <n v="0"/>
    <x v="0"/>
    <s v="."/>
    <s v="."/>
    <s v="."/>
    <s v="."/>
    <n v="0"/>
    <n v="0"/>
    <n v="0"/>
    <n v="0"/>
    <n v="0"/>
    <n v="33"/>
    <n v="0"/>
    <m/>
    <x v="3"/>
    <x v="74"/>
    <m/>
    <m/>
  </r>
  <r>
    <x v="144"/>
    <m/>
    <s v="female"/>
    <m/>
    <n v="30"/>
    <n v="65.188225000000003"/>
    <n v="0"/>
    <n v="0"/>
    <x v="0"/>
    <s v="Active Other neurol/med diagnoses"/>
    <s v="."/>
    <s v="."/>
    <s v="."/>
    <n v="0"/>
    <n v="0"/>
    <n v="0"/>
    <n v="0"/>
    <n v="0"/>
    <n v="33"/>
    <n v="0"/>
    <m/>
    <x v="0"/>
    <x v="0"/>
    <m/>
    <m/>
  </r>
  <r>
    <x v="145"/>
    <m/>
    <s v="female"/>
    <m/>
    <n v="30"/>
    <n v="69.500339999999994"/>
    <n v="0"/>
    <n v="0"/>
    <x v="0"/>
    <s v="Active Mood disorder"/>
    <s v="."/>
    <s v="."/>
    <s v="."/>
    <n v="0"/>
    <n v="0"/>
    <n v="0"/>
    <n v="0"/>
    <n v="0"/>
    <n v="34"/>
    <n v="0"/>
    <m/>
    <x v="3"/>
    <x v="98"/>
    <m/>
    <m/>
  </r>
  <r>
    <x v="145"/>
    <m/>
    <s v="female"/>
    <m/>
    <n v="30"/>
    <n v="69.500339999999994"/>
    <n v="0"/>
    <n v="0"/>
    <x v="0"/>
    <s v="Remote Mood disorder"/>
    <s v="."/>
    <s v="."/>
    <s v="."/>
    <n v="0"/>
    <n v="0"/>
    <n v="0"/>
    <n v="0"/>
    <n v="0"/>
    <n v="34"/>
    <n v="0"/>
    <m/>
    <x v="10"/>
    <x v="112"/>
    <m/>
    <m/>
  </r>
  <r>
    <x v="145"/>
    <m/>
    <s v="female"/>
    <m/>
    <n v="29"/>
    <n v="69.500339999999994"/>
    <n v="0"/>
    <n v="0"/>
    <x v="0"/>
    <s v="Remote Mood disorder"/>
    <s v="."/>
    <s v="."/>
    <s v="."/>
    <n v="0"/>
    <n v="0"/>
    <n v="0"/>
    <n v="0"/>
    <n v="0"/>
    <n v="34"/>
    <n v="0"/>
    <m/>
    <x v="10"/>
    <x v="10"/>
    <m/>
    <m/>
  </r>
  <r>
    <x v="145"/>
    <m/>
    <s v="female"/>
    <m/>
    <n v="29"/>
    <n v="69.500339999999994"/>
    <n v="0"/>
    <n v="0"/>
    <x v="0"/>
    <s v="Remote Mood disorder"/>
    <s v="."/>
    <s v="."/>
    <s v="."/>
    <n v="0"/>
    <n v="0"/>
    <n v="0"/>
    <n v="0"/>
    <n v="0"/>
    <n v="34"/>
    <n v="0"/>
    <m/>
    <x v="3"/>
    <x v="47"/>
    <m/>
    <m/>
  </r>
  <r>
    <x v="146"/>
    <m/>
    <s v="female"/>
    <m/>
    <n v="30"/>
    <n v="50.291580000000003"/>
    <n v="0.5"/>
    <n v="0.5"/>
    <x v="4"/>
    <s v="Active Mood disorder"/>
    <s v="."/>
    <s v="."/>
    <s v="."/>
    <n v="0.5"/>
    <n v="0.5"/>
    <n v="1"/>
    <n v="0.5"/>
    <n v="0"/>
    <n v="44"/>
    <n v="3"/>
    <m/>
    <x v="3"/>
    <x v="144"/>
    <m/>
    <m/>
  </r>
  <r>
    <x v="146"/>
    <m/>
    <s v="female"/>
    <m/>
    <n v="30"/>
    <n v="50.291580000000003"/>
    <n v="0.5"/>
    <n v="0.5"/>
    <x v="4"/>
    <s v="Active Mood disorder"/>
    <s v="."/>
    <s v="."/>
    <s v="."/>
    <n v="0.5"/>
    <n v="0.5"/>
    <n v="1"/>
    <n v="0.5"/>
    <n v="0"/>
    <n v="44"/>
    <n v="3"/>
    <m/>
    <x v="3"/>
    <x v="144"/>
    <m/>
    <m/>
  </r>
  <r>
    <x v="146"/>
    <m/>
    <s v="female"/>
    <m/>
    <n v="30"/>
    <n v="50.291580000000003"/>
    <n v="0.5"/>
    <n v="0.5"/>
    <x v="4"/>
    <s v="."/>
    <s v="."/>
    <s v="."/>
    <s v="."/>
    <n v="1"/>
    <n v="1"/>
    <n v="1"/>
    <n v="0.5"/>
    <n v="0"/>
    <n v="44"/>
    <n v="4"/>
    <m/>
    <x v="4"/>
    <x v="107"/>
    <m/>
    <m/>
  </r>
  <r>
    <x v="146"/>
    <m/>
    <s v="female"/>
    <m/>
    <n v="30"/>
    <n v="50.291580000000003"/>
    <n v="0.5"/>
    <n v="0.5"/>
    <x v="4"/>
    <s v="."/>
    <s v="."/>
    <s v="."/>
    <s v="."/>
    <n v="1"/>
    <n v="1"/>
    <n v="1"/>
    <n v="0.5"/>
    <n v="0"/>
    <n v="44"/>
    <n v="4"/>
    <m/>
    <x v="4"/>
    <x v="107"/>
    <m/>
    <m/>
  </r>
  <r>
    <x v="146"/>
    <m/>
    <s v="female"/>
    <m/>
    <n v="29"/>
    <n v="50.291580000000003"/>
    <n v="0.5"/>
    <n v="0.5"/>
    <x v="4"/>
    <s v="."/>
    <s v="."/>
    <s v="."/>
    <s v="."/>
    <n v="1"/>
    <n v="1"/>
    <n v="1"/>
    <n v="0.5"/>
    <n v="0"/>
    <n v="44"/>
    <n v="4"/>
    <m/>
    <x v="3"/>
    <x v="109"/>
    <m/>
    <m/>
  </r>
  <r>
    <x v="146"/>
    <m/>
    <s v="female"/>
    <m/>
    <n v="29"/>
    <n v="50.291580000000003"/>
    <n v="0.5"/>
    <n v="0.5"/>
    <x v="4"/>
    <s v="."/>
    <s v="."/>
    <s v="."/>
    <s v="."/>
    <n v="1"/>
    <n v="1"/>
    <n v="1"/>
    <n v="0.5"/>
    <n v="0"/>
    <n v="44"/>
    <n v="4"/>
    <m/>
    <x v="3"/>
    <x v="109"/>
    <m/>
    <m/>
  </r>
  <r>
    <x v="146"/>
    <m/>
    <s v="female"/>
    <m/>
    <n v="29"/>
    <n v="50.291580000000003"/>
    <n v="0.5"/>
    <n v="0"/>
    <x v="4"/>
    <s v="."/>
    <s v="."/>
    <s v="."/>
    <s v="."/>
    <n v="0.5"/>
    <n v="0.5"/>
    <n v="0.5"/>
    <n v="0.5"/>
    <n v="0"/>
    <n v="44"/>
    <n v="2"/>
    <m/>
    <x v="3"/>
    <x v="88"/>
    <m/>
    <m/>
  </r>
  <r>
    <x v="146"/>
    <m/>
    <s v="female"/>
    <m/>
    <n v="29"/>
    <n v="50.291580000000003"/>
    <n v="0.5"/>
    <n v="0"/>
    <x v="4"/>
    <s v="."/>
    <s v="."/>
    <s v="."/>
    <s v="."/>
    <n v="0.5"/>
    <n v="0.5"/>
    <n v="0.5"/>
    <n v="0.5"/>
    <n v="0"/>
    <n v="44"/>
    <n v="2"/>
    <m/>
    <x v="3"/>
    <x v="88"/>
    <m/>
    <m/>
  </r>
  <r>
    <x v="146"/>
    <m/>
    <s v="female"/>
    <m/>
    <n v="29"/>
    <n v="50.291580000000003"/>
    <n v="0.5"/>
    <n v="0.5"/>
    <x v="4"/>
    <s v="."/>
    <s v="."/>
    <s v="."/>
    <s v="."/>
    <n v="0.5"/>
    <n v="0.5"/>
    <n v="0.5"/>
    <n v="1"/>
    <n v="0"/>
    <n v="44"/>
    <n v="3"/>
    <m/>
    <x v="3"/>
    <x v="91"/>
    <m/>
    <m/>
  </r>
  <r>
    <x v="146"/>
    <m/>
    <s v="female"/>
    <m/>
    <n v="29"/>
    <n v="50.291580000000003"/>
    <n v="0.5"/>
    <n v="0.5"/>
    <x v="4"/>
    <s v="."/>
    <s v="."/>
    <s v="."/>
    <s v="."/>
    <n v="0.5"/>
    <n v="0.5"/>
    <n v="0.5"/>
    <n v="1"/>
    <n v="0"/>
    <n v="44"/>
    <n v="3"/>
    <m/>
    <x v="3"/>
    <x v="91"/>
    <m/>
    <m/>
  </r>
  <r>
    <x v="146"/>
    <m/>
    <s v="female"/>
    <m/>
    <n v="29"/>
    <n v="50.291580000000003"/>
    <n v="1"/>
    <n v="1"/>
    <x v="4"/>
    <s v="."/>
    <s v="."/>
    <s v="."/>
    <s v="."/>
    <n v="2"/>
    <n v="1"/>
    <n v="0.5"/>
    <n v="0"/>
    <n v="0"/>
    <n v="44"/>
    <n v="4.5"/>
    <m/>
    <x v="3"/>
    <x v="165"/>
    <m/>
    <m/>
  </r>
  <r>
    <x v="146"/>
    <m/>
    <s v="female"/>
    <m/>
    <n v="29"/>
    <n v="50.291580000000003"/>
    <n v="1"/>
    <n v="1"/>
    <x v="4"/>
    <s v="."/>
    <s v="."/>
    <s v="."/>
    <s v="."/>
    <n v="2"/>
    <n v="1"/>
    <n v="0.5"/>
    <n v="0"/>
    <n v="0"/>
    <n v="44"/>
    <n v="4.5"/>
    <m/>
    <x v="3"/>
    <x v="165"/>
    <m/>
    <m/>
  </r>
  <r>
    <x v="146"/>
    <m/>
    <s v="female"/>
    <m/>
    <n v="24"/>
    <n v="50.291580000000003"/>
    <n v="1"/>
    <n v="1"/>
    <x v="4"/>
    <s v="."/>
    <s v="."/>
    <s v="."/>
    <s v="."/>
    <n v="1"/>
    <n v="1"/>
    <n v="0"/>
    <n v="0.5"/>
    <n v="1"/>
    <n v="44"/>
    <n v="4.5"/>
    <m/>
    <x v="3"/>
    <x v="166"/>
    <m/>
    <m/>
  </r>
  <r>
    <x v="146"/>
    <m/>
    <s v="female"/>
    <m/>
    <n v="24"/>
    <n v="50.291580000000003"/>
    <n v="1"/>
    <n v="1"/>
    <x v="4"/>
    <s v="."/>
    <s v="."/>
    <s v="."/>
    <s v="."/>
    <n v="1"/>
    <n v="1"/>
    <n v="0"/>
    <n v="0.5"/>
    <n v="1"/>
    <n v="44"/>
    <n v="4.5"/>
    <m/>
    <x v="3"/>
    <x v="166"/>
    <m/>
    <m/>
  </r>
  <r>
    <x v="147"/>
    <m/>
    <s v="female"/>
    <m/>
    <n v="29"/>
    <n v="65.804244999999995"/>
    <n v="0"/>
    <n v="0"/>
    <x v="0"/>
    <s v="."/>
    <s v="."/>
    <s v="."/>
    <s v="."/>
    <n v="0"/>
    <n v="0"/>
    <n v="0"/>
    <n v="0"/>
    <n v="0"/>
    <n v="34"/>
    <n v="0"/>
    <m/>
    <x v="0"/>
    <x v="29"/>
    <m/>
    <m/>
  </r>
  <r>
    <x v="147"/>
    <m/>
    <s v="female"/>
    <m/>
    <n v="29"/>
    <n v="65.804244999999995"/>
    <n v="0"/>
    <n v="0"/>
    <x v="0"/>
    <s v="."/>
    <s v="."/>
    <s v="."/>
    <s v="."/>
    <n v="0"/>
    <n v="0"/>
    <n v="0"/>
    <n v="0"/>
    <n v="0"/>
    <n v="34"/>
    <n v="0"/>
    <m/>
    <x v="0"/>
    <x v="28"/>
    <m/>
    <m/>
  </r>
  <r>
    <x v="147"/>
    <m/>
    <s v="female"/>
    <m/>
    <n v="29"/>
    <n v="65.804244999999995"/>
    <n v="0"/>
    <n v="0"/>
    <x v="0"/>
    <s v="."/>
    <s v="."/>
    <s v="."/>
    <s v="."/>
    <n v="0"/>
    <n v="0"/>
    <n v="0"/>
    <n v="0"/>
    <n v="0"/>
    <n v="34"/>
    <n v="0"/>
    <m/>
    <x v="0"/>
    <x v="26"/>
    <m/>
    <m/>
  </r>
  <r>
    <x v="147"/>
    <m/>
    <s v="female"/>
    <m/>
    <n v="29"/>
    <n v="65.804244999999995"/>
    <n v="0"/>
    <n v="0"/>
    <x v="0"/>
    <s v="."/>
    <s v="."/>
    <s v="."/>
    <s v="."/>
    <n v="0"/>
    <n v="0"/>
    <n v="0"/>
    <n v="0"/>
    <n v="0"/>
    <n v="34"/>
    <n v="0"/>
    <m/>
    <x v="0"/>
    <x v="9"/>
    <m/>
    <m/>
  </r>
  <r>
    <x v="147"/>
    <m/>
    <s v="female"/>
    <m/>
    <n v="30"/>
    <n v="65.804244999999995"/>
    <n v="0"/>
    <n v="0"/>
    <x v="0"/>
    <s v="."/>
    <s v="."/>
    <s v="."/>
    <s v="."/>
    <n v="0"/>
    <n v="0"/>
    <n v="0"/>
    <n v="0"/>
    <n v="0"/>
    <n v="34"/>
    <n v="0"/>
    <m/>
    <x v="4"/>
    <x v="28"/>
    <m/>
    <m/>
  </r>
  <r>
    <x v="147"/>
    <m/>
    <s v="female"/>
    <m/>
    <n v="30"/>
    <n v="65.804244999999995"/>
    <n v="0"/>
    <n v="0"/>
    <x v="0"/>
    <s v="."/>
    <s v="."/>
    <s v="."/>
    <s v="."/>
    <n v="0"/>
    <n v="0"/>
    <n v="0"/>
    <n v="0"/>
    <n v="0"/>
    <n v="34"/>
    <n v="0"/>
    <m/>
    <x v="6"/>
    <x v="116"/>
    <m/>
    <m/>
  </r>
  <r>
    <x v="147"/>
    <m/>
    <s v="female"/>
    <m/>
    <n v="28"/>
    <n v="65.804244999999995"/>
    <n v="0"/>
    <n v="0"/>
    <x v="0"/>
    <s v="."/>
    <s v="."/>
    <s v="."/>
    <s v="."/>
    <n v="0"/>
    <n v="0"/>
    <n v="0"/>
    <n v="0"/>
    <n v="0"/>
    <n v="34"/>
    <n v="0"/>
    <m/>
    <x v="7"/>
    <x v="52"/>
    <m/>
    <m/>
  </r>
  <r>
    <x v="147"/>
    <m/>
    <s v="female"/>
    <m/>
    <n v="30"/>
    <n v="65.804244999999995"/>
    <n v="0"/>
    <n v="0"/>
    <x v="0"/>
    <s v="."/>
    <s v="."/>
    <s v="."/>
    <s v="."/>
    <n v="0"/>
    <n v="0"/>
    <n v="0"/>
    <n v="0"/>
    <n v="0"/>
    <n v="34"/>
    <n v="0"/>
    <m/>
    <x v="7"/>
    <x v="58"/>
    <m/>
    <m/>
  </r>
  <r>
    <x v="147"/>
    <m/>
    <s v="female"/>
    <m/>
    <n v="29"/>
    <n v="65.804244999999995"/>
    <n v="0"/>
    <n v="0"/>
    <x v="0"/>
    <s v="."/>
    <s v="."/>
    <s v="."/>
    <s v="."/>
    <n v="0"/>
    <n v="0"/>
    <n v="0"/>
    <n v="0"/>
    <n v="0"/>
    <n v="34"/>
    <n v="0"/>
    <m/>
    <x v="7"/>
    <x v="133"/>
    <m/>
    <m/>
  </r>
  <r>
    <x v="147"/>
    <m/>
    <s v="female"/>
    <m/>
    <n v="30"/>
    <n v="65.804244999999995"/>
    <n v="0"/>
    <n v="0"/>
    <x v="0"/>
    <s v="."/>
    <s v="."/>
    <s v="."/>
    <s v="."/>
    <n v="0"/>
    <n v="0"/>
    <n v="0"/>
    <n v="0"/>
    <n v="0"/>
    <n v="34"/>
    <n v="0"/>
    <m/>
    <x v="7"/>
    <x v="22"/>
    <m/>
    <m/>
  </r>
  <r>
    <x v="147"/>
    <m/>
    <s v="female"/>
    <m/>
    <n v="29"/>
    <n v="65.804244999999995"/>
    <n v="0"/>
    <n v="0"/>
    <x v="0"/>
    <s v="."/>
    <s v="."/>
    <s v="."/>
    <s v="."/>
    <n v="0"/>
    <n v="0"/>
    <n v="0"/>
    <n v="0"/>
    <n v="0"/>
    <n v="34"/>
    <n v="0"/>
    <m/>
    <x v="7"/>
    <x v="52"/>
    <m/>
    <m/>
  </r>
  <r>
    <x v="147"/>
    <m/>
    <s v="female"/>
    <m/>
    <n v="26"/>
    <n v="65.804244999999995"/>
    <n v="0.5"/>
    <n v="0"/>
    <x v="1"/>
    <s v="uncertain- possible NON AD dem"/>
    <s v="Active Med-induced Cog Dys"/>
    <s v="."/>
    <s v="."/>
    <n v="0"/>
    <n v="0"/>
    <n v="0.5"/>
    <n v="0"/>
    <n v="0"/>
    <n v="34"/>
    <n v="0.5"/>
    <m/>
    <x v="6"/>
    <x v="24"/>
    <m/>
    <m/>
  </r>
  <r>
    <x v="148"/>
    <m/>
    <s v="female"/>
    <m/>
    <n v="22"/>
    <n v="72.668040000000005"/>
    <n v="1"/>
    <n v="1"/>
    <x v="4"/>
    <s v="."/>
    <s v="."/>
    <s v="."/>
    <s v="."/>
    <n v="1"/>
    <n v="1"/>
    <n v="1"/>
    <n v="1"/>
    <n v="0"/>
    <n v="34"/>
    <n v="5"/>
    <m/>
    <x v="0"/>
    <x v="127"/>
    <m/>
    <m/>
  </r>
  <r>
    <x v="148"/>
    <m/>
    <s v="female"/>
    <m/>
    <n v="23"/>
    <n v="72.668040000000005"/>
    <n v="1"/>
    <n v="1"/>
    <x v="4"/>
    <s v="."/>
    <s v="."/>
    <s v="."/>
    <s v="."/>
    <n v="1"/>
    <n v="1"/>
    <n v="2"/>
    <n v="2"/>
    <n v="0"/>
    <n v="34"/>
    <n v="7"/>
    <m/>
    <x v="0"/>
    <x v="100"/>
    <m/>
    <m/>
  </r>
  <r>
    <x v="148"/>
    <m/>
    <s v="female"/>
    <m/>
    <n v="19"/>
    <n v="72.668040000000005"/>
    <n v="1"/>
    <n v="2"/>
    <x v="4"/>
    <s v="."/>
    <s v="."/>
    <s v="."/>
    <s v="."/>
    <n v="2"/>
    <n v="1"/>
    <n v="1"/>
    <n v="1"/>
    <n v="0"/>
    <n v="34"/>
    <n v="7"/>
    <m/>
    <x v="3"/>
    <x v="29"/>
    <m/>
    <m/>
  </r>
  <r>
    <x v="148"/>
    <m/>
    <s v="female"/>
    <m/>
    <n v="18"/>
    <n v="72.668040000000005"/>
    <n v="1"/>
    <n v="2"/>
    <x v="4"/>
    <s v="."/>
    <s v="."/>
    <s v="."/>
    <s v="."/>
    <n v="2"/>
    <n v="1"/>
    <n v="2"/>
    <n v="1"/>
    <n v="0"/>
    <n v="34"/>
    <n v="8"/>
    <m/>
    <x v="3"/>
    <x v="111"/>
    <m/>
    <m/>
  </r>
  <r>
    <x v="148"/>
    <m/>
    <s v="female"/>
    <m/>
    <n v="16"/>
    <n v="72.668040000000005"/>
    <n v="2"/>
    <n v="2"/>
    <x v="4"/>
    <s v="."/>
    <s v="."/>
    <s v="."/>
    <s v="."/>
    <n v="2"/>
    <n v="2"/>
    <n v="2"/>
    <n v="2"/>
    <n v="2"/>
    <n v="34"/>
    <n v="12"/>
    <m/>
    <x v="3"/>
    <x v="79"/>
    <m/>
    <m/>
  </r>
  <r>
    <x v="149"/>
    <m/>
    <s v="male"/>
    <m/>
    <n v="28"/>
    <n v="78.49418"/>
    <n v="0"/>
    <n v="0"/>
    <x v="0"/>
    <s v="."/>
    <s v="."/>
    <s v="."/>
    <s v="."/>
    <n v="0"/>
    <n v="0"/>
    <n v="0"/>
    <n v="0"/>
    <n v="0"/>
    <n v="34"/>
    <n v="0"/>
    <m/>
    <x v="14"/>
    <x v="14"/>
    <m/>
    <m/>
  </r>
  <r>
    <x v="149"/>
    <m/>
    <s v="male"/>
    <m/>
    <n v="21"/>
    <n v="78.49418"/>
    <n v="0.5"/>
    <n v="0"/>
    <x v="1"/>
    <s v="AD dem w/depresss  contribut"/>
    <s v="."/>
    <s v="."/>
    <s v="."/>
    <n v="1"/>
    <n v="0.5"/>
    <n v="1"/>
    <n v="0.5"/>
    <n v="0"/>
    <n v="34"/>
    <n v="3"/>
    <m/>
    <x v="14"/>
    <x v="117"/>
    <m/>
    <m/>
  </r>
  <r>
    <x v="150"/>
    <m/>
    <s v="female"/>
    <m/>
    <n v="30"/>
    <n v="70.729640000000003"/>
    <n v="0"/>
    <n v="0"/>
    <x v="0"/>
    <s v="Remote Med-induced Cog Dys"/>
    <s v="Remote Hypothyroidism"/>
    <s v="."/>
    <s v="."/>
    <n v="0"/>
    <n v="0"/>
    <n v="0"/>
    <n v="0"/>
    <n v="0"/>
    <n v="34"/>
    <n v="0"/>
    <m/>
    <x v="8"/>
    <x v="26"/>
    <m/>
    <m/>
  </r>
  <r>
    <x v="150"/>
    <m/>
    <s v="female"/>
    <m/>
    <n v="30"/>
    <n v="70.729640000000003"/>
    <n v="0"/>
    <n v="0"/>
    <x v="0"/>
    <s v="."/>
    <s v="."/>
    <s v="."/>
    <s v="."/>
    <n v="0"/>
    <n v="0"/>
    <n v="0"/>
    <n v="0"/>
    <n v="0"/>
    <n v="34"/>
    <n v="0"/>
    <m/>
    <x v="8"/>
    <x v="8"/>
    <m/>
    <m/>
  </r>
  <r>
    <x v="150"/>
    <m/>
    <s v="female"/>
    <m/>
    <n v="30"/>
    <n v="70.729640000000003"/>
    <n v="0"/>
    <n v="0"/>
    <x v="0"/>
    <s v="."/>
    <s v="."/>
    <s v="."/>
    <s v="."/>
    <n v="0"/>
    <n v="0"/>
    <n v="0"/>
    <n v="0"/>
    <n v="0"/>
    <n v="34"/>
    <n v="0"/>
    <m/>
    <x v="8"/>
    <x v="40"/>
    <m/>
    <m/>
  </r>
  <r>
    <x v="150"/>
    <m/>
    <s v="female"/>
    <m/>
    <n v="30"/>
    <n v="70.729640000000003"/>
    <n v="0"/>
    <n v="0"/>
    <x v="0"/>
    <s v="."/>
    <s v="."/>
    <s v="."/>
    <s v="."/>
    <n v="0"/>
    <n v="0"/>
    <n v="0"/>
    <n v="0"/>
    <n v="0"/>
    <n v="34"/>
    <n v="0"/>
    <m/>
    <x v="4"/>
    <x v="19"/>
    <m/>
    <m/>
  </r>
  <r>
    <x v="150"/>
    <m/>
    <s v="female"/>
    <m/>
    <n v="30"/>
    <n v="70.729640000000003"/>
    <n v="0"/>
    <n v="0"/>
    <x v="0"/>
    <s v="Remote Hypothyroidism"/>
    <s v="."/>
    <s v="."/>
    <s v="."/>
    <n v="0"/>
    <n v="0"/>
    <n v="0"/>
    <n v="0"/>
    <n v="0"/>
    <n v="34"/>
    <n v="0"/>
    <m/>
    <x v="4"/>
    <x v="26"/>
    <m/>
    <m/>
  </r>
  <r>
    <x v="150"/>
    <m/>
    <s v="female"/>
    <m/>
    <n v="30"/>
    <n v="70.729640000000003"/>
    <n v="0"/>
    <n v="0"/>
    <x v="0"/>
    <s v="Active Hypothyroidism"/>
    <s v="."/>
    <s v="."/>
    <s v="."/>
    <n v="0"/>
    <n v="0"/>
    <n v="0"/>
    <n v="0"/>
    <n v="0"/>
    <n v="34"/>
    <n v="0"/>
    <m/>
    <x v="4"/>
    <x v="41"/>
    <m/>
    <m/>
  </r>
  <r>
    <x v="150"/>
    <m/>
    <s v="female"/>
    <m/>
    <n v="30"/>
    <n v="70.729640000000003"/>
    <n v="0"/>
    <n v="0"/>
    <x v="0"/>
    <s v="Active Hypothyroidism"/>
    <s v="."/>
    <s v="."/>
    <s v="."/>
    <n v="0"/>
    <n v="0"/>
    <n v="0"/>
    <n v="0"/>
    <n v="0"/>
    <n v="34"/>
    <n v="0"/>
    <m/>
    <x v="4"/>
    <x v="79"/>
    <m/>
    <m/>
  </r>
  <r>
    <x v="150"/>
    <m/>
    <s v="female"/>
    <m/>
    <n v="30"/>
    <n v="70.729640000000003"/>
    <n v="0"/>
    <n v="0"/>
    <x v="0"/>
    <s v="."/>
    <s v="."/>
    <s v="."/>
    <s v="."/>
    <n v="0"/>
    <n v="0"/>
    <n v="0"/>
    <n v="0"/>
    <n v="0"/>
    <n v="34"/>
    <n v="0"/>
    <m/>
    <x v="8"/>
    <x v="32"/>
    <m/>
    <m/>
  </r>
  <r>
    <x v="150"/>
    <m/>
    <s v="female"/>
    <m/>
    <n v="30"/>
    <n v="70.729640000000003"/>
    <n v="0"/>
    <n v="0"/>
    <x v="0"/>
    <s v="Remote Hypothyroidism"/>
    <s v="."/>
    <s v="."/>
    <s v="."/>
    <n v="0"/>
    <n v="0"/>
    <n v="0"/>
    <n v="0"/>
    <n v="0"/>
    <n v="34"/>
    <n v="0"/>
    <m/>
    <x v="4"/>
    <x v="25"/>
    <m/>
    <m/>
  </r>
  <r>
    <x v="150"/>
    <m/>
    <s v="female"/>
    <m/>
    <n v="30"/>
    <n v="70.729640000000003"/>
    <n v="0"/>
    <n v="0"/>
    <x v="0"/>
    <s v="."/>
    <s v="."/>
    <s v="."/>
    <s v="."/>
    <n v="0"/>
    <n v="0"/>
    <n v="0"/>
    <n v="0"/>
    <n v="0"/>
    <n v="34"/>
    <n v="0"/>
    <m/>
    <x v="4"/>
    <x v="6"/>
    <m/>
    <m/>
  </r>
  <r>
    <x v="150"/>
    <m/>
    <s v="female"/>
    <m/>
    <n v="30"/>
    <n v="70.729640000000003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51"/>
    <m/>
    <s v="female"/>
    <m/>
    <n v="30"/>
    <n v="57.867213999999997"/>
    <n v="0.5"/>
    <n v="0"/>
    <x v="0"/>
    <s v="Remote Mood disorder"/>
    <s v="."/>
    <s v="."/>
    <s v="."/>
    <n v="0"/>
    <n v="0.5"/>
    <n v="0.5"/>
    <n v="0"/>
    <n v="0"/>
    <n v="34"/>
    <n v="1"/>
    <m/>
    <x v="7"/>
    <x v="42"/>
    <m/>
    <m/>
  </r>
  <r>
    <x v="151"/>
    <m/>
    <s v="female"/>
    <m/>
    <n v="30"/>
    <n v="57.86721399999999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51"/>
    <m/>
    <s v="female"/>
    <m/>
    <n v="30"/>
    <n v="57.86721399999999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51"/>
    <m/>
    <s v="female"/>
    <m/>
    <n v="30"/>
    <n v="57.867213999999997"/>
    <n v="0"/>
    <n v="0"/>
    <x v="0"/>
    <s v="Remote Mood disorder"/>
    <s v="."/>
    <s v="."/>
    <s v="."/>
    <n v="0"/>
    <n v="0"/>
    <n v="0"/>
    <n v="0"/>
    <n v="0"/>
    <n v="34"/>
    <n v="0"/>
    <m/>
    <x v="8"/>
    <x v="33"/>
    <m/>
    <m/>
  </r>
  <r>
    <x v="152"/>
    <m/>
    <s v="female"/>
    <m/>
    <n v="28"/>
    <n v="70.121830000000003"/>
    <n v="0"/>
    <n v="0"/>
    <x v="0"/>
    <s v="."/>
    <s v="."/>
    <s v="."/>
    <s v="."/>
    <n v="0"/>
    <n v="0"/>
    <n v="0"/>
    <n v="0"/>
    <n v="0"/>
    <n v="34"/>
    <n v="0"/>
    <m/>
    <x v="17"/>
    <x v="34"/>
    <m/>
    <m/>
  </r>
  <r>
    <x v="152"/>
    <m/>
    <s v="female"/>
    <m/>
    <n v="29"/>
    <n v="70.121830000000003"/>
    <n v="0"/>
    <n v="0"/>
    <x v="0"/>
    <s v="Active Bereavement"/>
    <s v="."/>
    <s v="."/>
    <s v="."/>
    <n v="0"/>
    <n v="0"/>
    <n v="0"/>
    <n v="0"/>
    <n v="0"/>
    <n v="34"/>
    <n v="0"/>
    <m/>
    <x v="17"/>
    <x v="36"/>
    <m/>
    <m/>
  </r>
  <r>
    <x v="153"/>
    <m/>
    <s v="male"/>
    <m/>
    <n v="30"/>
    <n v="66.469539999999995"/>
    <n v="0"/>
    <n v="0"/>
    <x v="0"/>
    <s v="."/>
    <s v="."/>
    <s v="."/>
    <s v="."/>
    <n v="0"/>
    <n v="0"/>
    <n v="0"/>
    <n v="0"/>
    <n v="0"/>
    <n v="33"/>
    <n v="0"/>
    <m/>
    <x v="6"/>
    <x v="22"/>
    <m/>
    <m/>
  </r>
  <r>
    <x v="153"/>
    <m/>
    <s v="male"/>
    <m/>
    <n v="29"/>
    <n v="66.469539999999995"/>
    <n v="0"/>
    <n v="0"/>
    <x v="0"/>
    <s v="."/>
    <s v="."/>
    <s v="."/>
    <s v="."/>
    <n v="0"/>
    <n v="0"/>
    <n v="0"/>
    <n v="0"/>
    <n v="0"/>
    <n v="33"/>
    <n v="0"/>
    <m/>
    <x v="6"/>
    <x v="26"/>
    <m/>
    <m/>
  </r>
  <r>
    <x v="153"/>
    <m/>
    <s v="male"/>
    <m/>
    <n v="30"/>
    <n v="66.469539999999995"/>
    <n v="0"/>
    <n v="0"/>
    <x v="0"/>
    <s v="."/>
    <s v="."/>
    <s v="."/>
    <s v="."/>
    <n v="0"/>
    <n v="0"/>
    <n v="0"/>
    <n v="0"/>
    <n v="0"/>
    <n v="33"/>
    <n v="0"/>
    <m/>
    <x v="6"/>
    <x v="53"/>
    <m/>
    <m/>
  </r>
  <r>
    <x v="153"/>
    <m/>
    <s v="male"/>
    <m/>
    <n v="30"/>
    <n v="66.469539999999995"/>
    <n v="0"/>
    <n v="0"/>
    <x v="0"/>
    <s v="."/>
    <s v="."/>
    <s v="."/>
    <s v="."/>
    <n v="0"/>
    <n v="0"/>
    <n v="0"/>
    <n v="0"/>
    <n v="0"/>
    <n v="33"/>
    <n v="0"/>
    <m/>
    <x v="6"/>
    <x v="21"/>
    <m/>
    <m/>
  </r>
  <r>
    <x v="153"/>
    <m/>
    <s v="male"/>
    <m/>
    <n v="29"/>
    <n v="66.469539999999995"/>
    <n v="0"/>
    <n v="0"/>
    <x v="0"/>
    <s v="."/>
    <s v="."/>
    <s v="."/>
    <s v="."/>
    <n v="0"/>
    <n v="0"/>
    <n v="0"/>
    <n v="0"/>
    <n v="0"/>
    <n v="33"/>
    <n v="0"/>
    <m/>
    <x v="6"/>
    <x v="27"/>
    <m/>
    <m/>
  </r>
  <r>
    <x v="153"/>
    <m/>
    <s v="male"/>
    <m/>
    <n v="30"/>
    <n v="66.469539999999995"/>
    <n v="0"/>
    <n v="0"/>
    <x v="0"/>
    <s v="."/>
    <s v="."/>
    <s v="."/>
    <s v="."/>
    <n v="0"/>
    <n v="0"/>
    <n v="0"/>
    <n v="0"/>
    <n v="0"/>
    <n v="33"/>
    <n v="0"/>
    <m/>
    <x v="7"/>
    <x v="9"/>
    <m/>
    <m/>
  </r>
  <r>
    <x v="153"/>
    <m/>
    <s v="male"/>
    <m/>
    <n v="30"/>
    <n v="66.469539999999995"/>
    <n v="0"/>
    <n v="0"/>
    <x v="0"/>
    <s v="."/>
    <s v="."/>
    <s v="."/>
    <s v="."/>
    <n v="0"/>
    <n v="0"/>
    <n v="0"/>
    <n v="0"/>
    <n v="0"/>
    <n v="33"/>
    <n v="0"/>
    <m/>
    <x v="6"/>
    <x v="8"/>
    <m/>
    <m/>
  </r>
  <r>
    <x v="153"/>
    <m/>
    <s v="male"/>
    <m/>
    <n v="30"/>
    <n v="66.469539999999995"/>
    <n v="0"/>
    <n v="0"/>
    <x v="0"/>
    <s v="."/>
    <s v="."/>
    <s v="."/>
    <s v="."/>
    <n v="0"/>
    <n v="0"/>
    <n v="0"/>
    <n v="0"/>
    <n v="0"/>
    <n v="33"/>
    <n v="0"/>
    <m/>
    <x v="6"/>
    <x v="52"/>
    <m/>
    <m/>
  </r>
  <r>
    <x v="153"/>
    <m/>
    <s v="male"/>
    <m/>
    <n v="28"/>
    <n v="66.469539999999995"/>
    <n v="0"/>
    <n v="0"/>
    <x v="0"/>
    <s v="."/>
    <s v="."/>
    <s v="."/>
    <s v="."/>
    <n v="0"/>
    <n v="0"/>
    <n v="0"/>
    <n v="0"/>
    <n v="0"/>
    <n v="33"/>
    <n v="0"/>
    <m/>
    <x v="6"/>
    <x v="30"/>
    <m/>
    <m/>
  </r>
  <r>
    <x v="153"/>
    <m/>
    <s v="male"/>
    <m/>
    <n v="30"/>
    <n v="66.469539999999995"/>
    <n v="0"/>
    <n v="0"/>
    <x v="0"/>
    <s v="."/>
    <s v="."/>
    <s v="."/>
    <s v="."/>
    <n v="0"/>
    <n v="0"/>
    <n v="0"/>
    <n v="0"/>
    <n v="0"/>
    <n v="33"/>
    <n v="0"/>
    <m/>
    <x v="6"/>
    <x v="62"/>
    <m/>
    <m/>
  </r>
  <r>
    <x v="153"/>
    <m/>
    <s v="male"/>
    <m/>
    <n v="30"/>
    <n v="66.469539999999995"/>
    <n v="0"/>
    <n v="0"/>
    <x v="0"/>
    <s v="."/>
    <s v="."/>
    <s v="."/>
    <s v="."/>
    <n v="0"/>
    <n v="0"/>
    <n v="0"/>
    <n v="0"/>
    <n v="0"/>
    <n v="33"/>
    <n v="0"/>
    <m/>
    <x v="6"/>
    <x v="116"/>
    <m/>
    <m/>
  </r>
  <r>
    <x v="154"/>
    <m/>
    <s v="female"/>
    <m/>
    <n v="29"/>
    <n v="62.798084000000003"/>
    <n v="0.5"/>
    <n v="0"/>
    <x v="28"/>
    <s v="."/>
    <s v="."/>
    <s v="."/>
    <s v="."/>
    <n v="0"/>
    <n v="0.5"/>
    <n v="0.5"/>
    <n v="0"/>
    <n v="0"/>
    <n v="44"/>
    <n v="1"/>
    <m/>
    <x v="1"/>
    <x v="136"/>
    <m/>
    <m/>
  </r>
  <r>
    <x v="154"/>
    <m/>
    <s v="female"/>
    <m/>
    <n v="30"/>
    <n v="62.798084000000003"/>
    <n v="0"/>
    <n v="0"/>
    <x v="0"/>
    <s v="Remote Mood disorder"/>
    <s v="Remote Other neurol/med diagnoses"/>
    <s v="."/>
    <s v="."/>
    <n v="0"/>
    <n v="0"/>
    <n v="0"/>
    <n v="0"/>
    <n v="0"/>
    <n v="44"/>
    <n v="0"/>
    <m/>
    <x v="2"/>
    <x v="69"/>
    <m/>
    <m/>
  </r>
  <r>
    <x v="154"/>
    <m/>
    <s v="female"/>
    <m/>
    <n v="29"/>
    <n v="62.798084000000003"/>
    <n v="0.5"/>
    <n v="0"/>
    <x v="1"/>
    <s v="Active Other neurol/med diagnoses"/>
    <s v="."/>
    <s v="."/>
    <s v="."/>
    <n v="0.5"/>
    <n v="0"/>
    <n v="0.5"/>
    <n v="0.5"/>
    <n v="0"/>
    <n v="44"/>
    <n v="1.5"/>
    <m/>
    <x v="1"/>
    <x v="28"/>
    <m/>
    <m/>
  </r>
  <r>
    <x v="154"/>
    <m/>
    <s v="female"/>
    <m/>
    <n v="28"/>
    <n v="62.798084000000003"/>
    <n v="0"/>
    <n v="0"/>
    <x v="0"/>
    <s v="."/>
    <s v="."/>
    <s v="."/>
    <s v="."/>
    <n v="0"/>
    <n v="0"/>
    <n v="0"/>
    <n v="0"/>
    <n v="0"/>
    <n v="44"/>
    <n v="0"/>
    <m/>
    <x v="1"/>
    <x v="24"/>
    <m/>
    <m/>
  </r>
  <r>
    <x v="154"/>
    <m/>
    <s v="female"/>
    <m/>
    <n v="27"/>
    <n v="62.798084000000003"/>
    <n v="0.5"/>
    <n v="0"/>
    <x v="1"/>
    <s v="."/>
    <s v="."/>
    <s v="."/>
    <s v="."/>
    <n v="0.5"/>
    <n v="0"/>
    <n v="0.5"/>
    <n v="0.5"/>
    <n v="0"/>
    <n v="44"/>
    <n v="1.5"/>
    <m/>
    <x v="5"/>
    <x v="117"/>
    <m/>
    <m/>
  </r>
  <r>
    <x v="154"/>
    <m/>
    <s v="female"/>
    <m/>
    <n v="29"/>
    <n v="62.798084000000003"/>
    <n v="0"/>
    <n v="0"/>
    <x v="0"/>
    <s v="Remote Mood disorder"/>
    <s v="."/>
    <s v="."/>
    <s v="."/>
    <n v="0"/>
    <n v="0"/>
    <n v="0"/>
    <n v="0"/>
    <n v="0"/>
    <n v="44"/>
    <n v="0"/>
    <m/>
    <x v="5"/>
    <x v="29"/>
    <m/>
    <m/>
  </r>
  <r>
    <x v="154"/>
    <m/>
    <s v="female"/>
    <m/>
    <n v="21"/>
    <n v="62.798084000000003"/>
    <n v="1"/>
    <n v="1"/>
    <x v="4"/>
    <s v="Active Mood disorder"/>
    <s v="."/>
    <s v="."/>
    <s v="."/>
    <n v="1"/>
    <n v="0.5"/>
    <n v="1"/>
    <n v="1"/>
    <n v="0"/>
    <n v="44"/>
    <n v="4.5"/>
    <m/>
    <x v="5"/>
    <x v="42"/>
    <m/>
    <m/>
  </r>
  <r>
    <x v="154"/>
    <m/>
    <s v="female"/>
    <m/>
    <n v="22"/>
    <n v="62.798084000000003"/>
    <n v="1"/>
    <n v="2"/>
    <x v="4"/>
    <s v="Active Mood disorder"/>
    <s v="."/>
    <s v="."/>
    <s v="."/>
    <n v="2"/>
    <n v="1"/>
    <n v="1"/>
    <n v="1"/>
    <n v="1"/>
    <n v="44"/>
    <n v="8"/>
    <m/>
    <x v="5"/>
    <x v="58"/>
    <m/>
    <m/>
  </r>
  <r>
    <x v="155"/>
    <m/>
    <s v="male"/>
    <m/>
    <n v="26"/>
    <n v="72.084879999999998"/>
    <n v="0"/>
    <n v="0"/>
    <x v="0"/>
    <s v="."/>
    <s v="."/>
    <s v="."/>
    <s v="."/>
    <n v="0"/>
    <n v="0"/>
    <n v="0"/>
    <n v="0"/>
    <n v="0"/>
    <n v="44"/>
    <n v="0"/>
    <m/>
    <x v="1"/>
    <x v="13"/>
    <m/>
    <m/>
  </r>
  <r>
    <x v="155"/>
    <m/>
    <s v="male"/>
    <m/>
    <n v="26"/>
    <n v="72.084879999999998"/>
    <n v="0"/>
    <n v="0"/>
    <x v="0"/>
    <s v="."/>
    <s v="."/>
    <s v="."/>
    <s v="."/>
    <n v="0"/>
    <n v="0"/>
    <n v="0"/>
    <n v="0"/>
    <n v="0"/>
    <n v="44"/>
    <n v="0"/>
    <m/>
    <x v="3"/>
    <x v="2"/>
    <m/>
    <m/>
  </r>
  <r>
    <x v="155"/>
    <m/>
    <s v="male"/>
    <m/>
    <n v="30"/>
    <n v="72.084879999999998"/>
    <n v="0"/>
    <n v="0"/>
    <x v="0"/>
    <s v="."/>
    <s v="."/>
    <s v="."/>
    <s v="."/>
    <n v="0"/>
    <n v="0"/>
    <n v="0"/>
    <n v="0"/>
    <n v="0"/>
    <n v="44"/>
    <n v="0"/>
    <m/>
    <x v="3"/>
    <x v="112"/>
    <m/>
    <m/>
  </r>
  <r>
    <x v="155"/>
    <m/>
    <s v="male"/>
    <m/>
    <n v="28"/>
    <n v="72.084879999999998"/>
    <n v="0"/>
    <n v="0"/>
    <x v="0"/>
    <s v="."/>
    <s v="."/>
    <s v="."/>
    <s v="."/>
    <n v="0"/>
    <n v="0"/>
    <n v="0"/>
    <n v="0"/>
    <n v="0"/>
    <n v="44"/>
    <n v="0"/>
    <m/>
    <x v="1"/>
    <x v="48"/>
    <m/>
    <m/>
  </r>
  <r>
    <x v="155"/>
    <m/>
    <s v="male"/>
    <m/>
    <n v="29"/>
    <n v="72.084879999999998"/>
    <n v="0"/>
    <n v="0"/>
    <x v="0"/>
    <s v="."/>
    <s v="."/>
    <s v="."/>
    <s v="."/>
    <n v="0"/>
    <n v="0"/>
    <n v="0"/>
    <n v="0"/>
    <n v="0"/>
    <n v="44"/>
    <n v="0"/>
    <m/>
    <x v="3"/>
    <x v="73"/>
    <m/>
    <m/>
  </r>
  <r>
    <x v="155"/>
    <m/>
    <s v="male"/>
    <m/>
    <n v="30"/>
    <n v="72.084879999999998"/>
    <n v="0"/>
    <n v="0"/>
    <x v="0"/>
    <s v="."/>
    <s v="."/>
    <s v="."/>
    <s v="."/>
    <n v="0"/>
    <n v="0"/>
    <n v="0"/>
    <n v="0"/>
    <n v="0"/>
    <n v="44"/>
    <n v="0"/>
    <m/>
    <x v="0"/>
    <x v="0"/>
    <m/>
    <m/>
  </r>
  <r>
    <x v="156"/>
    <m/>
    <s v="female"/>
    <m/>
    <n v="30"/>
    <n v="61.338810000000002"/>
    <n v="0"/>
    <n v="0"/>
    <x v="0"/>
    <s v="."/>
    <s v="."/>
    <s v="."/>
    <s v="."/>
    <n v="0"/>
    <n v="0"/>
    <n v="0"/>
    <n v="0"/>
    <n v="0"/>
    <n v="33"/>
    <n v="0"/>
    <m/>
    <x v="3"/>
    <x v="77"/>
    <m/>
    <m/>
  </r>
  <r>
    <x v="156"/>
    <m/>
    <s v="female"/>
    <m/>
    <n v="30"/>
    <n v="61.338810000000002"/>
    <n v="0"/>
    <n v="0"/>
    <x v="0"/>
    <s v="Remote Mood disorder"/>
    <s v="."/>
    <s v="."/>
    <s v="."/>
    <n v="0"/>
    <n v="0"/>
    <n v="0"/>
    <n v="0"/>
    <n v="0"/>
    <n v="33"/>
    <n v="0"/>
    <m/>
    <x v="0"/>
    <x v="0"/>
    <m/>
    <m/>
  </r>
  <r>
    <x v="157"/>
    <m/>
    <s v="female"/>
    <m/>
    <n v="30"/>
    <n v="60.761124000000002"/>
    <n v="0"/>
    <n v="0"/>
    <x v="0"/>
    <s v="."/>
    <s v="."/>
    <s v="."/>
    <s v="."/>
    <n v="0"/>
    <n v="0.5"/>
    <n v="0"/>
    <n v="0"/>
    <n v="0"/>
    <n v="24"/>
    <n v="0.5"/>
    <m/>
    <x v="3"/>
    <x v="35"/>
    <m/>
    <m/>
  </r>
  <r>
    <x v="157"/>
    <m/>
    <s v="female"/>
    <m/>
    <n v="29"/>
    <n v="60.761124000000002"/>
    <n v="0"/>
    <n v="0"/>
    <x v="0"/>
    <s v="."/>
    <s v="."/>
    <s v="."/>
    <s v="."/>
    <n v="0"/>
    <n v="0"/>
    <n v="0"/>
    <n v="0"/>
    <n v="0"/>
    <n v="24"/>
    <n v="0"/>
    <m/>
    <x v="3"/>
    <x v="50"/>
    <m/>
    <m/>
  </r>
  <r>
    <x v="158"/>
    <m/>
    <s v="female"/>
    <m/>
    <n v="24"/>
    <n v="95.567419999999998"/>
    <n v="1"/>
    <n v="1"/>
    <x v="4"/>
    <s v="."/>
    <s v="."/>
    <s v="."/>
    <s v="."/>
    <n v="1"/>
    <n v="1"/>
    <n v="1"/>
    <n v="0.5"/>
    <n v="0"/>
    <n v="23"/>
    <n v="4.5"/>
    <m/>
    <x v="0"/>
    <x v="0"/>
    <m/>
    <m/>
  </r>
  <r>
    <x v="158"/>
    <m/>
    <s v="female"/>
    <m/>
    <n v="23"/>
    <n v="95.567419999999998"/>
    <n v="1"/>
    <n v="0.5"/>
    <x v="4"/>
    <s v="."/>
    <s v="."/>
    <s v="."/>
    <s v="."/>
    <n v="1"/>
    <n v="1"/>
    <n v="1"/>
    <n v="1"/>
    <n v="0"/>
    <n v="23"/>
    <n v="4.5"/>
    <m/>
    <x v="23"/>
    <x v="60"/>
    <m/>
    <m/>
  </r>
  <r>
    <x v="158"/>
    <m/>
    <s v="female"/>
    <m/>
    <n v="20"/>
    <n v="95.567419999999998"/>
    <n v="1"/>
    <n v="1"/>
    <x v="4"/>
    <s v="."/>
    <s v="."/>
    <s v="."/>
    <s v="."/>
    <n v="1"/>
    <n v="1"/>
    <n v="1"/>
    <n v="1"/>
    <n v="0"/>
    <n v="23"/>
    <n v="5"/>
    <m/>
    <x v="24"/>
    <x v="59"/>
    <m/>
    <m/>
  </r>
  <r>
    <x v="158"/>
    <m/>
    <s v="female"/>
    <m/>
    <m/>
    <n v="95.567419999999998"/>
    <n v="2"/>
    <n v="1"/>
    <x v="4"/>
    <s v="."/>
    <s v="."/>
    <s v="."/>
    <s v="."/>
    <n v="2"/>
    <n v="2"/>
    <n v="2"/>
    <n v="2"/>
    <n v="1"/>
    <n v="23"/>
    <n v="10"/>
    <m/>
    <x v="0"/>
    <x v="167"/>
    <m/>
    <m/>
  </r>
  <r>
    <x v="159"/>
    <m/>
    <s v="male"/>
    <m/>
    <n v="27"/>
    <n v="73.837100000000007"/>
    <n v="0.5"/>
    <n v="0"/>
    <x v="1"/>
    <s v="."/>
    <s v="."/>
    <s v="."/>
    <s v="."/>
    <n v="0"/>
    <n v="0.5"/>
    <n v="0.5"/>
    <n v="0"/>
    <n v="0"/>
    <n v="33"/>
    <n v="1"/>
    <m/>
    <x v="8"/>
    <x v="5"/>
    <m/>
    <m/>
  </r>
  <r>
    <x v="159"/>
    <m/>
    <s v="male"/>
    <m/>
    <n v="28"/>
    <n v="73.837100000000007"/>
    <n v="0"/>
    <n v="0"/>
    <x v="0"/>
    <s v="."/>
    <s v="."/>
    <s v="."/>
    <s v="."/>
    <n v="0"/>
    <n v="0"/>
    <n v="0"/>
    <n v="0"/>
    <n v="0"/>
    <n v="33"/>
    <n v="0"/>
    <m/>
    <x v="8"/>
    <x v="7"/>
    <m/>
    <m/>
  </r>
  <r>
    <x v="159"/>
    <m/>
    <s v="male"/>
    <m/>
    <n v="27"/>
    <n v="73.837100000000007"/>
    <n v="0.5"/>
    <n v="0"/>
    <x v="4"/>
    <s v="."/>
    <s v="."/>
    <s v="."/>
    <s v="."/>
    <n v="0"/>
    <n v="0"/>
    <n v="0.5"/>
    <n v="0"/>
    <n v="0"/>
    <n v="33"/>
    <n v="0.5"/>
    <m/>
    <x v="8"/>
    <x v="34"/>
    <m/>
    <m/>
  </r>
  <r>
    <x v="159"/>
    <m/>
    <s v="male"/>
    <m/>
    <n v="27"/>
    <n v="73.837100000000007"/>
    <n v="0"/>
    <n v="0"/>
    <x v="0"/>
    <s v="Active Mood disorder"/>
    <s v="."/>
    <s v="."/>
    <s v="."/>
    <n v="0"/>
    <n v="0"/>
    <n v="0"/>
    <n v="0"/>
    <n v="0"/>
    <n v="33"/>
    <n v="0"/>
    <m/>
    <x v="8"/>
    <x v="6"/>
    <m/>
    <m/>
  </r>
  <r>
    <x v="159"/>
    <m/>
    <s v="male"/>
    <m/>
    <n v="27"/>
    <n v="73.837100000000007"/>
    <n v="0"/>
    <n v="0"/>
    <x v="0"/>
    <s v="Active Mood disorder"/>
    <s v="Active Bereavement"/>
    <s v="."/>
    <s v="."/>
    <n v="0"/>
    <n v="0"/>
    <n v="0"/>
    <n v="0"/>
    <n v="0"/>
    <n v="33"/>
    <n v="0"/>
    <m/>
    <x v="0"/>
    <x v="0"/>
    <m/>
    <m/>
  </r>
  <r>
    <x v="159"/>
    <m/>
    <s v="male"/>
    <m/>
    <n v="24"/>
    <n v="73.837100000000007"/>
    <n v="0.5"/>
    <n v="0"/>
    <x v="1"/>
    <s v="Active Mood disorder"/>
    <s v="."/>
    <s v="."/>
    <s v="."/>
    <n v="0"/>
    <n v="0.5"/>
    <n v="0.5"/>
    <n v="0"/>
    <n v="0"/>
    <n v="33"/>
    <n v="1"/>
    <m/>
    <x v="8"/>
    <x v="110"/>
    <m/>
    <m/>
  </r>
  <r>
    <x v="160"/>
    <m/>
    <s v="male"/>
    <m/>
    <n v="26"/>
    <n v="61.503079999999997"/>
    <n v="0.5"/>
    <n v="0.5"/>
    <x v="14"/>
    <s v="Active PD idiopathic"/>
    <s v="Active Mood disorder"/>
    <s v="."/>
    <s v="."/>
    <n v="0.5"/>
    <n v="1"/>
    <n v="0.5"/>
    <n v="0.5"/>
    <n v="0"/>
    <n v="23"/>
    <n v="3"/>
    <m/>
    <x v="16"/>
    <x v="17"/>
    <m/>
    <m/>
  </r>
  <r>
    <x v="160"/>
    <m/>
    <s v="male"/>
    <m/>
    <n v="27"/>
    <n v="61.503079999999997"/>
    <n v="0.5"/>
    <n v="0.5"/>
    <x v="24"/>
    <s v="Active PD idiopathic"/>
    <s v="Active Mood disorder"/>
    <s v="."/>
    <s v="."/>
    <n v="1"/>
    <n v="1"/>
    <n v="1"/>
    <n v="0.5"/>
    <n v="0"/>
    <n v="23"/>
    <n v="4"/>
    <m/>
    <x v="16"/>
    <x v="48"/>
    <m/>
    <m/>
  </r>
  <r>
    <x v="160"/>
    <m/>
    <s v="male"/>
    <m/>
    <n v="24"/>
    <n v="61.503079999999997"/>
    <n v="0.5"/>
    <n v="0.5"/>
    <x v="26"/>
    <s v="AD dem cannot be primary"/>
    <s v="Active Mood disorder"/>
    <s v="."/>
    <s v="."/>
    <n v="1"/>
    <n v="0.5"/>
    <n v="1"/>
    <n v="0.5"/>
    <n v="1"/>
    <n v="23"/>
    <n v="4.5"/>
    <m/>
    <x v="6"/>
    <x v="67"/>
    <m/>
    <m/>
  </r>
  <r>
    <x v="160"/>
    <m/>
    <s v="male"/>
    <m/>
    <n v="25"/>
    <n v="61.503079999999997"/>
    <n v="1"/>
    <n v="1"/>
    <x v="4"/>
    <s v="AD dem w/PDI after AD dem contribut"/>
    <s v="."/>
    <s v="."/>
    <s v="."/>
    <n v="1"/>
    <n v="1"/>
    <n v="1"/>
    <n v="0.5"/>
    <n v="0"/>
    <n v="23"/>
    <n v="4.5"/>
    <m/>
    <x v="6"/>
    <x v="4"/>
    <m/>
    <m/>
  </r>
  <r>
    <x v="160"/>
    <m/>
    <s v="male"/>
    <m/>
    <n v="25"/>
    <n v="61.503079999999997"/>
    <n v="1"/>
    <n v="0.5"/>
    <x v="24"/>
    <s v="Active PD idiopathic"/>
    <s v="Active Mood disorder"/>
    <s v="."/>
    <s v="."/>
    <n v="1"/>
    <n v="1"/>
    <n v="1"/>
    <n v="0.5"/>
    <n v="1"/>
    <n v="23"/>
    <n v="5"/>
    <m/>
    <x v="14"/>
    <x v="3"/>
    <m/>
    <m/>
  </r>
  <r>
    <x v="160"/>
    <m/>
    <s v="male"/>
    <m/>
    <n v="15"/>
    <n v="61.503079999999997"/>
    <n v="2"/>
    <n v="1"/>
    <x v="4"/>
    <s v="AD dem w/PDI after AD dem contribut"/>
    <s v="AD dem w/depresss- contribut"/>
    <s v="."/>
    <s v="."/>
    <n v="1"/>
    <n v="2"/>
    <n v="2"/>
    <n v="2"/>
    <n v="2"/>
    <n v="23"/>
    <n v="10"/>
    <m/>
    <x v="8"/>
    <x v="12"/>
    <m/>
    <m/>
  </r>
  <r>
    <x v="161"/>
    <m/>
    <s v="female"/>
    <m/>
    <n v="29"/>
    <n v="68.251884000000004"/>
    <n v="0"/>
    <n v="0"/>
    <x v="0"/>
    <s v="Remote Alcoholism"/>
    <s v="Remote Other neurol/med diagnoses"/>
    <s v="."/>
    <s v="."/>
    <n v="0"/>
    <n v="0"/>
    <n v="0"/>
    <n v="0"/>
    <n v="0"/>
    <n v="34"/>
    <n v="0"/>
    <m/>
    <x v="0"/>
    <x v="47"/>
    <m/>
    <m/>
  </r>
  <r>
    <x v="161"/>
    <m/>
    <s v="female"/>
    <m/>
    <n v="26"/>
    <n v="68.251884000000004"/>
    <n v="0"/>
    <n v="0"/>
    <x v="0"/>
    <s v="."/>
    <s v="."/>
    <s v="."/>
    <s v="."/>
    <n v="0"/>
    <n v="0"/>
    <n v="0"/>
    <n v="0"/>
    <n v="0"/>
    <n v="34"/>
    <n v="0"/>
    <m/>
    <x v="4"/>
    <x v="48"/>
    <m/>
    <m/>
  </r>
  <r>
    <x v="161"/>
    <m/>
    <s v="female"/>
    <m/>
    <n v="27"/>
    <n v="68.251884000000004"/>
    <n v="0"/>
    <n v="0"/>
    <x v="0"/>
    <s v="."/>
    <s v="."/>
    <s v="."/>
    <s v="."/>
    <n v="0"/>
    <n v="0"/>
    <n v="0"/>
    <n v="0"/>
    <n v="0"/>
    <n v="34"/>
    <n v="0"/>
    <m/>
    <x v="10"/>
    <x v="17"/>
    <m/>
    <m/>
  </r>
  <r>
    <x v="161"/>
    <m/>
    <s v="female"/>
    <m/>
    <n v="26"/>
    <n v="68.251884000000004"/>
    <n v="0"/>
    <n v="0"/>
    <x v="0"/>
    <s v="."/>
    <s v="."/>
    <s v="."/>
    <s v="."/>
    <n v="0"/>
    <n v="0"/>
    <n v="0"/>
    <n v="0"/>
    <n v="0"/>
    <n v="34"/>
    <n v="0"/>
    <m/>
    <x v="4"/>
    <x v="147"/>
    <m/>
    <m/>
  </r>
  <r>
    <x v="161"/>
    <m/>
    <s v="female"/>
    <m/>
    <n v="27"/>
    <n v="68.251884000000004"/>
    <n v="0"/>
    <n v="0"/>
    <x v="0"/>
    <s v="Remote Alcoholism"/>
    <s v="."/>
    <s v="."/>
    <s v="."/>
    <n v="0"/>
    <n v="0"/>
    <n v="0"/>
    <n v="0"/>
    <n v="0"/>
    <n v="34"/>
    <n v="0"/>
    <m/>
    <x v="10"/>
    <x v="1"/>
    <m/>
    <m/>
  </r>
  <r>
    <x v="161"/>
    <m/>
    <s v="female"/>
    <m/>
    <n v="27"/>
    <n v="68.251884000000004"/>
    <n v="0.5"/>
    <n v="0"/>
    <x v="1"/>
    <s v="."/>
    <s v="."/>
    <s v="."/>
    <s v="."/>
    <n v="0"/>
    <n v="0"/>
    <n v="0.5"/>
    <n v="0"/>
    <n v="0"/>
    <n v="34"/>
    <n v="0.5"/>
    <m/>
    <x v="10"/>
    <x v="47"/>
    <m/>
    <m/>
  </r>
  <r>
    <x v="161"/>
    <m/>
    <s v="female"/>
    <m/>
    <n v="25"/>
    <n v="68.251884000000004"/>
    <n v="0"/>
    <n v="0"/>
    <x v="0"/>
    <s v="."/>
    <s v="."/>
    <s v="."/>
    <s v="."/>
    <n v="0"/>
    <n v="0"/>
    <n v="0"/>
    <n v="0"/>
    <n v="0"/>
    <n v="34"/>
    <n v="0"/>
    <m/>
    <x v="10"/>
    <x v="73"/>
    <m/>
    <m/>
  </r>
  <r>
    <x v="161"/>
    <m/>
    <s v="female"/>
    <m/>
    <n v="25"/>
    <n v="68.251884000000004"/>
    <n v="0"/>
    <n v="0"/>
    <x v="0"/>
    <s v="."/>
    <s v="."/>
    <s v="."/>
    <s v="."/>
    <n v="0"/>
    <n v="0"/>
    <n v="0"/>
    <n v="0"/>
    <n v="0"/>
    <n v="34"/>
    <n v="0"/>
    <m/>
    <x v="10"/>
    <x v="46"/>
    <m/>
    <m/>
  </r>
  <r>
    <x v="161"/>
    <m/>
    <s v="female"/>
    <m/>
    <n v="27"/>
    <n v="68.251884000000004"/>
    <n v="0"/>
    <n v="0"/>
    <x v="0"/>
    <s v="."/>
    <s v="."/>
    <s v="."/>
    <s v="."/>
    <n v="0"/>
    <n v="0"/>
    <n v="0"/>
    <n v="0"/>
    <n v="0"/>
    <n v="34"/>
    <n v="0"/>
    <m/>
    <x v="10"/>
    <x v="12"/>
    <m/>
    <m/>
  </r>
  <r>
    <x v="161"/>
    <m/>
    <s v="female"/>
    <m/>
    <n v="24"/>
    <n v="68.251884000000004"/>
    <n v="0.5"/>
    <n v="0"/>
    <x v="1"/>
    <s v="."/>
    <s v="."/>
    <s v="."/>
    <s v="."/>
    <n v="0"/>
    <n v="0.5"/>
    <n v="0.5"/>
    <n v="0.5"/>
    <n v="0"/>
    <n v="34"/>
    <n v="1.5"/>
    <m/>
    <x v="3"/>
    <x v="86"/>
    <m/>
    <m/>
  </r>
  <r>
    <x v="162"/>
    <m/>
    <s v="male"/>
    <m/>
    <n v="29"/>
    <n v="67.123885999999999"/>
    <n v="0"/>
    <n v="0"/>
    <x v="0"/>
    <s v="."/>
    <s v="."/>
    <s v="."/>
    <s v="."/>
    <n v="0"/>
    <n v="0"/>
    <n v="0"/>
    <n v="0"/>
    <n v="0"/>
    <n v="33"/>
    <n v="0"/>
    <m/>
    <x v="10"/>
    <x v="70"/>
    <m/>
    <m/>
  </r>
  <r>
    <x v="162"/>
    <m/>
    <s v="male"/>
    <m/>
    <n v="28"/>
    <n v="67.123885999999999"/>
    <n v="0"/>
    <n v="0"/>
    <x v="0"/>
    <s v="."/>
    <s v="."/>
    <s v="."/>
    <s v="."/>
    <n v="0"/>
    <n v="0"/>
    <n v="0"/>
    <n v="0"/>
    <n v="0"/>
    <n v="33"/>
    <n v="0"/>
    <m/>
    <x v="10"/>
    <x v="20"/>
    <m/>
    <m/>
  </r>
  <r>
    <x v="162"/>
    <m/>
    <s v="male"/>
    <m/>
    <n v="30"/>
    <n v="67.123885999999999"/>
    <n v="0"/>
    <n v="0"/>
    <x v="0"/>
    <s v="."/>
    <s v="."/>
    <s v="."/>
    <s v="."/>
    <n v="0"/>
    <n v="0"/>
    <n v="0"/>
    <n v="0"/>
    <n v="0"/>
    <n v="33"/>
    <n v="0"/>
    <m/>
    <x v="10"/>
    <x v="70"/>
    <m/>
    <m/>
  </r>
  <r>
    <x v="162"/>
    <m/>
    <s v="male"/>
    <m/>
    <n v="30"/>
    <n v="67.123885999999999"/>
    <n v="0"/>
    <n v="0"/>
    <x v="0"/>
    <s v="."/>
    <s v="."/>
    <s v="."/>
    <s v="."/>
    <n v="0"/>
    <n v="0"/>
    <n v="0"/>
    <n v="0"/>
    <n v="0"/>
    <n v="33"/>
    <n v="0"/>
    <m/>
    <x v="3"/>
    <x v="70"/>
    <m/>
    <m/>
  </r>
  <r>
    <x v="162"/>
    <m/>
    <s v="male"/>
    <m/>
    <n v="29"/>
    <n v="67.123885999999999"/>
    <n v="0"/>
    <n v="0"/>
    <x v="0"/>
    <s v="."/>
    <s v="."/>
    <s v="."/>
    <s v="."/>
    <n v="0"/>
    <n v="0"/>
    <n v="0"/>
    <n v="0"/>
    <n v="0"/>
    <n v="33"/>
    <n v="0"/>
    <m/>
    <x v="10"/>
    <x v="69"/>
    <m/>
    <m/>
  </r>
  <r>
    <x v="162"/>
    <m/>
    <s v="male"/>
    <m/>
    <n v="27"/>
    <n v="67.123885999999999"/>
    <n v="0"/>
    <n v="0"/>
    <x v="0"/>
    <s v="."/>
    <s v="."/>
    <s v="."/>
    <s v="."/>
    <n v="0"/>
    <n v="0"/>
    <n v="0"/>
    <n v="0"/>
    <n v="0"/>
    <n v="33"/>
    <n v="0"/>
    <m/>
    <x v="10"/>
    <x v="70"/>
    <m/>
    <m/>
  </r>
  <r>
    <x v="163"/>
    <m/>
    <s v="female"/>
    <m/>
    <n v="29"/>
    <n v="72.840519999999998"/>
    <n v="0"/>
    <n v="0"/>
    <x v="0"/>
    <s v="."/>
    <s v="."/>
    <s v="."/>
    <s v="."/>
    <n v="0"/>
    <n v="0"/>
    <n v="0"/>
    <n v="0"/>
    <n v="0"/>
    <n v="34"/>
    <n v="0"/>
    <m/>
    <x v="1"/>
    <x v="47"/>
    <m/>
    <m/>
  </r>
  <r>
    <x v="163"/>
    <m/>
    <s v="female"/>
    <m/>
    <n v="30"/>
    <n v="72.840519999999998"/>
    <n v="0"/>
    <n v="0"/>
    <x v="0"/>
    <s v="."/>
    <s v="."/>
    <s v="."/>
    <s v="."/>
    <n v="0"/>
    <n v="0"/>
    <n v="0"/>
    <n v="0"/>
    <n v="0"/>
    <n v="34"/>
    <n v="0"/>
    <m/>
    <x v="2"/>
    <x v="14"/>
    <m/>
    <m/>
  </r>
  <r>
    <x v="163"/>
    <m/>
    <s v="female"/>
    <m/>
    <n v="30"/>
    <n v="72.840519999999998"/>
    <n v="0"/>
    <n v="0"/>
    <x v="0"/>
    <s v="."/>
    <s v="."/>
    <s v="."/>
    <s v="."/>
    <n v="0"/>
    <n v="0"/>
    <n v="0"/>
    <n v="0"/>
    <n v="0"/>
    <n v="34"/>
    <n v="0"/>
    <m/>
    <x v="5"/>
    <x v="1"/>
    <m/>
    <m/>
  </r>
  <r>
    <x v="163"/>
    <m/>
    <s v="female"/>
    <m/>
    <n v="30"/>
    <n v="72.840519999999998"/>
    <n v="0"/>
    <n v="0"/>
    <x v="0"/>
    <s v="."/>
    <s v="."/>
    <s v="."/>
    <s v="."/>
    <n v="0"/>
    <n v="0"/>
    <n v="0"/>
    <n v="0"/>
    <n v="0"/>
    <n v="34"/>
    <n v="0"/>
    <m/>
    <x v="2"/>
    <x v="47"/>
    <m/>
    <m/>
  </r>
  <r>
    <x v="164"/>
    <m/>
    <s v="male"/>
    <m/>
    <n v="27"/>
    <n v="66.880219999999994"/>
    <n v="0"/>
    <n v="0"/>
    <x v="0"/>
    <s v="."/>
    <s v="."/>
    <s v="."/>
    <s v="."/>
    <n v="0"/>
    <n v="0"/>
    <n v="0"/>
    <n v="0"/>
    <n v="0"/>
    <n v="33"/>
    <n v="0"/>
    <m/>
    <x v="2"/>
    <x v="98"/>
    <m/>
    <m/>
  </r>
  <r>
    <x v="164"/>
    <m/>
    <s v="male"/>
    <m/>
    <n v="27"/>
    <n v="66.880219999999994"/>
    <n v="0"/>
    <n v="0"/>
    <x v="0"/>
    <s v="."/>
    <s v="."/>
    <s v="."/>
    <s v="."/>
    <n v="0"/>
    <n v="0"/>
    <n v="0"/>
    <n v="0"/>
    <n v="0"/>
    <n v="33"/>
    <n v="0"/>
    <m/>
    <x v="2"/>
    <x v="98"/>
    <m/>
    <m/>
  </r>
  <r>
    <x v="164"/>
    <m/>
    <s v="male"/>
    <m/>
    <n v="26"/>
    <n v="66.880219999999994"/>
    <n v="0"/>
    <n v="0"/>
    <x v="0"/>
    <s v="."/>
    <s v="."/>
    <s v="."/>
    <s v="."/>
    <n v="0"/>
    <n v="0"/>
    <n v="0"/>
    <n v="0"/>
    <n v="0"/>
    <n v="33"/>
    <n v="0"/>
    <m/>
    <x v="5"/>
    <x v="47"/>
    <m/>
    <m/>
  </r>
  <r>
    <x v="164"/>
    <m/>
    <s v="male"/>
    <m/>
    <n v="26"/>
    <n v="66.880219999999994"/>
    <n v="0"/>
    <n v="0"/>
    <x v="0"/>
    <s v="."/>
    <s v="."/>
    <s v="."/>
    <s v="."/>
    <n v="0"/>
    <n v="0"/>
    <n v="0"/>
    <n v="0"/>
    <n v="0"/>
    <n v="33"/>
    <n v="0"/>
    <m/>
    <x v="5"/>
    <x v="47"/>
    <m/>
    <m/>
  </r>
  <r>
    <x v="164"/>
    <m/>
    <s v="male"/>
    <m/>
    <n v="26"/>
    <n v="66.880219999999994"/>
    <n v="0"/>
    <n v="0"/>
    <x v="0"/>
    <s v="."/>
    <s v="."/>
    <s v="."/>
    <s v="."/>
    <n v="0"/>
    <n v="0"/>
    <n v="0"/>
    <n v="0"/>
    <n v="0"/>
    <n v="33"/>
    <n v="0"/>
    <m/>
    <x v="5"/>
    <x v="11"/>
    <m/>
    <m/>
  </r>
  <r>
    <x v="164"/>
    <m/>
    <s v="male"/>
    <m/>
    <n v="26"/>
    <n v="66.880219999999994"/>
    <n v="0"/>
    <n v="0"/>
    <x v="0"/>
    <s v="."/>
    <s v="."/>
    <s v="."/>
    <s v="."/>
    <n v="0"/>
    <n v="0"/>
    <n v="0"/>
    <n v="0"/>
    <n v="0"/>
    <n v="33"/>
    <n v="0"/>
    <m/>
    <x v="5"/>
    <x v="11"/>
    <m/>
    <m/>
  </r>
  <r>
    <x v="165"/>
    <m/>
    <s v="female"/>
    <m/>
    <n v="30"/>
    <n v="62.442160000000001"/>
    <n v="0"/>
    <n v="0"/>
    <x v="0"/>
    <s v="Remote Mood disorder"/>
    <s v="."/>
    <s v="."/>
    <s v="."/>
    <n v="0"/>
    <n v="0"/>
    <n v="0"/>
    <n v="0"/>
    <n v="0"/>
    <n v="33"/>
    <n v="0"/>
    <m/>
    <x v="8"/>
    <x v="24"/>
    <m/>
    <m/>
  </r>
  <r>
    <x v="165"/>
    <m/>
    <s v="female"/>
    <m/>
    <n v="30"/>
    <n v="62.442160000000001"/>
    <n v="0"/>
    <n v="0"/>
    <x v="0"/>
    <s v="."/>
    <s v="."/>
    <s v="."/>
    <s v="."/>
    <n v="0"/>
    <n v="0"/>
    <n v="0"/>
    <n v="0"/>
    <n v="0"/>
    <n v="33"/>
    <n v="0"/>
    <m/>
    <x v="7"/>
    <x v="4"/>
    <m/>
    <m/>
  </r>
  <r>
    <x v="165"/>
    <m/>
    <s v="female"/>
    <m/>
    <n v="30"/>
    <n v="62.442160000000001"/>
    <n v="0"/>
    <n v="0"/>
    <x v="0"/>
    <s v="Remote Mood disorder"/>
    <s v="."/>
    <s v="."/>
    <s v="."/>
    <n v="0"/>
    <n v="0"/>
    <n v="0"/>
    <n v="0"/>
    <n v="0"/>
    <n v="33"/>
    <n v="0"/>
    <m/>
    <x v="8"/>
    <x v="23"/>
    <m/>
    <m/>
  </r>
  <r>
    <x v="165"/>
    <m/>
    <s v="female"/>
    <m/>
    <n v="29"/>
    <n v="62.442160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65"/>
    <m/>
    <s v="female"/>
    <m/>
    <n v="30"/>
    <n v="62.442160000000001"/>
    <n v="0"/>
    <n v="0"/>
    <x v="0"/>
    <s v="Remote Mood disorder"/>
    <s v="."/>
    <s v="."/>
    <s v="."/>
    <n v="0"/>
    <n v="0"/>
    <n v="0"/>
    <n v="0"/>
    <n v="0"/>
    <n v="33"/>
    <n v="0"/>
    <m/>
    <x v="0"/>
    <x v="0"/>
    <m/>
    <m/>
  </r>
  <r>
    <x v="165"/>
    <m/>
    <s v="female"/>
    <m/>
    <n v="30"/>
    <n v="62.442160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65"/>
    <m/>
    <s v="female"/>
    <m/>
    <n v="30"/>
    <n v="62.442160000000001"/>
    <n v="0"/>
    <n v="0"/>
    <x v="0"/>
    <s v="Remote Mood disorder"/>
    <s v="."/>
    <s v="."/>
    <s v="."/>
    <n v="0"/>
    <n v="0"/>
    <n v="0"/>
    <n v="0"/>
    <n v="0"/>
    <n v="33"/>
    <n v="0"/>
    <m/>
    <x v="4"/>
    <x v="2"/>
    <m/>
    <m/>
  </r>
  <r>
    <x v="165"/>
    <m/>
    <s v="female"/>
    <m/>
    <n v="30"/>
    <n v="62.442160000000001"/>
    <n v="0"/>
    <n v="0"/>
    <x v="0"/>
    <s v="."/>
    <s v="."/>
    <s v="."/>
    <s v="."/>
    <n v="0"/>
    <n v="0"/>
    <n v="0"/>
    <n v="0"/>
    <n v="0"/>
    <n v="33"/>
    <n v="0"/>
    <m/>
    <x v="4"/>
    <x v="15"/>
    <m/>
    <m/>
  </r>
  <r>
    <x v="165"/>
    <m/>
    <s v="female"/>
    <m/>
    <n v="30"/>
    <n v="62.442160000000001"/>
    <n v="0"/>
    <n v="0"/>
    <x v="0"/>
    <s v="Active Other neurol/med diagnoses"/>
    <s v="."/>
    <s v="."/>
    <s v="."/>
    <n v="0"/>
    <n v="0"/>
    <n v="0"/>
    <n v="0"/>
    <n v="0"/>
    <n v="33"/>
    <n v="0"/>
    <m/>
    <x v="4"/>
    <x v="17"/>
    <m/>
    <m/>
  </r>
  <r>
    <x v="165"/>
    <m/>
    <s v="female"/>
    <m/>
    <n v="30"/>
    <n v="62.442160000000001"/>
    <n v="0"/>
    <n v="0"/>
    <x v="0"/>
    <s v="Active Other neurol/med diagnoses"/>
    <s v="."/>
    <s v="."/>
    <s v="."/>
    <n v="0"/>
    <n v="0"/>
    <n v="0"/>
    <n v="0"/>
    <n v="0"/>
    <n v="33"/>
    <n v="0"/>
    <m/>
    <x v="0"/>
    <x v="0"/>
    <m/>
    <m/>
  </r>
  <r>
    <x v="166"/>
    <m/>
    <s v="female"/>
    <m/>
    <n v="24"/>
    <n v="77.856260000000006"/>
    <n v="0"/>
    <n v="0"/>
    <x v="0"/>
    <s v="Active Mood disorder"/>
    <s v="Active Bereavement"/>
    <s v="."/>
    <s v="."/>
    <n v="0"/>
    <n v="0"/>
    <n v="0"/>
    <n v="0"/>
    <n v="0"/>
    <n v="34"/>
    <n v="0"/>
    <m/>
    <x v="1"/>
    <x v="41"/>
    <m/>
    <m/>
  </r>
  <r>
    <x v="166"/>
    <m/>
    <s v="female"/>
    <m/>
    <n v="24"/>
    <n v="77.856260000000006"/>
    <n v="0.5"/>
    <n v="0"/>
    <x v="1"/>
    <s v="Active Mood disorder"/>
    <s v="Remote Hypothyroidism"/>
    <s v="."/>
    <s v="."/>
    <n v="0"/>
    <n v="0.5"/>
    <n v="0.5"/>
    <n v="0"/>
    <n v="0"/>
    <n v="34"/>
    <n v="1"/>
    <m/>
    <x v="1"/>
    <x v="110"/>
    <m/>
    <m/>
  </r>
  <r>
    <x v="166"/>
    <m/>
    <s v="female"/>
    <m/>
    <n v="24"/>
    <n v="77.856260000000006"/>
    <n v="0.5"/>
    <n v="0.5"/>
    <x v="4"/>
    <s v="Active Mood disorder"/>
    <s v="."/>
    <s v="."/>
    <s v="."/>
    <n v="0.5"/>
    <n v="1"/>
    <n v="1"/>
    <n v="1"/>
    <n v="0"/>
    <n v="34"/>
    <n v="4"/>
    <m/>
    <x v="3"/>
    <x v="67"/>
    <m/>
    <m/>
  </r>
  <r>
    <x v="167"/>
    <m/>
    <s v="female"/>
    <m/>
    <n v="29"/>
    <n v="78.765230000000003"/>
    <n v="0"/>
    <n v="0"/>
    <x v="0"/>
    <s v="Remote Mood disorder"/>
    <s v="."/>
    <s v="."/>
    <s v="."/>
    <n v="0"/>
    <n v="0"/>
    <n v="0"/>
    <n v="0"/>
    <n v="0"/>
    <n v="33"/>
    <n v="0"/>
    <m/>
    <x v="4"/>
    <x v="167"/>
    <m/>
    <m/>
  </r>
  <r>
    <x v="167"/>
    <m/>
    <s v="female"/>
    <m/>
    <n v="29"/>
    <n v="78.765230000000003"/>
    <n v="0"/>
    <n v="0"/>
    <x v="0"/>
    <s v="Remote Mood disorder"/>
    <s v="."/>
    <s v="."/>
    <s v="."/>
    <n v="0"/>
    <n v="0"/>
    <n v="0"/>
    <n v="0"/>
    <n v="0"/>
    <n v="33"/>
    <n v="0"/>
    <m/>
    <x v="10"/>
    <x v="167"/>
    <m/>
    <m/>
  </r>
  <r>
    <x v="167"/>
    <m/>
    <s v="female"/>
    <m/>
    <n v="30"/>
    <n v="78.765230000000003"/>
    <n v="0"/>
    <n v="0"/>
    <x v="0"/>
    <s v="."/>
    <s v="."/>
    <s v="."/>
    <s v="."/>
    <n v="0"/>
    <n v="0"/>
    <n v="0"/>
    <n v="0"/>
    <n v="0"/>
    <n v="33"/>
    <n v="0"/>
    <m/>
    <x v="10"/>
    <x v="167"/>
    <m/>
    <m/>
  </r>
  <r>
    <x v="167"/>
    <m/>
    <s v="female"/>
    <m/>
    <m/>
    <n v="78.765230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67"/>
    <m/>
    <s v="female"/>
    <m/>
    <m/>
    <n v="78.765230000000003"/>
    <n v="0"/>
    <n v="0"/>
    <x v="0"/>
    <s v="Active Mood disorder"/>
    <s v="Remote Hypothyroidism"/>
    <s v="."/>
    <s v="."/>
    <n v="0"/>
    <n v="0"/>
    <n v="0"/>
    <n v="0"/>
    <n v="0"/>
    <n v="33"/>
    <n v="0"/>
    <m/>
    <x v="0"/>
    <x v="0"/>
    <m/>
    <m/>
  </r>
  <r>
    <x v="168"/>
    <m/>
    <s v="female"/>
    <m/>
    <n v="30"/>
    <n v="66.294319999999999"/>
    <n v="0.5"/>
    <n v="0"/>
    <x v="1"/>
    <s v="Active Other neurol/med diagnoses"/>
    <s v="."/>
    <s v="."/>
    <s v="."/>
    <n v="0"/>
    <n v="0.5"/>
    <n v="0.5"/>
    <n v="0"/>
    <n v="0"/>
    <m/>
    <n v="1"/>
    <m/>
    <x v="10"/>
    <x v="35"/>
    <m/>
    <m/>
  </r>
  <r>
    <x v="168"/>
    <m/>
    <s v="female"/>
    <m/>
    <n v="30"/>
    <n v="66.294319999999999"/>
    <n v="0"/>
    <n v="0"/>
    <x v="0"/>
    <s v="."/>
    <s v="."/>
    <s v="."/>
    <s v="."/>
    <n v="0"/>
    <n v="0"/>
    <n v="0"/>
    <n v="0"/>
    <n v="0"/>
    <m/>
    <n v="0"/>
    <m/>
    <x v="10"/>
    <x v="23"/>
    <m/>
    <m/>
  </r>
  <r>
    <x v="169"/>
    <m/>
    <s v="male"/>
    <m/>
    <n v="29"/>
    <n v="56.580424999999998"/>
    <n v="0"/>
    <n v="0"/>
    <x v="0"/>
    <s v="."/>
    <s v="."/>
    <s v="."/>
    <s v="."/>
    <n v="0"/>
    <n v="0"/>
    <n v="0"/>
    <n v="0"/>
    <n v="0"/>
    <n v="33"/>
    <n v="0"/>
    <m/>
    <x v="13"/>
    <x v="9"/>
    <m/>
    <m/>
  </r>
  <r>
    <x v="169"/>
    <m/>
    <s v="male"/>
    <m/>
    <n v="30"/>
    <n v="56.580424999999998"/>
    <n v="0"/>
    <n v="0"/>
    <x v="0"/>
    <s v="."/>
    <s v="."/>
    <s v="."/>
    <s v="."/>
    <n v="0"/>
    <n v="0"/>
    <n v="0"/>
    <n v="0"/>
    <n v="0"/>
    <n v="33"/>
    <n v="0"/>
    <m/>
    <x v="12"/>
    <x v="22"/>
    <m/>
    <m/>
  </r>
  <r>
    <x v="170"/>
    <m/>
    <s v="female"/>
    <m/>
    <n v="30"/>
    <n v="70.587270000000004"/>
    <n v="0"/>
    <n v="0"/>
    <x v="0"/>
    <s v="."/>
    <s v="."/>
    <s v="."/>
    <s v="."/>
    <n v="0"/>
    <n v="0"/>
    <n v="0"/>
    <n v="0"/>
    <n v="0"/>
    <n v="33"/>
    <n v="0"/>
    <m/>
    <x v="5"/>
    <x v="68"/>
    <m/>
    <m/>
  </r>
  <r>
    <x v="170"/>
    <m/>
    <s v="female"/>
    <m/>
    <n v="30"/>
    <n v="70.587270000000004"/>
    <n v="0"/>
    <n v="0"/>
    <x v="0"/>
    <s v="."/>
    <s v="."/>
    <s v="."/>
    <s v="."/>
    <n v="0"/>
    <n v="0"/>
    <n v="0"/>
    <n v="0"/>
    <n v="0"/>
    <n v="33"/>
    <n v="0"/>
    <m/>
    <x v="5"/>
    <x v="20"/>
    <m/>
    <m/>
  </r>
  <r>
    <x v="171"/>
    <m/>
    <s v="female"/>
    <m/>
    <n v="27"/>
    <n v="73.075969999999998"/>
    <n v="0"/>
    <n v="0"/>
    <x v="0"/>
    <s v="Remote Hypothyroidism"/>
    <s v="."/>
    <s v="."/>
    <s v="."/>
    <n v="0"/>
    <n v="0.5"/>
    <n v="0"/>
    <n v="0"/>
    <n v="0"/>
    <n v="33"/>
    <n v="0.5"/>
    <m/>
    <x v="8"/>
    <x v="116"/>
    <m/>
    <m/>
  </r>
  <r>
    <x v="171"/>
    <m/>
    <s v="female"/>
    <m/>
    <n v="30"/>
    <n v="73.075969999999998"/>
    <n v="0"/>
    <n v="0"/>
    <x v="0"/>
    <s v="."/>
    <s v="."/>
    <s v="."/>
    <s v="."/>
    <n v="0"/>
    <n v="0"/>
    <n v="0"/>
    <n v="0"/>
    <n v="0"/>
    <n v="33"/>
    <n v="0"/>
    <m/>
    <x v="8"/>
    <x v="27"/>
    <m/>
    <m/>
  </r>
  <r>
    <x v="171"/>
    <m/>
    <s v="female"/>
    <m/>
    <n v="30"/>
    <n v="73.075969999999998"/>
    <n v="0"/>
    <n v="0"/>
    <x v="0"/>
    <s v="."/>
    <s v="."/>
    <s v="."/>
    <s v="."/>
    <n v="0"/>
    <n v="0"/>
    <n v="0"/>
    <n v="0"/>
    <n v="0"/>
    <n v="33"/>
    <n v="0"/>
    <m/>
    <x v="8"/>
    <x v="50"/>
    <m/>
    <m/>
  </r>
  <r>
    <x v="171"/>
    <m/>
    <s v="female"/>
    <m/>
    <n v="29"/>
    <n v="73.075969999999998"/>
    <n v="0"/>
    <n v="0"/>
    <x v="0"/>
    <s v="."/>
    <s v="."/>
    <s v="."/>
    <s v="."/>
    <n v="0"/>
    <n v="0"/>
    <n v="0"/>
    <n v="0"/>
    <n v="0"/>
    <n v="33"/>
    <n v="0"/>
    <m/>
    <x v="8"/>
    <x v="27"/>
    <m/>
    <m/>
  </r>
  <r>
    <x v="171"/>
    <m/>
    <s v="female"/>
    <m/>
    <n v="29"/>
    <n v="73.075969999999998"/>
    <n v="0"/>
    <n v="0"/>
    <x v="0"/>
    <s v="."/>
    <s v="."/>
    <s v="."/>
    <s v="."/>
    <n v="0"/>
    <n v="0"/>
    <n v="0"/>
    <n v="0"/>
    <n v="0"/>
    <n v="33"/>
    <n v="0"/>
    <m/>
    <x v="8"/>
    <x v="26"/>
    <m/>
    <m/>
  </r>
  <r>
    <x v="171"/>
    <m/>
    <s v="female"/>
    <m/>
    <n v="29"/>
    <n v="73.075969999999998"/>
    <n v="0"/>
    <n v="0"/>
    <x v="0"/>
    <s v="."/>
    <s v="."/>
    <s v="."/>
    <s v="."/>
    <n v="0"/>
    <n v="0"/>
    <n v="0"/>
    <n v="0"/>
    <n v="0"/>
    <n v="33"/>
    <n v="0"/>
    <m/>
    <x v="4"/>
    <x v="34"/>
    <m/>
    <m/>
  </r>
  <r>
    <x v="171"/>
    <m/>
    <s v="female"/>
    <m/>
    <n v="29"/>
    <n v="73.075969999999998"/>
    <n v="0"/>
    <n v="0"/>
    <x v="0"/>
    <s v="."/>
    <s v="."/>
    <s v="."/>
    <s v="."/>
    <n v="0"/>
    <n v="0"/>
    <n v="0"/>
    <n v="0"/>
    <n v="0"/>
    <n v="33"/>
    <n v="0"/>
    <m/>
    <x v="8"/>
    <x v="8"/>
    <m/>
    <m/>
  </r>
  <r>
    <x v="171"/>
    <m/>
    <s v="female"/>
    <m/>
    <n v="30"/>
    <n v="73.075969999999998"/>
    <n v="0"/>
    <n v="0"/>
    <x v="0"/>
    <s v="Remote Hypothyroidism"/>
    <s v="."/>
    <s v="."/>
    <s v="."/>
    <n v="0"/>
    <n v="0"/>
    <n v="0"/>
    <n v="0"/>
    <n v="0"/>
    <n v="33"/>
    <n v="0"/>
    <m/>
    <x v="8"/>
    <x v="6"/>
    <m/>
    <m/>
  </r>
  <r>
    <x v="171"/>
    <m/>
    <s v="female"/>
    <m/>
    <n v="26"/>
    <n v="73.075969999999998"/>
    <n v="0"/>
    <n v="0"/>
    <x v="0"/>
    <s v="."/>
    <s v="."/>
    <s v="."/>
    <s v="."/>
    <n v="0"/>
    <n v="0"/>
    <n v="0"/>
    <n v="0"/>
    <n v="0"/>
    <n v="33"/>
    <n v="0"/>
    <m/>
    <x v="8"/>
    <x v="34"/>
    <m/>
    <m/>
  </r>
  <r>
    <x v="171"/>
    <m/>
    <s v="female"/>
    <m/>
    <n v="28"/>
    <n v="73.075969999999998"/>
    <n v="0"/>
    <n v="0"/>
    <x v="0"/>
    <s v="."/>
    <s v="."/>
    <s v="."/>
    <s v="."/>
    <n v="0"/>
    <n v="0"/>
    <n v="0"/>
    <n v="0"/>
    <n v="0"/>
    <n v="33"/>
    <n v="0"/>
    <m/>
    <x v="4"/>
    <x v="5"/>
    <m/>
    <m/>
  </r>
  <r>
    <x v="172"/>
    <m/>
    <s v="female"/>
    <m/>
    <n v="28"/>
    <n v="63.745379999999997"/>
    <n v="0.5"/>
    <n v="0.5"/>
    <x v="1"/>
    <s v="Active Mood disorder"/>
    <s v="."/>
    <s v="."/>
    <s v="."/>
    <n v="0"/>
    <n v="0.5"/>
    <n v="0.5"/>
    <n v="0"/>
    <n v="0"/>
    <n v="33"/>
    <n v="1.5"/>
    <m/>
    <x v="0"/>
    <x v="122"/>
    <m/>
    <m/>
  </r>
  <r>
    <x v="172"/>
    <m/>
    <s v="female"/>
    <m/>
    <n v="29"/>
    <n v="63.745379999999997"/>
    <n v="0"/>
    <n v="0"/>
    <x v="0"/>
    <s v="Active Mood disorder"/>
    <s v="."/>
    <s v="."/>
    <s v="."/>
    <n v="0.5"/>
    <n v="0"/>
    <n v="0"/>
    <n v="0"/>
    <n v="0"/>
    <n v="33"/>
    <n v="0.5"/>
    <m/>
    <x v="0"/>
    <x v="35"/>
    <m/>
    <m/>
  </r>
  <r>
    <x v="172"/>
    <m/>
    <s v="female"/>
    <m/>
    <n v="25"/>
    <n v="63.745379999999997"/>
    <n v="0.5"/>
    <n v="0"/>
    <x v="28"/>
    <s v="Active Mood disorder"/>
    <s v="."/>
    <s v="."/>
    <s v="."/>
    <n v="0"/>
    <n v="0"/>
    <n v="0.5"/>
    <n v="0"/>
    <n v="0"/>
    <n v="33"/>
    <n v="0.5"/>
    <m/>
    <x v="0"/>
    <x v="41"/>
    <m/>
    <m/>
  </r>
  <r>
    <x v="172"/>
    <m/>
    <s v="female"/>
    <m/>
    <n v="28"/>
    <n v="63.745379999999997"/>
    <n v="0.5"/>
    <n v="0"/>
    <x v="29"/>
    <s v="Active Mood disorder"/>
    <s v="."/>
    <s v="."/>
    <s v="."/>
    <n v="0.5"/>
    <n v="0"/>
    <n v="0.5"/>
    <n v="0"/>
    <n v="0"/>
    <n v="33"/>
    <n v="1"/>
    <m/>
    <x v="0"/>
    <x v="79"/>
    <m/>
    <m/>
  </r>
  <r>
    <x v="172"/>
    <m/>
    <s v="female"/>
    <m/>
    <n v="30"/>
    <n v="63.745379999999997"/>
    <n v="0.5"/>
    <n v="0"/>
    <x v="2"/>
    <s v="Active Mood disorder"/>
    <s v="Active Other neurol/med diagnoses"/>
    <s v="."/>
    <s v="."/>
    <n v="0"/>
    <n v="0"/>
    <n v="0.5"/>
    <n v="0"/>
    <n v="0"/>
    <n v="33"/>
    <n v="0.5"/>
    <m/>
    <x v="0"/>
    <x v="32"/>
    <m/>
    <m/>
  </r>
  <r>
    <x v="172"/>
    <m/>
    <s v="female"/>
    <m/>
    <n v="28"/>
    <n v="63.745379999999997"/>
    <n v="0"/>
    <n v="0"/>
    <x v="0"/>
    <s v="Active Mood disorder"/>
    <s v="Active Other neurol/med diagnoses"/>
    <s v="."/>
    <s v="."/>
    <n v="0"/>
    <n v="0"/>
    <n v="0"/>
    <n v="0"/>
    <n v="0"/>
    <n v="33"/>
    <n v="0"/>
    <m/>
    <x v="9"/>
    <x v="110"/>
    <m/>
    <m/>
  </r>
  <r>
    <x v="172"/>
    <m/>
    <s v="female"/>
    <m/>
    <n v="28"/>
    <n v="63.745379999999997"/>
    <n v="0"/>
    <n v="0"/>
    <x v="0"/>
    <s v="Active Mood disorder"/>
    <s v="Active Bereavement"/>
    <s v="Active Other neurol/med diagnoses"/>
    <s v="."/>
    <n v="0"/>
    <n v="0"/>
    <n v="0"/>
    <n v="0"/>
    <n v="0"/>
    <n v="33"/>
    <n v="0"/>
    <m/>
    <x v="9"/>
    <x v="34"/>
    <m/>
    <m/>
  </r>
  <r>
    <x v="172"/>
    <m/>
    <s v="female"/>
    <m/>
    <n v="27"/>
    <n v="63.745379999999997"/>
    <n v="0"/>
    <n v="0"/>
    <x v="0"/>
    <s v="Active Mood disorder"/>
    <s v="."/>
    <s v="."/>
    <s v="."/>
    <n v="0"/>
    <n v="0"/>
    <n v="0"/>
    <n v="0"/>
    <n v="0"/>
    <n v="33"/>
    <n v="0"/>
    <m/>
    <x v="9"/>
    <x v="79"/>
    <m/>
    <m/>
  </r>
  <r>
    <x v="172"/>
    <m/>
    <s v="female"/>
    <m/>
    <n v="28"/>
    <n v="63.745379999999997"/>
    <n v="0.5"/>
    <n v="0"/>
    <x v="1"/>
    <s v="Active Mood disorder"/>
    <s v="Active Other neurol/med diagnoses"/>
    <s v="."/>
    <s v="."/>
    <n v="0.5"/>
    <n v="0"/>
    <n v="0.5"/>
    <n v="0"/>
    <n v="0"/>
    <n v="33"/>
    <n v="1"/>
    <m/>
    <x v="9"/>
    <x v="32"/>
    <m/>
    <m/>
  </r>
  <r>
    <x v="172"/>
    <m/>
    <s v="female"/>
    <m/>
    <n v="27"/>
    <n v="63.745379999999997"/>
    <n v="0"/>
    <n v="0"/>
    <x v="0"/>
    <s v="Active Mood disorder"/>
    <s v="Remote Hypothyroidism"/>
    <s v="Active Other neurol/med diagnoses"/>
    <s v="."/>
    <n v="0"/>
    <n v="0"/>
    <n v="0"/>
    <n v="0"/>
    <n v="0"/>
    <n v="33"/>
    <n v="0"/>
    <m/>
    <x v="17"/>
    <x v="133"/>
    <m/>
    <m/>
  </r>
  <r>
    <x v="172"/>
    <m/>
    <s v="female"/>
    <m/>
    <n v="28"/>
    <n v="63.745379999999997"/>
    <n v="0"/>
    <n v="0"/>
    <x v="0"/>
    <s v="Active Mood disorder"/>
    <s v="Remote Hypothyroidism"/>
    <s v="."/>
    <s v="."/>
    <n v="0"/>
    <n v="0"/>
    <n v="0"/>
    <n v="0"/>
    <n v="0"/>
    <n v="33"/>
    <n v="0"/>
    <m/>
    <x v="17"/>
    <x v="117"/>
    <m/>
    <m/>
  </r>
  <r>
    <x v="172"/>
    <m/>
    <s v="female"/>
    <m/>
    <n v="28"/>
    <n v="63.745379999999997"/>
    <n v="0"/>
    <n v="0"/>
    <x v="0"/>
    <s v="Remote Mood disorder"/>
    <s v="Remote Hypothyroidism"/>
    <s v="."/>
    <s v="."/>
    <n v="0"/>
    <n v="0"/>
    <n v="0"/>
    <n v="0"/>
    <n v="0"/>
    <n v="33"/>
    <n v="0"/>
    <m/>
    <x v="17"/>
    <x v="19"/>
    <m/>
    <m/>
  </r>
  <r>
    <x v="172"/>
    <m/>
    <s v="female"/>
    <m/>
    <n v="27"/>
    <n v="63.745379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73"/>
    <m/>
    <s v="male"/>
    <m/>
    <n v="30"/>
    <n v="69.486660000000001"/>
    <n v="0"/>
    <n v="0"/>
    <x v="0"/>
    <s v="."/>
    <s v="."/>
    <s v="."/>
    <s v="."/>
    <n v="0"/>
    <n v="0"/>
    <n v="0"/>
    <n v="0"/>
    <n v="0"/>
    <n v="22"/>
    <n v="0"/>
    <m/>
    <x v="13"/>
    <x v="31"/>
    <m/>
    <m/>
  </r>
  <r>
    <x v="173"/>
    <m/>
    <s v="male"/>
    <m/>
    <n v="29"/>
    <n v="69.486660000000001"/>
    <n v="0"/>
    <n v="0"/>
    <x v="0"/>
    <s v="Remote Mood disorder"/>
    <s v="."/>
    <s v="."/>
    <s v="."/>
    <n v="0"/>
    <n v="0"/>
    <n v="0"/>
    <n v="0"/>
    <n v="0"/>
    <n v="22"/>
    <n v="0"/>
    <m/>
    <x v="11"/>
    <x v="31"/>
    <m/>
    <m/>
  </r>
  <r>
    <x v="173"/>
    <m/>
    <s v="male"/>
    <m/>
    <n v="27"/>
    <n v="69.486660000000001"/>
    <n v="0"/>
    <n v="0"/>
    <x v="0"/>
    <s v="Remote CVD"/>
    <s v="."/>
    <s v="."/>
    <s v="."/>
    <n v="0"/>
    <n v="0"/>
    <n v="0"/>
    <n v="0"/>
    <n v="0"/>
    <n v="22"/>
    <n v="0"/>
    <m/>
    <x v="13"/>
    <x v="31"/>
    <m/>
    <m/>
  </r>
  <r>
    <x v="174"/>
    <m/>
    <s v="female"/>
    <m/>
    <n v="29"/>
    <n v="45.212868"/>
    <n v="0"/>
    <n v="0"/>
    <x v="0"/>
    <s v="."/>
    <s v="."/>
    <s v="."/>
    <s v="."/>
    <n v="0"/>
    <n v="0"/>
    <n v="0"/>
    <n v="0"/>
    <n v="0"/>
    <n v="44"/>
    <n v="0"/>
    <m/>
    <x v="0"/>
    <x v="14"/>
    <m/>
    <m/>
  </r>
  <r>
    <x v="174"/>
    <m/>
    <s v="female"/>
    <m/>
    <n v="29"/>
    <n v="45.212868"/>
    <n v="0"/>
    <n v="0"/>
    <x v="0"/>
    <s v="."/>
    <s v="."/>
    <s v="."/>
    <s v="."/>
    <n v="0"/>
    <n v="0"/>
    <n v="0"/>
    <n v="0"/>
    <n v="0"/>
    <n v="44"/>
    <n v="0"/>
    <m/>
    <x v="3"/>
    <x v="1"/>
    <m/>
    <m/>
  </r>
  <r>
    <x v="174"/>
    <m/>
    <s v="female"/>
    <m/>
    <n v="29"/>
    <n v="45.212868"/>
    <n v="0"/>
    <n v="0"/>
    <x v="0"/>
    <s v="."/>
    <s v="."/>
    <s v="."/>
    <s v="."/>
    <n v="0"/>
    <n v="0"/>
    <n v="0"/>
    <n v="0"/>
    <n v="0"/>
    <n v="44"/>
    <n v="0"/>
    <m/>
    <x v="1"/>
    <x v="73"/>
    <m/>
    <m/>
  </r>
  <r>
    <x v="174"/>
    <m/>
    <s v="female"/>
    <m/>
    <n v="30"/>
    <n v="45.212868"/>
    <n v="0"/>
    <n v="0"/>
    <x v="0"/>
    <s v="."/>
    <s v="."/>
    <s v="."/>
    <s v="."/>
    <n v="0"/>
    <n v="0"/>
    <n v="0"/>
    <n v="0"/>
    <n v="0"/>
    <n v="44"/>
    <n v="0"/>
    <m/>
    <x v="0"/>
    <x v="0"/>
    <m/>
    <m/>
  </r>
  <r>
    <x v="175"/>
    <m/>
    <s v="female"/>
    <m/>
    <n v="29"/>
    <n v="68.071179999999998"/>
    <n v="0"/>
    <n v="0"/>
    <x v="0"/>
    <s v="."/>
    <s v="."/>
    <s v="."/>
    <s v="."/>
    <n v="0"/>
    <n v="0"/>
    <n v="0"/>
    <n v="0"/>
    <n v="0"/>
    <n v="23"/>
    <n v="0"/>
    <m/>
    <x v="3"/>
    <x v="29"/>
    <m/>
    <m/>
  </r>
  <r>
    <x v="175"/>
    <m/>
    <s v="female"/>
    <m/>
    <n v="29"/>
    <n v="68.071179999999998"/>
    <n v="0"/>
    <n v="0"/>
    <x v="0"/>
    <s v="Active Bereavement"/>
    <s v="."/>
    <s v="."/>
    <s v="."/>
    <n v="0"/>
    <n v="0"/>
    <n v="0"/>
    <n v="0"/>
    <n v="0"/>
    <n v="23"/>
    <n v="0"/>
    <m/>
    <x v="3"/>
    <x v="31"/>
    <m/>
    <m/>
  </r>
  <r>
    <x v="175"/>
    <m/>
    <s v="female"/>
    <m/>
    <n v="29"/>
    <n v="68.071179999999998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176"/>
    <m/>
    <s v="female"/>
    <m/>
    <n v="17"/>
    <n v="88.917180000000002"/>
    <n v="1"/>
    <n v="1"/>
    <x v="24"/>
    <s v="Active Mood disorder"/>
    <s v="."/>
    <s v="."/>
    <s v="."/>
    <n v="2"/>
    <n v="2"/>
    <n v="2"/>
    <n v="1"/>
    <n v="1"/>
    <n v="34"/>
    <n v="9"/>
    <m/>
    <x v="19"/>
    <x v="88"/>
    <m/>
    <m/>
  </r>
  <r>
    <x v="176"/>
    <m/>
    <s v="female"/>
    <m/>
    <n v="21"/>
    <n v="88.917180000000002"/>
    <n v="1"/>
    <n v="2"/>
    <x v="24"/>
    <s v="Active Mood disorder"/>
    <s v="."/>
    <s v="."/>
    <s v="."/>
    <n v="2"/>
    <n v="1"/>
    <n v="2"/>
    <n v="1"/>
    <n v="1"/>
    <n v="34"/>
    <n v="9"/>
    <m/>
    <x v="17"/>
    <x v="75"/>
    <m/>
    <m/>
  </r>
  <r>
    <x v="177"/>
    <m/>
    <s v="female"/>
    <m/>
    <n v="30"/>
    <n v="61.637233999999999"/>
    <n v="0"/>
    <n v="0"/>
    <x v="0"/>
    <s v="."/>
    <s v="."/>
    <s v="."/>
    <s v="."/>
    <n v="0"/>
    <n v="0"/>
    <n v="0"/>
    <n v="0"/>
    <n v="0"/>
    <n v="44"/>
    <n v="0"/>
    <m/>
    <x v="1"/>
    <x v="142"/>
    <m/>
    <m/>
  </r>
  <r>
    <x v="177"/>
    <m/>
    <s v="female"/>
    <m/>
    <n v="29"/>
    <n v="61.637233999999999"/>
    <n v="0"/>
    <n v="0"/>
    <x v="0"/>
    <s v="."/>
    <s v="."/>
    <s v="."/>
    <s v="."/>
    <n v="0"/>
    <n v="0"/>
    <n v="0"/>
    <n v="0"/>
    <n v="0"/>
    <n v="44"/>
    <n v="0"/>
    <m/>
    <x v="0"/>
    <x v="0"/>
    <m/>
    <m/>
  </r>
  <r>
    <x v="177"/>
    <m/>
    <s v="female"/>
    <m/>
    <n v="29"/>
    <n v="61.637233999999999"/>
    <n v="0"/>
    <n v="0"/>
    <x v="0"/>
    <s v="."/>
    <s v="."/>
    <s v="."/>
    <s v="."/>
    <n v="0"/>
    <n v="0"/>
    <n v="0"/>
    <n v="0"/>
    <n v="0"/>
    <n v="44"/>
    <n v="0"/>
    <m/>
    <x v="1"/>
    <x v="137"/>
    <m/>
    <m/>
  </r>
  <r>
    <x v="177"/>
    <m/>
    <s v="female"/>
    <m/>
    <n v="28"/>
    <n v="61.637233999999999"/>
    <n v="0"/>
    <n v="0"/>
    <x v="0"/>
    <s v="."/>
    <s v="."/>
    <s v="."/>
    <s v="."/>
    <n v="0"/>
    <n v="0"/>
    <n v="0"/>
    <n v="0"/>
    <n v="0"/>
    <n v="44"/>
    <n v="0"/>
    <m/>
    <x v="1"/>
    <x v="168"/>
    <m/>
    <m/>
  </r>
  <r>
    <x v="177"/>
    <m/>
    <s v="female"/>
    <m/>
    <n v="29"/>
    <n v="61.637233999999999"/>
    <n v="0"/>
    <n v="0"/>
    <x v="0"/>
    <s v="."/>
    <s v="."/>
    <s v="."/>
    <s v="."/>
    <n v="0"/>
    <n v="0"/>
    <n v="0"/>
    <n v="0"/>
    <n v="0"/>
    <n v="44"/>
    <n v="0"/>
    <m/>
    <x v="1"/>
    <x v="135"/>
    <m/>
    <m/>
  </r>
  <r>
    <x v="178"/>
    <m/>
    <s v="male"/>
    <m/>
    <n v="30"/>
    <n v="46.07255"/>
    <n v="0"/>
    <n v="0"/>
    <x v="0"/>
    <s v="."/>
    <s v="."/>
    <s v="."/>
    <s v="."/>
    <n v="0"/>
    <n v="0"/>
    <n v="0"/>
    <n v="0"/>
    <n v="0"/>
    <n v="33"/>
    <n v="0"/>
    <m/>
    <x v="0"/>
    <x v="46"/>
    <m/>
    <m/>
  </r>
  <r>
    <x v="178"/>
    <m/>
    <s v="male"/>
    <m/>
    <n v="30"/>
    <n v="46.07255"/>
    <n v="0"/>
    <n v="0"/>
    <x v="0"/>
    <s v="."/>
    <s v="."/>
    <s v="."/>
    <s v="."/>
    <n v="0"/>
    <n v="0"/>
    <n v="0"/>
    <n v="0"/>
    <n v="0"/>
    <n v="33"/>
    <n v="0"/>
    <m/>
    <x v="16"/>
    <x v="13"/>
    <m/>
    <m/>
  </r>
  <r>
    <x v="179"/>
    <m/>
    <s v="male"/>
    <m/>
    <n v="26"/>
    <n v="74.428473999999994"/>
    <n v="0"/>
    <n v="0"/>
    <x v="0"/>
    <s v="."/>
    <s v="."/>
    <s v="."/>
    <s v="."/>
    <n v="0"/>
    <n v="0"/>
    <n v="0"/>
    <n v="0"/>
    <n v="0"/>
    <n v="23"/>
    <n v="0"/>
    <m/>
    <x v="4"/>
    <x v="67"/>
    <m/>
    <m/>
  </r>
  <r>
    <x v="179"/>
    <m/>
    <s v="male"/>
    <m/>
    <n v="28"/>
    <n v="74.428473999999994"/>
    <n v="0"/>
    <n v="0"/>
    <x v="0"/>
    <s v="."/>
    <s v="."/>
    <s v="."/>
    <s v="."/>
    <n v="0"/>
    <n v="0"/>
    <n v="0"/>
    <n v="0"/>
    <n v="0"/>
    <n v="23"/>
    <n v="0"/>
    <m/>
    <x v="4"/>
    <x v="4"/>
    <m/>
    <m/>
  </r>
  <r>
    <x v="179"/>
    <m/>
    <s v="male"/>
    <m/>
    <n v="28"/>
    <n v="74.428473999999994"/>
    <n v="0"/>
    <n v="0"/>
    <x v="0"/>
    <s v="Remote Hypothyroidism"/>
    <s v="."/>
    <s v="."/>
    <s v="."/>
    <n v="0"/>
    <n v="0"/>
    <n v="0"/>
    <n v="0"/>
    <n v="0"/>
    <n v="23"/>
    <n v="0"/>
    <m/>
    <x v="10"/>
    <x v="25"/>
    <m/>
    <m/>
  </r>
  <r>
    <x v="179"/>
    <m/>
    <s v="male"/>
    <m/>
    <n v="27"/>
    <n v="74.428473999999994"/>
    <n v="0"/>
    <n v="0"/>
    <x v="0"/>
    <s v="."/>
    <s v="."/>
    <s v="."/>
    <s v="."/>
    <n v="0"/>
    <n v="0"/>
    <n v="0"/>
    <n v="0"/>
    <n v="0"/>
    <n v="23"/>
    <n v="0"/>
    <m/>
    <x v="10"/>
    <x v="33"/>
    <m/>
    <m/>
  </r>
  <r>
    <x v="179"/>
    <m/>
    <s v="male"/>
    <m/>
    <n v="29"/>
    <n v="74.428473999999994"/>
    <n v="0"/>
    <n v="0"/>
    <x v="0"/>
    <s v="."/>
    <s v="."/>
    <s v="."/>
    <s v="."/>
    <n v="0"/>
    <n v="0"/>
    <n v="0"/>
    <n v="0"/>
    <n v="0"/>
    <n v="23"/>
    <n v="0"/>
    <m/>
    <x v="10"/>
    <x v="112"/>
    <m/>
    <m/>
  </r>
  <r>
    <x v="179"/>
    <m/>
    <s v="male"/>
    <m/>
    <n v="29"/>
    <n v="74.428473999999994"/>
    <n v="0"/>
    <n v="0"/>
    <x v="0"/>
    <s v="."/>
    <s v="."/>
    <s v="."/>
    <s v="."/>
    <n v="0"/>
    <n v="0"/>
    <n v="0"/>
    <n v="0"/>
    <n v="0"/>
    <n v="23"/>
    <n v="0"/>
    <m/>
    <x v="4"/>
    <x v="72"/>
    <m/>
    <m/>
  </r>
  <r>
    <x v="179"/>
    <m/>
    <s v="male"/>
    <m/>
    <n v="29"/>
    <n v="74.428473999999994"/>
    <n v="0"/>
    <n v="0"/>
    <x v="0"/>
    <s v="."/>
    <s v="."/>
    <s v="."/>
    <s v="."/>
    <n v="0"/>
    <n v="0"/>
    <n v="0"/>
    <n v="0"/>
    <n v="0"/>
    <n v="23"/>
    <n v="0"/>
    <m/>
    <x v="10"/>
    <x v="147"/>
    <m/>
    <m/>
  </r>
  <r>
    <x v="180"/>
    <m/>
    <s v="male"/>
    <m/>
    <m/>
    <n v="60.676250000000003"/>
    <n v="0"/>
    <n v="0"/>
    <x v="11"/>
    <s v="."/>
    <s v="."/>
    <s v="."/>
    <s v="."/>
    <n v="0"/>
    <n v="0"/>
    <n v="0"/>
    <n v="0"/>
    <n v="0"/>
    <n v="34"/>
    <n v="0"/>
    <m/>
    <x v="0"/>
    <x v="0"/>
    <m/>
    <m/>
  </r>
  <r>
    <x v="180"/>
    <m/>
    <s v="male"/>
    <m/>
    <m/>
    <n v="60.676250000000003"/>
    <n v="0"/>
    <n v="0"/>
    <x v="11"/>
    <s v="."/>
    <s v="."/>
    <s v="."/>
    <s v="."/>
    <n v="0"/>
    <n v="0"/>
    <n v="0"/>
    <n v="0"/>
    <n v="0"/>
    <n v="34"/>
    <n v="0"/>
    <m/>
    <x v="0"/>
    <x v="0"/>
    <m/>
    <m/>
  </r>
  <r>
    <x v="180"/>
    <m/>
    <s v="male"/>
    <m/>
    <m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80"/>
    <m/>
    <s v="male"/>
    <m/>
    <m/>
    <n v="60.676250000000003"/>
    <n v="0"/>
    <n v="0"/>
    <x v="0"/>
    <s v="other neurol/med diagnoses"/>
    <s v="."/>
    <s v="."/>
    <s v="."/>
    <n v="0"/>
    <n v="0"/>
    <n v="0"/>
    <n v="0"/>
    <n v="0"/>
    <n v="34"/>
    <n v="0"/>
    <m/>
    <x v="0"/>
    <x v="40"/>
    <m/>
    <m/>
  </r>
  <r>
    <x v="180"/>
    <m/>
    <s v="male"/>
    <m/>
    <m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21"/>
    <m/>
    <m/>
  </r>
  <r>
    <x v="180"/>
    <m/>
    <s v="male"/>
    <m/>
    <m/>
    <n v="60.676250000000003"/>
    <n v="0"/>
    <n v="0"/>
    <x v="0"/>
    <s v="other neurol/med diagnoses"/>
    <s v="."/>
    <s v="."/>
    <s v="."/>
    <n v="0"/>
    <n v="0"/>
    <n v="0"/>
    <n v="0"/>
    <n v="0"/>
    <n v="34"/>
    <n v="0"/>
    <m/>
    <x v="0"/>
    <x v="27"/>
    <m/>
    <m/>
  </r>
  <r>
    <x v="180"/>
    <m/>
    <s v="male"/>
    <m/>
    <m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27"/>
    <m/>
    <m/>
  </r>
  <r>
    <x v="180"/>
    <m/>
    <s v="male"/>
    <m/>
    <m/>
    <n v="60.676250000000003"/>
    <n v="0"/>
    <n v="0"/>
    <x v="0"/>
    <s v="other neurol/med diagnoses"/>
    <s v="."/>
    <s v="."/>
    <s v="."/>
    <n v="0"/>
    <n v="0"/>
    <n v="0"/>
    <n v="0"/>
    <n v="0"/>
    <n v="34"/>
    <n v="0"/>
    <m/>
    <x v="0"/>
    <x v="28"/>
    <m/>
    <m/>
  </r>
  <r>
    <x v="180"/>
    <m/>
    <s v="male"/>
    <m/>
    <n v="30"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32"/>
    <m/>
    <m/>
  </r>
  <r>
    <x v="180"/>
    <m/>
    <s v="male"/>
    <m/>
    <n v="30"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110"/>
    <m/>
    <m/>
  </r>
  <r>
    <x v="180"/>
    <m/>
    <s v="male"/>
    <m/>
    <n v="30"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79"/>
    <m/>
    <m/>
  </r>
  <r>
    <x v="180"/>
    <m/>
    <s v="male"/>
    <m/>
    <n v="29"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50"/>
    <m/>
    <m/>
  </r>
  <r>
    <x v="180"/>
    <m/>
    <s v="male"/>
    <m/>
    <n v="30"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116"/>
    <m/>
    <m/>
  </r>
  <r>
    <x v="180"/>
    <m/>
    <s v="male"/>
    <m/>
    <n v="29"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133"/>
    <m/>
    <m/>
  </r>
  <r>
    <x v="180"/>
    <m/>
    <s v="male"/>
    <m/>
    <n v="30"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26"/>
    <m/>
    <m/>
  </r>
  <r>
    <x v="180"/>
    <m/>
    <s v="male"/>
    <m/>
    <n v="30"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19"/>
    <m/>
    <m/>
  </r>
  <r>
    <x v="180"/>
    <m/>
    <s v="male"/>
    <m/>
    <n v="30"/>
    <n v="60.676250000000003"/>
    <n v="0"/>
    <n v="0"/>
    <x v="0"/>
    <s v="."/>
    <s v="."/>
    <s v="."/>
    <s v="."/>
    <n v="0"/>
    <n v="0"/>
    <n v="0"/>
    <n v="0"/>
    <n v="0"/>
    <n v="34"/>
    <n v="0"/>
    <m/>
    <x v="0"/>
    <x v="35"/>
    <m/>
    <m/>
  </r>
  <r>
    <x v="180"/>
    <m/>
    <s v="male"/>
    <m/>
    <n v="29"/>
    <n v="60.676250000000003"/>
    <n v="0"/>
    <n v="0"/>
    <x v="0"/>
    <s v="."/>
    <s v="."/>
    <s v="."/>
    <s v="."/>
    <n v="0"/>
    <n v="0"/>
    <n v="0"/>
    <n v="0"/>
    <n v="0"/>
    <n v="34"/>
    <n v="0"/>
    <m/>
    <x v="4"/>
    <x v="111"/>
    <m/>
    <m/>
  </r>
  <r>
    <x v="180"/>
    <m/>
    <s v="male"/>
    <m/>
    <n v="30"/>
    <n v="60.676250000000003"/>
    <n v="0"/>
    <n v="0"/>
    <x v="0"/>
    <s v="."/>
    <s v="."/>
    <s v="."/>
    <s v="."/>
    <n v="0"/>
    <n v="0"/>
    <n v="0"/>
    <n v="0"/>
    <n v="0"/>
    <n v="34"/>
    <n v="0"/>
    <m/>
    <x v="4"/>
    <x v="41"/>
    <m/>
    <m/>
  </r>
  <r>
    <x v="180"/>
    <m/>
    <s v="male"/>
    <m/>
    <n v="30"/>
    <n v="60.676250000000003"/>
    <n v="0"/>
    <n v="0"/>
    <x v="0"/>
    <s v="."/>
    <s v="."/>
    <s v="."/>
    <s v="."/>
    <n v="0"/>
    <n v="0"/>
    <n v="0"/>
    <n v="0"/>
    <n v="0"/>
    <n v="34"/>
    <n v="0"/>
    <m/>
    <x v="4"/>
    <x v="79"/>
    <m/>
    <m/>
  </r>
  <r>
    <x v="180"/>
    <m/>
    <s v="male"/>
    <m/>
    <n v="29"/>
    <n v="60.676250000000003"/>
    <n v="0"/>
    <n v="0"/>
    <x v="0"/>
    <s v="."/>
    <s v="."/>
    <s v="."/>
    <s v="."/>
    <n v="0"/>
    <n v="0"/>
    <n v="0"/>
    <n v="0"/>
    <n v="0"/>
    <n v="34"/>
    <n v="0"/>
    <m/>
    <x v="4"/>
    <x v="36"/>
    <m/>
    <m/>
  </r>
  <r>
    <x v="180"/>
    <m/>
    <s v="male"/>
    <m/>
    <n v="30"/>
    <n v="60.676250000000003"/>
    <n v="0"/>
    <n v="0"/>
    <x v="0"/>
    <s v="."/>
    <s v="."/>
    <s v="."/>
    <s v="."/>
    <n v="0"/>
    <n v="0"/>
    <n v="0"/>
    <n v="0"/>
    <n v="0"/>
    <n v="34"/>
    <n v="0"/>
    <m/>
    <x v="4"/>
    <x v="34"/>
    <m/>
    <m/>
  </r>
  <r>
    <x v="180"/>
    <m/>
    <s v="male"/>
    <m/>
    <n v="29"/>
    <n v="60.676250000000003"/>
    <n v="0.5"/>
    <n v="0"/>
    <x v="1"/>
    <s v="."/>
    <s v="."/>
    <s v="."/>
    <s v="."/>
    <n v="0.5"/>
    <n v="0"/>
    <n v="0.5"/>
    <n v="0"/>
    <n v="0"/>
    <n v="34"/>
    <n v="1"/>
    <m/>
    <x v="4"/>
    <x v="39"/>
    <m/>
    <m/>
  </r>
  <r>
    <x v="180"/>
    <m/>
    <s v="male"/>
    <m/>
    <n v="28"/>
    <n v="60.676250000000003"/>
    <n v="0"/>
    <n v="0"/>
    <x v="0"/>
    <s v="."/>
    <s v="."/>
    <s v="."/>
    <s v="."/>
    <n v="0"/>
    <n v="0"/>
    <n v="0"/>
    <n v="0"/>
    <n v="0"/>
    <n v="34"/>
    <n v="0"/>
    <m/>
    <x v="10"/>
    <x v="117"/>
    <m/>
    <m/>
  </r>
  <r>
    <x v="180"/>
    <m/>
    <s v="male"/>
    <m/>
    <n v="27"/>
    <n v="60.676250000000003"/>
    <n v="0"/>
    <n v="0"/>
    <x v="0"/>
    <s v="."/>
    <s v="."/>
    <s v="."/>
    <s v="."/>
    <n v="0"/>
    <n v="0"/>
    <n v="0"/>
    <n v="0"/>
    <n v="0"/>
    <n v="34"/>
    <n v="0"/>
    <m/>
    <x v="4"/>
    <x v="24"/>
    <m/>
    <m/>
  </r>
  <r>
    <x v="180"/>
    <m/>
    <s v="male"/>
    <m/>
    <n v="26"/>
    <n v="60.676250000000003"/>
    <n v="0.5"/>
    <n v="0"/>
    <x v="1"/>
    <s v="Active Other neurol/med diagnoses"/>
    <s v="."/>
    <s v="."/>
    <s v="."/>
    <n v="0"/>
    <n v="0.5"/>
    <n v="0.5"/>
    <n v="0"/>
    <n v="0"/>
    <n v="34"/>
    <n v="1"/>
    <m/>
    <x v="4"/>
    <x v="72"/>
    <m/>
    <m/>
  </r>
  <r>
    <x v="180"/>
    <m/>
    <s v="male"/>
    <m/>
    <n v="30"/>
    <n v="60.676250000000003"/>
    <n v="0.5"/>
    <n v="0.5"/>
    <x v="4"/>
    <s v="."/>
    <s v="."/>
    <s v="."/>
    <s v="."/>
    <n v="1"/>
    <n v="0.5"/>
    <n v="0.5"/>
    <n v="0.5"/>
    <n v="0"/>
    <n v="34"/>
    <n v="3"/>
    <m/>
    <x v="10"/>
    <x v="147"/>
    <m/>
    <m/>
  </r>
  <r>
    <x v="180"/>
    <m/>
    <s v="male"/>
    <m/>
    <n v="27"/>
    <n v="60.676250000000003"/>
    <n v="2"/>
    <n v="2"/>
    <x v="23"/>
    <s v="."/>
    <s v="."/>
    <s v="."/>
    <s v="."/>
    <n v="2"/>
    <n v="1"/>
    <n v="1"/>
    <n v="0.5"/>
    <n v="2"/>
    <n v="34"/>
    <n v="8.5"/>
    <m/>
    <x v="10"/>
    <x v="73"/>
    <m/>
    <m/>
  </r>
  <r>
    <x v="181"/>
    <m/>
    <s v="male"/>
    <m/>
    <n v="30"/>
    <n v="66.584530000000001"/>
    <n v="0"/>
    <n v="0"/>
    <x v="0"/>
    <s v="."/>
    <s v="."/>
    <s v="."/>
    <s v="."/>
    <n v="0"/>
    <n v="0"/>
    <n v="0"/>
    <n v="0"/>
    <n v="0"/>
    <n v="23"/>
    <n v="0"/>
    <m/>
    <x v="2"/>
    <x v="62"/>
    <m/>
    <m/>
  </r>
  <r>
    <x v="181"/>
    <m/>
    <s v="male"/>
    <m/>
    <n v="30"/>
    <n v="66.584530000000001"/>
    <n v="0"/>
    <n v="0"/>
    <x v="0"/>
    <s v="."/>
    <s v="."/>
    <s v="."/>
    <s v="."/>
    <n v="0"/>
    <n v="0"/>
    <n v="0"/>
    <n v="0"/>
    <n v="0"/>
    <n v="23"/>
    <n v="0"/>
    <m/>
    <x v="2"/>
    <x v="74"/>
    <m/>
    <m/>
  </r>
  <r>
    <x v="181"/>
    <m/>
    <s v="male"/>
    <m/>
    <n v="28"/>
    <n v="66.584530000000001"/>
    <n v="0"/>
    <n v="0"/>
    <x v="0"/>
    <s v="."/>
    <s v="."/>
    <s v="."/>
    <s v="."/>
    <n v="0"/>
    <n v="0"/>
    <n v="0"/>
    <n v="0"/>
    <n v="0"/>
    <n v="23"/>
    <n v="0"/>
    <m/>
    <x v="2"/>
    <x v="114"/>
    <m/>
    <m/>
  </r>
  <r>
    <x v="182"/>
    <m/>
    <s v="female"/>
    <m/>
    <n v="28"/>
    <n v="76.813140000000004"/>
    <n v="0"/>
    <n v="0"/>
    <x v="0"/>
    <s v="."/>
    <s v="."/>
    <s v="."/>
    <s v="."/>
    <n v="0"/>
    <n v="0"/>
    <n v="0"/>
    <n v="0"/>
    <n v="0"/>
    <n v="33"/>
    <n v="0"/>
    <m/>
    <x v="1"/>
    <x v="97"/>
    <m/>
    <m/>
  </r>
  <r>
    <x v="183"/>
    <m/>
    <s v="male"/>
    <m/>
    <n v="20"/>
    <n v="88.673509999999993"/>
    <n v="1"/>
    <n v="0.5"/>
    <x v="4"/>
    <s v="Remote Mood disorder"/>
    <s v="Remote Hypothyroidism"/>
    <s v="."/>
    <s v="."/>
    <n v="1"/>
    <n v="1"/>
    <n v="1"/>
    <n v="1"/>
    <n v="0"/>
    <n v="33"/>
    <n v="4.5"/>
    <m/>
    <x v="3"/>
    <x v="73"/>
    <m/>
    <m/>
  </r>
  <r>
    <x v="184"/>
    <m/>
    <s v="female"/>
    <m/>
    <n v="24"/>
    <n v="91.096509999999995"/>
    <n v="1"/>
    <n v="1"/>
    <x v="4"/>
    <s v="."/>
    <s v="."/>
    <s v="."/>
    <s v="."/>
    <n v="1"/>
    <n v="1"/>
    <n v="1"/>
    <n v="1"/>
    <n v="1"/>
    <n v="33"/>
    <n v="6"/>
    <m/>
    <x v="2"/>
    <x v="99"/>
    <m/>
    <m/>
  </r>
  <r>
    <x v="184"/>
    <m/>
    <s v="female"/>
    <m/>
    <n v="23"/>
    <n v="91.096509999999995"/>
    <n v="1"/>
    <n v="1"/>
    <x v="4"/>
    <s v="Remote Hypothyroidism"/>
    <s v="."/>
    <s v="."/>
    <s v="."/>
    <n v="1"/>
    <n v="1"/>
    <n v="1"/>
    <n v="1"/>
    <n v="1"/>
    <n v="33"/>
    <n v="6"/>
    <m/>
    <x v="2"/>
    <x v="46"/>
    <m/>
    <m/>
  </r>
  <r>
    <x v="185"/>
    <m/>
    <s v="male"/>
    <m/>
    <n v="30"/>
    <n v="53.420943999999999"/>
    <n v="0"/>
    <n v="0"/>
    <x v="0"/>
    <s v="."/>
    <s v="."/>
    <s v="."/>
    <s v="."/>
    <n v="0"/>
    <n v="0"/>
    <n v="0"/>
    <n v="0"/>
    <n v="0"/>
    <n v="34"/>
    <n v="0"/>
    <m/>
    <x v="7"/>
    <x v="6"/>
    <m/>
    <m/>
  </r>
  <r>
    <x v="185"/>
    <m/>
    <s v="male"/>
    <m/>
    <n v="30"/>
    <n v="53.420943999999999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86"/>
    <m/>
    <s v="male"/>
    <m/>
    <n v="19"/>
    <n v="65.845314000000002"/>
    <n v="1"/>
    <n v="0.5"/>
    <x v="4"/>
    <s v="."/>
    <s v="."/>
    <s v="."/>
    <s v="."/>
    <n v="1"/>
    <n v="1"/>
    <n v="1"/>
    <n v="1"/>
    <n v="0"/>
    <n v="33"/>
    <n v="4.5"/>
    <m/>
    <x v="1"/>
    <x v="67"/>
    <m/>
    <m/>
  </r>
  <r>
    <x v="186"/>
    <m/>
    <s v="male"/>
    <m/>
    <n v="20"/>
    <n v="65.845314000000002"/>
    <n v="1"/>
    <n v="1"/>
    <x v="4"/>
    <s v="."/>
    <s v="."/>
    <s v="."/>
    <s v="."/>
    <n v="1"/>
    <n v="1"/>
    <n v="2"/>
    <n v="1"/>
    <n v="0"/>
    <n v="33"/>
    <n v="6"/>
    <m/>
    <x v="1"/>
    <x v="42"/>
    <m/>
    <m/>
  </r>
  <r>
    <x v="186"/>
    <m/>
    <s v="male"/>
    <m/>
    <n v="17"/>
    <n v="65.845314000000002"/>
    <n v="1"/>
    <n v="2"/>
    <x v="4"/>
    <s v="."/>
    <s v="."/>
    <s v="."/>
    <s v="."/>
    <n v="2"/>
    <n v="1"/>
    <n v="1"/>
    <n v="1"/>
    <n v="0"/>
    <n v="33"/>
    <n v="7"/>
    <m/>
    <x v="1"/>
    <x v="117"/>
    <m/>
    <m/>
  </r>
  <r>
    <x v="186"/>
    <m/>
    <s v="male"/>
    <m/>
    <n v="16"/>
    <n v="65.845314000000002"/>
    <n v="1"/>
    <n v="1"/>
    <x v="30"/>
    <s v="AD dem w/PDI after AD dem contribut"/>
    <s v="Active CVD"/>
    <s v="Remote Mood disorder"/>
    <s v="."/>
    <n v="2"/>
    <n v="1"/>
    <n v="2"/>
    <n v="1"/>
    <n v="1"/>
    <n v="33"/>
    <n v="8"/>
    <m/>
    <x v="2"/>
    <x v="110"/>
    <m/>
    <m/>
  </r>
  <r>
    <x v="186"/>
    <m/>
    <s v="male"/>
    <m/>
    <n v="13"/>
    <n v="65.845314000000002"/>
    <n v="2"/>
    <n v="2"/>
    <x v="4"/>
    <s v="Remote CVD"/>
    <s v="Remote Mood disorder"/>
    <s v="Remote Seizure Disorder"/>
    <s v="."/>
    <n v="2"/>
    <n v="1"/>
    <n v="2"/>
    <n v="2"/>
    <n v="2"/>
    <n v="33"/>
    <n v="11"/>
    <m/>
    <x v="1"/>
    <x v="42"/>
    <m/>
    <m/>
  </r>
  <r>
    <x v="187"/>
    <m/>
    <s v="male"/>
    <m/>
    <n v="29"/>
    <n v="58.412050000000001"/>
    <n v="0"/>
    <n v="0"/>
    <x v="0"/>
    <s v="."/>
    <s v="."/>
    <s v="."/>
    <s v="."/>
    <n v="0"/>
    <n v="0"/>
    <n v="0"/>
    <n v="0"/>
    <n v="0"/>
    <n v="34"/>
    <n v="0"/>
    <m/>
    <x v="0"/>
    <x v="169"/>
    <m/>
    <m/>
  </r>
  <r>
    <x v="187"/>
    <m/>
    <s v="male"/>
    <m/>
    <n v="30"/>
    <n v="58.412050000000001"/>
    <n v="0"/>
    <n v="0"/>
    <x v="0"/>
    <s v="."/>
    <s v="."/>
    <s v="."/>
    <s v="."/>
    <n v="0"/>
    <n v="0"/>
    <n v="0"/>
    <n v="0"/>
    <n v="0"/>
    <n v="34"/>
    <n v="0"/>
    <m/>
    <x v="0"/>
    <x v="148"/>
    <m/>
    <m/>
  </r>
  <r>
    <x v="187"/>
    <m/>
    <s v="male"/>
    <m/>
    <n v="28"/>
    <n v="58.412050000000001"/>
    <n v="0"/>
    <n v="0"/>
    <x v="0"/>
    <s v="."/>
    <s v="."/>
    <s v="."/>
    <s v="."/>
    <n v="0"/>
    <n v="0"/>
    <n v="0"/>
    <n v="0"/>
    <n v="0"/>
    <n v="34"/>
    <n v="0"/>
    <m/>
    <x v="14"/>
    <x v="71"/>
    <m/>
    <m/>
  </r>
  <r>
    <x v="187"/>
    <m/>
    <s v="male"/>
    <m/>
    <n v="29"/>
    <n v="58.412050000000001"/>
    <n v="0"/>
    <n v="0"/>
    <x v="0"/>
    <s v="."/>
    <s v="."/>
    <s v="."/>
    <s v="."/>
    <n v="0"/>
    <n v="0"/>
    <n v="0"/>
    <n v="0"/>
    <n v="0"/>
    <n v="34"/>
    <n v="0"/>
    <m/>
    <x v="14"/>
    <x v="20"/>
    <m/>
    <m/>
  </r>
  <r>
    <x v="187"/>
    <m/>
    <s v="male"/>
    <m/>
    <n v="29"/>
    <n v="58.412050000000001"/>
    <n v="0.5"/>
    <n v="0"/>
    <x v="1"/>
    <s v="Active Mood disorder"/>
    <s v="Active Other neurol/med diagnoses"/>
    <s v="."/>
    <s v="."/>
    <n v="0"/>
    <n v="0"/>
    <n v="0.5"/>
    <n v="0"/>
    <n v="0"/>
    <n v="34"/>
    <n v="0.5"/>
    <m/>
    <x v="14"/>
    <x v="100"/>
    <m/>
    <m/>
  </r>
  <r>
    <x v="187"/>
    <m/>
    <s v="male"/>
    <m/>
    <n v="29"/>
    <n v="58.412050000000001"/>
    <n v="0.5"/>
    <n v="0"/>
    <x v="1"/>
    <s v="Active Mood disorder"/>
    <s v="."/>
    <s v="."/>
    <s v="."/>
    <n v="0"/>
    <n v="0"/>
    <n v="0.5"/>
    <n v="0"/>
    <n v="0"/>
    <n v="34"/>
    <n v="0.5"/>
    <m/>
    <x v="6"/>
    <x v="68"/>
    <m/>
    <m/>
  </r>
  <r>
    <x v="187"/>
    <m/>
    <s v="male"/>
    <m/>
    <n v="29"/>
    <n v="58.412050000000001"/>
    <n v="0.5"/>
    <n v="0"/>
    <x v="1"/>
    <s v="."/>
    <s v="."/>
    <s v="."/>
    <s v="."/>
    <n v="0"/>
    <n v="0"/>
    <n v="0.5"/>
    <n v="0"/>
    <n v="0"/>
    <n v="34"/>
    <n v="0.5"/>
    <m/>
    <x v="6"/>
    <x v="29"/>
    <m/>
    <m/>
  </r>
  <r>
    <x v="187"/>
    <m/>
    <s v="male"/>
    <m/>
    <n v="29"/>
    <n v="58.412050000000001"/>
    <n v="0"/>
    <n v="0"/>
    <x v="0"/>
    <s v="Active Mood disorder"/>
    <s v="."/>
    <s v="."/>
    <s v="."/>
    <n v="0"/>
    <n v="0"/>
    <n v="0"/>
    <n v="0"/>
    <n v="0"/>
    <n v="34"/>
    <n v="0"/>
    <m/>
    <x v="14"/>
    <x v="31"/>
    <m/>
    <m/>
  </r>
  <r>
    <x v="188"/>
    <m/>
    <s v="male"/>
    <m/>
    <n v="29"/>
    <n v="69.092399999999998"/>
    <n v="0"/>
    <n v="0"/>
    <x v="0"/>
    <s v="."/>
    <s v="."/>
    <s v="."/>
    <s v="."/>
    <n v="0"/>
    <n v="0"/>
    <n v="0"/>
    <n v="0"/>
    <n v="0"/>
    <n v="34"/>
    <n v="0"/>
    <m/>
    <x v="7"/>
    <x v="48"/>
    <m/>
    <m/>
  </r>
  <r>
    <x v="189"/>
    <m/>
    <s v="female"/>
    <m/>
    <n v="29"/>
    <n v="78.078025999999994"/>
    <n v="0"/>
    <n v="0"/>
    <x v="0"/>
    <s v="."/>
    <s v="."/>
    <s v="."/>
    <s v="."/>
    <n v="0"/>
    <n v="0"/>
    <n v="0"/>
    <n v="0"/>
    <n v="0"/>
    <n v="34"/>
    <n v="0"/>
    <m/>
    <x v="2"/>
    <x v="113"/>
    <m/>
    <m/>
  </r>
  <r>
    <x v="189"/>
    <m/>
    <s v="female"/>
    <m/>
    <n v="27"/>
    <n v="78.078025999999994"/>
    <n v="0"/>
    <n v="0"/>
    <x v="0"/>
    <s v="."/>
    <s v="."/>
    <s v="."/>
    <s v="."/>
    <n v="0"/>
    <n v="0"/>
    <n v="0"/>
    <n v="0.5"/>
    <n v="0"/>
    <n v="34"/>
    <n v="0.5"/>
    <m/>
    <x v="1"/>
    <x v="96"/>
    <m/>
    <m/>
  </r>
  <r>
    <x v="189"/>
    <m/>
    <s v="female"/>
    <m/>
    <n v="28"/>
    <n v="78.078025999999994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89"/>
    <m/>
    <s v="female"/>
    <m/>
    <n v="28"/>
    <n v="78.078025999999994"/>
    <n v="0.5"/>
    <n v="0"/>
    <x v="1"/>
    <s v="Active Mood disorder"/>
    <s v="."/>
    <s v="."/>
    <s v="."/>
    <n v="0.5"/>
    <n v="0.5"/>
    <n v="0.5"/>
    <n v="0.5"/>
    <n v="0"/>
    <n v="34"/>
    <n v="2"/>
    <m/>
    <x v="2"/>
    <x v="170"/>
    <m/>
    <m/>
  </r>
  <r>
    <x v="189"/>
    <m/>
    <s v="female"/>
    <m/>
    <n v="27"/>
    <n v="78.078025999999994"/>
    <n v="0.5"/>
    <n v="0.5"/>
    <x v="1"/>
    <s v="Active Mood disorder"/>
    <s v="Active Other neurol/med diagnoses"/>
    <s v="."/>
    <s v="."/>
    <n v="0.5"/>
    <n v="0.5"/>
    <n v="0.5"/>
    <n v="0.5"/>
    <n v="0"/>
    <n v="34"/>
    <n v="2.5"/>
    <m/>
    <x v="2"/>
    <x v="109"/>
    <m/>
    <m/>
  </r>
  <r>
    <x v="189"/>
    <m/>
    <s v="female"/>
    <m/>
    <n v="28"/>
    <n v="78.078025999999994"/>
    <n v="0.5"/>
    <n v="0.5"/>
    <x v="4"/>
    <s v="."/>
    <s v="."/>
    <s v="."/>
    <s v="."/>
    <n v="0.5"/>
    <n v="0.5"/>
    <n v="1"/>
    <n v="1"/>
    <n v="0"/>
    <n v="34"/>
    <n v="3.5"/>
    <m/>
    <x v="2"/>
    <x v="88"/>
    <m/>
    <m/>
  </r>
  <r>
    <x v="190"/>
    <m/>
    <s v="male"/>
    <m/>
    <n v="30"/>
    <n v="79.080085999999994"/>
    <n v="0.5"/>
    <n v="0"/>
    <x v="4"/>
    <s v="."/>
    <s v="."/>
    <s v="."/>
    <s v="."/>
    <n v="0.5"/>
    <n v="0.5"/>
    <n v="0.5"/>
    <n v="0"/>
    <n v="0"/>
    <n v="33"/>
    <n v="1.5"/>
    <m/>
    <x v="14"/>
    <x v="97"/>
    <m/>
    <m/>
  </r>
  <r>
    <x v="190"/>
    <m/>
    <s v="male"/>
    <m/>
    <n v="30"/>
    <n v="79.080085999999994"/>
    <n v="0.5"/>
    <n v="0.5"/>
    <x v="4"/>
    <s v="."/>
    <s v="."/>
    <s v="."/>
    <s v="."/>
    <n v="0.5"/>
    <n v="0"/>
    <n v="0.5"/>
    <n v="0.5"/>
    <n v="0"/>
    <n v="33"/>
    <n v="2"/>
    <m/>
    <x v="14"/>
    <x v="97"/>
    <m/>
    <m/>
  </r>
  <r>
    <x v="190"/>
    <m/>
    <s v="male"/>
    <m/>
    <n v="30"/>
    <n v="79.080085999999994"/>
    <n v="0.5"/>
    <n v="0.5"/>
    <x v="1"/>
    <s v="."/>
    <s v="."/>
    <s v="."/>
    <s v="."/>
    <n v="0"/>
    <n v="0.5"/>
    <n v="0.5"/>
    <n v="0"/>
    <n v="0"/>
    <n v="33"/>
    <n v="1.5"/>
    <m/>
    <x v="6"/>
    <x v="16"/>
    <m/>
    <m/>
  </r>
  <r>
    <x v="190"/>
    <m/>
    <s v="male"/>
    <m/>
    <n v="30"/>
    <n v="79.080085999999994"/>
    <n v="0.5"/>
    <n v="0"/>
    <x v="1"/>
    <s v="."/>
    <s v="."/>
    <s v="."/>
    <s v="."/>
    <n v="0"/>
    <n v="0.5"/>
    <n v="0.5"/>
    <n v="0"/>
    <n v="0"/>
    <n v="33"/>
    <n v="1"/>
    <m/>
    <x v="14"/>
    <x v="14"/>
    <m/>
    <m/>
  </r>
  <r>
    <x v="190"/>
    <m/>
    <s v="male"/>
    <m/>
    <n v="30"/>
    <n v="79.080085999999994"/>
    <n v="0.5"/>
    <n v="0.5"/>
    <x v="4"/>
    <s v="."/>
    <s v="."/>
    <s v="."/>
    <s v="."/>
    <n v="0.5"/>
    <n v="0.5"/>
    <n v="0.5"/>
    <n v="0.5"/>
    <n v="0"/>
    <n v="33"/>
    <n v="2.5"/>
    <m/>
    <x v="14"/>
    <x v="15"/>
    <m/>
    <m/>
  </r>
  <r>
    <x v="190"/>
    <m/>
    <s v="male"/>
    <m/>
    <n v="29"/>
    <n v="79.080085999999994"/>
    <n v="0.5"/>
    <n v="0"/>
    <x v="1"/>
    <s v="."/>
    <s v="."/>
    <s v="."/>
    <s v="."/>
    <n v="0"/>
    <n v="0.5"/>
    <n v="0.5"/>
    <n v="0"/>
    <n v="0"/>
    <n v="33"/>
    <n v="1"/>
    <m/>
    <x v="6"/>
    <x v="15"/>
    <m/>
    <m/>
  </r>
  <r>
    <x v="190"/>
    <m/>
    <s v="male"/>
    <m/>
    <n v="30"/>
    <n v="79.080085999999994"/>
    <n v="0.5"/>
    <n v="0"/>
    <x v="1"/>
    <s v="."/>
    <s v="."/>
    <s v="."/>
    <s v="."/>
    <n v="0"/>
    <n v="0"/>
    <n v="0.5"/>
    <n v="0"/>
    <n v="0"/>
    <n v="33"/>
    <n v="0.5"/>
    <m/>
    <x v="6"/>
    <x v="17"/>
    <m/>
    <m/>
  </r>
  <r>
    <x v="190"/>
    <m/>
    <s v="male"/>
    <m/>
    <n v="30"/>
    <n v="79.080085999999994"/>
    <n v="0"/>
    <n v="0"/>
    <x v="0"/>
    <s v="."/>
    <s v="."/>
    <s v="."/>
    <s v="."/>
    <n v="0"/>
    <n v="0"/>
    <n v="0"/>
    <n v="0"/>
    <n v="0"/>
    <n v="33"/>
    <n v="0"/>
    <m/>
    <x v="6"/>
    <x v="17"/>
    <m/>
    <m/>
  </r>
  <r>
    <x v="190"/>
    <m/>
    <s v="male"/>
    <m/>
    <n v="30"/>
    <n v="79.080085999999994"/>
    <n v="0"/>
    <n v="0"/>
    <x v="0"/>
    <s v="."/>
    <s v="."/>
    <s v="."/>
    <s v="."/>
    <n v="0"/>
    <n v="0"/>
    <n v="0"/>
    <n v="0"/>
    <n v="0"/>
    <n v="33"/>
    <n v="0"/>
    <m/>
    <x v="6"/>
    <x v="15"/>
    <m/>
    <m/>
  </r>
  <r>
    <x v="190"/>
    <m/>
    <s v="male"/>
    <m/>
    <n v="30"/>
    <n v="79.080085999999994"/>
    <n v="0"/>
    <n v="0"/>
    <x v="0"/>
    <s v="."/>
    <s v="."/>
    <s v="."/>
    <s v="."/>
    <n v="0"/>
    <n v="0"/>
    <n v="0"/>
    <n v="0"/>
    <n v="0"/>
    <n v="33"/>
    <n v="0"/>
    <m/>
    <x v="6"/>
    <x v="147"/>
    <m/>
    <m/>
  </r>
  <r>
    <x v="190"/>
    <m/>
    <s v="male"/>
    <m/>
    <n v="29"/>
    <n v="79.08008599999999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91"/>
    <m/>
    <s v="male"/>
    <m/>
    <n v="29"/>
    <n v="72.210814999999997"/>
    <n v="0"/>
    <n v="0"/>
    <x v="0"/>
    <s v="."/>
    <s v="."/>
    <s v="."/>
    <s v="."/>
    <n v="0"/>
    <n v="0"/>
    <n v="0"/>
    <n v="0"/>
    <n v="0"/>
    <n v="23"/>
    <n v="0"/>
    <m/>
    <x v="14"/>
    <x v="171"/>
    <m/>
    <m/>
  </r>
  <r>
    <x v="191"/>
    <m/>
    <s v="male"/>
    <m/>
    <n v="30"/>
    <n v="72.210814999999997"/>
    <n v="0"/>
    <n v="0"/>
    <x v="0"/>
    <s v="."/>
    <s v="."/>
    <s v="."/>
    <s v="."/>
    <n v="0"/>
    <n v="0"/>
    <n v="0"/>
    <n v="0"/>
    <n v="0"/>
    <n v="23"/>
    <n v="0"/>
    <m/>
    <x v="6"/>
    <x v="172"/>
    <m/>
    <m/>
  </r>
  <r>
    <x v="191"/>
    <m/>
    <s v="male"/>
    <m/>
    <n v="30"/>
    <n v="72.210814999999997"/>
    <n v="0"/>
    <n v="0"/>
    <x v="0"/>
    <s v="."/>
    <s v="."/>
    <s v="."/>
    <s v="."/>
    <n v="0"/>
    <n v="0"/>
    <n v="0"/>
    <n v="0"/>
    <n v="0"/>
    <n v="23"/>
    <n v="0"/>
    <m/>
    <x v="6"/>
    <x v="161"/>
    <m/>
    <m/>
  </r>
  <r>
    <x v="192"/>
    <m/>
    <s v="female"/>
    <m/>
    <n v="29"/>
    <n v="75.468860000000006"/>
    <n v="0"/>
    <n v="0"/>
    <x v="0"/>
    <s v="Remote Mood disorder"/>
    <s v="."/>
    <s v="."/>
    <s v="."/>
    <n v="0"/>
    <n v="0"/>
    <n v="0"/>
    <n v="0"/>
    <n v="0"/>
    <n v="33"/>
    <n v="0"/>
    <m/>
    <x v="5"/>
    <x v="61"/>
    <m/>
    <m/>
  </r>
  <r>
    <x v="192"/>
    <m/>
    <s v="female"/>
    <m/>
    <n v="29"/>
    <n v="75.468860000000006"/>
    <n v="0"/>
    <n v="0"/>
    <x v="0"/>
    <s v="Remote Mood disorder"/>
    <s v="."/>
    <s v="."/>
    <s v="."/>
    <n v="0"/>
    <n v="0"/>
    <n v="0"/>
    <n v="0"/>
    <n v="0"/>
    <n v="33"/>
    <n v="0"/>
    <m/>
    <x v="2"/>
    <x v="63"/>
    <m/>
    <m/>
  </r>
  <r>
    <x v="192"/>
    <m/>
    <s v="female"/>
    <m/>
    <n v="29"/>
    <n v="75.468860000000006"/>
    <n v="0.5"/>
    <n v="0.5"/>
    <x v="1"/>
    <s v="Active Mood disorder"/>
    <s v="."/>
    <s v="."/>
    <s v="."/>
    <n v="0"/>
    <n v="0"/>
    <n v="0.5"/>
    <n v="0"/>
    <n v="0"/>
    <n v="33"/>
    <n v="1"/>
    <m/>
    <x v="5"/>
    <x v="57"/>
    <m/>
    <m/>
  </r>
  <r>
    <x v="192"/>
    <m/>
    <s v="female"/>
    <m/>
    <n v="27"/>
    <n v="75.468860000000006"/>
    <n v="0"/>
    <n v="0"/>
    <x v="0"/>
    <s v="Active Mood disorder"/>
    <s v="."/>
    <s v="."/>
    <s v="."/>
    <n v="0"/>
    <n v="0.5"/>
    <n v="0"/>
    <n v="0"/>
    <n v="0"/>
    <n v="33"/>
    <n v="0.5"/>
    <m/>
    <x v="0"/>
    <x v="0"/>
    <m/>
    <m/>
  </r>
  <r>
    <x v="193"/>
    <m/>
    <s v="male"/>
    <m/>
    <n v="26"/>
    <n v="73.555099999999996"/>
    <n v="1"/>
    <n v="1"/>
    <x v="4"/>
    <s v="."/>
    <s v="."/>
    <s v="."/>
    <s v="."/>
    <n v="0.5"/>
    <n v="1"/>
    <n v="1"/>
    <n v="0.5"/>
    <n v="1"/>
    <n v="34"/>
    <n v="5"/>
    <m/>
    <x v="4"/>
    <x v="154"/>
    <m/>
    <m/>
  </r>
  <r>
    <x v="193"/>
    <m/>
    <s v="male"/>
    <m/>
    <n v="23"/>
    <n v="73.555099999999996"/>
    <n v="1"/>
    <n v="0.5"/>
    <x v="4"/>
    <s v="."/>
    <s v="."/>
    <s v="."/>
    <s v="."/>
    <n v="1"/>
    <n v="1"/>
    <n v="1"/>
    <n v="0.5"/>
    <n v="1"/>
    <n v="34"/>
    <n v="5"/>
    <m/>
    <x v="4"/>
    <x v="72"/>
    <m/>
    <m/>
  </r>
  <r>
    <x v="193"/>
    <m/>
    <s v="male"/>
    <m/>
    <n v="23"/>
    <n v="73.555099999999996"/>
    <n v="1"/>
    <n v="1"/>
    <x v="4"/>
    <s v="."/>
    <s v="."/>
    <s v="."/>
    <s v="."/>
    <n v="1"/>
    <n v="1"/>
    <n v="2"/>
    <n v="1"/>
    <n v="1"/>
    <n v="34"/>
    <n v="7"/>
    <m/>
    <x v="4"/>
    <x v="3"/>
    <m/>
    <m/>
  </r>
  <r>
    <x v="193"/>
    <m/>
    <s v="male"/>
    <m/>
    <n v="17"/>
    <n v="73.555099999999996"/>
    <n v="1"/>
    <n v="0.5"/>
    <x v="4"/>
    <s v="."/>
    <s v="."/>
    <s v="."/>
    <s v="."/>
    <n v="1"/>
    <n v="1"/>
    <n v="2"/>
    <n v="1"/>
    <n v="1"/>
    <n v="34"/>
    <n v="6.5"/>
    <m/>
    <x v="10"/>
    <x v="16"/>
    <m/>
    <m/>
  </r>
  <r>
    <x v="193"/>
    <m/>
    <s v="male"/>
    <m/>
    <n v="21"/>
    <n v="73.555099999999996"/>
    <n v="1"/>
    <n v="1"/>
    <x v="18"/>
    <s v="Active Mood disorder"/>
    <s v="."/>
    <s v="."/>
    <s v="."/>
    <n v="1"/>
    <n v="1"/>
    <n v="2"/>
    <n v="1"/>
    <n v="1"/>
    <n v="34"/>
    <n v="7"/>
    <m/>
    <x v="8"/>
    <x v="2"/>
    <m/>
    <m/>
  </r>
  <r>
    <x v="193"/>
    <m/>
    <s v="male"/>
    <m/>
    <n v="24"/>
    <n v="73.555099999999996"/>
    <n v="1"/>
    <n v="1"/>
    <x v="4"/>
    <s v="."/>
    <s v="."/>
    <s v="."/>
    <s v="."/>
    <n v="1"/>
    <n v="1"/>
    <n v="1"/>
    <n v="1"/>
    <n v="1"/>
    <n v="34"/>
    <n v="6"/>
    <m/>
    <x v="3"/>
    <x v="72"/>
    <m/>
    <m/>
  </r>
  <r>
    <x v="193"/>
    <m/>
    <s v="male"/>
    <m/>
    <n v="22"/>
    <n v="73.555099999999996"/>
    <n v="1"/>
    <n v="1"/>
    <x v="4"/>
    <s v="Remote Mood disorder"/>
    <s v="Active Alcoholism"/>
    <s v="."/>
    <s v="."/>
    <n v="2"/>
    <n v="2"/>
    <n v="1"/>
    <n v="1"/>
    <n v="0"/>
    <n v="34"/>
    <n v="7"/>
    <m/>
    <x v="10"/>
    <x v="154"/>
    <m/>
    <m/>
  </r>
  <r>
    <x v="193"/>
    <m/>
    <s v="male"/>
    <m/>
    <n v="24"/>
    <n v="73.555099999999996"/>
    <n v="1"/>
    <n v="1"/>
    <x v="4"/>
    <s v="Remote Mood disorder"/>
    <s v="."/>
    <s v="."/>
    <s v="."/>
    <n v="2"/>
    <n v="2"/>
    <n v="1"/>
    <n v="1"/>
    <n v="1"/>
    <n v="34"/>
    <n v="8"/>
    <m/>
    <x v="10"/>
    <x v="14"/>
    <m/>
    <m/>
  </r>
  <r>
    <x v="193"/>
    <m/>
    <s v="male"/>
    <m/>
    <n v="20"/>
    <n v="73.555099999999996"/>
    <n v="2"/>
    <n v="2"/>
    <x v="19"/>
    <s v="Remote Alcoholism"/>
    <s v="."/>
    <s v="."/>
    <s v="."/>
    <n v="2"/>
    <n v="2"/>
    <n v="2"/>
    <n v="2"/>
    <n v="1"/>
    <n v="34"/>
    <n v="11"/>
    <m/>
    <x v="10"/>
    <x v="14"/>
    <m/>
    <m/>
  </r>
  <r>
    <x v="194"/>
    <m/>
    <s v="female"/>
    <m/>
    <n v="30"/>
    <n v="83.523610000000005"/>
    <n v="0.5"/>
    <n v="0"/>
    <x v="15"/>
    <s v="."/>
    <s v="."/>
    <s v="."/>
    <s v="."/>
    <n v="0"/>
    <n v="0"/>
    <n v="0.5"/>
    <n v="0"/>
    <n v="0"/>
    <n v="33"/>
    <n v="0.5"/>
    <m/>
    <x v="5"/>
    <x v="134"/>
    <m/>
    <m/>
  </r>
  <r>
    <x v="195"/>
    <m/>
    <s v="male"/>
    <m/>
    <n v="30"/>
    <n v="45.916496000000002"/>
    <n v="0"/>
    <n v="0"/>
    <x v="0"/>
    <s v="."/>
    <s v="."/>
    <s v="."/>
    <s v="."/>
    <n v="0"/>
    <n v="0"/>
    <n v="0"/>
    <n v="0"/>
    <n v="0"/>
    <n v="33"/>
    <n v="0"/>
    <m/>
    <x v="14"/>
    <x v="52"/>
    <m/>
    <m/>
  </r>
  <r>
    <x v="195"/>
    <m/>
    <s v="male"/>
    <m/>
    <n v="30"/>
    <n v="45.916496000000002"/>
    <n v="0"/>
    <n v="0"/>
    <x v="0"/>
    <s v="Active Mood disorder"/>
    <s v="Active Alcoholism"/>
    <s v="."/>
    <s v="."/>
    <n v="0"/>
    <n v="0"/>
    <n v="0"/>
    <n v="0"/>
    <n v="0"/>
    <n v="33"/>
    <n v="0"/>
    <m/>
    <x v="14"/>
    <x v="7"/>
    <m/>
    <m/>
  </r>
  <r>
    <x v="196"/>
    <m/>
    <s v="female"/>
    <m/>
    <n v="23"/>
    <n v="79.638599999999997"/>
    <n v="0"/>
    <n v="0"/>
    <x v="0"/>
    <s v="."/>
    <s v="."/>
    <s v="."/>
    <s v="."/>
    <n v="0"/>
    <n v="0"/>
    <n v="0"/>
    <n v="0"/>
    <n v="0"/>
    <n v="33"/>
    <n v="0"/>
    <m/>
    <x v="19"/>
    <x v="113"/>
    <m/>
    <m/>
  </r>
  <r>
    <x v="196"/>
    <m/>
    <s v="female"/>
    <m/>
    <n v="26"/>
    <n v="79.638599999999997"/>
    <n v="0.5"/>
    <n v="0"/>
    <x v="4"/>
    <s v="."/>
    <s v="."/>
    <s v="."/>
    <s v="."/>
    <n v="0"/>
    <n v="0.5"/>
    <n v="0.5"/>
    <n v="0"/>
    <n v="0"/>
    <n v="33"/>
    <n v="1"/>
    <m/>
    <x v="19"/>
    <x v="144"/>
    <m/>
    <m/>
  </r>
  <r>
    <x v="196"/>
    <m/>
    <s v="female"/>
    <m/>
    <n v="24"/>
    <n v="79.638599999999997"/>
    <n v="0.5"/>
    <n v="0"/>
    <x v="1"/>
    <s v="."/>
    <s v="."/>
    <s v="."/>
    <s v="."/>
    <n v="0"/>
    <n v="0.5"/>
    <n v="0.5"/>
    <n v="0"/>
    <n v="0"/>
    <n v="33"/>
    <n v="1"/>
    <m/>
    <x v="20"/>
    <x v="89"/>
    <m/>
    <m/>
  </r>
  <r>
    <x v="196"/>
    <m/>
    <s v="female"/>
    <m/>
    <n v="28"/>
    <n v="79.638599999999997"/>
    <n v="0.5"/>
    <n v="0"/>
    <x v="15"/>
    <s v="."/>
    <s v="."/>
    <s v="."/>
    <s v="."/>
    <n v="0"/>
    <n v="0"/>
    <n v="0.5"/>
    <n v="0"/>
    <n v="0"/>
    <n v="33"/>
    <n v="0.5"/>
    <m/>
    <x v="20"/>
    <x v="96"/>
    <m/>
    <m/>
  </r>
  <r>
    <x v="196"/>
    <m/>
    <s v="female"/>
    <m/>
    <n v="26"/>
    <n v="79.638599999999997"/>
    <n v="0.5"/>
    <n v="0"/>
    <x v="4"/>
    <s v="Remote Hypothyroidism"/>
    <s v="Remote Alcoholism"/>
    <s v="."/>
    <s v="."/>
    <n v="0"/>
    <n v="0.5"/>
    <n v="0.5"/>
    <n v="0.5"/>
    <n v="0"/>
    <n v="33"/>
    <n v="1.5"/>
    <m/>
    <x v="20"/>
    <x v="118"/>
    <m/>
    <m/>
  </r>
  <r>
    <x v="196"/>
    <m/>
    <s v="female"/>
    <m/>
    <n v="25"/>
    <n v="79.638599999999997"/>
    <n v="0.5"/>
    <n v="0"/>
    <x v="15"/>
    <s v="."/>
    <s v="."/>
    <s v="."/>
    <s v="."/>
    <n v="0"/>
    <n v="0"/>
    <n v="0.5"/>
    <n v="0"/>
    <n v="0"/>
    <n v="33"/>
    <n v="0.5"/>
    <m/>
    <x v="20"/>
    <x v="173"/>
    <m/>
    <m/>
  </r>
  <r>
    <x v="196"/>
    <m/>
    <s v="female"/>
    <m/>
    <n v="27"/>
    <n v="79.638599999999997"/>
    <n v="0"/>
    <n v="0"/>
    <x v="0"/>
    <s v="."/>
    <s v="."/>
    <s v="."/>
    <s v="."/>
    <n v="0"/>
    <n v="0"/>
    <n v="0.5"/>
    <n v="0"/>
    <n v="0"/>
    <n v="33"/>
    <n v="0"/>
    <m/>
    <x v="17"/>
    <x v="134"/>
    <m/>
    <m/>
  </r>
  <r>
    <x v="196"/>
    <m/>
    <s v="female"/>
    <m/>
    <n v="24"/>
    <n v="79.638599999999997"/>
    <n v="0.5"/>
    <n v="0"/>
    <x v="4"/>
    <s v="."/>
    <s v="."/>
    <s v="."/>
    <s v="."/>
    <n v="0"/>
    <n v="0.5"/>
    <n v="0.5"/>
    <n v="0"/>
    <n v="0"/>
    <n v="33"/>
    <n v="1"/>
    <m/>
    <x v="20"/>
    <x v="170"/>
    <m/>
    <m/>
  </r>
  <r>
    <x v="196"/>
    <m/>
    <s v="female"/>
    <m/>
    <n v="21"/>
    <n v="79.638599999999997"/>
    <n v="0.5"/>
    <n v="0"/>
    <x v="4"/>
    <s v="Remote Hypothyroidism"/>
    <s v="."/>
    <s v="."/>
    <s v="."/>
    <n v="0"/>
    <n v="0.5"/>
    <n v="1"/>
    <n v="0.5"/>
    <n v="0"/>
    <n v="33"/>
    <n v="2"/>
    <m/>
    <x v="24"/>
    <x v="108"/>
    <m/>
    <m/>
  </r>
  <r>
    <x v="196"/>
    <m/>
    <s v="female"/>
    <m/>
    <n v="22"/>
    <n v="79.638599999999997"/>
    <n v="0.5"/>
    <n v="0"/>
    <x v="4"/>
    <s v="."/>
    <s v="."/>
    <s v="."/>
    <s v="."/>
    <n v="0"/>
    <n v="0.5"/>
    <n v="1"/>
    <n v="0.5"/>
    <n v="0"/>
    <n v="33"/>
    <n v="2"/>
    <m/>
    <x v="0"/>
    <x v="0"/>
    <m/>
    <m/>
  </r>
  <r>
    <x v="197"/>
    <m/>
    <s v="female"/>
    <m/>
    <n v="30"/>
    <n v="46.012320000000003"/>
    <n v="0"/>
    <n v="0"/>
    <x v="0"/>
    <s v="Active Mood disorder"/>
    <s v="."/>
    <s v="."/>
    <s v="."/>
    <n v="0"/>
    <n v="0"/>
    <n v="0"/>
    <n v="0"/>
    <n v="0"/>
    <m/>
    <n v="0"/>
    <m/>
    <x v="3"/>
    <x v="110"/>
    <m/>
    <m/>
  </r>
  <r>
    <x v="198"/>
    <m/>
    <s v="male"/>
    <m/>
    <n v="27"/>
    <n v="67.129363999999995"/>
    <n v="0.5"/>
    <n v="0"/>
    <x v="25"/>
    <s v="."/>
    <s v="."/>
    <s v="."/>
    <s v="."/>
    <n v="0"/>
    <n v="0"/>
    <n v="0.5"/>
    <n v="0"/>
    <n v="0"/>
    <n v="44"/>
    <n v="0.5"/>
    <m/>
    <x v="0"/>
    <x v="35"/>
    <m/>
    <m/>
  </r>
  <r>
    <x v="198"/>
    <m/>
    <s v="male"/>
    <m/>
    <n v="24"/>
    <n v="67.129363999999995"/>
    <n v="0.5"/>
    <n v="0"/>
    <x v="25"/>
    <s v="."/>
    <s v="."/>
    <s v="."/>
    <s v="."/>
    <n v="0"/>
    <n v="0"/>
    <n v="0.5"/>
    <n v="0.5"/>
    <n v="0"/>
    <n v="44"/>
    <n v="1"/>
    <m/>
    <x v="0"/>
    <x v="6"/>
    <m/>
    <m/>
  </r>
  <r>
    <x v="198"/>
    <m/>
    <s v="male"/>
    <m/>
    <n v="24"/>
    <n v="67.129363999999995"/>
    <n v="0.5"/>
    <n v="0"/>
    <x v="25"/>
    <s v="."/>
    <s v="."/>
    <s v="."/>
    <s v="."/>
    <n v="0"/>
    <n v="0"/>
    <n v="0.5"/>
    <n v="0.5"/>
    <n v="0"/>
    <n v="44"/>
    <n v="1"/>
    <m/>
    <x v="0"/>
    <x v="6"/>
    <m/>
    <m/>
  </r>
  <r>
    <x v="198"/>
    <m/>
    <s v="male"/>
    <m/>
    <n v="25"/>
    <n v="67.129363999999995"/>
    <n v="0.5"/>
    <n v="0"/>
    <x v="4"/>
    <s v="."/>
    <s v="."/>
    <s v="."/>
    <s v="."/>
    <n v="0"/>
    <n v="0"/>
    <n v="0.5"/>
    <n v="0.5"/>
    <n v="0"/>
    <n v="44"/>
    <n v="1"/>
    <m/>
    <x v="0"/>
    <x v="34"/>
    <m/>
    <m/>
  </r>
  <r>
    <x v="198"/>
    <m/>
    <s v="male"/>
    <m/>
    <n v="24"/>
    <n v="67.129363999999995"/>
    <n v="0.5"/>
    <n v="0.5"/>
    <x v="4"/>
    <s v="."/>
    <s v="."/>
    <s v="."/>
    <s v="."/>
    <n v="0.5"/>
    <n v="0.5"/>
    <n v="1"/>
    <n v="0.5"/>
    <n v="0"/>
    <n v="44"/>
    <n v="3"/>
    <m/>
    <x v="0"/>
    <x v="33"/>
    <m/>
    <m/>
  </r>
  <r>
    <x v="198"/>
    <m/>
    <s v="male"/>
    <m/>
    <n v="24"/>
    <n v="67.129363999999995"/>
    <n v="0.5"/>
    <n v="0.5"/>
    <x v="4"/>
    <s v="."/>
    <s v="."/>
    <s v="."/>
    <s v="."/>
    <n v="0.5"/>
    <n v="0.5"/>
    <n v="0.5"/>
    <n v="0.5"/>
    <n v="0"/>
    <n v="44"/>
    <n v="2.5"/>
    <m/>
    <x v="0"/>
    <x v="4"/>
    <m/>
    <m/>
  </r>
  <r>
    <x v="198"/>
    <m/>
    <s v="male"/>
    <m/>
    <n v="25"/>
    <n v="67.129363999999995"/>
    <n v="0.5"/>
    <n v="0.5"/>
    <x v="4"/>
    <s v="."/>
    <s v="."/>
    <s v="."/>
    <s v="."/>
    <n v="0.5"/>
    <n v="0.5"/>
    <n v="1"/>
    <n v="0.5"/>
    <n v="0"/>
    <n v="44"/>
    <n v="3"/>
    <m/>
    <x v="6"/>
    <x v="117"/>
    <m/>
    <m/>
  </r>
  <r>
    <x v="198"/>
    <m/>
    <s v="male"/>
    <m/>
    <n v="27"/>
    <n v="67.129363999999995"/>
    <n v="0.5"/>
    <n v="0.5"/>
    <x v="4"/>
    <s v="."/>
    <s v="."/>
    <s v="."/>
    <s v="."/>
    <n v="0.5"/>
    <n v="0.5"/>
    <n v="1"/>
    <n v="1"/>
    <n v="0"/>
    <n v="44"/>
    <n v="3.5"/>
    <m/>
    <x v="6"/>
    <x v="18"/>
    <m/>
    <m/>
  </r>
  <r>
    <x v="198"/>
    <m/>
    <s v="male"/>
    <m/>
    <n v="25"/>
    <n v="67.129363999999995"/>
    <n v="1"/>
    <n v="1"/>
    <x v="4"/>
    <s v="."/>
    <s v="."/>
    <s v="."/>
    <s v="."/>
    <n v="1"/>
    <n v="0.5"/>
    <n v="2"/>
    <n v="1"/>
    <n v="0"/>
    <n v="44"/>
    <n v="5.5"/>
    <m/>
    <x v="6"/>
    <x v="154"/>
    <m/>
    <m/>
  </r>
  <r>
    <x v="198"/>
    <m/>
    <s v="male"/>
    <m/>
    <n v="23"/>
    <n v="67.129363999999995"/>
    <n v="1"/>
    <n v="1"/>
    <x v="4"/>
    <s v="."/>
    <s v="."/>
    <s v="."/>
    <s v="."/>
    <n v="1"/>
    <n v="1"/>
    <n v="2"/>
    <n v="1"/>
    <n v="1"/>
    <n v="44"/>
    <n v="7"/>
    <m/>
    <x v="6"/>
    <x v="117"/>
    <m/>
    <m/>
  </r>
  <r>
    <x v="198"/>
    <m/>
    <s v="male"/>
    <m/>
    <n v="23"/>
    <n v="67.129363999999995"/>
    <n v="1"/>
    <n v="1"/>
    <x v="4"/>
    <s v="."/>
    <s v="."/>
    <s v="."/>
    <s v="."/>
    <n v="2"/>
    <n v="1"/>
    <n v="2"/>
    <n v="1"/>
    <n v="0"/>
    <n v="44"/>
    <n v="7"/>
    <m/>
    <x v="7"/>
    <x v="4"/>
    <m/>
    <m/>
  </r>
  <r>
    <x v="198"/>
    <m/>
    <s v="male"/>
    <m/>
    <n v="17"/>
    <n v="67.129363999999995"/>
    <n v="1"/>
    <n v="1"/>
    <x v="4"/>
    <s v="."/>
    <s v="."/>
    <s v="."/>
    <s v="."/>
    <n v="2"/>
    <n v="1"/>
    <n v="2"/>
    <n v="1"/>
    <n v="1"/>
    <n v="44"/>
    <n v="8"/>
    <m/>
    <x v="7"/>
    <x v="67"/>
    <m/>
    <m/>
  </r>
  <r>
    <x v="198"/>
    <m/>
    <s v="male"/>
    <m/>
    <n v="10"/>
    <n v="67.129363999999995"/>
    <n v="2"/>
    <n v="2"/>
    <x v="4"/>
    <s v="."/>
    <s v="."/>
    <s v="."/>
    <s v="."/>
    <n v="2"/>
    <n v="2"/>
    <n v="2"/>
    <n v="2"/>
    <n v="2"/>
    <n v="44"/>
    <n v="11"/>
    <m/>
    <x v="7"/>
    <x v="133"/>
    <m/>
    <m/>
  </r>
  <r>
    <x v="199"/>
    <m/>
    <s v="male"/>
    <m/>
    <n v="29"/>
    <n v="70.622860000000003"/>
    <n v="0.5"/>
    <n v="0"/>
    <x v="13"/>
    <s v="AD dem cannot be primary"/>
    <s v="Active Mood disorder"/>
    <s v="."/>
    <s v="."/>
    <n v="0.5"/>
    <n v="1"/>
    <n v="0.5"/>
    <n v="0.5"/>
    <n v="1"/>
    <n v="33"/>
    <n v="3.5"/>
    <m/>
    <x v="6"/>
    <x v="117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0"/>
    <x v="47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0"/>
    <x v="47"/>
    <m/>
    <m/>
  </r>
  <r>
    <x v="200"/>
    <m/>
    <s v="female"/>
    <m/>
    <n v="28"/>
    <n v="56.353183999999999"/>
    <n v="0"/>
    <n v="0"/>
    <x v="0"/>
    <s v="."/>
    <s v="."/>
    <s v="."/>
    <s v="."/>
    <n v="0"/>
    <n v="0"/>
    <n v="0"/>
    <n v="0"/>
    <n v="0"/>
    <n v="33"/>
    <n v="0"/>
    <m/>
    <x v="0"/>
    <x v="47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00"/>
    <m/>
    <s v="female"/>
    <m/>
    <n v="30"/>
    <n v="56.353183999999999"/>
    <n v="0"/>
    <n v="0"/>
    <x v="0"/>
    <s v="Remote Other neurol/med diagnoses"/>
    <s v="."/>
    <s v="."/>
    <s v="."/>
    <n v="0"/>
    <n v="0"/>
    <n v="0"/>
    <n v="0"/>
    <n v="0"/>
    <n v="33"/>
    <n v="0"/>
    <m/>
    <x v="0"/>
    <x v="2"/>
    <m/>
    <m/>
  </r>
  <r>
    <x v="200"/>
    <m/>
    <s v="female"/>
    <m/>
    <n v="29"/>
    <n v="56.353183999999999"/>
    <n v="0"/>
    <n v="0"/>
    <x v="0"/>
    <s v="."/>
    <s v="."/>
    <s v="."/>
    <s v="."/>
    <n v="0"/>
    <n v="0"/>
    <n v="0"/>
    <n v="0"/>
    <n v="0"/>
    <n v="33"/>
    <n v="0"/>
    <m/>
    <x v="0"/>
    <x v="1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2"/>
    <x v="17"/>
    <m/>
    <m/>
  </r>
  <r>
    <x v="200"/>
    <m/>
    <s v="female"/>
    <m/>
    <n v="29"/>
    <n v="56.353183999999999"/>
    <n v="0"/>
    <n v="0"/>
    <x v="0"/>
    <s v="."/>
    <s v="."/>
    <s v="."/>
    <s v="."/>
    <n v="0"/>
    <n v="0"/>
    <n v="0"/>
    <n v="0"/>
    <n v="0"/>
    <n v="33"/>
    <n v="0"/>
    <m/>
    <x v="2"/>
    <x v="117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2"/>
    <x v="112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5"/>
    <x v="49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5"/>
    <x v="12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2"/>
    <x v="43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5"/>
    <x v="98"/>
    <m/>
    <m/>
  </r>
  <r>
    <x v="200"/>
    <m/>
    <s v="female"/>
    <m/>
    <n v="29"/>
    <n v="56.353183999999999"/>
    <n v="0"/>
    <n v="0"/>
    <x v="0"/>
    <s v="."/>
    <s v="."/>
    <s v="."/>
    <s v="."/>
    <n v="0"/>
    <n v="0"/>
    <n v="0"/>
    <n v="0"/>
    <n v="0"/>
    <n v="33"/>
    <n v="0"/>
    <m/>
    <x v="5"/>
    <x v="1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2"/>
    <x v="147"/>
    <m/>
    <m/>
  </r>
  <r>
    <x v="200"/>
    <m/>
    <s v="female"/>
    <m/>
    <n v="29"/>
    <n v="56.353183999999999"/>
    <n v="0"/>
    <n v="0"/>
    <x v="0"/>
    <s v="."/>
    <s v="."/>
    <s v="."/>
    <s v="."/>
    <n v="0"/>
    <n v="0"/>
    <n v="0"/>
    <n v="0"/>
    <n v="0"/>
    <n v="33"/>
    <n v="0"/>
    <m/>
    <x v="2"/>
    <x v="14"/>
    <m/>
    <m/>
  </r>
  <r>
    <x v="200"/>
    <m/>
    <s v="female"/>
    <m/>
    <n v="30"/>
    <n v="56.353183999999999"/>
    <n v="0"/>
    <n v="0"/>
    <x v="0"/>
    <s v="."/>
    <s v="."/>
    <s v="."/>
    <s v="."/>
    <n v="0"/>
    <n v="0"/>
    <n v="0"/>
    <n v="0"/>
    <n v="0"/>
    <n v="33"/>
    <n v="0"/>
    <m/>
    <x v="5"/>
    <x v="62"/>
    <m/>
    <m/>
  </r>
  <r>
    <x v="200"/>
    <m/>
    <s v="female"/>
    <m/>
    <n v="29"/>
    <n v="56.353183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01"/>
    <m/>
    <s v="male"/>
    <m/>
    <n v="25"/>
    <n v="78.466804999999994"/>
    <n v="0.5"/>
    <n v="0.5"/>
    <x v="4"/>
    <s v="."/>
    <s v="."/>
    <s v="."/>
    <s v="."/>
    <n v="0.5"/>
    <n v="1"/>
    <n v="1"/>
    <n v="1"/>
    <n v="0"/>
    <n v="34"/>
    <n v="4"/>
    <m/>
    <x v="7"/>
    <x v="112"/>
    <m/>
    <m/>
  </r>
  <r>
    <x v="202"/>
    <m/>
    <s v="male"/>
    <m/>
    <n v="26"/>
    <n v="77.336074999999994"/>
    <n v="0.5"/>
    <n v="0"/>
    <x v="1"/>
    <s v="Active Mood disorder"/>
    <s v="."/>
    <s v="."/>
    <s v="."/>
    <n v="0"/>
    <n v="0"/>
    <n v="0.5"/>
    <n v="0"/>
    <n v="0"/>
    <n v="24"/>
    <n v="0.5"/>
    <m/>
    <x v="6"/>
    <x v="2"/>
    <m/>
    <m/>
  </r>
  <r>
    <x v="202"/>
    <m/>
    <s v="male"/>
    <m/>
    <n v="29"/>
    <n v="77.336074999999994"/>
    <n v="0"/>
    <n v="0"/>
    <x v="0"/>
    <s v="Active Mood disorder"/>
    <s v="."/>
    <s v="."/>
    <s v="."/>
    <n v="0"/>
    <n v="0"/>
    <n v="0"/>
    <n v="0"/>
    <n v="0"/>
    <n v="24"/>
    <n v="0"/>
    <m/>
    <x v="4"/>
    <x v="42"/>
    <m/>
    <m/>
  </r>
  <r>
    <x v="202"/>
    <m/>
    <s v="male"/>
    <m/>
    <n v="28"/>
    <n v="77.336074999999994"/>
    <n v="0.5"/>
    <n v="0"/>
    <x v="1"/>
    <s v="Active Mood disorder"/>
    <s v="."/>
    <s v="."/>
    <s v="."/>
    <n v="0"/>
    <n v="0.5"/>
    <n v="0.5"/>
    <n v="0"/>
    <n v="0"/>
    <n v="24"/>
    <n v="1"/>
    <m/>
    <x v="7"/>
    <x v="117"/>
    <m/>
    <m/>
  </r>
  <r>
    <x v="202"/>
    <m/>
    <s v="male"/>
    <m/>
    <n v="29"/>
    <n v="77.336074999999994"/>
    <n v="0"/>
    <n v="0"/>
    <x v="0"/>
    <s v="Active Mood disorder"/>
    <s v="."/>
    <s v="."/>
    <s v="."/>
    <n v="0"/>
    <n v="0"/>
    <n v="0"/>
    <n v="0"/>
    <n v="0"/>
    <n v="24"/>
    <n v="0"/>
    <m/>
    <x v="7"/>
    <x v="3"/>
    <m/>
    <m/>
  </r>
  <r>
    <x v="202"/>
    <m/>
    <s v="male"/>
    <m/>
    <n v="30"/>
    <n v="77.336074999999994"/>
    <n v="0"/>
    <n v="0"/>
    <x v="0"/>
    <s v="."/>
    <s v="."/>
    <s v="."/>
    <s v="."/>
    <n v="0"/>
    <n v="0"/>
    <n v="0"/>
    <n v="0"/>
    <n v="0"/>
    <n v="24"/>
    <n v="0"/>
    <m/>
    <x v="4"/>
    <x v="72"/>
    <m/>
    <m/>
  </r>
  <r>
    <x v="202"/>
    <m/>
    <s v="male"/>
    <m/>
    <n v="30"/>
    <n v="77.336074999999994"/>
    <n v="0.5"/>
    <n v="0"/>
    <x v="1"/>
    <s v="Active Mood disorder"/>
    <s v="."/>
    <s v="."/>
    <s v="."/>
    <n v="0.5"/>
    <n v="0.5"/>
    <n v="0.5"/>
    <n v="0"/>
    <n v="0"/>
    <n v="24"/>
    <n v="1.5"/>
    <m/>
    <x v="7"/>
    <x v="117"/>
    <m/>
    <m/>
  </r>
  <r>
    <x v="202"/>
    <m/>
    <s v="male"/>
    <m/>
    <n v="28"/>
    <n v="77.336074999999994"/>
    <n v="0"/>
    <n v="0"/>
    <x v="0"/>
    <s v="Active Mood disorder"/>
    <s v="Active Med-induced Cog Dys"/>
    <s v="."/>
    <s v="."/>
    <n v="0"/>
    <n v="0"/>
    <n v="0"/>
    <n v="0"/>
    <n v="0"/>
    <n v="24"/>
    <n v="0"/>
    <m/>
    <x v="7"/>
    <x v="67"/>
    <m/>
    <m/>
  </r>
  <r>
    <x v="202"/>
    <m/>
    <s v="male"/>
    <m/>
    <n v="30"/>
    <n v="77.336074999999994"/>
    <n v="0"/>
    <n v="0"/>
    <x v="0"/>
    <s v="."/>
    <s v="."/>
    <s v="."/>
    <s v="."/>
    <n v="0"/>
    <n v="0.5"/>
    <n v="0"/>
    <n v="0"/>
    <n v="0"/>
    <n v="24"/>
    <n v="0.5"/>
    <m/>
    <x v="8"/>
    <x v="67"/>
    <m/>
    <m/>
  </r>
  <r>
    <x v="202"/>
    <m/>
    <s v="male"/>
    <m/>
    <n v="27"/>
    <n v="77.336074999999994"/>
    <n v="0.5"/>
    <n v="0"/>
    <x v="1"/>
    <s v="Active Mood disorder"/>
    <s v="."/>
    <s v="."/>
    <s v="."/>
    <n v="0"/>
    <n v="0.5"/>
    <n v="0.5"/>
    <n v="0"/>
    <n v="0"/>
    <n v="24"/>
    <n v="1"/>
    <m/>
    <x v="8"/>
    <x v="49"/>
    <m/>
    <m/>
  </r>
  <r>
    <x v="203"/>
    <m/>
    <s v="female"/>
    <m/>
    <n v="30"/>
    <n v="58.850099999999998"/>
    <n v="0"/>
    <n v="0"/>
    <x v="0"/>
    <s v="."/>
    <s v="."/>
    <s v="."/>
    <s v="."/>
    <n v="0"/>
    <n v="0"/>
    <n v="0"/>
    <n v="0"/>
    <n v="0"/>
    <n v="44"/>
    <n v="0"/>
    <m/>
    <x v="0"/>
    <x v="0"/>
    <m/>
    <m/>
  </r>
  <r>
    <x v="203"/>
    <m/>
    <s v="female"/>
    <m/>
    <n v="30"/>
    <n v="58.850099999999998"/>
    <n v="0"/>
    <n v="0"/>
    <x v="0"/>
    <s v="Active Other neurol/med diagnoses"/>
    <s v="."/>
    <s v="."/>
    <s v="."/>
    <n v="0"/>
    <n v="0"/>
    <n v="0"/>
    <n v="0"/>
    <n v="0"/>
    <n v="44"/>
    <n v="0"/>
    <m/>
    <x v="1"/>
    <x v="48"/>
    <m/>
    <m/>
  </r>
  <r>
    <x v="204"/>
    <m/>
    <s v="male"/>
    <m/>
    <n v="30"/>
    <n v="64.060233999999994"/>
    <n v="0"/>
    <n v="0"/>
    <x v="0"/>
    <s v="."/>
    <s v="."/>
    <s v="."/>
    <s v="."/>
    <n v="0"/>
    <n v="0"/>
    <n v="0"/>
    <n v="0"/>
    <n v="0"/>
    <n v="33"/>
    <n v="0"/>
    <m/>
    <x v="7"/>
    <x v="18"/>
    <m/>
    <m/>
  </r>
  <r>
    <x v="204"/>
    <m/>
    <s v="male"/>
    <m/>
    <n v="30"/>
    <n v="64.060233999999994"/>
    <n v="0"/>
    <n v="0"/>
    <x v="0"/>
    <s v="."/>
    <s v="."/>
    <s v="."/>
    <s v="."/>
    <n v="0"/>
    <n v="0"/>
    <n v="0"/>
    <n v="0"/>
    <n v="0"/>
    <n v="33"/>
    <n v="0"/>
    <m/>
    <x v="7"/>
    <x v="16"/>
    <m/>
    <m/>
  </r>
  <r>
    <x v="204"/>
    <m/>
    <s v="male"/>
    <m/>
    <n v="30"/>
    <n v="64.060233999999994"/>
    <n v="0"/>
    <n v="0"/>
    <x v="0"/>
    <s v="."/>
    <s v="."/>
    <s v="."/>
    <s v="."/>
    <n v="0"/>
    <n v="0"/>
    <n v="0"/>
    <n v="0"/>
    <n v="0"/>
    <n v="33"/>
    <n v="0"/>
    <m/>
    <x v="7"/>
    <x v="2"/>
    <m/>
    <m/>
  </r>
  <r>
    <x v="204"/>
    <m/>
    <s v="male"/>
    <m/>
    <n v="30"/>
    <n v="64.06023399999999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05"/>
    <m/>
    <s v="female"/>
    <m/>
    <n v="30"/>
    <n v="59.849420000000002"/>
    <n v="0"/>
    <n v="0"/>
    <x v="0"/>
    <s v="."/>
    <s v="."/>
    <s v="."/>
    <s v="."/>
    <n v="0"/>
    <n v="0"/>
    <n v="0"/>
    <n v="0"/>
    <n v="0"/>
    <n v="33"/>
    <n v="0"/>
    <m/>
    <x v="10"/>
    <x v="131"/>
    <m/>
    <m/>
  </r>
  <r>
    <x v="205"/>
    <m/>
    <s v="female"/>
    <m/>
    <n v="29"/>
    <n v="59.849420000000002"/>
    <n v="0"/>
    <n v="0"/>
    <x v="0"/>
    <s v="Active Mood disorder"/>
    <s v="."/>
    <s v="."/>
    <s v="."/>
    <n v="0"/>
    <n v="0"/>
    <n v="0"/>
    <n v="0"/>
    <n v="0"/>
    <n v="33"/>
    <n v="0"/>
    <m/>
    <x v="10"/>
    <x v="44"/>
    <m/>
    <m/>
  </r>
  <r>
    <x v="206"/>
    <m/>
    <s v="male"/>
    <m/>
    <n v="30"/>
    <n v="51.479810000000001"/>
    <n v="0"/>
    <n v="0"/>
    <x v="0"/>
    <s v="."/>
    <s v="."/>
    <s v="."/>
    <s v="."/>
    <n v="0"/>
    <n v="0"/>
    <n v="0"/>
    <n v="0"/>
    <n v="0"/>
    <n v="33"/>
    <n v="0"/>
    <m/>
    <x v="0"/>
    <x v="34"/>
    <m/>
    <m/>
  </r>
  <r>
    <x v="206"/>
    <m/>
    <s v="male"/>
    <m/>
    <n v="29"/>
    <n v="51.479810000000001"/>
    <n v="0"/>
    <n v="0"/>
    <x v="0"/>
    <s v="."/>
    <s v="."/>
    <s v="."/>
    <s v="."/>
    <n v="0"/>
    <n v="0"/>
    <n v="0"/>
    <n v="0"/>
    <n v="0"/>
    <n v="33"/>
    <n v="0"/>
    <m/>
    <x v="7"/>
    <x v="40"/>
    <m/>
    <m/>
  </r>
  <r>
    <x v="206"/>
    <m/>
    <s v="male"/>
    <m/>
    <n v="30"/>
    <n v="51.479810000000001"/>
    <n v="0"/>
    <n v="0"/>
    <x v="0"/>
    <s v="."/>
    <s v="."/>
    <s v="."/>
    <s v="."/>
    <n v="0"/>
    <n v="0"/>
    <n v="0"/>
    <n v="0"/>
    <n v="0"/>
    <n v="33"/>
    <n v="0"/>
    <m/>
    <x v="8"/>
    <x v="41"/>
    <m/>
    <m/>
  </r>
  <r>
    <x v="207"/>
    <m/>
    <s v="female"/>
    <m/>
    <n v="27"/>
    <n v="80.73648"/>
    <n v="0"/>
    <n v="0"/>
    <x v="0"/>
    <s v="."/>
    <s v="."/>
    <s v="."/>
    <s v="."/>
    <n v="0"/>
    <n v="0"/>
    <n v="0"/>
    <n v="0"/>
    <n v="0"/>
    <n v="23"/>
    <n v="0"/>
    <m/>
    <x v="5"/>
    <x v="166"/>
    <m/>
    <m/>
  </r>
  <r>
    <x v="207"/>
    <m/>
    <s v="female"/>
    <m/>
    <n v="27"/>
    <n v="80.73648"/>
    <n v="0"/>
    <n v="0"/>
    <x v="0"/>
    <s v="."/>
    <s v="."/>
    <s v="."/>
    <s v="."/>
    <n v="0"/>
    <n v="0"/>
    <n v="0"/>
    <n v="0"/>
    <n v="0"/>
    <n v="23"/>
    <n v="0"/>
    <m/>
    <x v="9"/>
    <x v="109"/>
    <m/>
    <m/>
  </r>
  <r>
    <x v="207"/>
    <m/>
    <s v="female"/>
    <m/>
    <n v="28"/>
    <n v="80.73648"/>
    <n v="0"/>
    <n v="0"/>
    <x v="0"/>
    <s v="."/>
    <s v="."/>
    <s v="."/>
    <s v="."/>
    <n v="0"/>
    <n v="0.5"/>
    <n v="0"/>
    <n v="0"/>
    <n v="0"/>
    <n v="23"/>
    <n v="0.5"/>
    <m/>
    <x v="5"/>
    <x v="174"/>
    <m/>
    <m/>
  </r>
  <r>
    <x v="207"/>
    <m/>
    <s v="female"/>
    <m/>
    <n v="25"/>
    <n v="80.73648"/>
    <n v="0.5"/>
    <n v="0.5"/>
    <x v="4"/>
    <s v="."/>
    <s v="."/>
    <s v="."/>
    <s v="."/>
    <n v="0"/>
    <n v="0.5"/>
    <n v="0.5"/>
    <n v="0"/>
    <n v="0"/>
    <n v="23"/>
    <n v="1.5"/>
    <m/>
    <x v="17"/>
    <x v="109"/>
    <m/>
    <m/>
  </r>
  <r>
    <x v="207"/>
    <m/>
    <s v="female"/>
    <m/>
    <n v="25"/>
    <n v="80.73648"/>
    <n v="0"/>
    <n v="0"/>
    <x v="0"/>
    <s v="."/>
    <s v="."/>
    <s v="."/>
    <s v="."/>
    <n v="0"/>
    <n v="0.5"/>
    <n v="0"/>
    <n v="0"/>
    <n v="0"/>
    <n v="23"/>
    <n v="0.5"/>
    <m/>
    <x v="9"/>
    <x v="75"/>
    <m/>
    <m/>
  </r>
  <r>
    <x v="208"/>
    <m/>
    <s v="male"/>
    <m/>
    <n v="30"/>
    <n v="82.412049999999994"/>
    <n v="0"/>
    <n v="0"/>
    <x v="0"/>
    <s v="."/>
    <s v="."/>
    <s v="."/>
    <s v="."/>
    <n v="0"/>
    <n v="0"/>
    <n v="0"/>
    <n v="0"/>
    <n v="0"/>
    <n v="34"/>
    <n v="0"/>
    <m/>
    <x v="8"/>
    <x v="12"/>
    <m/>
    <m/>
  </r>
  <r>
    <x v="208"/>
    <m/>
    <s v="male"/>
    <m/>
    <n v="25"/>
    <n v="82.412049999999994"/>
    <n v="0"/>
    <n v="0"/>
    <x v="0"/>
    <s v="."/>
    <s v="."/>
    <s v="."/>
    <s v="."/>
    <n v="0"/>
    <n v="0"/>
    <n v="0"/>
    <n v="0"/>
    <n v="0"/>
    <n v="34"/>
    <n v="0"/>
    <m/>
    <x v="4"/>
    <x v="62"/>
    <m/>
    <m/>
  </r>
  <r>
    <x v="208"/>
    <m/>
    <s v="male"/>
    <m/>
    <n v="25"/>
    <n v="82.412049999999994"/>
    <n v="0.5"/>
    <n v="0"/>
    <x v="1"/>
    <s v="."/>
    <s v="."/>
    <s v="."/>
    <s v="."/>
    <n v="0"/>
    <n v="0"/>
    <n v="0.5"/>
    <n v="0.5"/>
    <n v="0"/>
    <n v="34"/>
    <n v="1"/>
    <m/>
    <x v="4"/>
    <x v="38"/>
    <m/>
    <m/>
  </r>
  <r>
    <x v="208"/>
    <m/>
    <s v="male"/>
    <m/>
    <n v="27"/>
    <n v="82.412049999999994"/>
    <n v="0"/>
    <n v="0"/>
    <x v="0"/>
    <s v="."/>
    <s v="."/>
    <s v="."/>
    <s v="."/>
    <n v="0"/>
    <n v="0"/>
    <n v="0"/>
    <n v="0"/>
    <n v="0"/>
    <n v="34"/>
    <n v="0"/>
    <m/>
    <x v="10"/>
    <x v="131"/>
    <m/>
    <m/>
  </r>
  <r>
    <x v="208"/>
    <m/>
    <s v="male"/>
    <m/>
    <n v="22"/>
    <n v="82.412049999999994"/>
    <n v="0.5"/>
    <n v="0"/>
    <x v="4"/>
    <s v="Remote Mood disorder"/>
    <s v="."/>
    <s v="."/>
    <s v="."/>
    <n v="0"/>
    <n v="0"/>
    <n v="0.5"/>
    <n v="0.5"/>
    <n v="0"/>
    <n v="34"/>
    <n v="1"/>
    <m/>
    <x v="10"/>
    <x v="99"/>
    <m/>
    <m/>
  </r>
  <r>
    <x v="208"/>
    <m/>
    <s v="male"/>
    <m/>
    <n v="23"/>
    <n v="82.412049999999994"/>
    <n v="0.5"/>
    <n v="0.5"/>
    <x v="4"/>
    <s v="."/>
    <s v="."/>
    <s v="."/>
    <s v="."/>
    <n v="0.5"/>
    <n v="0.5"/>
    <n v="0.5"/>
    <n v="0.5"/>
    <n v="0"/>
    <n v="34"/>
    <n v="2.5"/>
    <m/>
    <x v="4"/>
    <x v="113"/>
    <m/>
    <m/>
  </r>
  <r>
    <x v="209"/>
    <m/>
    <s v="female"/>
    <m/>
    <n v="30"/>
    <n v="78.231346000000002"/>
    <n v="0"/>
    <n v="0"/>
    <x v="0"/>
    <s v="Active Hypothyroidism"/>
    <s v="."/>
    <s v="."/>
    <s v="."/>
    <n v="0"/>
    <n v="0"/>
    <n v="0"/>
    <n v="0"/>
    <n v="0"/>
    <n v="34"/>
    <n v="0"/>
    <m/>
    <x v="4"/>
    <x v="33"/>
    <m/>
    <m/>
  </r>
  <r>
    <x v="209"/>
    <m/>
    <s v="female"/>
    <m/>
    <n v="30"/>
    <n v="78.231346000000002"/>
    <n v="0"/>
    <n v="0"/>
    <x v="0"/>
    <s v="Active Hypothyroidism"/>
    <s v="."/>
    <s v="."/>
    <s v="."/>
    <n v="0"/>
    <n v="0"/>
    <n v="0"/>
    <n v="0"/>
    <n v="0"/>
    <n v="34"/>
    <n v="0"/>
    <m/>
    <x v="4"/>
    <x v="33"/>
    <m/>
    <m/>
  </r>
  <r>
    <x v="209"/>
    <m/>
    <s v="female"/>
    <m/>
    <n v="29"/>
    <n v="78.231346000000002"/>
    <n v="0"/>
    <n v="0"/>
    <x v="0"/>
    <s v="."/>
    <s v="."/>
    <s v="."/>
    <s v="."/>
    <n v="0"/>
    <n v="0"/>
    <n v="0"/>
    <n v="0"/>
    <n v="0"/>
    <n v="34"/>
    <n v="0"/>
    <m/>
    <x v="4"/>
    <x v="24"/>
    <m/>
    <m/>
  </r>
  <r>
    <x v="210"/>
    <m/>
    <s v="male"/>
    <m/>
    <n v="22"/>
    <n v="79.091033999999993"/>
    <n v="0.5"/>
    <n v="0.5"/>
    <x v="4"/>
    <s v="."/>
    <s v="."/>
    <s v="."/>
    <s v="."/>
    <n v="1"/>
    <n v="0.5"/>
    <n v="1"/>
    <n v="0.5"/>
    <n v="0"/>
    <n v="33"/>
    <n v="3.5"/>
    <m/>
    <x v="8"/>
    <x v="4"/>
    <m/>
    <m/>
  </r>
  <r>
    <x v="210"/>
    <m/>
    <s v="male"/>
    <m/>
    <n v="22"/>
    <n v="79.091033999999993"/>
    <n v="0.5"/>
    <n v="0"/>
    <x v="4"/>
    <s v="."/>
    <s v="."/>
    <s v="."/>
    <s v="."/>
    <n v="0.5"/>
    <n v="0.5"/>
    <n v="0.5"/>
    <n v="0.5"/>
    <n v="0"/>
    <n v="33"/>
    <n v="2"/>
    <m/>
    <x v="3"/>
    <x v="67"/>
    <m/>
    <m/>
  </r>
  <r>
    <x v="210"/>
    <m/>
    <s v="male"/>
    <m/>
    <n v="22"/>
    <n v="79.091033999999993"/>
    <n v="0.5"/>
    <n v="0.5"/>
    <x v="4"/>
    <s v="."/>
    <s v="."/>
    <s v="."/>
    <s v="."/>
    <n v="1"/>
    <n v="1"/>
    <n v="1"/>
    <n v="0.5"/>
    <n v="0"/>
    <n v="33"/>
    <n v="4"/>
    <m/>
    <x v="3"/>
    <x v="7"/>
    <m/>
    <m/>
  </r>
  <r>
    <x v="210"/>
    <m/>
    <s v="male"/>
    <m/>
    <n v="19"/>
    <n v="79.091033999999993"/>
    <n v="1"/>
    <n v="1"/>
    <x v="4"/>
    <s v="."/>
    <s v="."/>
    <s v="."/>
    <s v="."/>
    <n v="1"/>
    <n v="1"/>
    <n v="1"/>
    <n v="1"/>
    <n v="0"/>
    <n v="33"/>
    <n v="5"/>
    <m/>
    <x v="10"/>
    <x v="110"/>
    <m/>
    <m/>
  </r>
  <r>
    <x v="210"/>
    <m/>
    <s v="male"/>
    <m/>
    <n v="12"/>
    <n v="79.091033999999993"/>
    <n v="2"/>
    <n v="2"/>
    <x v="4"/>
    <s v="."/>
    <s v="."/>
    <s v="."/>
    <s v="."/>
    <n v="2"/>
    <n v="1"/>
    <n v="2"/>
    <n v="2"/>
    <n v="1"/>
    <n v="33"/>
    <n v="10"/>
    <m/>
    <x v="10"/>
    <x v="116"/>
    <m/>
    <m/>
  </r>
  <r>
    <x v="211"/>
    <m/>
    <s v="female"/>
    <m/>
    <n v="30"/>
    <n v="58.521560000000001"/>
    <n v="0"/>
    <n v="0"/>
    <x v="0"/>
    <s v="."/>
    <s v="."/>
    <s v="."/>
    <s v="."/>
    <n v="0"/>
    <n v="0"/>
    <n v="0"/>
    <n v="0"/>
    <n v="0"/>
    <n v="33"/>
    <n v="0"/>
    <m/>
    <x v="2"/>
    <x v="87"/>
    <m/>
    <m/>
  </r>
  <r>
    <x v="211"/>
    <m/>
    <s v="female"/>
    <m/>
    <n v="30"/>
    <n v="58.521560000000001"/>
    <n v="0"/>
    <n v="0"/>
    <x v="0"/>
    <s v="."/>
    <s v="."/>
    <s v="."/>
    <s v="."/>
    <n v="0"/>
    <n v="0"/>
    <n v="0"/>
    <n v="0"/>
    <n v="0"/>
    <n v="33"/>
    <n v="0"/>
    <m/>
    <x v="2"/>
    <x v="87"/>
    <m/>
    <m/>
  </r>
  <r>
    <x v="212"/>
    <m/>
    <s v="male"/>
    <m/>
    <n v="29"/>
    <n v="63.778233"/>
    <n v="0"/>
    <n v="0"/>
    <x v="0"/>
    <s v="."/>
    <s v="."/>
    <s v="."/>
    <s v="."/>
    <n v="0"/>
    <n v="0"/>
    <n v="0"/>
    <n v="0"/>
    <n v="0"/>
    <n v="33"/>
    <n v="0"/>
    <m/>
    <x v="7"/>
    <x v="154"/>
    <m/>
    <m/>
  </r>
  <r>
    <x v="213"/>
    <m/>
    <s v="male"/>
    <m/>
    <n v="29"/>
    <n v="72.380560000000003"/>
    <n v="0"/>
    <n v="0"/>
    <x v="0"/>
    <s v="Remote Mood disorder"/>
    <s v="Active Other neurol/med diagnoses"/>
    <s v="."/>
    <s v="."/>
    <n v="0"/>
    <n v="0"/>
    <n v="0"/>
    <n v="0"/>
    <n v="0"/>
    <n v="33"/>
    <n v="0"/>
    <m/>
    <x v="8"/>
    <x v="175"/>
    <m/>
    <m/>
  </r>
  <r>
    <x v="213"/>
    <m/>
    <s v="male"/>
    <m/>
    <n v="30"/>
    <n v="72.380560000000003"/>
    <n v="0"/>
    <n v="0"/>
    <x v="0"/>
    <s v="Active Mood disorder"/>
    <s v="Active Other neurol/med diagnoses"/>
    <s v="."/>
    <s v="."/>
    <n v="0"/>
    <n v="0"/>
    <n v="0"/>
    <n v="0"/>
    <n v="0"/>
    <n v="33"/>
    <n v="0"/>
    <m/>
    <x v="8"/>
    <x v="103"/>
    <m/>
    <m/>
  </r>
  <r>
    <x v="213"/>
    <m/>
    <s v="male"/>
    <m/>
    <n v="29"/>
    <n v="72.380560000000003"/>
    <n v="0"/>
    <n v="0"/>
    <x v="0"/>
    <s v="Active Mood disorder"/>
    <s v="."/>
    <s v="."/>
    <s v="."/>
    <n v="0"/>
    <n v="0"/>
    <n v="0"/>
    <n v="0"/>
    <n v="0"/>
    <n v="33"/>
    <n v="0"/>
    <m/>
    <x v="4"/>
    <x v="101"/>
    <m/>
    <m/>
  </r>
  <r>
    <x v="214"/>
    <m/>
    <s v="female"/>
    <m/>
    <n v="28"/>
    <n v="46.255989999999997"/>
    <n v="0"/>
    <n v="0"/>
    <x v="0"/>
    <s v="."/>
    <s v="."/>
    <s v="."/>
    <s v="."/>
    <n v="0"/>
    <n v="0.5"/>
    <n v="0"/>
    <n v="0"/>
    <n v="0"/>
    <n v="22"/>
    <n v="0.5"/>
    <m/>
    <x v="0"/>
    <x v="1"/>
    <m/>
    <m/>
  </r>
  <r>
    <x v="214"/>
    <m/>
    <s v="female"/>
    <m/>
    <n v="29"/>
    <n v="46.255989999999997"/>
    <n v="0"/>
    <n v="0"/>
    <x v="0"/>
    <s v="."/>
    <s v="."/>
    <s v="."/>
    <s v="."/>
    <n v="0"/>
    <n v="0"/>
    <n v="0"/>
    <n v="0"/>
    <n v="0"/>
    <n v="22"/>
    <n v="0"/>
    <m/>
    <x v="2"/>
    <x v="18"/>
    <m/>
    <m/>
  </r>
  <r>
    <x v="215"/>
    <m/>
    <s v="female"/>
    <m/>
    <n v="29"/>
    <n v="45.486651999999999"/>
    <n v="0"/>
    <n v="0"/>
    <x v="0"/>
    <s v="."/>
    <s v="."/>
    <s v="."/>
    <s v="."/>
    <n v="0"/>
    <n v="0"/>
    <n v="0"/>
    <n v="0"/>
    <n v="0"/>
    <n v="33"/>
    <n v="0"/>
    <m/>
    <x v="0"/>
    <x v="126"/>
    <m/>
    <m/>
  </r>
  <r>
    <x v="215"/>
    <m/>
    <s v="female"/>
    <m/>
    <n v="30"/>
    <n v="45.486651999999999"/>
    <n v="0"/>
    <n v="0"/>
    <x v="0"/>
    <s v="."/>
    <s v="."/>
    <s v="."/>
    <s v="."/>
    <n v="0"/>
    <n v="0"/>
    <n v="0"/>
    <n v="0"/>
    <n v="0"/>
    <n v="33"/>
    <n v="0"/>
    <m/>
    <x v="8"/>
    <x v="135"/>
    <m/>
    <m/>
  </r>
  <r>
    <x v="215"/>
    <m/>
    <s v="female"/>
    <m/>
    <n v="30"/>
    <n v="45.486651999999999"/>
    <n v="0"/>
    <n v="0"/>
    <x v="0"/>
    <s v="."/>
    <s v="."/>
    <s v="."/>
    <s v="."/>
    <n v="0"/>
    <n v="0"/>
    <n v="0"/>
    <n v="0"/>
    <n v="0"/>
    <n v="33"/>
    <n v="0"/>
    <m/>
    <x v="8"/>
    <x v="176"/>
    <m/>
    <m/>
  </r>
  <r>
    <x v="215"/>
    <m/>
    <s v="female"/>
    <m/>
    <n v="30"/>
    <n v="45.486651999999999"/>
    <n v="0"/>
    <n v="0"/>
    <x v="0"/>
    <s v="."/>
    <s v="."/>
    <s v="."/>
    <s v="."/>
    <n v="0"/>
    <n v="0"/>
    <n v="0"/>
    <n v="0"/>
    <n v="0"/>
    <n v="33"/>
    <n v="0"/>
    <m/>
    <x v="8"/>
    <x v="177"/>
    <m/>
    <m/>
  </r>
  <r>
    <x v="215"/>
    <m/>
    <s v="female"/>
    <m/>
    <n v="30"/>
    <n v="45.486651999999999"/>
    <n v="0"/>
    <n v="0"/>
    <x v="0"/>
    <s v="."/>
    <s v="."/>
    <s v="."/>
    <s v="."/>
    <n v="0"/>
    <n v="0"/>
    <n v="0"/>
    <n v="0"/>
    <n v="0"/>
    <n v="33"/>
    <n v="0"/>
    <m/>
    <x v="7"/>
    <x v="153"/>
    <m/>
    <m/>
  </r>
  <r>
    <x v="216"/>
    <m/>
    <s v="female"/>
    <m/>
    <n v="30"/>
    <n v="65.670090000000002"/>
    <n v="0"/>
    <n v="0"/>
    <x v="0"/>
    <s v="Remote Mood disorder"/>
    <s v="."/>
    <s v="."/>
    <s v="."/>
    <n v="0"/>
    <n v="0"/>
    <n v="0"/>
    <n v="0"/>
    <n v="0"/>
    <n v="34"/>
    <n v="0"/>
    <m/>
    <x v="2"/>
    <x v="45"/>
    <m/>
    <m/>
  </r>
  <r>
    <x v="216"/>
    <m/>
    <s v="female"/>
    <m/>
    <n v="30"/>
    <n v="65.670090000000002"/>
    <n v="0"/>
    <n v="0"/>
    <x v="0"/>
    <s v="Active Mood disorder"/>
    <s v="."/>
    <s v="."/>
    <s v="."/>
    <n v="0"/>
    <n v="0"/>
    <n v="0"/>
    <n v="0"/>
    <n v="0"/>
    <n v="34"/>
    <n v="0"/>
    <m/>
    <x v="2"/>
    <x v="66"/>
    <m/>
    <m/>
  </r>
  <r>
    <x v="216"/>
    <m/>
    <s v="female"/>
    <m/>
    <n v="29"/>
    <n v="65.670090000000002"/>
    <n v="0"/>
    <n v="0"/>
    <x v="0"/>
    <s v="."/>
    <s v="."/>
    <s v="."/>
    <s v="."/>
    <n v="0"/>
    <n v="0"/>
    <n v="0"/>
    <n v="0"/>
    <n v="0"/>
    <n v="34"/>
    <n v="0"/>
    <m/>
    <x v="2"/>
    <x v="66"/>
    <m/>
    <m/>
  </r>
  <r>
    <x v="216"/>
    <m/>
    <s v="female"/>
    <m/>
    <n v="30"/>
    <n v="65.670090000000002"/>
    <n v="0"/>
    <n v="0"/>
    <x v="0"/>
    <s v="Remote Mood disorder"/>
    <s v="."/>
    <s v="."/>
    <s v="."/>
    <n v="0"/>
    <n v="0"/>
    <n v="0"/>
    <n v="0"/>
    <n v="0"/>
    <n v="34"/>
    <n v="0"/>
    <m/>
    <x v="2"/>
    <x v="78"/>
    <m/>
    <m/>
  </r>
  <r>
    <x v="216"/>
    <m/>
    <s v="female"/>
    <m/>
    <n v="29"/>
    <n v="65.670090000000002"/>
    <n v="0"/>
    <n v="0"/>
    <x v="0"/>
    <s v="Remote Bereavement"/>
    <s v="."/>
    <s v="."/>
    <s v="."/>
    <n v="0"/>
    <n v="0"/>
    <n v="0"/>
    <n v="0"/>
    <n v="0"/>
    <n v="34"/>
    <n v="0"/>
    <m/>
    <x v="2"/>
    <x v="45"/>
    <m/>
    <m/>
  </r>
  <r>
    <x v="216"/>
    <m/>
    <s v="female"/>
    <m/>
    <n v="30"/>
    <n v="65.670090000000002"/>
    <n v="0"/>
    <n v="0"/>
    <x v="0"/>
    <s v="."/>
    <s v="."/>
    <s v="."/>
    <s v="."/>
    <n v="0"/>
    <n v="0"/>
    <n v="0"/>
    <n v="0"/>
    <n v="0"/>
    <n v="34"/>
    <n v="0"/>
    <m/>
    <x v="2"/>
    <x v="78"/>
    <m/>
    <m/>
  </r>
  <r>
    <x v="216"/>
    <m/>
    <s v="female"/>
    <m/>
    <n v="29"/>
    <n v="65.670090000000002"/>
    <n v="0"/>
    <n v="0"/>
    <x v="0"/>
    <s v="Remote Mood disorder"/>
    <s v="."/>
    <s v="."/>
    <s v="."/>
    <n v="0"/>
    <n v="0"/>
    <n v="0"/>
    <n v="0"/>
    <n v="0"/>
    <n v="34"/>
    <n v="0"/>
    <m/>
    <x v="2"/>
    <x v="78"/>
    <m/>
    <m/>
  </r>
  <r>
    <x v="216"/>
    <m/>
    <s v="female"/>
    <m/>
    <n v="30"/>
    <n v="65.670090000000002"/>
    <n v="0"/>
    <n v="0"/>
    <x v="0"/>
    <s v="Remote Mood disorder"/>
    <s v="."/>
    <s v="."/>
    <s v="."/>
    <n v="0"/>
    <n v="0"/>
    <n v="0"/>
    <n v="0"/>
    <n v="0"/>
    <n v="34"/>
    <n v="0"/>
    <m/>
    <x v="2"/>
    <x v="77"/>
    <m/>
    <m/>
  </r>
  <r>
    <x v="217"/>
    <m/>
    <s v="female"/>
    <m/>
    <n v="25"/>
    <n v="55.635863999999998"/>
    <n v="0"/>
    <n v="0"/>
    <x v="0"/>
    <s v="."/>
    <s v="."/>
    <s v="."/>
    <s v="."/>
    <n v="0"/>
    <n v="0"/>
    <n v="0"/>
    <n v="0"/>
    <n v="0"/>
    <n v="33"/>
    <n v="0"/>
    <m/>
    <x v="0"/>
    <x v="116"/>
    <m/>
    <m/>
  </r>
  <r>
    <x v="217"/>
    <m/>
    <s v="female"/>
    <m/>
    <n v="28"/>
    <n v="55.635863999999998"/>
    <n v="0.5"/>
    <n v="0"/>
    <x v="1"/>
    <s v="Active Mood disorder"/>
    <s v="."/>
    <s v="."/>
    <s v="."/>
    <n v="0"/>
    <n v="0.5"/>
    <n v="0.5"/>
    <n v="0"/>
    <n v="0"/>
    <n v="33"/>
    <n v="1"/>
    <m/>
    <x v="2"/>
    <x v="68"/>
    <m/>
    <m/>
  </r>
  <r>
    <x v="217"/>
    <m/>
    <s v="female"/>
    <m/>
    <n v="28"/>
    <n v="55.635863999999998"/>
    <n v="0"/>
    <n v="0"/>
    <x v="0"/>
    <s v="Active Mood disorder"/>
    <s v="."/>
    <s v="."/>
    <s v="."/>
    <n v="0"/>
    <n v="0"/>
    <n v="0"/>
    <n v="0"/>
    <n v="0"/>
    <n v="33"/>
    <n v="0"/>
    <m/>
    <x v="2"/>
    <x v="70"/>
    <m/>
    <m/>
  </r>
  <r>
    <x v="217"/>
    <m/>
    <s v="female"/>
    <m/>
    <n v="29"/>
    <n v="55.635863999999998"/>
    <n v="0"/>
    <n v="0"/>
    <x v="0"/>
    <s v="."/>
    <s v="."/>
    <s v="."/>
    <s v="."/>
    <n v="0"/>
    <n v="0"/>
    <n v="0"/>
    <n v="0"/>
    <n v="0"/>
    <n v="33"/>
    <n v="0"/>
    <m/>
    <x v="2"/>
    <x v="79"/>
    <m/>
    <m/>
  </r>
  <r>
    <x v="217"/>
    <m/>
    <s v="female"/>
    <m/>
    <n v="29"/>
    <n v="55.635863999999998"/>
    <n v="0"/>
    <n v="0"/>
    <x v="0"/>
    <s v="Active Mood disorder"/>
    <s v="."/>
    <s v="."/>
    <s v="."/>
    <n v="0"/>
    <n v="0"/>
    <n v="0"/>
    <n v="0"/>
    <n v="0"/>
    <n v="33"/>
    <n v="0"/>
    <m/>
    <x v="2"/>
    <x v="9"/>
    <m/>
    <m/>
  </r>
  <r>
    <x v="217"/>
    <m/>
    <s v="female"/>
    <m/>
    <n v="29"/>
    <n v="55.635863999999998"/>
    <n v="0"/>
    <n v="0"/>
    <x v="0"/>
    <s v="."/>
    <s v="."/>
    <s v="."/>
    <s v="."/>
    <n v="0"/>
    <n v="0"/>
    <n v="0"/>
    <n v="0"/>
    <n v="0"/>
    <n v="33"/>
    <n v="0"/>
    <m/>
    <x v="5"/>
    <x v="6"/>
    <m/>
    <m/>
  </r>
  <r>
    <x v="217"/>
    <m/>
    <s v="female"/>
    <m/>
    <n v="30"/>
    <n v="55.635863999999998"/>
    <n v="0"/>
    <n v="0"/>
    <x v="0"/>
    <s v="Active Mood disorder"/>
    <s v="."/>
    <s v="."/>
    <s v="."/>
    <n v="0"/>
    <n v="0"/>
    <n v="0"/>
    <n v="0"/>
    <n v="0"/>
    <n v="33"/>
    <n v="0"/>
    <m/>
    <x v="2"/>
    <x v="6"/>
    <m/>
    <m/>
  </r>
  <r>
    <x v="217"/>
    <m/>
    <s v="female"/>
    <m/>
    <n v="29"/>
    <n v="55.635863999999998"/>
    <n v="0"/>
    <n v="0"/>
    <x v="0"/>
    <s v="Remote Mood disorder"/>
    <s v="."/>
    <s v="."/>
    <s v="."/>
    <n v="0"/>
    <n v="0"/>
    <n v="0"/>
    <n v="0"/>
    <n v="0"/>
    <n v="33"/>
    <n v="0"/>
    <m/>
    <x v="2"/>
    <x v="24"/>
    <m/>
    <m/>
  </r>
  <r>
    <x v="218"/>
    <m/>
    <s v="female"/>
    <m/>
    <n v="30"/>
    <n v="79.64134"/>
    <n v="0"/>
    <n v="0"/>
    <x v="0"/>
    <s v="."/>
    <s v="."/>
    <s v="."/>
    <s v="."/>
    <n v="0"/>
    <n v="0"/>
    <n v="0"/>
    <n v="0"/>
    <n v="0"/>
    <n v="33"/>
    <n v="0"/>
    <m/>
    <x v="0"/>
    <x v="25"/>
    <m/>
    <m/>
  </r>
  <r>
    <x v="218"/>
    <m/>
    <s v="female"/>
    <m/>
    <n v="30"/>
    <n v="79.64134"/>
    <n v="0"/>
    <n v="0"/>
    <x v="0"/>
    <s v="."/>
    <s v="."/>
    <s v="."/>
    <s v="."/>
    <n v="0"/>
    <n v="0"/>
    <n v="0"/>
    <n v="0"/>
    <n v="0"/>
    <n v="33"/>
    <n v="0"/>
    <m/>
    <x v="0"/>
    <x v="112"/>
    <m/>
    <m/>
  </r>
  <r>
    <x v="218"/>
    <m/>
    <s v="female"/>
    <m/>
    <n v="30"/>
    <n v="79.64134"/>
    <n v="0"/>
    <n v="0"/>
    <x v="0"/>
    <s v="."/>
    <s v="."/>
    <s v="."/>
    <s v="."/>
    <n v="0"/>
    <n v="0"/>
    <n v="0"/>
    <n v="0"/>
    <n v="0"/>
    <n v="33"/>
    <n v="0"/>
    <m/>
    <x v="0"/>
    <x v="73"/>
    <m/>
    <m/>
  </r>
  <r>
    <x v="218"/>
    <m/>
    <s v="female"/>
    <m/>
    <n v="29"/>
    <n v="79.64134"/>
    <n v="0"/>
    <n v="0"/>
    <x v="0"/>
    <s v="."/>
    <s v="."/>
    <s v="."/>
    <s v="."/>
    <n v="0"/>
    <n v="0"/>
    <n v="0"/>
    <n v="0"/>
    <n v="0"/>
    <n v="33"/>
    <n v="0"/>
    <m/>
    <x v="1"/>
    <x v="43"/>
    <m/>
    <m/>
  </r>
  <r>
    <x v="218"/>
    <m/>
    <s v="female"/>
    <m/>
    <n v="30"/>
    <n v="79.64134"/>
    <n v="0"/>
    <n v="0"/>
    <x v="0"/>
    <s v="Active Mood disorder"/>
    <s v="."/>
    <s v="."/>
    <s v="."/>
    <n v="0"/>
    <n v="0"/>
    <n v="0"/>
    <n v="0"/>
    <n v="0"/>
    <n v="33"/>
    <n v="0"/>
    <m/>
    <x v="1"/>
    <x v="43"/>
    <m/>
    <m/>
  </r>
  <r>
    <x v="218"/>
    <m/>
    <s v="female"/>
    <m/>
    <n v="29"/>
    <n v="79.64134"/>
    <n v="0"/>
    <n v="0"/>
    <x v="0"/>
    <s v="."/>
    <s v="."/>
    <s v="."/>
    <s v="."/>
    <n v="0"/>
    <n v="0"/>
    <n v="0"/>
    <n v="0"/>
    <n v="0"/>
    <n v="33"/>
    <n v="0"/>
    <m/>
    <x v="1"/>
    <x v="16"/>
    <m/>
    <m/>
  </r>
  <r>
    <x v="218"/>
    <m/>
    <s v="female"/>
    <m/>
    <n v="26"/>
    <n v="79.64134"/>
    <n v="0.5"/>
    <n v="0.5"/>
    <x v="13"/>
    <s v="Active CVD"/>
    <s v="Active Bereavement"/>
    <s v="Remote Hypothyroidism"/>
    <s v="."/>
    <n v="0"/>
    <n v="0.5"/>
    <n v="0.5"/>
    <n v="0.5"/>
    <n v="0.5"/>
    <n v="33"/>
    <n v="2.5"/>
    <m/>
    <x v="1"/>
    <x v="12"/>
    <m/>
    <m/>
  </r>
  <r>
    <x v="219"/>
    <m/>
    <s v="male"/>
    <m/>
    <n v="30"/>
    <n v="57.420943999999999"/>
    <n v="0"/>
    <n v="0"/>
    <x v="0"/>
    <s v="."/>
    <s v="."/>
    <s v="."/>
    <s v="."/>
    <n v="0"/>
    <n v="0"/>
    <n v="0"/>
    <n v="0"/>
    <n v="0"/>
    <m/>
    <n v="0"/>
    <m/>
    <x v="6"/>
    <x v="33"/>
    <m/>
    <m/>
  </r>
  <r>
    <x v="220"/>
    <m/>
    <s v="male"/>
    <m/>
    <n v="29"/>
    <n v="69.656400000000005"/>
    <n v="0"/>
    <n v="0"/>
    <x v="0"/>
    <s v="Active Mood disorder"/>
    <s v="."/>
    <s v="."/>
    <s v="."/>
    <n v="0"/>
    <n v="0"/>
    <n v="0"/>
    <n v="0"/>
    <n v="0"/>
    <n v="34"/>
    <n v="0"/>
    <m/>
    <x v="8"/>
    <x v="39"/>
    <m/>
    <m/>
  </r>
  <r>
    <x v="221"/>
    <m/>
    <s v="male"/>
    <m/>
    <n v="30"/>
    <n v="75.258039999999994"/>
    <n v="0.5"/>
    <n v="0"/>
    <x v="25"/>
    <s v="."/>
    <s v="."/>
    <s v="."/>
    <s v="."/>
    <n v="0"/>
    <n v="0"/>
    <n v="0.5"/>
    <n v="0"/>
    <n v="0"/>
    <n v="23"/>
    <n v="0.5"/>
    <m/>
    <x v="0"/>
    <x v="3"/>
    <m/>
    <m/>
  </r>
  <r>
    <x v="221"/>
    <m/>
    <s v="male"/>
    <m/>
    <n v="26"/>
    <n v="75.258039999999994"/>
    <n v="0.5"/>
    <n v="0.5"/>
    <x v="4"/>
    <s v="Remote Mood disorder"/>
    <s v="."/>
    <s v="."/>
    <s v="."/>
    <n v="0"/>
    <n v="0.5"/>
    <n v="0.5"/>
    <n v="0.5"/>
    <n v="0"/>
    <n v="23"/>
    <n v="2"/>
    <m/>
    <x v="0"/>
    <x v="72"/>
    <m/>
    <m/>
  </r>
  <r>
    <x v="221"/>
    <m/>
    <s v="male"/>
    <m/>
    <n v="29"/>
    <n v="75.258039999999994"/>
    <n v="0.5"/>
    <n v="0.5"/>
    <x v="4"/>
    <s v="Active Mood disorder"/>
    <s v="."/>
    <s v="."/>
    <s v="."/>
    <n v="0.5"/>
    <n v="0.5"/>
    <n v="0.5"/>
    <n v="0"/>
    <n v="0"/>
    <n v="23"/>
    <n v="2"/>
    <m/>
    <x v="0"/>
    <x v="49"/>
    <m/>
    <m/>
  </r>
  <r>
    <x v="221"/>
    <m/>
    <s v="male"/>
    <m/>
    <n v="29"/>
    <n v="75.258039999999994"/>
    <n v="0.5"/>
    <n v="0.5"/>
    <x v="4"/>
    <s v="."/>
    <s v="."/>
    <s v="."/>
    <s v="."/>
    <n v="0.5"/>
    <n v="0.5"/>
    <n v="0.5"/>
    <n v="0.5"/>
    <n v="0"/>
    <n v="23"/>
    <n v="2.5"/>
    <m/>
    <x v="0"/>
    <x v="17"/>
    <m/>
    <m/>
  </r>
  <r>
    <x v="221"/>
    <m/>
    <s v="male"/>
    <m/>
    <n v="28"/>
    <n v="75.258039999999994"/>
    <n v="0.5"/>
    <n v="0"/>
    <x v="2"/>
    <s v="."/>
    <s v="."/>
    <s v="."/>
    <s v="."/>
    <n v="0"/>
    <n v="0"/>
    <n v="0.5"/>
    <n v="0"/>
    <n v="0"/>
    <n v="23"/>
    <n v="0.5"/>
    <m/>
    <x v="1"/>
    <x v="49"/>
    <m/>
    <m/>
  </r>
  <r>
    <x v="221"/>
    <m/>
    <s v="male"/>
    <m/>
    <n v="29"/>
    <n v="75.258039999999994"/>
    <n v="0.5"/>
    <n v="0"/>
    <x v="1"/>
    <s v="Active Mood disorder"/>
    <s v="."/>
    <s v="."/>
    <s v="."/>
    <n v="0.5"/>
    <n v="0"/>
    <n v="0.5"/>
    <n v="0"/>
    <n v="0"/>
    <n v="23"/>
    <n v="1"/>
    <m/>
    <x v="3"/>
    <x v="2"/>
    <m/>
    <m/>
  </r>
  <r>
    <x v="221"/>
    <m/>
    <s v="male"/>
    <m/>
    <n v="29"/>
    <n v="75.258039999999994"/>
    <n v="0"/>
    <n v="0"/>
    <x v="0"/>
    <s v="."/>
    <s v="."/>
    <s v="."/>
    <s v="."/>
    <n v="0"/>
    <n v="0"/>
    <n v="0"/>
    <n v="0"/>
    <n v="0"/>
    <n v="23"/>
    <n v="0"/>
    <m/>
    <x v="3"/>
    <x v="14"/>
    <m/>
    <m/>
  </r>
  <r>
    <x v="221"/>
    <m/>
    <s v="male"/>
    <m/>
    <n v="30"/>
    <n v="75.258039999999994"/>
    <n v="0.5"/>
    <n v="0.5"/>
    <x v="4"/>
    <s v="Active Mood disorder"/>
    <s v="."/>
    <s v="."/>
    <s v="."/>
    <n v="0.5"/>
    <n v="0.5"/>
    <n v="0.5"/>
    <n v="0.5"/>
    <n v="0"/>
    <n v="23"/>
    <n v="3"/>
    <m/>
    <x v="1"/>
    <x v="14"/>
    <m/>
    <m/>
  </r>
  <r>
    <x v="221"/>
    <m/>
    <s v="male"/>
    <m/>
    <n v="25"/>
    <n v="75.258039999999994"/>
    <n v="0"/>
    <n v="0"/>
    <x v="0"/>
    <s v="Remote Mood disorder"/>
    <s v="."/>
    <s v="."/>
    <s v="."/>
    <n v="0"/>
    <n v="0"/>
    <n v="0"/>
    <n v="0"/>
    <n v="0"/>
    <n v="23"/>
    <n v="0"/>
    <m/>
    <x v="1"/>
    <x v="49"/>
    <m/>
    <m/>
  </r>
  <r>
    <x v="221"/>
    <m/>
    <s v="male"/>
    <m/>
    <n v="27"/>
    <n v="75.258039999999994"/>
    <n v="0.5"/>
    <n v="0.5"/>
    <x v="1"/>
    <s v="."/>
    <s v="."/>
    <s v="."/>
    <s v="."/>
    <n v="0"/>
    <n v="0.5"/>
    <n v="0.5"/>
    <n v="0"/>
    <n v="0"/>
    <n v="23"/>
    <n v="1.5"/>
    <m/>
    <x v="1"/>
    <x v="2"/>
    <m/>
    <m/>
  </r>
  <r>
    <x v="221"/>
    <m/>
    <s v="male"/>
    <m/>
    <n v="24"/>
    <n v="75.258039999999994"/>
    <n v="0.5"/>
    <n v="0.5"/>
    <x v="3"/>
    <s v="AD dem w/oth (list B) not contrib"/>
    <s v="Active Mood disorder"/>
    <s v="Active Alcoholism"/>
    <s v="."/>
    <n v="0"/>
    <n v="0.5"/>
    <n v="0.5"/>
    <n v="0"/>
    <n v="0"/>
    <n v="23"/>
    <n v="1.5"/>
    <m/>
    <x v="0"/>
    <x v="0"/>
    <m/>
    <m/>
  </r>
  <r>
    <x v="221"/>
    <m/>
    <s v="male"/>
    <m/>
    <n v="28"/>
    <n v="75.258039999999994"/>
    <n v="0.5"/>
    <n v="0.5"/>
    <x v="1"/>
    <s v="Remote Mood disorder"/>
    <s v="."/>
    <s v="."/>
    <s v="."/>
    <n v="0.5"/>
    <n v="0.5"/>
    <n v="0.5"/>
    <n v="0"/>
    <n v="0"/>
    <n v="23"/>
    <n v="2"/>
    <m/>
    <x v="1"/>
    <x v="13"/>
    <m/>
    <m/>
  </r>
  <r>
    <x v="221"/>
    <m/>
    <s v="male"/>
    <m/>
    <n v="27"/>
    <n v="75.258039999999994"/>
    <n v="0.5"/>
    <n v="0"/>
    <x v="1"/>
    <s v="."/>
    <s v="."/>
    <s v="."/>
    <s v="."/>
    <n v="0"/>
    <n v="0"/>
    <n v="0.5"/>
    <n v="0.5"/>
    <n v="0"/>
    <n v="23"/>
    <n v="1"/>
    <m/>
    <x v="2"/>
    <x v="98"/>
    <m/>
    <m/>
  </r>
  <r>
    <x v="221"/>
    <m/>
    <s v="male"/>
    <m/>
    <n v="28"/>
    <n v="75.258039999999994"/>
    <n v="0.5"/>
    <n v="0"/>
    <x v="4"/>
    <s v="."/>
    <s v="."/>
    <s v="."/>
    <s v="."/>
    <n v="0"/>
    <n v="0.5"/>
    <n v="0.5"/>
    <n v="0.5"/>
    <n v="0"/>
    <n v="23"/>
    <n v="1.5"/>
    <m/>
    <x v="1"/>
    <x v="44"/>
    <m/>
    <m/>
  </r>
  <r>
    <x v="222"/>
    <m/>
    <s v="male"/>
    <m/>
    <n v="23"/>
    <n v="75.906909999999996"/>
    <n v="0.5"/>
    <n v="0.5"/>
    <x v="4"/>
    <s v="."/>
    <s v="."/>
    <s v="."/>
    <s v="."/>
    <n v="0.5"/>
    <n v="0.5"/>
    <n v="0.5"/>
    <n v="0.5"/>
    <n v="0"/>
    <n v="33"/>
    <n v="2.5"/>
    <m/>
    <x v="6"/>
    <x v="26"/>
    <m/>
    <m/>
  </r>
  <r>
    <x v="222"/>
    <m/>
    <s v="male"/>
    <m/>
    <n v="21"/>
    <n v="75.906909999999996"/>
    <n v="1"/>
    <n v="1"/>
    <x v="10"/>
    <s v="Active Mood disorder"/>
    <s v="."/>
    <s v="."/>
    <s v="."/>
    <n v="2"/>
    <n v="1"/>
    <n v="1"/>
    <n v="1"/>
    <n v="1"/>
    <n v="33"/>
    <n v="7"/>
    <m/>
    <x v="6"/>
    <x v="9"/>
    <m/>
    <m/>
  </r>
  <r>
    <x v="223"/>
    <m/>
    <s v="male"/>
    <m/>
    <n v="18"/>
    <n v="79.616699999999994"/>
    <n v="1"/>
    <n v="1"/>
    <x v="4"/>
    <s v="Rapid Course (not CJD)"/>
    <s v="."/>
    <s v="."/>
    <s v="."/>
    <n v="1"/>
    <n v="1"/>
    <n v="1"/>
    <n v="1"/>
    <n v="1"/>
    <n v="34"/>
    <n v="6"/>
    <m/>
    <x v="16"/>
    <x v="117"/>
    <m/>
    <m/>
  </r>
  <r>
    <x v="224"/>
    <m/>
    <s v="female"/>
    <m/>
    <n v="28"/>
    <n v="62.907597000000003"/>
    <n v="0"/>
    <n v="0"/>
    <x v="0"/>
    <s v="Remote Mood disorder"/>
    <s v="."/>
    <s v="."/>
    <s v="."/>
    <n v="0"/>
    <n v="0"/>
    <n v="0"/>
    <n v="0"/>
    <n v="0"/>
    <n v="23"/>
    <n v="0"/>
    <m/>
    <x v="0"/>
    <x v="8"/>
    <m/>
    <m/>
  </r>
  <r>
    <x v="224"/>
    <m/>
    <s v="female"/>
    <m/>
    <n v="27"/>
    <n v="62.907597000000003"/>
    <n v="0.5"/>
    <n v="0.5"/>
    <x v="4"/>
    <s v="."/>
    <s v="."/>
    <s v="."/>
    <s v="."/>
    <n v="0.5"/>
    <n v="0"/>
    <n v="0.5"/>
    <n v="0"/>
    <n v="0"/>
    <n v="23"/>
    <n v="1.5"/>
    <m/>
    <x v="2"/>
    <x v="36"/>
    <m/>
    <m/>
  </r>
  <r>
    <x v="224"/>
    <m/>
    <s v="female"/>
    <m/>
    <n v="26"/>
    <n v="62.907597000000003"/>
    <n v="0"/>
    <n v="0"/>
    <x v="0"/>
    <s v="."/>
    <s v="."/>
    <s v="."/>
    <s v="."/>
    <n v="0"/>
    <n v="0"/>
    <n v="0"/>
    <n v="0"/>
    <n v="0"/>
    <n v="23"/>
    <n v="0"/>
    <m/>
    <x v="5"/>
    <x v="19"/>
    <m/>
    <m/>
  </r>
  <r>
    <x v="224"/>
    <m/>
    <s v="female"/>
    <m/>
    <n v="30"/>
    <n v="62.907597000000003"/>
    <n v="0"/>
    <n v="0"/>
    <x v="0"/>
    <s v="."/>
    <s v="."/>
    <s v="."/>
    <s v="."/>
    <n v="0"/>
    <n v="0"/>
    <n v="0"/>
    <n v="0"/>
    <n v="0"/>
    <n v="23"/>
    <n v="0"/>
    <m/>
    <x v="2"/>
    <x v="19"/>
    <m/>
    <m/>
  </r>
  <r>
    <x v="224"/>
    <m/>
    <s v="female"/>
    <m/>
    <n v="28"/>
    <n v="62.907597000000003"/>
    <n v="0"/>
    <n v="0"/>
    <x v="0"/>
    <s v="Remote Mood disorder"/>
    <s v="Remote Hypothyroidism"/>
    <s v="."/>
    <s v="."/>
    <n v="0"/>
    <n v="0"/>
    <n v="0"/>
    <n v="0"/>
    <n v="0"/>
    <n v="23"/>
    <n v="0"/>
    <m/>
    <x v="2"/>
    <x v="35"/>
    <m/>
    <m/>
  </r>
  <r>
    <x v="224"/>
    <m/>
    <s v="female"/>
    <m/>
    <n v="30"/>
    <n v="62.907597000000003"/>
    <n v="0"/>
    <n v="0"/>
    <x v="0"/>
    <s v="Remote Mood disorder"/>
    <s v="."/>
    <s v="."/>
    <s v="."/>
    <n v="0"/>
    <n v="0"/>
    <n v="0"/>
    <n v="0"/>
    <n v="0"/>
    <n v="23"/>
    <n v="0"/>
    <m/>
    <x v="2"/>
    <x v="7"/>
    <m/>
    <m/>
  </r>
  <r>
    <x v="224"/>
    <m/>
    <s v="female"/>
    <m/>
    <n v="30"/>
    <n v="62.907597000000003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224"/>
    <m/>
    <s v="female"/>
    <m/>
    <n v="30"/>
    <n v="62.907597000000003"/>
    <n v="0"/>
    <n v="0"/>
    <x v="0"/>
    <s v="."/>
    <s v="."/>
    <s v="."/>
    <s v="."/>
    <n v="0"/>
    <n v="0"/>
    <n v="0"/>
    <n v="0"/>
    <n v="0"/>
    <n v="23"/>
    <n v="0"/>
    <m/>
    <x v="2"/>
    <x v="8"/>
    <m/>
    <m/>
  </r>
  <r>
    <x v="224"/>
    <m/>
    <s v="female"/>
    <m/>
    <n v="28"/>
    <n v="62.907597000000003"/>
    <n v="0"/>
    <n v="0"/>
    <x v="0"/>
    <s v="Remote Mood disorder"/>
    <s v="."/>
    <s v="."/>
    <s v="."/>
    <n v="0"/>
    <n v="0"/>
    <n v="0"/>
    <n v="0"/>
    <n v="0"/>
    <n v="23"/>
    <n v="0"/>
    <m/>
    <x v="2"/>
    <x v="36"/>
    <m/>
    <m/>
  </r>
  <r>
    <x v="224"/>
    <m/>
    <s v="female"/>
    <m/>
    <n v="27"/>
    <n v="62.907597000000003"/>
    <n v="0"/>
    <n v="0"/>
    <x v="0"/>
    <s v="Remote Mood disorder"/>
    <s v="Remote Hypothyroidism"/>
    <s v="."/>
    <s v="."/>
    <n v="0"/>
    <n v="0"/>
    <n v="0"/>
    <n v="0"/>
    <n v="0"/>
    <n v="23"/>
    <n v="0"/>
    <m/>
    <x v="5"/>
    <x v="6"/>
    <m/>
    <m/>
  </r>
  <r>
    <x v="224"/>
    <m/>
    <s v="female"/>
    <m/>
    <n v="29"/>
    <n v="62.907597000000003"/>
    <n v="0"/>
    <n v="0"/>
    <x v="0"/>
    <s v="Remote Mood disorder"/>
    <s v="Remote Hypothyroidism"/>
    <s v="."/>
    <s v="."/>
    <n v="0"/>
    <n v="0"/>
    <n v="0"/>
    <n v="0"/>
    <n v="0"/>
    <n v="23"/>
    <n v="0"/>
    <m/>
    <x v="2"/>
    <x v="34"/>
    <m/>
    <m/>
  </r>
  <r>
    <x v="225"/>
    <m/>
    <s v="female"/>
    <m/>
    <n v="30"/>
    <n v="47.60575"/>
    <n v="0"/>
    <n v="0"/>
    <x v="0"/>
    <s v="Active Mood disorder"/>
    <s v="."/>
    <s v="."/>
    <s v="."/>
    <n v="0"/>
    <n v="0"/>
    <n v="0"/>
    <n v="0"/>
    <n v="0"/>
    <n v="33"/>
    <n v="0"/>
    <m/>
    <x v="0"/>
    <x v="178"/>
    <m/>
    <m/>
  </r>
  <r>
    <x v="225"/>
    <m/>
    <s v="female"/>
    <m/>
    <n v="30"/>
    <n v="47.60575"/>
    <n v="0"/>
    <n v="0"/>
    <x v="0"/>
    <s v="."/>
    <s v="."/>
    <s v="."/>
    <s v="."/>
    <n v="0"/>
    <n v="0"/>
    <n v="0"/>
    <n v="0"/>
    <n v="0"/>
    <n v="33"/>
    <n v="0"/>
    <m/>
    <x v="8"/>
    <x v="101"/>
    <m/>
    <m/>
  </r>
  <r>
    <x v="225"/>
    <m/>
    <s v="female"/>
    <m/>
    <n v="30"/>
    <n v="47.60575"/>
    <n v="0"/>
    <n v="0"/>
    <x v="0"/>
    <s v="."/>
    <s v="."/>
    <s v="."/>
    <s v="."/>
    <n v="0"/>
    <n v="0"/>
    <n v="0"/>
    <n v="0"/>
    <n v="0"/>
    <n v="33"/>
    <n v="0"/>
    <m/>
    <x v="8"/>
    <x v="146"/>
    <m/>
    <m/>
  </r>
  <r>
    <x v="225"/>
    <m/>
    <s v="female"/>
    <m/>
    <n v="30"/>
    <n v="47.60575"/>
    <n v="0.5"/>
    <n v="0"/>
    <x v="1"/>
    <s v="Remote Mood disorder"/>
    <s v="Active Bereavement"/>
    <s v="Active Other neurol/med diagnoses"/>
    <s v="."/>
    <n v="0"/>
    <n v="0"/>
    <n v="0.5"/>
    <n v="0"/>
    <n v="0"/>
    <n v="33"/>
    <n v="0.5"/>
    <m/>
    <x v="8"/>
    <x v="153"/>
    <m/>
    <m/>
  </r>
  <r>
    <x v="225"/>
    <m/>
    <s v="female"/>
    <m/>
    <n v="29"/>
    <n v="47.60575"/>
    <n v="0"/>
    <n v="0"/>
    <x v="0"/>
    <s v="Remote Bereavement"/>
    <s v="."/>
    <s v="."/>
    <s v="."/>
    <n v="0"/>
    <n v="0"/>
    <n v="0"/>
    <n v="0"/>
    <n v="0"/>
    <n v="33"/>
    <n v="0"/>
    <m/>
    <x v="7"/>
    <x v="101"/>
    <m/>
    <m/>
  </r>
  <r>
    <x v="226"/>
    <m/>
    <s v="female"/>
    <m/>
    <n v="29"/>
    <n v="64.709109999999995"/>
    <n v="0"/>
    <n v="0"/>
    <x v="0"/>
    <s v="."/>
    <s v="."/>
    <s v="."/>
    <s v="."/>
    <n v="0"/>
    <n v="0"/>
    <n v="0"/>
    <n v="0"/>
    <n v="0"/>
    <n v="33"/>
    <n v="0"/>
    <m/>
    <x v="9"/>
    <x v="179"/>
    <m/>
    <m/>
  </r>
  <r>
    <x v="226"/>
    <m/>
    <s v="female"/>
    <m/>
    <n v="30"/>
    <n v="64.709109999999995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27"/>
    <m/>
    <s v="female"/>
    <m/>
    <n v="13"/>
    <n v="50.261462999999999"/>
    <n v="2"/>
    <n v="2"/>
    <x v="18"/>
    <s v="."/>
    <s v="."/>
    <s v="."/>
    <s v="."/>
    <n v="2"/>
    <n v="2"/>
    <n v="2"/>
    <n v="1"/>
    <n v="1"/>
    <n v="44"/>
    <n v="10"/>
    <m/>
    <x v="3"/>
    <x v="2"/>
    <m/>
    <m/>
  </r>
  <r>
    <x v="228"/>
    <m/>
    <s v="female"/>
    <m/>
    <n v="22"/>
    <n v="73.013009999999994"/>
    <n v="0.5"/>
    <n v="0.5"/>
    <x v="4"/>
    <s v="Remote B-12 Deficiency"/>
    <s v="."/>
    <s v="."/>
    <s v="."/>
    <n v="0.5"/>
    <n v="0.5"/>
    <n v="0.5"/>
    <n v="0.5"/>
    <n v="0"/>
    <n v="44"/>
    <n v="2.5"/>
    <m/>
    <x v="1"/>
    <x v="12"/>
    <m/>
    <m/>
  </r>
  <r>
    <x v="228"/>
    <m/>
    <s v="female"/>
    <m/>
    <n v="25"/>
    <n v="73.013009999999994"/>
    <n v="0.5"/>
    <n v="0"/>
    <x v="4"/>
    <s v="."/>
    <s v="."/>
    <s v="."/>
    <s v="."/>
    <n v="0"/>
    <n v="0.5"/>
    <n v="0.5"/>
    <n v="0.5"/>
    <n v="0"/>
    <n v="44"/>
    <n v="1.5"/>
    <m/>
    <x v="3"/>
    <x v="48"/>
    <m/>
    <m/>
  </r>
  <r>
    <x v="228"/>
    <m/>
    <s v="female"/>
    <m/>
    <n v="14"/>
    <n v="73.013009999999994"/>
    <n v="0.5"/>
    <n v="0.5"/>
    <x v="4"/>
    <s v="."/>
    <s v="."/>
    <s v="."/>
    <s v="."/>
    <n v="0.5"/>
    <n v="1"/>
    <n v="1"/>
    <n v="1"/>
    <n v="0"/>
    <n v="44"/>
    <n v="4"/>
    <m/>
    <x v="1"/>
    <x v="12"/>
    <m/>
    <m/>
  </r>
  <r>
    <x v="228"/>
    <m/>
    <s v="female"/>
    <m/>
    <n v="12"/>
    <n v="73.013009999999994"/>
    <n v="2"/>
    <n v="2"/>
    <x v="4"/>
    <s v="."/>
    <s v="."/>
    <s v="."/>
    <s v="."/>
    <n v="2"/>
    <n v="2"/>
    <n v="2"/>
    <n v="1"/>
    <n v="0"/>
    <n v="44"/>
    <n v="9"/>
    <m/>
    <x v="1"/>
    <x v="80"/>
    <m/>
    <m/>
  </r>
  <r>
    <x v="229"/>
    <m/>
    <s v="female"/>
    <m/>
    <n v="30"/>
    <n v="62.554417000000001"/>
    <n v="0"/>
    <n v="0"/>
    <x v="0"/>
    <s v="."/>
    <s v="."/>
    <s v="."/>
    <s v="."/>
    <n v="0"/>
    <n v="0"/>
    <n v="0"/>
    <n v="0"/>
    <n v="0"/>
    <n v="34"/>
    <n v="0"/>
    <m/>
    <x v="1"/>
    <x v="180"/>
    <m/>
    <m/>
  </r>
  <r>
    <x v="229"/>
    <m/>
    <s v="female"/>
    <m/>
    <n v="30"/>
    <n v="62.554417000000001"/>
    <n v="0"/>
    <n v="0"/>
    <x v="0"/>
    <s v="."/>
    <s v="."/>
    <s v="."/>
    <s v="."/>
    <n v="0"/>
    <n v="0"/>
    <n v="0"/>
    <n v="0"/>
    <n v="0"/>
    <n v="34"/>
    <n v="0"/>
    <m/>
    <x v="2"/>
    <x v="143"/>
    <m/>
    <m/>
  </r>
  <r>
    <x v="229"/>
    <m/>
    <s v="female"/>
    <m/>
    <n v="30"/>
    <n v="62.554417000000001"/>
    <n v="0"/>
    <n v="0"/>
    <x v="0"/>
    <s v="."/>
    <s v="."/>
    <s v="."/>
    <s v="."/>
    <n v="0"/>
    <n v="0"/>
    <n v="0"/>
    <n v="0"/>
    <n v="0"/>
    <n v="34"/>
    <n v="0"/>
    <m/>
    <x v="1"/>
    <x v="128"/>
    <m/>
    <m/>
  </r>
  <r>
    <x v="229"/>
    <m/>
    <s v="female"/>
    <m/>
    <n v="29"/>
    <n v="62.554417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230"/>
    <m/>
    <s v="female"/>
    <m/>
    <n v="28"/>
    <n v="73.193700000000007"/>
    <n v="0"/>
    <n v="0"/>
    <x v="0"/>
    <s v="."/>
    <s v="."/>
    <s v="."/>
    <s v="."/>
    <n v="0"/>
    <n v="0"/>
    <n v="0"/>
    <n v="0"/>
    <n v="0"/>
    <n v="33"/>
    <n v="0"/>
    <m/>
    <x v="2"/>
    <x v="72"/>
    <m/>
    <m/>
  </r>
  <r>
    <x v="230"/>
    <m/>
    <s v="female"/>
    <m/>
    <n v="29"/>
    <n v="73.193700000000007"/>
    <n v="0"/>
    <n v="0"/>
    <x v="0"/>
    <s v="."/>
    <s v="."/>
    <s v="."/>
    <s v="."/>
    <n v="0"/>
    <n v="0"/>
    <n v="0"/>
    <n v="0"/>
    <n v="0"/>
    <n v="33"/>
    <n v="0"/>
    <m/>
    <x v="2"/>
    <x v="17"/>
    <m/>
    <m/>
  </r>
  <r>
    <x v="230"/>
    <m/>
    <s v="female"/>
    <m/>
    <n v="30"/>
    <n v="73.193700000000007"/>
    <n v="0"/>
    <n v="0"/>
    <x v="0"/>
    <s v="."/>
    <s v="."/>
    <s v="."/>
    <s v="."/>
    <n v="0"/>
    <n v="0"/>
    <n v="0"/>
    <n v="0"/>
    <n v="0"/>
    <n v="33"/>
    <n v="0"/>
    <m/>
    <x v="2"/>
    <x v="1"/>
    <m/>
    <m/>
  </r>
  <r>
    <x v="230"/>
    <m/>
    <s v="female"/>
    <m/>
    <n v="30"/>
    <n v="73.193700000000007"/>
    <n v="0"/>
    <n v="0"/>
    <x v="0"/>
    <s v="."/>
    <s v="."/>
    <s v="."/>
    <s v="."/>
    <n v="0"/>
    <n v="0"/>
    <n v="0"/>
    <n v="0"/>
    <n v="0"/>
    <n v="33"/>
    <n v="0"/>
    <m/>
    <x v="5"/>
    <x v="1"/>
    <m/>
    <m/>
  </r>
  <r>
    <x v="230"/>
    <m/>
    <s v="female"/>
    <m/>
    <n v="30"/>
    <n v="73.193700000000007"/>
    <n v="0"/>
    <n v="0"/>
    <x v="0"/>
    <s v="Remote B-12 Deficiency"/>
    <s v="."/>
    <s v="."/>
    <s v="."/>
    <n v="0"/>
    <n v="0"/>
    <n v="0"/>
    <n v="0"/>
    <n v="0"/>
    <n v="33"/>
    <n v="0"/>
    <m/>
    <x v="5"/>
    <x v="112"/>
    <m/>
    <m/>
  </r>
  <r>
    <x v="230"/>
    <m/>
    <s v="female"/>
    <m/>
    <n v="29"/>
    <n v="73.193700000000007"/>
    <n v="0"/>
    <n v="0"/>
    <x v="0"/>
    <s v="."/>
    <s v="."/>
    <s v="."/>
    <s v="."/>
    <n v="0"/>
    <n v="0"/>
    <n v="0"/>
    <n v="0"/>
    <n v="0"/>
    <n v="33"/>
    <n v="0"/>
    <m/>
    <x v="2"/>
    <x v="98"/>
    <m/>
    <m/>
  </r>
  <r>
    <x v="230"/>
    <m/>
    <s v="female"/>
    <m/>
    <n v="30"/>
    <n v="73.193700000000007"/>
    <n v="0"/>
    <n v="0"/>
    <x v="0"/>
    <s v="Active Mood disorder"/>
    <s v="."/>
    <s v="."/>
    <s v="."/>
    <n v="0"/>
    <n v="0"/>
    <n v="0"/>
    <n v="0"/>
    <n v="0"/>
    <n v="33"/>
    <n v="0"/>
    <m/>
    <x v="2"/>
    <x v="15"/>
    <m/>
    <m/>
  </r>
  <r>
    <x v="230"/>
    <m/>
    <s v="female"/>
    <m/>
    <n v="30"/>
    <n v="73.193700000000007"/>
    <n v="0"/>
    <n v="0"/>
    <x v="0"/>
    <s v="."/>
    <s v="."/>
    <s v="."/>
    <s v="."/>
    <n v="0"/>
    <n v="0"/>
    <n v="0"/>
    <n v="0"/>
    <n v="0"/>
    <n v="33"/>
    <n v="0"/>
    <m/>
    <x v="2"/>
    <x v="112"/>
    <m/>
    <m/>
  </r>
  <r>
    <x v="230"/>
    <m/>
    <s v="female"/>
    <m/>
    <n v="27"/>
    <n v="73.193700000000007"/>
    <n v="0"/>
    <n v="0"/>
    <x v="0"/>
    <s v="."/>
    <s v="."/>
    <s v="."/>
    <s v="."/>
    <n v="0"/>
    <n v="0"/>
    <n v="0"/>
    <n v="0"/>
    <n v="0"/>
    <n v="33"/>
    <n v="0"/>
    <m/>
    <x v="2"/>
    <x v="13"/>
    <m/>
    <m/>
  </r>
  <r>
    <x v="230"/>
    <m/>
    <s v="female"/>
    <m/>
    <n v="29"/>
    <n v="73.193700000000007"/>
    <n v="0"/>
    <n v="0"/>
    <x v="0"/>
    <s v="."/>
    <s v="."/>
    <s v="."/>
    <s v="."/>
    <n v="0"/>
    <n v="0"/>
    <n v="0"/>
    <n v="0"/>
    <n v="0"/>
    <n v="33"/>
    <n v="0"/>
    <m/>
    <x v="2"/>
    <x v="14"/>
    <m/>
    <m/>
  </r>
  <r>
    <x v="231"/>
    <m/>
    <s v="female"/>
    <m/>
    <n v="28"/>
    <n v="74.954139999999995"/>
    <n v="0"/>
    <n v="0"/>
    <x v="0"/>
    <s v="."/>
    <s v="."/>
    <s v="."/>
    <s v="."/>
    <n v="0"/>
    <n v="0"/>
    <n v="0"/>
    <n v="0"/>
    <n v="0"/>
    <n v="33"/>
    <n v="0"/>
    <m/>
    <x v="5"/>
    <x v="113"/>
    <m/>
    <m/>
  </r>
  <r>
    <x v="231"/>
    <m/>
    <s v="female"/>
    <m/>
    <n v="27"/>
    <n v="74.954139999999995"/>
    <n v="0"/>
    <n v="0"/>
    <x v="0"/>
    <s v="."/>
    <s v="."/>
    <s v="."/>
    <s v="."/>
    <n v="0"/>
    <n v="0"/>
    <n v="0"/>
    <n v="0"/>
    <n v="0"/>
    <n v="33"/>
    <n v="0"/>
    <m/>
    <x v="5"/>
    <x v="115"/>
    <m/>
    <m/>
  </r>
  <r>
    <x v="231"/>
    <m/>
    <s v="female"/>
    <m/>
    <n v="30"/>
    <n v="74.954139999999995"/>
    <n v="0"/>
    <n v="0"/>
    <x v="0"/>
    <s v="."/>
    <s v="."/>
    <s v="."/>
    <s v="."/>
    <n v="0"/>
    <n v="0"/>
    <n v="0"/>
    <n v="0"/>
    <n v="0"/>
    <n v="33"/>
    <n v="0"/>
    <m/>
    <x v="5"/>
    <x v="81"/>
    <m/>
    <m/>
  </r>
  <r>
    <x v="231"/>
    <m/>
    <s v="female"/>
    <m/>
    <n v="30"/>
    <n v="74.954139999999995"/>
    <n v="0"/>
    <n v="0"/>
    <x v="0"/>
    <s v="."/>
    <s v="."/>
    <s v="."/>
    <s v="."/>
    <n v="0"/>
    <n v="0"/>
    <n v="0"/>
    <n v="0"/>
    <n v="0"/>
    <n v="33"/>
    <n v="0"/>
    <m/>
    <x v="9"/>
    <x v="115"/>
    <m/>
    <m/>
  </r>
  <r>
    <x v="231"/>
    <m/>
    <s v="female"/>
    <m/>
    <n v="29"/>
    <n v="74.954139999999995"/>
    <n v="0"/>
    <n v="0"/>
    <x v="0"/>
    <s v="."/>
    <s v="."/>
    <s v="."/>
    <s v="."/>
    <n v="0"/>
    <n v="0"/>
    <n v="0"/>
    <n v="0"/>
    <n v="0"/>
    <n v="33"/>
    <n v="0"/>
    <m/>
    <x v="9"/>
    <x v="113"/>
    <m/>
    <m/>
  </r>
  <r>
    <x v="231"/>
    <m/>
    <s v="female"/>
    <m/>
    <n v="30"/>
    <n v="74.954139999999995"/>
    <n v="0"/>
    <n v="0"/>
    <x v="0"/>
    <s v="Remote Hypothyroidism"/>
    <s v="."/>
    <s v="."/>
    <s v="."/>
    <n v="0"/>
    <n v="0"/>
    <n v="0"/>
    <n v="0"/>
    <n v="0"/>
    <n v="33"/>
    <n v="0"/>
    <m/>
    <x v="9"/>
    <x v="115"/>
    <m/>
    <m/>
  </r>
  <r>
    <x v="231"/>
    <m/>
    <s v="female"/>
    <m/>
    <n v="30"/>
    <n v="74.954139999999995"/>
    <n v="0"/>
    <n v="0"/>
    <x v="0"/>
    <s v="."/>
    <s v="."/>
    <s v="."/>
    <s v="."/>
    <n v="0"/>
    <n v="0"/>
    <n v="0"/>
    <n v="0"/>
    <n v="0"/>
    <n v="33"/>
    <n v="0"/>
    <m/>
    <x v="9"/>
    <x v="166"/>
    <m/>
    <m/>
  </r>
  <r>
    <x v="231"/>
    <m/>
    <s v="female"/>
    <m/>
    <n v="29"/>
    <n v="74.954139999999995"/>
    <n v="0"/>
    <n v="0"/>
    <x v="0"/>
    <s v="."/>
    <s v="."/>
    <s v="."/>
    <s v="."/>
    <n v="0"/>
    <n v="0"/>
    <n v="0"/>
    <n v="0"/>
    <n v="0"/>
    <n v="33"/>
    <n v="0"/>
    <m/>
    <x v="9"/>
    <x v="170"/>
    <m/>
    <m/>
  </r>
  <r>
    <x v="232"/>
    <m/>
    <s v="male"/>
    <m/>
    <n v="30"/>
    <n v="68.50103"/>
    <n v="0"/>
    <n v="0"/>
    <x v="0"/>
    <s v="."/>
    <s v="."/>
    <s v="."/>
    <s v="."/>
    <n v="0"/>
    <n v="0"/>
    <n v="0"/>
    <n v="0"/>
    <n v="0"/>
    <n v="23"/>
    <n v="0"/>
    <m/>
    <x v="8"/>
    <x v="10"/>
    <m/>
    <m/>
  </r>
  <r>
    <x v="232"/>
    <m/>
    <s v="male"/>
    <m/>
    <n v="30"/>
    <n v="68.50103"/>
    <n v="0"/>
    <n v="0"/>
    <x v="0"/>
    <s v="."/>
    <s v="."/>
    <s v="."/>
    <s v="."/>
    <n v="0"/>
    <n v="0"/>
    <n v="0"/>
    <n v="0"/>
    <n v="0"/>
    <n v="23"/>
    <n v="0"/>
    <m/>
    <x v="8"/>
    <x v="15"/>
    <m/>
    <m/>
  </r>
  <r>
    <x v="232"/>
    <m/>
    <s v="male"/>
    <m/>
    <n v="27"/>
    <n v="68.50103"/>
    <n v="0"/>
    <n v="0"/>
    <x v="0"/>
    <s v="."/>
    <s v="."/>
    <s v="."/>
    <s v="."/>
    <n v="0"/>
    <n v="0"/>
    <n v="0"/>
    <n v="0"/>
    <n v="0"/>
    <n v="23"/>
    <n v="0"/>
    <m/>
    <x v="8"/>
    <x v="112"/>
    <m/>
    <m/>
  </r>
  <r>
    <x v="232"/>
    <m/>
    <s v="male"/>
    <m/>
    <n v="30"/>
    <n v="68.50103"/>
    <n v="0"/>
    <n v="0"/>
    <x v="0"/>
    <s v="."/>
    <s v="."/>
    <s v="."/>
    <s v="."/>
    <n v="0"/>
    <n v="0"/>
    <n v="0"/>
    <n v="0"/>
    <n v="0"/>
    <n v="23"/>
    <n v="0"/>
    <m/>
    <x v="8"/>
    <x v="48"/>
    <m/>
    <m/>
  </r>
  <r>
    <x v="232"/>
    <m/>
    <s v="male"/>
    <m/>
    <n v="30"/>
    <n v="68.50103"/>
    <n v="0"/>
    <n v="0"/>
    <x v="0"/>
    <s v="."/>
    <s v="."/>
    <s v="."/>
    <s v="."/>
    <n v="0"/>
    <n v="0"/>
    <n v="0"/>
    <n v="0"/>
    <n v="0"/>
    <n v="23"/>
    <n v="0"/>
    <m/>
    <x v="8"/>
    <x v="17"/>
    <m/>
    <m/>
  </r>
  <r>
    <x v="233"/>
    <m/>
    <s v="male"/>
    <m/>
    <n v="30"/>
    <n v="50.789870000000001"/>
    <n v="0"/>
    <n v="0"/>
    <x v="0"/>
    <s v="."/>
    <s v="."/>
    <s v="."/>
    <s v="."/>
    <n v="0"/>
    <n v="0"/>
    <n v="0"/>
    <n v="0"/>
    <n v="0"/>
    <n v="23"/>
    <n v="0"/>
    <m/>
    <x v="0"/>
    <x v="69"/>
    <m/>
    <m/>
  </r>
  <r>
    <x v="233"/>
    <m/>
    <s v="male"/>
    <m/>
    <n v="30"/>
    <n v="50.789870000000001"/>
    <n v="0"/>
    <n v="0"/>
    <x v="0"/>
    <s v="."/>
    <s v="."/>
    <s v="."/>
    <s v="."/>
    <n v="0"/>
    <n v="0"/>
    <n v="0"/>
    <n v="0"/>
    <n v="0"/>
    <n v="23"/>
    <n v="0"/>
    <m/>
    <x v="25"/>
    <x v="179"/>
    <m/>
    <m/>
  </r>
  <r>
    <x v="233"/>
    <m/>
    <s v="male"/>
    <m/>
    <n v="28"/>
    <n v="50.789870000000001"/>
    <n v="0"/>
    <n v="0"/>
    <x v="0"/>
    <s v="."/>
    <s v="."/>
    <s v="."/>
    <s v="."/>
    <n v="0"/>
    <n v="0"/>
    <n v="0"/>
    <n v="0"/>
    <n v="0"/>
    <n v="23"/>
    <n v="0"/>
    <m/>
    <x v="14"/>
    <x v="56"/>
    <m/>
    <m/>
  </r>
  <r>
    <x v="233"/>
    <m/>
    <s v="male"/>
    <m/>
    <n v="28"/>
    <n v="50.789870000000001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233"/>
    <m/>
    <s v="male"/>
    <m/>
    <n v="29"/>
    <n v="50.789870000000001"/>
    <n v="0"/>
    <n v="0"/>
    <x v="0"/>
    <s v="."/>
    <s v="."/>
    <s v="."/>
    <s v="."/>
    <n v="0"/>
    <n v="0"/>
    <n v="0"/>
    <n v="0"/>
    <n v="0"/>
    <n v="23"/>
    <n v="0"/>
    <m/>
    <x v="14"/>
    <x v="69"/>
    <m/>
    <m/>
  </r>
  <r>
    <x v="234"/>
    <m/>
    <s v="male"/>
    <m/>
    <n v="30"/>
    <n v="66.710470000000001"/>
    <n v="0"/>
    <n v="0"/>
    <x v="0"/>
    <s v="."/>
    <s v="."/>
    <s v="."/>
    <s v="."/>
    <n v="0"/>
    <n v="0"/>
    <n v="0"/>
    <n v="0"/>
    <n v="0"/>
    <n v="34"/>
    <n v="0"/>
    <m/>
    <x v="6"/>
    <x v="110"/>
    <m/>
    <m/>
  </r>
  <r>
    <x v="234"/>
    <m/>
    <s v="male"/>
    <m/>
    <n v="28"/>
    <n v="66.710470000000001"/>
    <n v="0"/>
    <n v="0"/>
    <x v="0"/>
    <s v="."/>
    <s v="."/>
    <s v="."/>
    <s v="."/>
    <n v="0"/>
    <n v="0"/>
    <n v="0"/>
    <n v="0"/>
    <n v="0"/>
    <n v="34"/>
    <n v="0"/>
    <m/>
    <x v="7"/>
    <x v="110"/>
    <m/>
    <m/>
  </r>
  <r>
    <x v="234"/>
    <m/>
    <s v="male"/>
    <m/>
    <n v="30"/>
    <n v="66.710470000000001"/>
    <n v="0"/>
    <n v="0"/>
    <x v="0"/>
    <s v="."/>
    <s v="."/>
    <s v="."/>
    <s v="."/>
    <n v="0"/>
    <n v="0"/>
    <n v="0"/>
    <n v="0"/>
    <n v="0"/>
    <n v="34"/>
    <n v="0"/>
    <m/>
    <x v="6"/>
    <x v="32"/>
    <m/>
    <m/>
  </r>
  <r>
    <x v="234"/>
    <m/>
    <s v="male"/>
    <m/>
    <n v="29"/>
    <n v="66.710470000000001"/>
    <n v="0"/>
    <n v="0"/>
    <x v="0"/>
    <s v="."/>
    <s v="."/>
    <s v="."/>
    <s v="."/>
    <n v="0"/>
    <n v="0"/>
    <n v="0"/>
    <n v="0"/>
    <n v="0"/>
    <n v="34"/>
    <n v="0"/>
    <m/>
    <x v="7"/>
    <x v="8"/>
    <m/>
    <m/>
  </r>
  <r>
    <x v="234"/>
    <m/>
    <s v="male"/>
    <m/>
    <n v="29"/>
    <n v="66.710470000000001"/>
    <n v="0"/>
    <n v="0"/>
    <x v="0"/>
    <s v="."/>
    <s v="."/>
    <s v="."/>
    <s v="."/>
    <n v="0"/>
    <n v="0"/>
    <n v="0"/>
    <n v="0"/>
    <n v="0"/>
    <n v="34"/>
    <n v="0"/>
    <m/>
    <x v="7"/>
    <x v="35"/>
    <m/>
    <m/>
  </r>
  <r>
    <x v="234"/>
    <m/>
    <s v="male"/>
    <m/>
    <n v="29"/>
    <n v="66.710470000000001"/>
    <n v="0"/>
    <n v="0"/>
    <x v="0"/>
    <s v="."/>
    <s v="."/>
    <s v="."/>
    <s v="."/>
    <n v="0"/>
    <n v="0"/>
    <n v="0"/>
    <n v="0"/>
    <n v="0"/>
    <n v="34"/>
    <n v="0"/>
    <m/>
    <x v="14"/>
    <x v="8"/>
    <m/>
    <m/>
  </r>
  <r>
    <x v="234"/>
    <m/>
    <s v="male"/>
    <m/>
    <n v="28"/>
    <n v="66.710470000000001"/>
    <n v="0"/>
    <n v="0"/>
    <x v="0"/>
    <s v="Active Other neurol/med diagnoses"/>
    <s v="."/>
    <s v="."/>
    <s v="."/>
    <n v="0"/>
    <n v="0"/>
    <n v="0"/>
    <n v="0"/>
    <n v="0"/>
    <n v="34"/>
    <n v="0"/>
    <m/>
    <x v="6"/>
    <x v="36"/>
    <m/>
    <m/>
  </r>
  <r>
    <x v="234"/>
    <m/>
    <s v="male"/>
    <m/>
    <n v="29"/>
    <n v="66.710470000000001"/>
    <n v="0"/>
    <n v="0"/>
    <x v="0"/>
    <s v="Active Other neurol/med diagnoses"/>
    <s v="."/>
    <s v="."/>
    <s v="."/>
    <n v="0"/>
    <n v="0"/>
    <n v="0"/>
    <n v="0"/>
    <n v="0"/>
    <n v="34"/>
    <n v="0"/>
    <m/>
    <x v="6"/>
    <x v="33"/>
    <m/>
    <m/>
  </r>
  <r>
    <x v="234"/>
    <m/>
    <s v="male"/>
    <m/>
    <n v="30"/>
    <n v="66.710470000000001"/>
    <n v="0.5"/>
    <n v="0"/>
    <x v="1"/>
    <s v="Active Other neurol/med diagnoses"/>
    <s v="."/>
    <s v="."/>
    <s v="."/>
    <n v="0"/>
    <n v="0"/>
    <n v="0.5"/>
    <n v="0"/>
    <n v="0"/>
    <n v="34"/>
    <n v="0.5"/>
    <m/>
    <x v="7"/>
    <x v="25"/>
    <m/>
    <m/>
  </r>
  <r>
    <x v="235"/>
    <m/>
    <s v="female"/>
    <m/>
    <n v="30"/>
    <n v="64.730999999999995"/>
    <n v="0"/>
    <n v="0"/>
    <x v="0"/>
    <s v="Active Mood disorder"/>
    <s v="."/>
    <s v="."/>
    <s v="."/>
    <n v="0"/>
    <n v="0.5"/>
    <n v="0"/>
    <n v="0"/>
    <n v="0"/>
    <n v="33"/>
    <n v="0.5"/>
    <m/>
    <x v="5"/>
    <x v="74"/>
    <m/>
    <m/>
  </r>
  <r>
    <x v="235"/>
    <m/>
    <s v="female"/>
    <m/>
    <n v="30"/>
    <n v="64.730999999999995"/>
    <n v="0"/>
    <n v="0"/>
    <x v="0"/>
    <s v="."/>
    <s v="."/>
    <s v="."/>
    <s v="."/>
    <n v="0"/>
    <n v="0"/>
    <n v="0"/>
    <n v="0"/>
    <n v="0"/>
    <n v="33"/>
    <n v="0"/>
    <m/>
    <x v="5"/>
    <x v="38"/>
    <m/>
    <m/>
  </r>
  <r>
    <x v="235"/>
    <m/>
    <s v="female"/>
    <m/>
    <n v="30"/>
    <n v="64.730999999999995"/>
    <n v="0"/>
    <n v="0"/>
    <x v="0"/>
    <s v="Remote Mood disorder"/>
    <s v="."/>
    <s v="."/>
    <s v="."/>
    <n v="0"/>
    <n v="0"/>
    <n v="0"/>
    <n v="0"/>
    <n v="0"/>
    <n v="33"/>
    <n v="0"/>
    <m/>
    <x v="5"/>
    <x v="61"/>
    <m/>
    <m/>
  </r>
  <r>
    <x v="235"/>
    <m/>
    <s v="female"/>
    <m/>
    <n v="30"/>
    <n v="64.730999999999995"/>
    <n v="0"/>
    <n v="0"/>
    <x v="0"/>
    <s v="."/>
    <s v="."/>
    <s v="."/>
    <s v="."/>
    <n v="0"/>
    <n v="0"/>
    <n v="0"/>
    <n v="0"/>
    <n v="0"/>
    <n v="33"/>
    <n v="0"/>
    <m/>
    <x v="9"/>
    <x v="44"/>
    <m/>
    <m/>
  </r>
  <r>
    <x v="235"/>
    <m/>
    <s v="female"/>
    <m/>
    <n v="30"/>
    <n v="64.730999999999995"/>
    <n v="0"/>
    <n v="0"/>
    <x v="0"/>
    <s v="Remote Mood disorder"/>
    <s v="."/>
    <s v="."/>
    <s v="."/>
    <n v="0"/>
    <n v="0"/>
    <n v="0"/>
    <n v="0"/>
    <n v="0"/>
    <n v="33"/>
    <n v="0"/>
    <m/>
    <x v="9"/>
    <x v="11"/>
    <m/>
    <m/>
  </r>
  <r>
    <x v="235"/>
    <m/>
    <s v="female"/>
    <m/>
    <n v="30"/>
    <n v="64.730999999999995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35"/>
    <m/>
    <s v="female"/>
    <m/>
    <n v="30"/>
    <n v="64.730999999999995"/>
    <n v="0"/>
    <n v="0"/>
    <x v="0"/>
    <s v="."/>
    <s v="."/>
    <s v="."/>
    <s v="."/>
    <n v="0"/>
    <n v="0"/>
    <n v="0"/>
    <n v="0"/>
    <n v="0"/>
    <n v="33"/>
    <n v="0"/>
    <m/>
    <x v="9"/>
    <x v="46"/>
    <m/>
    <m/>
  </r>
  <r>
    <x v="235"/>
    <m/>
    <s v="female"/>
    <m/>
    <n v="30"/>
    <n v="64.730999999999995"/>
    <n v="0"/>
    <n v="0"/>
    <x v="0"/>
    <s v="."/>
    <s v="."/>
    <s v="."/>
    <s v="."/>
    <n v="0"/>
    <n v="0"/>
    <n v="0"/>
    <n v="0"/>
    <n v="0"/>
    <n v="33"/>
    <n v="0"/>
    <m/>
    <x v="9"/>
    <x v="86"/>
    <m/>
    <m/>
  </r>
  <r>
    <x v="235"/>
    <m/>
    <s v="female"/>
    <m/>
    <n v="30"/>
    <n v="64.730999999999995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36"/>
    <m/>
    <s v="female"/>
    <m/>
    <n v="29"/>
    <n v="54.970570000000002"/>
    <n v="0"/>
    <n v="0"/>
    <x v="0"/>
    <s v="Active Mood disorder"/>
    <s v="."/>
    <s v="."/>
    <s v="."/>
    <n v="0"/>
    <n v="0"/>
    <n v="0"/>
    <n v="0"/>
    <n v="0"/>
    <n v="24"/>
    <n v="0"/>
    <m/>
    <x v="0"/>
    <x v="49"/>
    <m/>
    <m/>
  </r>
  <r>
    <x v="236"/>
    <m/>
    <s v="female"/>
    <m/>
    <n v="29"/>
    <n v="54.970570000000002"/>
    <n v="0"/>
    <n v="0"/>
    <x v="0"/>
    <s v="."/>
    <s v="."/>
    <s v="."/>
    <s v="."/>
    <n v="0"/>
    <n v="0"/>
    <n v="0"/>
    <n v="0"/>
    <n v="0"/>
    <n v="24"/>
    <n v="0"/>
    <m/>
    <x v="5"/>
    <x v="13"/>
    <m/>
    <m/>
  </r>
  <r>
    <x v="236"/>
    <m/>
    <s v="female"/>
    <m/>
    <n v="30"/>
    <n v="54.970570000000002"/>
    <n v="0"/>
    <n v="0"/>
    <x v="0"/>
    <s v="Active Mood disorder"/>
    <s v="."/>
    <s v="."/>
    <s v="."/>
    <n v="0"/>
    <n v="0"/>
    <n v="0"/>
    <n v="0"/>
    <n v="0"/>
    <n v="24"/>
    <n v="0"/>
    <m/>
    <x v="5"/>
    <x v="57"/>
    <m/>
    <m/>
  </r>
  <r>
    <x v="236"/>
    <m/>
    <s v="female"/>
    <m/>
    <n v="30"/>
    <n v="54.970570000000002"/>
    <n v="0"/>
    <n v="0"/>
    <x v="0"/>
    <s v="Remote Mood disorder"/>
    <s v="."/>
    <s v="."/>
    <s v="."/>
    <n v="0"/>
    <n v="0"/>
    <n v="0"/>
    <n v="0"/>
    <n v="0"/>
    <n v="24"/>
    <n v="0"/>
    <m/>
    <x v="5"/>
    <x v="11"/>
    <m/>
    <m/>
  </r>
  <r>
    <x v="236"/>
    <m/>
    <s v="female"/>
    <m/>
    <n v="30"/>
    <n v="54.970570000000002"/>
    <n v="0"/>
    <n v="0"/>
    <x v="0"/>
    <s v="Remote Mood disorder"/>
    <s v="."/>
    <s v="."/>
    <s v="."/>
    <n v="0"/>
    <n v="0"/>
    <n v="0"/>
    <n v="0"/>
    <n v="0"/>
    <n v="24"/>
    <n v="0"/>
    <m/>
    <x v="5"/>
    <x v="63"/>
    <m/>
    <m/>
  </r>
  <r>
    <x v="236"/>
    <m/>
    <s v="female"/>
    <m/>
    <n v="30"/>
    <n v="54.970570000000002"/>
    <n v="0"/>
    <n v="0"/>
    <x v="0"/>
    <s v="Remote Mood disorder"/>
    <s v="Active Bereavement"/>
    <s v="."/>
    <s v="."/>
    <n v="0"/>
    <n v="0"/>
    <n v="0"/>
    <n v="0"/>
    <n v="0"/>
    <n v="24"/>
    <n v="0"/>
    <m/>
    <x v="5"/>
    <x v="144"/>
    <m/>
    <m/>
  </r>
  <r>
    <x v="236"/>
    <m/>
    <s v="female"/>
    <m/>
    <n v="28"/>
    <n v="54.970570000000002"/>
    <n v="0"/>
    <n v="0"/>
    <x v="0"/>
    <s v="Remote Mood disorder"/>
    <s v="."/>
    <s v="."/>
    <s v="."/>
    <n v="0"/>
    <n v="0"/>
    <n v="0"/>
    <n v="0"/>
    <n v="0"/>
    <n v="24"/>
    <n v="0"/>
    <m/>
    <x v="5"/>
    <x v="81"/>
    <m/>
    <m/>
  </r>
  <r>
    <x v="237"/>
    <m/>
    <s v="female"/>
    <m/>
    <n v="26"/>
    <n v="75.123885999999999"/>
    <n v="0"/>
    <n v="0"/>
    <x v="0"/>
    <s v="."/>
    <s v="."/>
    <s v="."/>
    <s v="."/>
    <n v="0"/>
    <n v="0"/>
    <n v="0"/>
    <n v="0"/>
    <n v="0"/>
    <n v="33"/>
    <n v="0"/>
    <m/>
    <x v="1"/>
    <x v="39"/>
    <m/>
    <m/>
  </r>
  <r>
    <x v="237"/>
    <m/>
    <s v="female"/>
    <m/>
    <n v="25"/>
    <n v="75.123885999999999"/>
    <n v="0.5"/>
    <n v="0.5"/>
    <x v="4"/>
    <s v="Remote Hypothyroidism"/>
    <s v="."/>
    <s v="."/>
    <s v="."/>
    <n v="0"/>
    <n v="0.5"/>
    <n v="0.5"/>
    <n v="0"/>
    <n v="0"/>
    <n v="33"/>
    <n v="1.5"/>
    <m/>
    <x v="1"/>
    <x v="12"/>
    <m/>
    <m/>
  </r>
  <r>
    <x v="238"/>
    <m/>
    <s v="female"/>
    <m/>
    <n v="26"/>
    <n v="77.122519999999994"/>
    <n v="0.5"/>
    <n v="0"/>
    <x v="1"/>
    <s v="."/>
    <s v="."/>
    <s v="."/>
    <s v="."/>
    <n v="0"/>
    <n v="0"/>
    <n v="0.5"/>
    <n v="0"/>
    <n v="0"/>
    <n v="34"/>
    <n v="0.5"/>
    <m/>
    <x v="3"/>
    <x v="15"/>
    <m/>
    <m/>
  </r>
  <r>
    <x v="238"/>
    <m/>
    <s v="female"/>
    <m/>
    <n v="21"/>
    <n v="77.122519999999994"/>
    <n v="0.5"/>
    <n v="0.5"/>
    <x v="31"/>
    <s v="."/>
    <s v="."/>
    <s v="."/>
    <s v="."/>
    <n v="0"/>
    <n v="0.5"/>
    <n v="0.5"/>
    <n v="0.5"/>
    <n v="0"/>
    <n v="34"/>
    <n v="2"/>
    <m/>
    <x v="2"/>
    <x v="47"/>
    <m/>
    <m/>
  </r>
  <r>
    <x v="238"/>
    <m/>
    <s v="female"/>
    <m/>
    <n v="23"/>
    <n v="77.122519999999994"/>
    <n v="0.5"/>
    <n v="0.5"/>
    <x v="32"/>
    <s v="AD dem w/depresss- not contribut"/>
    <s v="Active Mood disorder"/>
    <s v="."/>
    <s v="."/>
    <n v="0"/>
    <n v="0.5"/>
    <n v="0.5"/>
    <n v="0.5"/>
    <n v="0"/>
    <n v="34"/>
    <n v="2"/>
    <m/>
    <x v="2"/>
    <x v="18"/>
    <m/>
    <m/>
  </r>
  <r>
    <x v="239"/>
    <m/>
    <s v="female"/>
    <m/>
    <n v="30"/>
    <n v="53.568787"/>
    <n v="0"/>
    <n v="0"/>
    <x v="0"/>
    <s v="."/>
    <s v="."/>
    <s v="."/>
    <s v="."/>
    <n v="0"/>
    <n v="0"/>
    <n v="0"/>
    <n v="0"/>
    <n v="0"/>
    <n v="33"/>
    <n v="0"/>
    <m/>
    <x v="0"/>
    <x v="140"/>
    <m/>
    <m/>
  </r>
  <r>
    <x v="239"/>
    <m/>
    <s v="female"/>
    <m/>
    <n v="30"/>
    <n v="53.568787"/>
    <n v="0"/>
    <n v="0"/>
    <x v="0"/>
    <s v="."/>
    <s v="."/>
    <s v="."/>
    <s v="."/>
    <n v="0"/>
    <n v="0"/>
    <n v="0"/>
    <n v="0"/>
    <n v="0"/>
    <n v="33"/>
    <n v="0"/>
    <m/>
    <x v="0"/>
    <x v="140"/>
    <m/>
    <m/>
  </r>
  <r>
    <x v="239"/>
    <m/>
    <s v="female"/>
    <m/>
    <n v="30"/>
    <n v="53.568787"/>
    <n v="0"/>
    <n v="0"/>
    <x v="0"/>
    <s v="."/>
    <s v="."/>
    <s v="."/>
    <s v="."/>
    <n v="0"/>
    <n v="0"/>
    <n v="0"/>
    <n v="0"/>
    <n v="0"/>
    <n v="33"/>
    <n v="0"/>
    <m/>
    <x v="2"/>
    <x v="69"/>
    <m/>
    <m/>
  </r>
  <r>
    <x v="239"/>
    <m/>
    <s v="female"/>
    <m/>
    <n v="30"/>
    <n v="53.568787"/>
    <n v="0"/>
    <n v="0"/>
    <x v="0"/>
    <s v="."/>
    <s v="."/>
    <s v="."/>
    <s v="."/>
    <n v="0"/>
    <n v="0"/>
    <n v="0"/>
    <n v="0"/>
    <n v="0"/>
    <n v="33"/>
    <n v="0"/>
    <m/>
    <x v="2"/>
    <x v="69"/>
    <m/>
    <m/>
  </r>
  <r>
    <x v="239"/>
    <m/>
    <s v="female"/>
    <m/>
    <n v="30"/>
    <n v="53.56878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39"/>
    <m/>
    <s v="female"/>
    <m/>
    <n v="30"/>
    <n v="53.56878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39"/>
    <m/>
    <s v="female"/>
    <m/>
    <n v="30"/>
    <n v="53.568787"/>
    <n v="0"/>
    <n v="0"/>
    <x v="0"/>
    <s v="."/>
    <s v="."/>
    <s v="."/>
    <s v="."/>
    <n v="0"/>
    <n v="0"/>
    <n v="0"/>
    <n v="0"/>
    <n v="0"/>
    <n v="33"/>
    <n v="0"/>
    <m/>
    <x v="5"/>
    <x v="21"/>
    <m/>
    <m/>
  </r>
  <r>
    <x v="239"/>
    <m/>
    <s v="female"/>
    <m/>
    <n v="30"/>
    <n v="53.568787"/>
    <n v="0"/>
    <n v="0"/>
    <x v="0"/>
    <s v="."/>
    <s v="."/>
    <s v="."/>
    <s v="."/>
    <n v="0"/>
    <n v="0"/>
    <n v="0"/>
    <n v="0"/>
    <n v="0"/>
    <n v="33"/>
    <n v="0"/>
    <m/>
    <x v="5"/>
    <x v="21"/>
    <m/>
    <m/>
  </r>
  <r>
    <x v="240"/>
    <m/>
    <s v="male"/>
    <m/>
    <n v="30"/>
    <n v="66.836410000000001"/>
    <n v="0"/>
    <n v="0"/>
    <x v="0"/>
    <s v="Active Mood disorder"/>
    <s v="Active Other neurol/med diagnoses"/>
    <s v="."/>
    <s v="."/>
    <n v="0"/>
    <n v="0"/>
    <n v="0"/>
    <n v="0"/>
    <n v="0"/>
    <n v="34"/>
    <n v="0"/>
    <m/>
    <x v="16"/>
    <x v="71"/>
    <m/>
    <m/>
  </r>
  <r>
    <x v="240"/>
    <m/>
    <s v="male"/>
    <m/>
    <n v="30"/>
    <n v="66.836410000000001"/>
    <n v="0.5"/>
    <n v="0"/>
    <x v="2"/>
    <s v="Active Mood disorder"/>
    <s v="Active Alcoholism"/>
    <s v="Active Other neurol/med diagnoses"/>
    <s v="."/>
    <n v="0.5"/>
    <n v="0.5"/>
    <n v="0.5"/>
    <n v="0"/>
    <n v="0"/>
    <n v="34"/>
    <n v="1.5"/>
    <m/>
    <x v="16"/>
    <x v="138"/>
    <m/>
    <m/>
  </r>
  <r>
    <x v="240"/>
    <m/>
    <s v="male"/>
    <m/>
    <n v="30"/>
    <n v="66.836410000000001"/>
    <n v="0"/>
    <n v="0"/>
    <x v="0"/>
    <s v="."/>
    <s v="."/>
    <s v="."/>
    <s v="."/>
    <n v="0"/>
    <n v="0"/>
    <n v="0"/>
    <n v="0"/>
    <n v="0"/>
    <n v="34"/>
    <n v="0"/>
    <m/>
    <x v="16"/>
    <x v="69"/>
    <m/>
    <m/>
  </r>
  <r>
    <x v="240"/>
    <m/>
    <s v="male"/>
    <m/>
    <n v="30"/>
    <n v="66.836410000000001"/>
    <n v="0"/>
    <n v="0"/>
    <x v="0"/>
    <s v="Active Mood disorder"/>
    <s v="."/>
    <s v="."/>
    <s v="."/>
    <n v="0"/>
    <n v="0"/>
    <n v="0"/>
    <n v="0"/>
    <n v="0"/>
    <n v="34"/>
    <n v="0"/>
    <m/>
    <x v="16"/>
    <x v="179"/>
    <m/>
    <m/>
  </r>
  <r>
    <x v="240"/>
    <m/>
    <s v="male"/>
    <m/>
    <n v="30"/>
    <n v="66.836410000000001"/>
    <n v="0.5"/>
    <n v="0"/>
    <x v="1"/>
    <s v="Active Alcoholism"/>
    <s v="Active Other neurol/med diagnoses"/>
    <s v="."/>
    <s v="."/>
    <n v="0"/>
    <n v="0.5"/>
    <n v="0.5"/>
    <n v="0"/>
    <n v="0"/>
    <n v="34"/>
    <n v="1"/>
    <m/>
    <x v="14"/>
    <x v="151"/>
    <m/>
    <m/>
  </r>
  <r>
    <x v="240"/>
    <m/>
    <s v="male"/>
    <m/>
    <n v="30"/>
    <n v="66.836410000000001"/>
    <n v="0.5"/>
    <n v="0"/>
    <x v="1"/>
    <s v="Active Mood disorder"/>
    <s v="Active Alcoholism"/>
    <s v="."/>
    <s v="."/>
    <n v="0.5"/>
    <n v="0.5"/>
    <n v="0.5"/>
    <n v="0"/>
    <n v="0"/>
    <n v="34"/>
    <n v="1.5"/>
    <m/>
    <x v="14"/>
    <x v="71"/>
    <m/>
    <m/>
  </r>
  <r>
    <x v="240"/>
    <m/>
    <s v="male"/>
    <m/>
    <n v="25"/>
    <n v="66.836410000000001"/>
    <n v="0.5"/>
    <n v="0.5"/>
    <x v="1"/>
    <s v="Active Mood disorder"/>
    <s v="Remote Alcoholism"/>
    <s v="."/>
    <s v="."/>
    <n v="0"/>
    <n v="0"/>
    <n v="0.5"/>
    <n v="0"/>
    <n v="0"/>
    <n v="34"/>
    <n v="1"/>
    <m/>
    <x v="14"/>
    <x v="151"/>
    <m/>
    <m/>
  </r>
  <r>
    <x v="240"/>
    <m/>
    <s v="male"/>
    <m/>
    <n v="29"/>
    <n v="66.836410000000001"/>
    <n v="0.5"/>
    <n v="0"/>
    <x v="4"/>
    <s v="Remote Hypothyroidism"/>
    <s v="Remote Alcoholism"/>
    <s v="."/>
    <s v="."/>
    <n v="0.5"/>
    <n v="0.5"/>
    <n v="0.5"/>
    <n v="0"/>
    <n v="1"/>
    <n v="34"/>
    <n v="2.5"/>
    <m/>
    <x v="6"/>
    <x v="127"/>
    <m/>
    <m/>
  </r>
  <r>
    <x v="240"/>
    <m/>
    <s v="male"/>
    <m/>
    <n v="29"/>
    <n v="66.836410000000001"/>
    <n v="0.5"/>
    <n v="0.5"/>
    <x v="4"/>
    <s v="Remote Mood disorder"/>
    <s v="Remote Hypothyroidism"/>
    <s v="Remote Alcoholism"/>
    <s v="."/>
    <n v="0.5"/>
    <n v="0.5"/>
    <n v="0.5"/>
    <n v="0.5"/>
    <n v="1"/>
    <n v="34"/>
    <n v="3.5"/>
    <m/>
    <x v="6"/>
    <x v="127"/>
    <m/>
    <m/>
  </r>
  <r>
    <x v="240"/>
    <m/>
    <s v="male"/>
    <m/>
    <n v="29"/>
    <n v="66.836410000000001"/>
    <n v="0.5"/>
    <n v="0"/>
    <x v="1"/>
    <s v="Active Mood disorder"/>
    <s v="Active Med-induced Cog Dys"/>
    <s v="Remote Alcoholism"/>
    <s v="."/>
    <n v="0.5"/>
    <n v="0"/>
    <n v="0.5"/>
    <n v="0"/>
    <n v="0"/>
    <n v="34"/>
    <n v="1"/>
    <m/>
    <x v="14"/>
    <x v="58"/>
    <m/>
    <m/>
  </r>
  <r>
    <x v="240"/>
    <m/>
    <s v="male"/>
    <m/>
    <n v="30"/>
    <n v="66.836410000000001"/>
    <n v="0.5"/>
    <n v="0.5"/>
    <x v="4"/>
    <s v="."/>
    <s v="."/>
    <s v="."/>
    <s v="."/>
    <n v="0.5"/>
    <n v="0.5"/>
    <n v="0.5"/>
    <n v="1"/>
    <n v="0"/>
    <n v="34"/>
    <n v="3"/>
    <m/>
    <x v="14"/>
    <x v="20"/>
    <m/>
    <m/>
  </r>
  <r>
    <x v="240"/>
    <m/>
    <s v="male"/>
    <m/>
    <n v="30"/>
    <n v="66.836410000000001"/>
    <n v="0.5"/>
    <n v="0.5"/>
    <x v="1"/>
    <s v="Remote Mood disorder"/>
    <s v="Active Other neurol/med diagnoses"/>
    <s v="."/>
    <s v="."/>
    <n v="1"/>
    <n v="0.5"/>
    <n v="0.5"/>
    <n v="0"/>
    <n v="0"/>
    <n v="34"/>
    <n v="2.5"/>
    <m/>
    <x v="14"/>
    <x v="30"/>
    <m/>
    <m/>
  </r>
  <r>
    <x v="240"/>
    <m/>
    <s v="male"/>
    <m/>
    <n v="30"/>
    <n v="66.836410000000001"/>
    <n v="0.5"/>
    <n v="0.5"/>
    <x v="1"/>
    <s v="Active CVD"/>
    <s v="Remote Mood disorder"/>
    <s v="Remote Hypothyroidism"/>
    <s v="Remote Alcoholism"/>
    <n v="0"/>
    <n v="0.5"/>
    <n v="0"/>
    <n v="0"/>
    <n v="0"/>
    <n v="34"/>
    <n v="1"/>
    <m/>
    <x v="0"/>
    <x v="0"/>
    <m/>
    <m/>
  </r>
  <r>
    <x v="241"/>
    <m/>
    <s v="male"/>
    <m/>
    <n v="29"/>
    <n v="84.032849999999996"/>
    <n v="0"/>
    <n v="0"/>
    <x v="0"/>
    <s v="."/>
    <s v="."/>
    <s v="."/>
    <s v="."/>
    <n v="0"/>
    <n v="0"/>
    <n v="0"/>
    <n v="0"/>
    <n v="0"/>
    <n v="34"/>
    <n v="0"/>
    <m/>
    <x v="7"/>
    <x v="147"/>
    <m/>
    <m/>
  </r>
  <r>
    <x v="241"/>
    <m/>
    <s v="male"/>
    <m/>
    <n v="29"/>
    <n v="84.032849999999996"/>
    <n v="0"/>
    <n v="0"/>
    <x v="0"/>
    <s v="."/>
    <s v="."/>
    <s v="."/>
    <s v="."/>
    <n v="0"/>
    <n v="0"/>
    <n v="0"/>
    <n v="0"/>
    <n v="0"/>
    <n v="34"/>
    <n v="0"/>
    <m/>
    <x v="7"/>
    <x v="112"/>
    <m/>
    <m/>
  </r>
  <r>
    <x v="241"/>
    <m/>
    <s v="male"/>
    <m/>
    <n v="30"/>
    <n v="84.032849999999996"/>
    <n v="0"/>
    <n v="0"/>
    <x v="0"/>
    <s v="."/>
    <s v="."/>
    <s v="."/>
    <s v="."/>
    <n v="0"/>
    <n v="0"/>
    <n v="0"/>
    <n v="0"/>
    <n v="0"/>
    <n v="34"/>
    <n v="0"/>
    <m/>
    <x v="7"/>
    <x v="15"/>
    <m/>
    <m/>
  </r>
  <r>
    <x v="241"/>
    <m/>
    <s v="male"/>
    <m/>
    <n v="28"/>
    <n v="84.032849999999996"/>
    <n v="0"/>
    <n v="0"/>
    <x v="0"/>
    <s v="."/>
    <s v="."/>
    <s v="."/>
    <s v="."/>
    <n v="0"/>
    <n v="0"/>
    <n v="0"/>
    <n v="0"/>
    <n v="0"/>
    <n v="34"/>
    <n v="0"/>
    <m/>
    <x v="7"/>
    <x v="49"/>
    <m/>
    <m/>
  </r>
  <r>
    <x v="241"/>
    <m/>
    <s v="male"/>
    <m/>
    <n v="30"/>
    <n v="84.032849999999996"/>
    <n v="0"/>
    <n v="0"/>
    <x v="0"/>
    <s v="Active Bereavement"/>
    <s v="."/>
    <s v="."/>
    <s v="."/>
    <n v="0"/>
    <n v="0"/>
    <n v="0"/>
    <n v="0"/>
    <n v="0"/>
    <n v="34"/>
    <n v="0"/>
    <m/>
    <x v="8"/>
    <x v="97"/>
    <m/>
    <m/>
  </r>
  <r>
    <x v="241"/>
    <m/>
    <s v="male"/>
    <m/>
    <n v="30"/>
    <n v="84.032849999999996"/>
    <n v="0"/>
    <n v="0"/>
    <x v="0"/>
    <s v="."/>
    <s v="."/>
    <s v="."/>
    <s v="."/>
    <n v="0"/>
    <n v="0"/>
    <n v="0"/>
    <n v="0"/>
    <n v="0"/>
    <n v="34"/>
    <n v="0"/>
    <m/>
    <x v="7"/>
    <x v="17"/>
    <m/>
    <m/>
  </r>
  <r>
    <x v="241"/>
    <m/>
    <s v="male"/>
    <m/>
    <n v="28"/>
    <n v="84.032849999999996"/>
    <n v="0"/>
    <n v="0"/>
    <x v="0"/>
    <s v="."/>
    <s v="."/>
    <s v="."/>
    <s v="."/>
    <n v="0"/>
    <n v="0"/>
    <n v="0"/>
    <n v="0"/>
    <n v="0"/>
    <n v="34"/>
    <n v="0"/>
    <m/>
    <x v="8"/>
    <x v="97"/>
    <m/>
    <m/>
  </r>
  <r>
    <x v="242"/>
    <m/>
    <s v="female"/>
    <m/>
    <n v="30"/>
    <n v="65.111564999999999"/>
    <n v="0.5"/>
    <n v="0.5"/>
    <x v="22"/>
    <s v="."/>
    <s v="."/>
    <s v="."/>
    <s v="."/>
    <n v="0"/>
    <n v="0.5"/>
    <n v="0.5"/>
    <n v="0"/>
    <n v="0"/>
    <n v="24"/>
    <n v="1.5"/>
    <m/>
    <x v="0"/>
    <x v="41"/>
    <m/>
    <m/>
  </r>
  <r>
    <x v="242"/>
    <m/>
    <s v="female"/>
    <m/>
    <n v="30"/>
    <n v="65.111564999999999"/>
    <n v="0.5"/>
    <n v="0.5"/>
    <x v="3"/>
    <s v="."/>
    <s v="."/>
    <s v="."/>
    <s v="."/>
    <n v="0"/>
    <n v="0.5"/>
    <n v="0.5"/>
    <n v="0"/>
    <n v="0"/>
    <n v="24"/>
    <n v="1.5"/>
    <m/>
    <x v="0"/>
    <x v="41"/>
    <m/>
    <m/>
  </r>
  <r>
    <x v="242"/>
    <m/>
    <s v="female"/>
    <m/>
    <n v="28"/>
    <n v="65.111564999999999"/>
    <n v="0"/>
    <n v="0"/>
    <x v="0"/>
    <s v="."/>
    <s v="."/>
    <s v="."/>
    <s v="."/>
    <n v="0"/>
    <n v="0.5"/>
    <n v="0"/>
    <n v="0"/>
    <n v="0"/>
    <n v="24"/>
    <n v="0.5"/>
    <m/>
    <x v="10"/>
    <x v="79"/>
    <m/>
    <m/>
  </r>
  <r>
    <x v="242"/>
    <m/>
    <s v="female"/>
    <m/>
    <n v="28"/>
    <n v="65.111564999999999"/>
    <n v="0"/>
    <n v="0"/>
    <x v="0"/>
    <s v="."/>
    <s v="."/>
    <s v="."/>
    <s v="."/>
    <n v="0"/>
    <n v="0.5"/>
    <n v="0"/>
    <n v="0"/>
    <n v="0"/>
    <n v="24"/>
    <n v="0.5"/>
    <m/>
    <x v="10"/>
    <x v="79"/>
    <m/>
    <m/>
  </r>
  <r>
    <x v="243"/>
    <m/>
    <s v="female"/>
    <m/>
    <n v="30"/>
    <n v="66.458590000000001"/>
    <n v="0.5"/>
    <n v="0"/>
    <x v="2"/>
    <s v="Remote Mood disorder"/>
    <s v="."/>
    <s v="."/>
    <s v="."/>
    <n v="0"/>
    <n v="0"/>
    <n v="0.5"/>
    <n v="0"/>
    <n v="0"/>
    <n v="33"/>
    <n v="0.5"/>
    <m/>
    <x v="5"/>
    <x v="65"/>
    <m/>
    <m/>
  </r>
  <r>
    <x v="243"/>
    <m/>
    <s v="female"/>
    <m/>
    <n v="29"/>
    <n v="66.458590000000001"/>
    <n v="0"/>
    <n v="0"/>
    <x v="0"/>
    <s v="Active Mood disorder"/>
    <s v="."/>
    <s v="."/>
    <s v="."/>
    <n v="0"/>
    <n v="0"/>
    <n v="0"/>
    <n v="0"/>
    <n v="0"/>
    <n v="33"/>
    <n v="0"/>
    <m/>
    <x v="5"/>
    <x v="115"/>
    <m/>
    <m/>
  </r>
  <r>
    <x v="243"/>
    <m/>
    <s v="female"/>
    <m/>
    <n v="29"/>
    <n v="66.458590000000001"/>
    <n v="0"/>
    <n v="0"/>
    <x v="0"/>
    <s v="Remote Mood disorder"/>
    <s v="."/>
    <s v="."/>
    <s v="."/>
    <n v="0"/>
    <n v="0"/>
    <n v="0"/>
    <n v="0"/>
    <n v="0"/>
    <n v="33"/>
    <n v="0"/>
    <m/>
    <x v="5"/>
    <x v="144"/>
    <m/>
    <m/>
  </r>
  <r>
    <x v="243"/>
    <m/>
    <s v="female"/>
    <m/>
    <n v="29"/>
    <n v="66.458590000000001"/>
    <n v="0"/>
    <n v="0"/>
    <x v="0"/>
    <s v="."/>
    <s v="."/>
    <s v="."/>
    <s v="."/>
    <n v="0"/>
    <n v="0"/>
    <n v="0"/>
    <n v="0"/>
    <n v="0"/>
    <n v="33"/>
    <n v="0"/>
    <m/>
    <x v="9"/>
    <x v="81"/>
    <m/>
    <m/>
  </r>
  <r>
    <x v="243"/>
    <m/>
    <s v="female"/>
    <m/>
    <n v="30"/>
    <n v="66.458590000000001"/>
    <n v="0"/>
    <n v="0"/>
    <x v="0"/>
    <s v="Active Mood disorder"/>
    <s v="."/>
    <s v="."/>
    <s v="."/>
    <n v="0"/>
    <n v="0"/>
    <n v="0"/>
    <n v="0"/>
    <n v="0"/>
    <n v="33"/>
    <n v="0"/>
    <m/>
    <x v="9"/>
    <x v="144"/>
    <m/>
    <m/>
  </r>
  <r>
    <x v="243"/>
    <m/>
    <s v="female"/>
    <m/>
    <n v="27"/>
    <n v="66.458590000000001"/>
    <n v="0"/>
    <n v="0"/>
    <x v="0"/>
    <s v="Active Mood disorder"/>
    <s v="."/>
    <s v="."/>
    <s v="."/>
    <n v="0"/>
    <n v="0"/>
    <n v="0"/>
    <n v="0"/>
    <n v="0"/>
    <n v="33"/>
    <n v="0"/>
    <m/>
    <x v="9"/>
    <x v="113"/>
    <m/>
    <m/>
  </r>
  <r>
    <x v="243"/>
    <m/>
    <s v="female"/>
    <m/>
    <n v="30"/>
    <n v="66.458590000000001"/>
    <n v="0"/>
    <n v="0"/>
    <x v="0"/>
    <s v="Active Mood disorder"/>
    <s v="."/>
    <s v="."/>
    <s v="."/>
    <n v="0"/>
    <n v="0"/>
    <n v="0"/>
    <n v="0"/>
    <n v="0"/>
    <n v="33"/>
    <n v="0"/>
    <m/>
    <x v="9"/>
    <x v="144"/>
    <m/>
    <m/>
  </r>
  <r>
    <x v="243"/>
    <m/>
    <s v="female"/>
    <m/>
    <n v="29"/>
    <n v="66.458590000000001"/>
    <n v="0.5"/>
    <n v="0"/>
    <x v="1"/>
    <s v="."/>
    <s v="."/>
    <s v="."/>
    <s v="."/>
    <n v="0"/>
    <n v="0"/>
    <n v="0.5"/>
    <n v="0"/>
    <n v="0"/>
    <n v="33"/>
    <n v="0.5"/>
    <m/>
    <x v="9"/>
    <x v="118"/>
    <m/>
    <m/>
  </r>
  <r>
    <x v="243"/>
    <m/>
    <s v="female"/>
    <m/>
    <n v="28"/>
    <n v="66.458590000000001"/>
    <n v="0"/>
    <n v="0"/>
    <x v="0"/>
    <s v="Active Mood disorder"/>
    <s v="."/>
    <s v="."/>
    <s v="."/>
    <n v="0"/>
    <n v="0"/>
    <n v="0"/>
    <n v="0"/>
    <n v="0"/>
    <n v="33"/>
    <n v="0"/>
    <m/>
    <x v="9"/>
    <x v="170"/>
    <m/>
    <m/>
  </r>
  <r>
    <x v="243"/>
    <m/>
    <s v="female"/>
    <m/>
    <n v="28"/>
    <n v="66.458590000000001"/>
    <n v="0"/>
    <n v="0"/>
    <x v="0"/>
    <s v="Active Mood disorder"/>
    <s v="Remote Other neurol/med diagnoses"/>
    <s v="."/>
    <s v="."/>
    <n v="0"/>
    <n v="0"/>
    <n v="0"/>
    <n v="0"/>
    <n v="0"/>
    <n v="33"/>
    <n v="0"/>
    <m/>
    <x v="17"/>
    <x v="134"/>
    <m/>
    <m/>
  </r>
  <r>
    <x v="243"/>
    <m/>
    <s v="female"/>
    <m/>
    <n v="29"/>
    <n v="66.458590000000001"/>
    <n v="0"/>
    <n v="0"/>
    <x v="0"/>
    <s v="Remote Mood disorder"/>
    <s v="."/>
    <s v="."/>
    <s v="."/>
    <n v="0"/>
    <n v="0"/>
    <n v="0"/>
    <n v="0"/>
    <n v="0"/>
    <n v="33"/>
    <n v="0"/>
    <m/>
    <x v="9"/>
    <x v="88"/>
    <m/>
    <m/>
  </r>
  <r>
    <x v="244"/>
    <m/>
    <s v="female"/>
    <m/>
    <n v="25"/>
    <n v="71.802869999999999"/>
    <n v="0.5"/>
    <n v="0"/>
    <x v="4"/>
    <s v="Remote Mood disorder"/>
    <s v="."/>
    <s v="."/>
    <s v="."/>
    <n v="0.5"/>
    <n v="0.5"/>
    <n v="1"/>
    <n v="1"/>
    <n v="0"/>
    <n v="34"/>
    <n v="3"/>
    <m/>
    <x v="1"/>
    <x v="115"/>
    <m/>
    <m/>
  </r>
  <r>
    <x v="244"/>
    <m/>
    <s v="female"/>
    <m/>
    <n v="23"/>
    <n v="71.802869999999999"/>
    <n v="0.5"/>
    <n v="0.5"/>
    <x v="4"/>
    <s v="."/>
    <s v="."/>
    <s v="."/>
    <s v="."/>
    <n v="0.5"/>
    <n v="1"/>
    <n v="1"/>
    <n v="1"/>
    <n v="0"/>
    <n v="34"/>
    <n v="4"/>
    <m/>
    <x v="1"/>
    <x v="173"/>
    <m/>
    <m/>
  </r>
  <r>
    <x v="244"/>
    <m/>
    <s v="female"/>
    <m/>
    <n v="24"/>
    <n v="71.802869999999999"/>
    <n v="1"/>
    <n v="1"/>
    <x v="4"/>
    <s v="Remote Mood disorder"/>
    <s v="."/>
    <s v="."/>
    <s v="."/>
    <n v="1"/>
    <n v="1"/>
    <n v="1"/>
    <n v="1"/>
    <n v="0"/>
    <n v="34"/>
    <n v="5"/>
    <m/>
    <x v="1"/>
    <x v="65"/>
    <m/>
    <m/>
  </r>
  <r>
    <x v="244"/>
    <m/>
    <s v="female"/>
    <m/>
    <n v="22"/>
    <n v="71.802869999999999"/>
    <n v="1"/>
    <n v="1"/>
    <x v="4"/>
    <s v="."/>
    <s v="."/>
    <s v="."/>
    <s v="."/>
    <n v="1"/>
    <n v="1"/>
    <n v="1"/>
    <n v="1"/>
    <n v="1"/>
    <n v="34"/>
    <n v="6"/>
    <m/>
    <x v="1"/>
    <x v="109"/>
    <m/>
    <m/>
  </r>
  <r>
    <x v="245"/>
    <m/>
    <s v="female"/>
    <m/>
    <n v="30"/>
    <n v="70.770706000000004"/>
    <n v="0"/>
    <n v="0"/>
    <x v="0"/>
    <s v="."/>
    <s v="."/>
    <s v="."/>
    <s v="."/>
    <n v="0"/>
    <n v="0"/>
    <n v="0"/>
    <n v="0"/>
    <n v="0"/>
    <n v="33"/>
    <n v="0"/>
    <m/>
    <x v="2"/>
    <x v="54"/>
    <m/>
    <m/>
  </r>
  <r>
    <x v="245"/>
    <m/>
    <s v="female"/>
    <m/>
    <n v="30"/>
    <n v="70.770706000000004"/>
    <n v="0"/>
    <n v="0"/>
    <x v="0"/>
    <s v="."/>
    <s v="."/>
    <s v="."/>
    <s v="."/>
    <n v="0"/>
    <n v="0"/>
    <n v="0"/>
    <n v="0"/>
    <n v="0"/>
    <n v="33"/>
    <n v="0"/>
    <m/>
    <x v="2"/>
    <x v="52"/>
    <m/>
    <m/>
  </r>
  <r>
    <x v="245"/>
    <m/>
    <s v="female"/>
    <m/>
    <n v="28"/>
    <n v="70.770706000000004"/>
    <n v="0"/>
    <n v="0"/>
    <x v="0"/>
    <s v="."/>
    <s v="."/>
    <s v="."/>
    <s v="."/>
    <n v="0"/>
    <n v="0"/>
    <n v="0"/>
    <n v="0"/>
    <n v="0"/>
    <n v="33"/>
    <n v="0"/>
    <m/>
    <x v="1"/>
    <x v="31"/>
    <m/>
    <m/>
  </r>
  <r>
    <x v="245"/>
    <m/>
    <s v="female"/>
    <m/>
    <n v="29"/>
    <n v="70.770706000000004"/>
    <n v="0"/>
    <n v="0"/>
    <x v="0"/>
    <s v="."/>
    <s v="."/>
    <s v="."/>
    <s v="."/>
    <n v="0"/>
    <n v="0"/>
    <n v="0"/>
    <n v="0"/>
    <n v="0"/>
    <n v="33"/>
    <n v="0"/>
    <m/>
    <x v="5"/>
    <x v="26"/>
    <m/>
    <m/>
  </r>
  <r>
    <x v="245"/>
    <m/>
    <s v="female"/>
    <m/>
    <n v="29"/>
    <n v="70.770706000000004"/>
    <n v="0"/>
    <n v="0"/>
    <x v="0"/>
    <s v="."/>
    <s v="."/>
    <s v="."/>
    <s v="."/>
    <n v="0"/>
    <n v="0"/>
    <n v="0"/>
    <n v="0"/>
    <n v="0"/>
    <n v="33"/>
    <n v="0"/>
    <m/>
    <x v="5"/>
    <x v="58"/>
    <m/>
    <m/>
  </r>
  <r>
    <x v="245"/>
    <m/>
    <s v="female"/>
    <m/>
    <n v="28"/>
    <n v="70.770706000000004"/>
    <n v="0"/>
    <n v="0"/>
    <x v="0"/>
    <s v="Remote Mood disorder"/>
    <s v="."/>
    <s v="."/>
    <s v="."/>
    <n v="0"/>
    <n v="0"/>
    <n v="0"/>
    <n v="0"/>
    <n v="0"/>
    <n v="33"/>
    <n v="0"/>
    <m/>
    <x v="2"/>
    <x v="52"/>
    <m/>
    <m/>
  </r>
  <r>
    <x v="245"/>
    <m/>
    <s v="female"/>
    <m/>
    <n v="29"/>
    <n v="70.770706000000004"/>
    <n v="0.5"/>
    <n v="0"/>
    <x v="1"/>
    <s v="."/>
    <s v="."/>
    <s v="."/>
    <s v="."/>
    <n v="0"/>
    <n v="0"/>
    <n v="0.5"/>
    <n v="0"/>
    <n v="0"/>
    <n v="33"/>
    <n v="0.5"/>
    <m/>
    <x v="0"/>
    <x v="0"/>
    <m/>
    <m/>
  </r>
  <r>
    <x v="245"/>
    <m/>
    <s v="female"/>
    <m/>
    <n v="29"/>
    <n v="70.770706000000004"/>
    <n v="0"/>
    <n v="0"/>
    <x v="0"/>
    <s v="."/>
    <s v="."/>
    <s v="."/>
    <s v="."/>
    <n v="0"/>
    <n v="0"/>
    <n v="0"/>
    <n v="0"/>
    <n v="0"/>
    <n v="33"/>
    <n v="0"/>
    <m/>
    <x v="2"/>
    <x v="27"/>
    <m/>
    <m/>
  </r>
  <r>
    <x v="245"/>
    <m/>
    <s v="female"/>
    <m/>
    <n v="28"/>
    <n v="70.770706000000004"/>
    <n v="0"/>
    <n v="0"/>
    <x v="0"/>
    <s v="Active Mood disorder"/>
    <s v="Active Bereavement"/>
    <s v="."/>
    <s v="."/>
    <n v="0"/>
    <n v="0"/>
    <n v="0"/>
    <n v="0"/>
    <n v="0"/>
    <n v="33"/>
    <n v="0"/>
    <m/>
    <x v="2"/>
    <x v="58"/>
    <m/>
    <m/>
  </r>
  <r>
    <x v="246"/>
    <m/>
    <s v="female"/>
    <m/>
    <n v="30"/>
    <n v="65.535933999999997"/>
    <n v="0"/>
    <n v="0"/>
    <x v="0"/>
    <s v="."/>
    <s v="."/>
    <s v="."/>
    <s v="."/>
    <n v="0"/>
    <n v="0"/>
    <n v="0"/>
    <n v="0"/>
    <n v="0"/>
    <n v="24"/>
    <n v="0"/>
    <m/>
    <x v="6"/>
    <x v="62"/>
    <m/>
    <m/>
  </r>
  <r>
    <x v="246"/>
    <m/>
    <s v="female"/>
    <m/>
    <n v="30"/>
    <n v="65.535933999999997"/>
    <n v="0"/>
    <n v="0"/>
    <x v="0"/>
    <s v="."/>
    <s v="."/>
    <s v="."/>
    <s v="."/>
    <n v="0"/>
    <n v="0"/>
    <n v="0"/>
    <n v="0"/>
    <n v="0"/>
    <n v="24"/>
    <n v="0"/>
    <m/>
    <x v="14"/>
    <x v="61"/>
    <m/>
    <m/>
  </r>
  <r>
    <x v="246"/>
    <m/>
    <s v="female"/>
    <m/>
    <n v="28"/>
    <n v="65.535933999999997"/>
    <n v="0"/>
    <n v="0"/>
    <x v="0"/>
    <s v="."/>
    <s v="."/>
    <s v="."/>
    <s v="."/>
    <n v="0"/>
    <n v="0"/>
    <n v="0"/>
    <n v="0"/>
    <n v="0"/>
    <n v="24"/>
    <n v="0"/>
    <m/>
    <x v="14"/>
    <x v="57"/>
    <m/>
    <m/>
  </r>
  <r>
    <x v="246"/>
    <m/>
    <s v="female"/>
    <m/>
    <n v="29"/>
    <n v="65.535933999999997"/>
    <n v="0"/>
    <n v="0"/>
    <x v="0"/>
    <s v="."/>
    <s v="."/>
    <s v="."/>
    <s v="."/>
    <n v="0"/>
    <n v="0"/>
    <n v="0"/>
    <n v="0"/>
    <n v="0"/>
    <n v="24"/>
    <n v="0"/>
    <m/>
    <x v="16"/>
    <x v="57"/>
    <m/>
    <m/>
  </r>
  <r>
    <x v="246"/>
    <m/>
    <s v="female"/>
    <m/>
    <n v="30"/>
    <n v="65.535933999999997"/>
    <n v="0"/>
    <n v="0"/>
    <x v="0"/>
    <s v="."/>
    <s v="."/>
    <s v="."/>
    <s v="."/>
    <n v="0"/>
    <n v="0"/>
    <n v="0"/>
    <n v="0"/>
    <n v="0"/>
    <n v="24"/>
    <n v="0"/>
    <m/>
    <x v="14"/>
    <x v="87"/>
    <m/>
    <m/>
  </r>
  <r>
    <x v="247"/>
    <m/>
    <s v="male"/>
    <m/>
    <n v="21"/>
    <n v="64.328545000000005"/>
    <n v="0.5"/>
    <n v="0.5"/>
    <x v="4"/>
    <s v="AD dem w/CVD not contrib"/>
    <s v="AD dem w/depresss- not contribut"/>
    <s v="AD dem w/oth (list B) not contrib"/>
    <s v="Active Other neurol/med diagnoses"/>
    <n v="0.5"/>
    <n v="1"/>
    <n v="1"/>
    <n v="1"/>
    <n v="0"/>
    <n v="34"/>
    <n v="4"/>
    <m/>
    <x v="7"/>
    <x v="29"/>
    <m/>
    <m/>
  </r>
  <r>
    <x v="247"/>
    <m/>
    <s v="male"/>
    <m/>
    <n v="25"/>
    <n v="64.328545000000005"/>
    <n v="1"/>
    <n v="0.5"/>
    <x v="30"/>
    <s v="AD dem w/PDI after AD dem not contrib"/>
    <s v="AD dem w/oth (list B) contribut"/>
    <s v="."/>
    <s v="."/>
    <n v="1"/>
    <n v="0.5"/>
    <n v="1"/>
    <n v="1"/>
    <n v="0"/>
    <n v="34"/>
    <n v="4"/>
    <m/>
    <x v="7"/>
    <x v="20"/>
    <m/>
    <m/>
  </r>
  <r>
    <x v="247"/>
    <m/>
    <s v="male"/>
    <m/>
    <n v="25"/>
    <n v="64.328545000000005"/>
    <n v="1"/>
    <n v="0.5"/>
    <x v="4"/>
    <s v="."/>
    <s v="."/>
    <s v="."/>
    <s v="."/>
    <n v="1"/>
    <n v="1"/>
    <n v="1"/>
    <n v="1"/>
    <n v="0"/>
    <n v="34"/>
    <n v="4.5"/>
    <m/>
    <x v="8"/>
    <x v="138"/>
    <m/>
    <m/>
  </r>
  <r>
    <x v="247"/>
    <m/>
    <s v="male"/>
    <m/>
    <n v="17"/>
    <n v="64.328545000000005"/>
    <n v="2"/>
    <n v="2"/>
    <x v="4"/>
    <s v="."/>
    <s v="."/>
    <s v="."/>
    <s v="."/>
    <n v="2"/>
    <n v="2"/>
    <n v="1"/>
    <n v="2"/>
    <n v="1"/>
    <n v="34"/>
    <n v="10"/>
    <m/>
    <x v="7"/>
    <x v="126"/>
    <m/>
    <m/>
  </r>
  <r>
    <x v="248"/>
    <m/>
    <s v="male"/>
    <m/>
    <n v="29"/>
    <n v="55.189594"/>
    <n v="0"/>
    <n v="0"/>
    <x v="0"/>
    <s v="."/>
    <s v="."/>
    <s v="."/>
    <s v="."/>
    <n v="0"/>
    <n v="0"/>
    <n v="0"/>
    <n v="0"/>
    <n v="0"/>
    <m/>
    <n v="0"/>
    <m/>
    <x v="6"/>
    <x v="181"/>
    <m/>
    <m/>
  </r>
  <r>
    <x v="249"/>
    <m/>
    <s v="female"/>
    <m/>
    <n v="22"/>
    <n v="74.485969999999995"/>
    <n v="0.5"/>
    <n v="0"/>
    <x v="4"/>
    <s v="."/>
    <s v="."/>
    <s v="."/>
    <s v="."/>
    <n v="0"/>
    <n v="0.5"/>
    <n v="0.5"/>
    <n v="0.5"/>
    <n v="0"/>
    <n v="34"/>
    <n v="1.5"/>
    <m/>
    <x v="1"/>
    <x v="112"/>
    <m/>
    <m/>
  </r>
  <r>
    <x v="249"/>
    <m/>
    <s v="female"/>
    <m/>
    <n v="29"/>
    <n v="74.485969999999995"/>
    <n v="0.5"/>
    <n v="0"/>
    <x v="4"/>
    <s v="."/>
    <s v="."/>
    <s v="."/>
    <s v="."/>
    <n v="0"/>
    <n v="0.5"/>
    <n v="0.5"/>
    <n v="0.5"/>
    <n v="0"/>
    <n v="34"/>
    <n v="1.5"/>
    <m/>
    <x v="2"/>
    <x v="14"/>
    <m/>
    <m/>
  </r>
  <r>
    <x v="249"/>
    <m/>
    <s v="female"/>
    <m/>
    <n v="24"/>
    <n v="74.485969999999995"/>
    <n v="0.5"/>
    <n v="0"/>
    <x v="4"/>
    <s v="."/>
    <s v="."/>
    <s v="."/>
    <s v="."/>
    <n v="0"/>
    <n v="1"/>
    <n v="0.5"/>
    <n v="1"/>
    <n v="0"/>
    <n v="34"/>
    <n v="2.5"/>
    <m/>
    <x v="2"/>
    <x v="2"/>
    <m/>
    <m/>
  </r>
  <r>
    <x v="249"/>
    <m/>
    <s v="female"/>
    <m/>
    <n v="23"/>
    <n v="74.485969999999995"/>
    <n v="0.5"/>
    <n v="0.5"/>
    <x v="4"/>
    <s v="."/>
    <s v="."/>
    <s v="."/>
    <s v="."/>
    <n v="0.5"/>
    <n v="0.5"/>
    <n v="0.5"/>
    <n v="0.5"/>
    <n v="0"/>
    <n v="34"/>
    <n v="2.5"/>
    <m/>
    <x v="1"/>
    <x v="49"/>
    <m/>
    <m/>
  </r>
  <r>
    <x v="250"/>
    <m/>
    <s v="male"/>
    <m/>
    <n v="29"/>
    <n v="66.080765"/>
    <n v="0"/>
    <n v="0"/>
    <x v="0"/>
    <s v="."/>
    <s v="."/>
    <s v="."/>
    <s v="."/>
    <n v="0"/>
    <n v="0"/>
    <n v="0"/>
    <n v="0"/>
    <n v="0"/>
    <n v="33"/>
    <n v="0"/>
    <m/>
    <x v="4"/>
    <x v="53"/>
    <m/>
    <m/>
  </r>
  <r>
    <x v="250"/>
    <m/>
    <s v="male"/>
    <m/>
    <n v="29"/>
    <n v="66.080765"/>
    <n v="0"/>
    <n v="0"/>
    <x v="0"/>
    <s v="."/>
    <s v="."/>
    <s v="."/>
    <s v="."/>
    <n v="0"/>
    <n v="0"/>
    <n v="0"/>
    <n v="0"/>
    <n v="0"/>
    <n v="33"/>
    <n v="0"/>
    <m/>
    <x v="10"/>
    <x v="20"/>
    <m/>
    <m/>
  </r>
  <r>
    <x v="251"/>
    <m/>
    <s v="male"/>
    <m/>
    <n v="28"/>
    <n v="67.449690000000004"/>
    <n v="0"/>
    <n v="0"/>
    <x v="0"/>
    <s v="."/>
    <s v="."/>
    <s v="."/>
    <s v="."/>
    <n v="0"/>
    <n v="0"/>
    <n v="0"/>
    <n v="0"/>
    <n v="0"/>
    <n v="44"/>
    <n v="0"/>
    <m/>
    <x v="4"/>
    <x v="15"/>
    <m/>
    <m/>
  </r>
  <r>
    <x v="251"/>
    <m/>
    <s v="male"/>
    <m/>
    <n v="29"/>
    <n v="67.449690000000004"/>
    <n v="0"/>
    <n v="0"/>
    <x v="0"/>
    <s v="."/>
    <s v="."/>
    <s v="."/>
    <s v="."/>
    <n v="0"/>
    <n v="0"/>
    <n v="0"/>
    <n v="0"/>
    <n v="0"/>
    <n v="44"/>
    <n v="0"/>
    <m/>
    <x v="4"/>
    <x v="147"/>
    <m/>
    <m/>
  </r>
  <r>
    <x v="251"/>
    <m/>
    <s v="male"/>
    <m/>
    <n v="29"/>
    <n v="67.449690000000004"/>
    <n v="0"/>
    <n v="0"/>
    <x v="0"/>
    <s v="Remote Alcoholism"/>
    <s v="."/>
    <s v="."/>
    <s v="."/>
    <n v="0"/>
    <n v="0"/>
    <n v="0"/>
    <n v="0"/>
    <n v="0"/>
    <n v="44"/>
    <n v="0"/>
    <m/>
    <x v="4"/>
    <x v="97"/>
    <m/>
    <m/>
  </r>
  <r>
    <x v="252"/>
    <m/>
    <s v="female"/>
    <m/>
    <n v="30"/>
    <n v="70.551674000000006"/>
    <n v="0"/>
    <n v="0"/>
    <x v="0"/>
    <s v="."/>
    <s v="."/>
    <s v="."/>
    <s v="."/>
    <n v="0"/>
    <n v="0"/>
    <n v="0"/>
    <n v="0"/>
    <n v="0"/>
    <m/>
    <n v="0"/>
    <m/>
    <x v="17"/>
    <x v="87"/>
    <m/>
    <m/>
  </r>
  <r>
    <x v="252"/>
    <m/>
    <s v="female"/>
    <m/>
    <n v="29"/>
    <n v="70.551674000000006"/>
    <n v="0"/>
    <n v="0"/>
    <x v="0"/>
    <s v="Remote Mood disorder"/>
    <s v="Active Other neurol/med diagnoses"/>
    <s v="."/>
    <s v="."/>
    <n v="0"/>
    <n v="0"/>
    <n v="0"/>
    <n v="0"/>
    <n v="0"/>
    <m/>
    <n v="0"/>
    <m/>
    <x v="0"/>
    <x v="0"/>
    <m/>
    <m/>
  </r>
  <r>
    <x v="253"/>
    <m/>
    <s v="male"/>
    <m/>
    <n v="12"/>
    <n v="66.050650000000005"/>
    <n v="2"/>
    <n v="2"/>
    <x v="10"/>
    <s v="."/>
    <s v="."/>
    <s v="."/>
    <s v="."/>
    <n v="3"/>
    <n v="2"/>
    <n v="2"/>
    <n v="2"/>
    <n v="2"/>
    <n v="34"/>
    <n v="13"/>
    <m/>
    <x v="8"/>
    <x v="11"/>
    <m/>
    <m/>
  </r>
  <r>
    <x v="254"/>
    <m/>
    <s v="female"/>
    <m/>
    <n v="29"/>
    <n v="65.708420000000004"/>
    <n v="0"/>
    <n v="0"/>
    <x v="0"/>
    <s v="."/>
    <s v="."/>
    <s v="."/>
    <s v="."/>
    <n v="0"/>
    <n v="0"/>
    <n v="0"/>
    <n v="0"/>
    <n v="0"/>
    <n v="34"/>
    <n v="0"/>
    <m/>
    <x v="3"/>
    <x v="62"/>
    <m/>
    <m/>
  </r>
  <r>
    <x v="254"/>
    <m/>
    <s v="female"/>
    <m/>
    <n v="30"/>
    <n v="65.708420000000004"/>
    <n v="0"/>
    <n v="0"/>
    <x v="0"/>
    <s v="."/>
    <s v="."/>
    <s v="."/>
    <s v="."/>
    <n v="0"/>
    <n v="0"/>
    <n v="0"/>
    <n v="0"/>
    <n v="0"/>
    <n v="34"/>
    <n v="0"/>
    <m/>
    <x v="3"/>
    <x v="38"/>
    <m/>
    <m/>
  </r>
  <r>
    <x v="254"/>
    <m/>
    <s v="female"/>
    <m/>
    <n v="29"/>
    <n v="65.708420000000004"/>
    <n v="0"/>
    <n v="0"/>
    <x v="0"/>
    <s v="."/>
    <s v="."/>
    <s v="."/>
    <s v="."/>
    <n v="0"/>
    <n v="0"/>
    <n v="0"/>
    <n v="0"/>
    <n v="0"/>
    <n v="34"/>
    <n v="0"/>
    <m/>
    <x v="3"/>
    <x v="38"/>
    <m/>
    <m/>
  </r>
  <r>
    <x v="254"/>
    <m/>
    <s v="female"/>
    <m/>
    <n v="30"/>
    <n v="65.708420000000004"/>
    <n v="0"/>
    <n v="0"/>
    <x v="0"/>
    <s v="."/>
    <s v="."/>
    <s v="."/>
    <s v="."/>
    <n v="0"/>
    <n v="0"/>
    <n v="0"/>
    <n v="0"/>
    <n v="0"/>
    <n v="34"/>
    <n v="0"/>
    <m/>
    <x v="3"/>
    <x v="86"/>
    <m/>
    <m/>
  </r>
  <r>
    <x v="254"/>
    <m/>
    <s v="female"/>
    <m/>
    <n v="29"/>
    <n v="65.708420000000004"/>
    <n v="0"/>
    <n v="0"/>
    <x v="0"/>
    <s v="."/>
    <s v="."/>
    <s v="."/>
    <s v="."/>
    <n v="0"/>
    <n v="0"/>
    <n v="0"/>
    <n v="0"/>
    <n v="0"/>
    <n v="34"/>
    <n v="0"/>
    <m/>
    <x v="3"/>
    <x v="11"/>
    <m/>
    <m/>
  </r>
  <r>
    <x v="254"/>
    <m/>
    <s v="female"/>
    <m/>
    <n v="30"/>
    <n v="65.708420000000004"/>
    <n v="0"/>
    <n v="0"/>
    <x v="0"/>
    <s v="."/>
    <s v="."/>
    <s v="."/>
    <s v="."/>
    <n v="0"/>
    <n v="0"/>
    <n v="0"/>
    <n v="0"/>
    <n v="0"/>
    <n v="34"/>
    <n v="0"/>
    <m/>
    <x v="3"/>
    <x v="11"/>
    <m/>
    <m/>
  </r>
  <r>
    <x v="254"/>
    <m/>
    <s v="female"/>
    <m/>
    <n v="29"/>
    <n v="65.708420000000004"/>
    <n v="0"/>
    <n v="0"/>
    <x v="0"/>
    <s v="."/>
    <s v="."/>
    <s v="."/>
    <s v="."/>
    <n v="0"/>
    <n v="0"/>
    <n v="0"/>
    <n v="0"/>
    <n v="0"/>
    <n v="34"/>
    <n v="0"/>
    <m/>
    <x v="10"/>
    <x v="44"/>
    <m/>
    <m/>
  </r>
  <r>
    <x v="254"/>
    <m/>
    <s v="female"/>
    <m/>
    <n v="30"/>
    <n v="65.708420000000004"/>
    <n v="0"/>
    <n v="0"/>
    <x v="0"/>
    <s v="."/>
    <s v="."/>
    <s v="."/>
    <s v="."/>
    <n v="0"/>
    <n v="0"/>
    <n v="0"/>
    <n v="0"/>
    <n v="0"/>
    <n v="34"/>
    <n v="0"/>
    <m/>
    <x v="3"/>
    <x v="86"/>
    <m/>
    <m/>
  </r>
  <r>
    <x v="254"/>
    <m/>
    <s v="female"/>
    <m/>
    <n v="30"/>
    <n v="65.708420000000004"/>
    <n v="0"/>
    <n v="0"/>
    <x v="0"/>
    <s v="."/>
    <s v="."/>
    <s v="."/>
    <s v="."/>
    <n v="0"/>
    <n v="0"/>
    <n v="0"/>
    <n v="0"/>
    <n v="0"/>
    <n v="34"/>
    <n v="0"/>
    <m/>
    <x v="3"/>
    <x v="74"/>
    <m/>
    <m/>
  </r>
  <r>
    <x v="255"/>
    <m/>
    <s v="male"/>
    <m/>
    <n v="26"/>
    <n v="61.806980000000003"/>
    <n v="0"/>
    <n v="0"/>
    <x v="0"/>
    <s v="."/>
    <s v="."/>
    <s v="."/>
    <s v="."/>
    <n v="0"/>
    <n v="0"/>
    <n v="0"/>
    <n v="0"/>
    <n v="0"/>
    <n v="44"/>
    <n v="0"/>
    <m/>
    <x v="13"/>
    <x v="177"/>
    <m/>
    <m/>
  </r>
  <r>
    <x v="255"/>
    <m/>
    <s v="male"/>
    <m/>
    <n v="26"/>
    <n v="61.806980000000003"/>
    <n v="0.5"/>
    <n v="0"/>
    <x v="1"/>
    <s v="Active Other neurol/med diagnoses"/>
    <s v="."/>
    <s v="."/>
    <s v="."/>
    <n v="0"/>
    <n v="0"/>
    <n v="0.5"/>
    <n v="0"/>
    <n v="0"/>
    <n v="44"/>
    <n v="0.5"/>
    <m/>
    <x v="13"/>
    <x v="126"/>
    <m/>
    <m/>
  </r>
  <r>
    <x v="255"/>
    <m/>
    <s v="male"/>
    <m/>
    <n v="23"/>
    <n v="61.806980000000003"/>
    <n v="0.5"/>
    <n v="0"/>
    <x v="1"/>
    <s v="Active Med-induced Cog Dys"/>
    <s v="."/>
    <s v="."/>
    <s v="."/>
    <n v="0"/>
    <n v="0"/>
    <n v="0.5"/>
    <n v="0.5"/>
    <n v="0"/>
    <n v="44"/>
    <n v="1"/>
    <m/>
    <x v="0"/>
    <x v="0"/>
    <m/>
    <m/>
  </r>
  <r>
    <x v="255"/>
    <m/>
    <s v="male"/>
    <m/>
    <n v="21"/>
    <n v="61.806980000000003"/>
    <n v="0.5"/>
    <n v="0"/>
    <x v="1"/>
    <s v="Active Global Cerebral Hypop"/>
    <s v="."/>
    <s v="."/>
    <s v="."/>
    <n v="0"/>
    <n v="0"/>
    <n v="0.5"/>
    <n v="0.5"/>
    <n v="0"/>
    <n v="44"/>
    <n v="1"/>
    <m/>
    <x v="0"/>
    <x v="0"/>
    <m/>
    <m/>
  </r>
  <r>
    <x v="256"/>
    <m/>
    <s v="female"/>
    <m/>
    <n v="30"/>
    <n v="53.538673000000003"/>
    <n v="0"/>
    <n v="0"/>
    <x v="0"/>
    <s v="."/>
    <s v="."/>
    <s v="."/>
    <s v="."/>
    <n v="0"/>
    <n v="0"/>
    <n v="0"/>
    <n v="0"/>
    <n v="0"/>
    <n v="33"/>
    <n v="0"/>
    <m/>
    <x v="8"/>
    <x v="173"/>
    <m/>
    <m/>
  </r>
  <r>
    <x v="256"/>
    <m/>
    <s v="female"/>
    <m/>
    <n v="30"/>
    <n v="53.538673000000003"/>
    <n v="0"/>
    <n v="0"/>
    <x v="0"/>
    <s v="Active Mood disorder"/>
    <s v="."/>
    <s v="."/>
    <s v="."/>
    <n v="0"/>
    <n v="0"/>
    <n v="0"/>
    <n v="0"/>
    <n v="0"/>
    <n v="33"/>
    <n v="0"/>
    <m/>
    <x v="8"/>
    <x v="166"/>
    <m/>
    <m/>
  </r>
  <r>
    <x v="256"/>
    <m/>
    <s v="female"/>
    <m/>
    <n v="30"/>
    <n v="53.538673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56"/>
    <m/>
    <s v="female"/>
    <m/>
    <n v="30"/>
    <n v="53.538673000000003"/>
    <n v="0"/>
    <n v="0"/>
    <x v="0"/>
    <s v="."/>
    <s v="."/>
    <s v="."/>
    <s v="."/>
    <n v="0"/>
    <n v="0"/>
    <n v="0"/>
    <n v="0"/>
    <n v="0"/>
    <n v="33"/>
    <n v="0"/>
    <m/>
    <x v="4"/>
    <x v="114"/>
    <m/>
    <m/>
  </r>
  <r>
    <x v="257"/>
    <m/>
    <s v="female"/>
    <m/>
    <n v="30"/>
    <n v="65.045860000000005"/>
    <n v="0"/>
    <n v="0"/>
    <x v="0"/>
    <s v="."/>
    <s v="."/>
    <s v="."/>
    <s v="."/>
    <n v="0"/>
    <n v="0"/>
    <n v="0"/>
    <n v="0"/>
    <n v="0"/>
    <n v="33"/>
    <n v="0"/>
    <m/>
    <x v="10"/>
    <x v="46"/>
    <m/>
    <m/>
  </r>
  <r>
    <x v="257"/>
    <m/>
    <s v="female"/>
    <m/>
    <n v="27"/>
    <n v="65.045860000000005"/>
    <n v="0"/>
    <n v="0"/>
    <x v="0"/>
    <s v="."/>
    <s v="."/>
    <s v="."/>
    <s v="."/>
    <n v="0"/>
    <n v="0"/>
    <n v="0"/>
    <n v="0"/>
    <n v="0"/>
    <n v="33"/>
    <n v="0"/>
    <m/>
    <x v="10"/>
    <x v="86"/>
    <m/>
    <m/>
  </r>
  <r>
    <x v="257"/>
    <m/>
    <s v="female"/>
    <m/>
    <n v="30"/>
    <n v="65.045860000000005"/>
    <n v="0"/>
    <n v="0"/>
    <x v="0"/>
    <s v="."/>
    <s v="."/>
    <s v="."/>
    <s v="."/>
    <n v="0"/>
    <n v="0"/>
    <n v="0"/>
    <n v="0"/>
    <n v="0"/>
    <n v="33"/>
    <n v="0"/>
    <m/>
    <x v="10"/>
    <x v="17"/>
    <m/>
    <m/>
  </r>
  <r>
    <x v="257"/>
    <m/>
    <s v="female"/>
    <m/>
    <n v="30"/>
    <n v="65.045860000000005"/>
    <n v="0"/>
    <n v="0"/>
    <x v="0"/>
    <s v="."/>
    <s v="."/>
    <s v="."/>
    <s v="."/>
    <n v="0"/>
    <n v="0"/>
    <n v="0"/>
    <n v="0"/>
    <n v="0"/>
    <n v="33"/>
    <n v="0"/>
    <m/>
    <x v="10"/>
    <x v="17"/>
    <m/>
    <m/>
  </r>
  <r>
    <x v="257"/>
    <m/>
    <s v="female"/>
    <m/>
    <n v="29"/>
    <n v="65.045860000000005"/>
    <n v="0"/>
    <n v="0"/>
    <x v="0"/>
    <s v="Active Major Head Trauma"/>
    <s v="."/>
    <s v="."/>
    <s v="."/>
    <n v="0"/>
    <n v="0"/>
    <n v="0"/>
    <n v="0"/>
    <n v="0"/>
    <n v="33"/>
    <n v="0"/>
    <m/>
    <x v="10"/>
    <x v="49"/>
    <m/>
    <m/>
  </r>
  <r>
    <x v="257"/>
    <m/>
    <s v="female"/>
    <m/>
    <n v="30"/>
    <n v="65.045860000000005"/>
    <n v="0"/>
    <n v="0"/>
    <x v="0"/>
    <s v="Remote Other neurol/med diagnoses"/>
    <s v="."/>
    <s v="."/>
    <s v="."/>
    <n v="0"/>
    <n v="0"/>
    <n v="0"/>
    <n v="0"/>
    <n v="0"/>
    <n v="33"/>
    <n v="0"/>
    <m/>
    <x v="3"/>
    <x v="147"/>
    <m/>
    <m/>
  </r>
  <r>
    <x v="258"/>
    <m/>
    <s v="female"/>
    <m/>
    <n v="30"/>
    <n v="57.133470000000003"/>
    <n v="0"/>
    <n v="0"/>
    <x v="0"/>
    <s v="Active Bereavement"/>
    <s v="."/>
    <s v="."/>
    <s v="."/>
    <n v="0"/>
    <n v="0"/>
    <n v="0"/>
    <n v="0"/>
    <n v="0"/>
    <n v="23"/>
    <n v="0"/>
    <m/>
    <x v="5"/>
    <x v="12"/>
    <m/>
    <m/>
  </r>
  <r>
    <x v="258"/>
    <m/>
    <s v="female"/>
    <m/>
    <n v="30"/>
    <n v="57.133470000000003"/>
    <n v="0"/>
    <n v="0"/>
    <x v="0"/>
    <s v="."/>
    <s v="."/>
    <s v="."/>
    <s v="."/>
    <n v="0"/>
    <n v="0"/>
    <n v="0"/>
    <n v="0"/>
    <n v="0"/>
    <n v="23"/>
    <n v="0"/>
    <m/>
    <x v="5"/>
    <x v="86"/>
    <m/>
    <m/>
  </r>
  <r>
    <x v="258"/>
    <m/>
    <s v="female"/>
    <m/>
    <n v="29"/>
    <n v="57.133470000000003"/>
    <n v="0"/>
    <n v="0"/>
    <x v="0"/>
    <s v="."/>
    <s v="."/>
    <s v="."/>
    <s v="."/>
    <n v="0"/>
    <n v="0"/>
    <n v="0"/>
    <n v="0"/>
    <n v="0"/>
    <n v="23"/>
    <n v="0"/>
    <m/>
    <x v="9"/>
    <x v="74"/>
    <m/>
    <m/>
  </r>
  <r>
    <x v="258"/>
    <m/>
    <s v="female"/>
    <m/>
    <n v="30"/>
    <n v="57.133470000000003"/>
    <n v="0"/>
    <n v="0"/>
    <x v="0"/>
    <s v="Remote Hypothyroidism"/>
    <s v="."/>
    <s v="."/>
    <s v="."/>
    <n v="0"/>
    <n v="0"/>
    <n v="0"/>
    <n v="0"/>
    <n v="0"/>
    <n v="23"/>
    <n v="0"/>
    <m/>
    <x v="5"/>
    <x v="99"/>
    <m/>
    <m/>
  </r>
  <r>
    <x v="258"/>
    <m/>
    <s v="female"/>
    <m/>
    <n v="30"/>
    <n v="57.133470000000003"/>
    <n v="0"/>
    <n v="0"/>
    <x v="0"/>
    <s v="."/>
    <s v="."/>
    <s v="."/>
    <s v="."/>
    <n v="0"/>
    <n v="0"/>
    <n v="0"/>
    <n v="0"/>
    <n v="0"/>
    <n v="23"/>
    <n v="0"/>
    <m/>
    <x v="5"/>
    <x v="61"/>
    <m/>
    <m/>
  </r>
  <r>
    <x v="258"/>
    <m/>
    <s v="female"/>
    <m/>
    <n v="30"/>
    <n v="57.133470000000003"/>
    <n v="0"/>
    <n v="0"/>
    <x v="0"/>
    <s v="."/>
    <s v="."/>
    <s v="."/>
    <s v="."/>
    <n v="0"/>
    <n v="0"/>
    <n v="0"/>
    <n v="0"/>
    <n v="0"/>
    <n v="23"/>
    <n v="0"/>
    <m/>
    <x v="5"/>
    <x v="44"/>
    <m/>
    <m/>
  </r>
  <r>
    <x v="259"/>
    <m/>
    <s v="female"/>
    <m/>
    <n v="29"/>
    <n v="72.413414000000003"/>
    <n v="0"/>
    <n v="0"/>
    <x v="0"/>
    <s v="Active Mood disorder"/>
    <s v="."/>
    <s v="."/>
    <s v="."/>
    <n v="0"/>
    <n v="0"/>
    <n v="0"/>
    <n v="0"/>
    <n v="0"/>
    <n v="24"/>
    <n v="0"/>
    <m/>
    <x v="1"/>
    <x v="40"/>
    <m/>
    <m/>
  </r>
  <r>
    <x v="259"/>
    <m/>
    <s v="female"/>
    <m/>
    <n v="29"/>
    <n v="72.413414000000003"/>
    <n v="0"/>
    <n v="0"/>
    <x v="0"/>
    <s v="Active Mood disorder"/>
    <s v="."/>
    <s v="."/>
    <s v="."/>
    <n v="0"/>
    <n v="0"/>
    <n v="0"/>
    <n v="0"/>
    <n v="0"/>
    <n v="24"/>
    <n v="0"/>
    <m/>
    <x v="1"/>
    <x v="9"/>
    <m/>
    <m/>
  </r>
  <r>
    <x v="259"/>
    <m/>
    <s v="female"/>
    <m/>
    <n v="29"/>
    <n v="72.413414000000003"/>
    <n v="0"/>
    <n v="0"/>
    <x v="0"/>
    <s v="Remote Mood disorder"/>
    <s v="."/>
    <s v="."/>
    <s v="."/>
    <n v="0"/>
    <n v="0"/>
    <n v="0"/>
    <n v="0"/>
    <n v="0"/>
    <n v="24"/>
    <n v="0"/>
    <m/>
    <x v="3"/>
    <x v="54"/>
    <m/>
    <m/>
  </r>
  <r>
    <x v="259"/>
    <m/>
    <s v="female"/>
    <m/>
    <n v="20"/>
    <n v="72.413414000000003"/>
    <n v="0"/>
    <n v="0"/>
    <x v="0"/>
    <s v="."/>
    <s v="."/>
    <s v="."/>
    <s v="."/>
    <n v="0"/>
    <n v="0"/>
    <n v="0"/>
    <n v="0"/>
    <n v="0"/>
    <n v="24"/>
    <n v="0"/>
    <m/>
    <x v="1"/>
    <x v="28"/>
    <m/>
    <m/>
  </r>
  <r>
    <x v="260"/>
    <m/>
    <s v="female"/>
    <m/>
    <n v="30"/>
    <n v="46.261462999999999"/>
    <n v="0"/>
    <n v="0"/>
    <x v="0"/>
    <s v="."/>
    <s v="."/>
    <s v="."/>
    <s v="."/>
    <n v="0"/>
    <n v="0"/>
    <n v="0"/>
    <n v="0"/>
    <n v="0"/>
    <n v="33"/>
    <n v="0"/>
    <m/>
    <x v="0"/>
    <x v="67"/>
    <m/>
    <m/>
  </r>
  <r>
    <x v="260"/>
    <m/>
    <s v="female"/>
    <m/>
    <n v="30"/>
    <n v="46.261462999999999"/>
    <n v="0"/>
    <n v="0"/>
    <x v="0"/>
    <s v="."/>
    <s v="."/>
    <s v="."/>
    <s v="."/>
    <n v="0"/>
    <n v="0"/>
    <n v="0"/>
    <n v="0"/>
    <n v="0"/>
    <n v="33"/>
    <n v="0"/>
    <m/>
    <x v="7"/>
    <x v="5"/>
    <m/>
    <m/>
  </r>
  <r>
    <x v="261"/>
    <m/>
    <s v="female"/>
    <m/>
    <n v="28"/>
    <n v="72.662559999999999"/>
    <n v="0.5"/>
    <n v="0"/>
    <x v="15"/>
    <s v="."/>
    <s v="."/>
    <s v="."/>
    <s v="."/>
    <n v="0"/>
    <n v="0"/>
    <n v="0.5"/>
    <n v="0"/>
    <n v="0"/>
    <n v="34"/>
    <n v="0.5"/>
    <m/>
    <x v="1"/>
    <x v="14"/>
    <m/>
    <m/>
  </r>
  <r>
    <x v="261"/>
    <m/>
    <s v="female"/>
    <m/>
    <n v="27"/>
    <n v="72.662559999999999"/>
    <n v="0"/>
    <n v="0"/>
    <x v="0"/>
    <s v="."/>
    <s v="."/>
    <s v="."/>
    <s v="."/>
    <n v="0"/>
    <n v="0"/>
    <n v="0"/>
    <n v="0"/>
    <n v="0"/>
    <n v="34"/>
    <n v="0"/>
    <m/>
    <x v="1"/>
    <x v="147"/>
    <m/>
    <m/>
  </r>
  <r>
    <x v="261"/>
    <m/>
    <s v="female"/>
    <m/>
    <n v="26"/>
    <n v="72.662559999999999"/>
    <n v="0.5"/>
    <n v="0.5"/>
    <x v="4"/>
    <s v="."/>
    <s v="."/>
    <s v="."/>
    <s v="."/>
    <n v="0.5"/>
    <n v="0.5"/>
    <n v="1"/>
    <n v="0"/>
    <n v="0"/>
    <n v="34"/>
    <n v="2.5"/>
    <m/>
    <x v="1"/>
    <x v="44"/>
    <m/>
    <m/>
  </r>
  <r>
    <x v="262"/>
    <m/>
    <s v="male"/>
    <m/>
    <n v="28"/>
    <n v="72.134155000000007"/>
    <n v="0"/>
    <n v="0"/>
    <x v="0"/>
    <s v="."/>
    <s v="."/>
    <s v="."/>
    <s v="."/>
    <n v="0"/>
    <n v="0"/>
    <n v="0"/>
    <n v="0"/>
    <n v="0"/>
    <n v="33"/>
    <n v="0"/>
    <m/>
    <x v="6"/>
    <x v="70"/>
    <m/>
    <m/>
  </r>
  <r>
    <x v="262"/>
    <m/>
    <s v="male"/>
    <m/>
    <n v="27"/>
    <n v="72.134155000000007"/>
    <n v="0"/>
    <n v="0"/>
    <x v="0"/>
    <s v="."/>
    <s v="."/>
    <s v="."/>
    <s v="."/>
    <n v="0"/>
    <n v="0"/>
    <n v="0"/>
    <n v="0"/>
    <n v="0"/>
    <n v="33"/>
    <n v="0"/>
    <m/>
    <x v="6"/>
    <x v="137"/>
    <m/>
    <m/>
  </r>
  <r>
    <x v="262"/>
    <m/>
    <s v="male"/>
    <m/>
    <n v="29"/>
    <n v="72.134155000000007"/>
    <n v="0"/>
    <n v="0"/>
    <x v="0"/>
    <s v="."/>
    <s v="."/>
    <s v="."/>
    <s v="."/>
    <n v="0"/>
    <n v="0"/>
    <n v="0"/>
    <n v="0"/>
    <n v="0"/>
    <n v="33"/>
    <n v="0"/>
    <m/>
    <x v="6"/>
    <x v="179"/>
    <m/>
    <m/>
  </r>
  <r>
    <x v="262"/>
    <m/>
    <s v="male"/>
    <m/>
    <n v="29"/>
    <n v="72.134155000000007"/>
    <n v="0"/>
    <n v="0"/>
    <x v="0"/>
    <s v="."/>
    <s v="."/>
    <s v="."/>
    <s v="."/>
    <n v="0"/>
    <n v="0"/>
    <n v="0"/>
    <n v="0"/>
    <n v="0"/>
    <n v="33"/>
    <n v="0"/>
    <m/>
    <x v="7"/>
    <x v="71"/>
    <m/>
    <m/>
  </r>
  <r>
    <x v="262"/>
    <m/>
    <s v="male"/>
    <m/>
    <n v="28"/>
    <n v="72.134155000000007"/>
    <n v="0"/>
    <n v="0"/>
    <x v="0"/>
    <s v="."/>
    <s v="."/>
    <s v="."/>
    <s v="."/>
    <n v="0"/>
    <n v="0"/>
    <n v="0"/>
    <n v="0"/>
    <n v="0"/>
    <n v="33"/>
    <n v="0"/>
    <m/>
    <x v="7"/>
    <x v="177"/>
    <m/>
    <m/>
  </r>
  <r>
    <x v="262"/>
    <m/>
    <s v="male"/>
    <m/>
    <n v="29"/>
    <n v="72.134155000000007"/>
    <n v="0"/>
    <n v="0"/>
    <x v="0"/>
    <s v="."/>
    <s v="."/>
    <s v="."/>
    <s v="."/>
    <n v="0"/>
    <n v="0"/>
    <n v="0"/>
    <n v="0"/>
    <n v="0"/>
    <n v="33"/>
    <n v="0"/>
    <m/>
    <x v="7"/>
    <x v="141"/>
    <m/>
    <m/>
  </r>
  <r>
    <x v="262"/>
    <m/>
    <s v="male"/>
    <m/>
    <n v="29"/>
    <n v="72.134155000000007"/>
    <n v="0"/>
    <n v="0"/>
    <x v="0"/>
    <s v="."/>
    <s v="."/>
    <s v="."/>
    <s v="."/>
    <n v="0"/>
    <n v="0"/>
    <n v="0"/>
    <n v="0"/>
    <n v="0"/>
    <n v="33"/>
    <n v="0"/>
    <m/>
    <x v="7"/>
    <x v="182"/>
    <m/>
    <m/>
  </r>
  <r>
    <x v="262"/>
    <m/>
    <s v="male"/>
    <m/>
    <n v="27"/>
    <n v="72.134155000000007"/>
    <n v="0"/>
    <n v="0"/>
    <x v="0"/>
    <s v="Active Other neurol/med diagnoses"/>
    <s v="."/>
    <s v="."/>
    <s v="."/>
    <n v="0"/>
    <n v="0.5"/>
    <n v="0"/>
    <n v="0"/>
    <n v="0"/>
    <n v="33"/>
    <n v="0.5"/>
    <m/>
    <x v="6"/>
    <x v="183"/>
    <m/>
    <m/>
  </r>
  <r>
    <x v="263"/>
    <m/>
    <s v="male"/>
    <m/>
    <n v="18"/>
    <n v="73.749489999999994"/>
    <n v="1"/>
    <n v="1"/>
    <x v="4"/>
    <s v="Active Mood disorder"/>
    <s v="."/>
    <s v="."/>
    <s v="."/>
    <n v="1"/>
    <n v="2"/>
    <n v="1"/>
    <n v="0.5"/>
    <n v="1"/>
    <n v="34"/>
    <n v="6.5"/>
    <m/>
    <x v="6"/>
    <x v="127"/>
    <m/>
    <m/>
  </r>
  <r>
    <x v="264"/>
    <m/>
    <s v="male"/>
    <m/>
    <n v="24"/>
    <n v="82.395619999999994"/>
    <n v="1"/>
    <n v="0.5"/>
    <x v="20"/>
    <s v="Active Mood disorder"/>
    <s v="."/>
    <s v="."/>
    <s v="."/>
    <n v="1"/>
    <n v="1"/>
    <n v="0.5"/>
    <n v="0.5"/>
    <n v="2"/>
    <n v="23"/>
    <n v="5.5"/>
    <m/>
    <x v="8"/>
    <x v="8"/>
    <m/>
    <m/>
  </r>
  <r>
    <x v="264"/>
    <m/>
    <s v="male"/>
    <m/>
    <n v="16"/>
    <n v="82.395619999999994"/>
    <n v="1"/>
    <n v="1"/>
    <x v="4"/>
    <s v="Active PD idiopathic"/>
    <s v="."/>
    <s v="."/>
    <s v="."/>
    <n v="2"/>
    <n v="2"/>
    <n v="1"/>
    <n v="1"/>
    <n v="1"/>
    <n v="23"/>
    <n v="8"/>
    <m/>
    <x v="8"/>
    <x v="34"/>
    <m/>
    <m/>
  </r>
  <r>
    <x v="264"/>
    <m/>
    <s v="male"/>
    <m/>
    <n v="14"/>
    <n v="82.395619999999994"/>
    <n v="1"/>
    <n v="2"/>
    <x v="4"/>
    <s v="Active PD idiopathic"/>
    <s v="."/>
    <s v="."/>
    <s v="."/>
    <n v="2"/>
    <n v="1"/>
    <n v="1"/>
    <n v="1"/>
    <n v="1"/>
    <n v="23"/>
    <n v="8"/>
    <m/>
    <x v="0"/>
    <x v="34"/>
    <m/>
    <m/>
  </r>
  <r>
    <x v="264"/>
    <m/>
    <s v="male"/>
    <m/>
    <n v="12"/>
    <n v="82.395619999999994"/>
    <n v="3"/>
    <n v="2"/>
    <x v="26"/>
    <s v="Active PD idiopathic"/>
    <s v="."/>
    <s v="."/>
    <s v="."/>
    <n v="3"/>
    <n v="3"/>
    <n v="2"/>
    <n v="2"/>
    <n v="3"/>
    <n v="23"/>
    <n v="15"/>
    <m/>
    <x v="0"/>
    <x v="59"/>
    <m/>
    <m/>
  </r>
  <r>
    <x v="265"/>
    <m/>
    <s v="female"/>
    <m/>
    <n v="30"/>
    <n v="73.872690000000006"/>
    <n v="0"/>
    <n v="0"/>
    <x v="0"/>
    <s v="."/>
    <s v="."/>
    <s v="."/>
    <s v="."/>
    <n v="0"/>
    <n v="0"/>
    <n v="0"/>
    <n v="0"/>
    <n v="0"/>
    <n v="33"/>
    <n v="0"/>
    <m/>
    <x v="4"/>
    <x v="132"/>
    <m/>
    <m/>
  </r>
  <r>
    <x v="265"/>
    <m/>
    <s v="female"/>
    <m/>
    <n v="30"/>
    <n v="73.872690000000006"/>
    <n v="0"/>
    <n v="0"/>
    <x v="0"/>
    <s v="Remote B-12 Deficiency"/>
    <s v="."/>
    <s v="."/>
    <s v="."/>
    <n v="0"/>
    <n v="0"/>
    <n v="0"/>
    <n v="0"/>
    <n v="0"/>
    <n v="33"/>
    <n v="0"/>
    <m/>
    <x v="10"/>
    <x v="184"/>
    <m/>
    <m/>
  </r>
  <r>
    <x v="265"/>
    <m/>
    <s v="female"/>
    <m/>
    <n v="30"/>
    <n v="73.872690000000006"/>
    <n v="0"/>
    <n v="0"/>
    <x v="0"/>
    <s v="Active B-12 Deficiency"/>
    <s v="."/>
    <s v="."/>
    <s v="."/>
    <n v="0"/>
    <n v="0"/>
    <n v="0"/>
    <n v="0"/>
    <n v="0"/>
    <n v="33"/>
    <n v="0"/>
    <m/>
    <x v="10"/>
    <x v="132"/>
    <m/>
    <m/>
  </r>
  <r>
    <x v="265"/>
    <m/>
    <s v="female"/>
    <m/>
    <n v="30"/>
    <n v="73.872690000000006"/>
    <n v="0"/>
    <n v="0"/>
    <x v="0"/>
    <s v="."/>
    <s v="."/>
    <s v="."/>
    <s v="."/>
    <n v="0"/>
    <n v="0"/>
    <n v="0"/>
    <n v="0"/>
    <n v="0"/>
    <n v="33"/>
    <n v="0"/>
    <m/>
    <x v="10"/>
    <x v="90"/>
    <m/>
    <m/>
  </r>
  <r>
    <x v="265"/>
    <m/>
    <s v="female"/>
    <m/>
    <n v="30"/>
    <n v="73.872690000000006"/>
    <n v="0"/>
    <n v="0"/>
    <x v="0"/>
    <s v="."/>
    <s v="."/>
    <s v="."/>
    <s v="."/>
    <n v="0"/>
    <n v="0"/>
    <n v="0"/>
    <n v="0"/>
    <n v="0"/>
    <n v="33"/>
    <n v="0"/>
    <m/>
    <x v="3"/>
    <x v="91"/>
    <m/>
    <m/>
  </r>
  <r>
    <x v="265"/>
    <m/>
    <s v="female"/>
    <m/>
    <n v="30"/>
    <n v="73.872690000000006"/>
    <n v="0"/>
    <n v="0"/>
    <x v="0"/>
    <s v="."/>
    <s v="."/>
    <s v="."/>
    <s v="."/>
    <n v="0"/>
    <n v="0"/>
    <n v="0"/>
    <n v="0"/>
    <n v="0"/>
    <n v="33"/>
    <n v="0"/>
    <m/>
    <x v="10"/>
    <x v="107"/>
    <m/>
    <m/>
  </r>
  <r>
    <x v="265"/>
    <m/>
    <s v="female"/>
    <m/>
    <n v="28"/>
    <n v="73.872690000000006"/>
    <n v="0"/>
    <n v="0"/>
    <x v="0"/>
    <s v="."/>
    <s v="."/>
    <s v="."/>
    <s v="."/>
    <n v="0"/>
    <n v="0"/>
    <n v="0"/>
    <n v="0"/>
    <n v="0"/>
    <n v="33"/>
    <n v="0"/>
    <m/>
    <x v="3"/>
    <x v="118"/>
    <m/>
    <m/>
  </r>
  <r>
    <x v="266"/>
    <m/>
    <s v="female"/>
    <m/>
    <n v="30"/>
    <n v="54.518819999999998"/>
    <n v="0"/>
    <n v="0"/>
    <x v="0"/>
    <s v="."/>
    <s v="."/>
    <s v="."/>
    <s v="."/>
    <n v="0"/>
    <n v="0"/>
    <n v="0"/>
    <n v="0"/>
    <n v="0"/>
    <n v="23"/>
    <n v="0"/>
    <m/>
    <x v="0"/>
    <x v="38"/>
    <m/>
    <m/>
  </r>
  <r>
    <x v="266"/>
    <m/>
    <s v="female"/>
    <m/>
    <n v="29"/>
    <n v="54.518819999999998"/>
    <n v="0"/>
    <n v="0"/>
    <x v="0"/>
    <s v="."/>
    <s v="."/>
    <s v="."/>
    <s v="."/>
    <n v="0"/>
    <n v="0"/>
    <n v="0"/>
    <n v="0"/>
    <n v="0"/>
    <n v="23"/>
    <n v="0"/>
    <m/>
    <x v="1"/>
    <x v="86"/>
    <m/>
    <m/>
  </r>
  <r>
    <x v="266"/>
    <m/>
    <s v="female"/>
    <m/>
    <n v="29"/>
    <n v="54.518819999999998"/>
    <n v="0"/>
    <n v="0"/>
    <x v="0"/>
    <s v="."/>
    <s v="."/>
    <s v="."/>
    <s v="."/>
    <n v="0"/>
    <n v="0"/>
    <n v="0"/>
    <n v="0"/>
    <n v="0"/>
    <n v="23"/>
    <n v="0"/>
    <m/>
    <x v="2"/>
    <x v="147"/>
    <m/>
    <m/>
  </r>
  <r>
    <x v="266"/>
    <m/>
    <s v="female"/>
    <m/>
    <n v="29"/>
    <n v="54.518819999999998"/>
    <n v="0"/>
    <n v="0"/>
    <x v="0"/>
    <s v="Active Seizure Disorder"/>
    <s v="."/>
    <s v="."/>
    <s v="."/>
    <n v="0"/>
    <n v="0"/>
    <n v="0"/>
    <n v="0"/>
    <n v="0"/>
    <n v="23"/>
    <n v="0"/>
    <m/>
    <x v="2"/>
    <x v="14"/>
    <m/>
    <m/>
  </r>
  <r>
    <x v="266"/>
    <m/>
    <s v="female"/>
    <m/>
    <n v="29"/>
    <n v="54.518819999999998"/>
    <n v="0"/>
    <n v="0"/>
    <x v="0"/>
    <s v="."/>
    <s v="."/>
    <s v="."/>
    <s v="."/>
    <n v="0"/>
    <n v="0"/>
    <n v="0"/>
    <n v="0"/>
    <n v="0"/>
    <n v="23"/>
    <n v="0"/>
    <m/>
    <x v="2"/>
    <x v="147"/>
    <m/>
    <m/>
  </r>
  <r>
    <x v="267"/>
    <m/>
    <s v="female"/>
    <m/>
    <n v="30"/>
    <n v="45.63176"/>
    <n v="0"/>
    <n v="0"/>
    <x v="0"/>
    <s v="Active Mood disorder"/>
    <s v="."/>
    <s v="."/>
    <s v="."/>
    <n v="0"/>
    <n v="0"/>
    <n v="0"/>
    <n v="0"/>
    <n v="0"/>
    <n v="44"/>
    <n v="0"/>
    <m/>
    <x v="10"/>
    <x v="65"/>
    <m/>
    <m/>
  </r>
  <r>
    <x v="267"/>
    <m/>
    <s v="female"/>
    <m/>
    <n v="29"/>
    <n v="45.63176"/>
    <n v="0"/>
    <n v="0"/>
    <x v="0"/>
    <s v="Active Mood disorder"/>
    <s v="Remote Alcoholism"/>
    <s v="."/>
    <s v="."/>
    <n v="0"/>
    <n v="0"/>
    <n v="0"/>
    <n v="0"/>
    <n v="0"/>
    <n v="44"/>
    <n v="0"/>
    <m/>
    <x v="0"/>
    <x v="0"/>
    <m/>
    <m/>
  </r>
  <r>
    <x v="267"/>
    <m/>
    <s v="female"/>
    <m/>
    <n v="29"/>
    <n v="45.63176"/>
    <n v="0"/>
    <n v="0"/>
    <x v="0"/>
    <s v="Active Mood disorder"/>
    <s v="."/>
    <s v="."/>
    <s v="."/>
    <n v="0"/>
    <n v="0"/>
    <n v="0"/>
    <n v="0"/>
    <n v="0"/>
    <n v="44"/>
    <n v="0"/>
    <m/>
    <x v="3"/>
    <x v="64"/>
    <m/>
    <m/>
  </r>
  <r>
    <x v="267"/>
    <m/>
    <s v="female"/>
    <m/>
    <n v="30"/>
    <n v="45.63176"/>
    <n v="0"/>
    <n v="0"/>
    <x v="0"/>
    <s v="Active Mood disorder"/>
    <s v="."/>
    <s v="."/>
    <s v="."/>
    <n v="0"/>
    <n v="0"/>
    <n v="0"/>
    <n v="0"/>
    <n v="0"/>
    <n v="44"/>
    <n v="0"/>
    <m/>
    <x v="0"/>
    <x v="0"/>
    <m/>
    <m/>
  </r>
  <r>
    <x v="268"/>
    <m/>
    <s v="male"/>
    <m/>
    <n v="19"/>
    <n v="62.642024999999997"/>
    <n v="1"/>
    <n v="1"/>
    <x v="4"/>
    <s v="Remote Mood disorder"/>
    <s v="."/>
    <s v="."/>
    <s v="."/>
    <n v="0.5"/>
    <n v="1"/>
    <n v="1"/>
    <n v="1"/>
    <n v="1"/>
    <n v="34"/>
    <n v="5.5"/>
    <m/>
    <x v="7"/>
    <x v="24"/>
    <m/>
    <m/>
  </r>
  <r>
    <x v="268"/>
    <m/>
    <s v="male"/>
    <m/>
    <n v="20"/>
    <n v="62.642024999999997"/>
    <n v="1"/>
    <n v="1"/>
    <x v="4"/>
    <s v="Remote Mood disorder"/>
    <s v="."/>
    <s v="."/>
    <s v="."/>
    <n v="2"/>
    <n v="1"/>
    <n v="1"/>
    <n v="0.5"/>
    <n v="1"/>
    <n v="34"/>
    <n v="6.5"/>
    <m/>
    <x v="8"/>
    <x v="36"/>
    <m/>
    <m/>
  </r>
  <r>
    <x v="269"/>
    <m/>
    <s v="male"/>
    <m/>
    <n v="30"/>
    <n v="71.783709999999999"/>
    <n v="0.5"/>
    <n v="0"/>
    <x v="4"/>
    <s v="."/>
    <s v="."/>
    <s v="."/>
    <s v="."/>
    <n v="0.5"/>
    <n v="0.5"/>
    <n v="0.5"/>
    <n v="0.5"/>
    <n v="0"/>
    <n v="33"/>
    <n v="2"/>
    <m/>
    <x v="13"/>
    <x v="183"/>
    <m/>
    <m/>
  </r>
  <r>
    <x v="269"/>
    <m/>
    <s v="male"/>
    <m/>
    <n v="30"/>
    <n v="71.783709999999999"/>
    <n v="0.5"/>
    <n v="1"/>
    <x v="4"/>
    <s v="."/>
    <s v="."/>
    <s v="."/>
    <s v="."/>
    <n v="0.5"/>
    <n v="1"/>
    <n v="0.5"/>
    <n v="0.5"/>
    <n v="0"/>
    <n v="33"/>
    <n v="3.5"/>
    <m/>
    <x v="16"/>
    <x v="183"/>
    <m/>
    <m/>
  </r>
  <r>
    <x v="269"/>
    <m/>
    <s v="male"/>
    <m/>
    <n v="23"/>
    <n v="71.783709999999999"/>
    <n v="0.5"/>
    <n v="0.5"/>
    <x v="4"/>
    <s v="."/>
    <s v="."/>
    <s v="."/>
    <s v="."/>
    <n v="0.5"/>
    <n v="0.5"/>
    <n v="1"/>
    <n v="1"/>
    <n v="0"/>
    <n v="33"/>
    <n v="3.5"/>
    <m/>
    <x v="0"/>
    <x v="0"/>
    <m/>
    <m/>
  </r>
  <r>
    <x v="269"/>
    <m/>
    <s v="male"/>
    <m/>
    <n v="29"/>
    <n v="71.783709999999999"/>
    <n v="0.5"/>
    <n v="0.5"/>
    <x v="4"/>
    <s v="."/>
    <s v="."/>
    <s v="."/>
    <s v="."/>
    <n v="0.5"/>
    <n v="1"/>
    <n v="0.5"/>
    <n v="0.5"/>
    <n v="0"/>
    <n v="33"/>
    <n v="3"/>
    <m/>
    <x v="0"/>
    <x v="0"/>
    <m/>
    <m/>
  </r>
  <r>
    <x v="269"/>
    <m/>
    <s v="male"/>
    <m/>
    <n v="22"/>
    <n v="71.783709999999999"/>
    <n v="1"/>
    <n v="1"/>
    <x v="4"/>
    <s v="."/>
    <s v="."/>
    <s v="."/>
    <s v="."/>
    <n v="1"/>
    <n v="1"/>
    <n v="1"/>
    <n v="1"/>
    <n v="1"/>
    <n v="33"/>
    <n v="6"/>
    <m/>
    <x v="14"/>
    <x v="71"/>
    <m/>
    <m/>
  </r>
  <r>
    <x v="270"/>
    <m/>
    <s v="male"/>
    <m/>
    <n v="30"/>
    <n v="50.759754000000001"/>
    <n v="0"/>
    <n v="0"/>
    <x v="0"/>
    <s v="."/>
    <s v="."/>
    <s v="."/>
    <s v="."/>
    <n v="0"/>
    <n v="0"/>
    <n v="0"/>
    <n v="0"/>
    <n v="0"/>
    <n v="34"/>
    <n v="0"/>
    <m/>
    <x v="0"/>
    <x v="79"/>
    <m/>
    <m/>
  </r>
  <r>
    <x v="270"/>
    <m/>
    <s v="male"/>
    <m/>
    <n v="30"/>
    <n v="50.759754000000001"/>
    <n v="0"/>
    <n v="0"/>
    <x v="0"/>
    <s v="Active Mood disorder"/>
    <s v="."/>
    <s v="."/>
    <s v="."/>
    <n v="0"/>
    <n v="0"/>
    <n v="0"/>
    <n v="0"/>
    <n v="0"/>
    <n v="34"/>
    <n v="0"/>
    <m/>
    <x v="8"/>
    <x v="67"/>
    <m/>
    <m/>
  </r>
  <r>
    <x v="270"/>
    <m/>
    <s v="male"/>
    <m/>
    <n v="30"/>
    <n v="50.759754000000001"/>
    <n v="0"/>
    <n v="0"/>
    <x v="0"/>
    <s v="Remote Mood disorder"/>
    <s v="."/>
    <s v="."/>
    <s v="."/>
    <n v="0"/>
    <n v="0"/>
    <n v="0"/>
    <n v="0"/>
    <n v="0"/>
    <n v="34"/>
    <n v="0"/>
    <m/>
    <x v="8"/>
    <x v="6"/>
    <m/>
    <m/>
  </r>
  <r>
    <x v="270"/>
    <m/>
    <s v="male"/>
    <m/>
    <n v="29"/>
    <n v="50.759754000000001"/>
    <n v="0"/>
    <n v="0"/>
    <x v="0"/>
    <s v="Remote Mood disorder"/>
    <s v="."/>
    <s v="."/>
    <s v="."/>
    <n v="0"/>
    <n v="0"/>
    <n v="0"/>
    <n v="0"/>
    <n v="0"/>
    <n v="34"/>
    <n v="0"/>
    <m/>
    <x v="0"/>
    <x v="0"/>
    <m/>
    <m/>
  </r>
  <r>
    <x v="270"/>
    <m/>
    <s v="male"/>
    <m/>
    <n v="29"/>
    <n v="50.759754000000001"/>
    <n v="0"/>
    <n v="0"/>
    <x v="0"/>
    <s v="."/>
    <s v="."/>
    <s v="."/>
    <s v="."/>
    <n v="0"/>
    <n v="0"/>
    <n v="0"/>
    <n v="0"/>
    <n v="0"/>
    <n v="34"/>
    <n v="0"/>
    <m/>
    <x v="8"/>
    <x v="7"/>
    <m/>
    <m/>
  </r>
  <r>
    <x v="271"/>
    <m/>
    <s v="female"/>
    <m/>
    <n v="28"/>
    <n v="64.607799999999997"/>
    <n v="0"/>
    <n v="0"/>
    <x v="0"/>
    <s v="."/>
    <s v="."/>
    <s v="."/>
    <s v="."/>
    <n v="0"/>
    <n v="0"/>
    <n v="0"/>
    <n v="0"/>
    <n v="0"/>
    <n v="34"/>
    <n v="0"/>
    <m/>
    <x v="8"/>
    <x v="25"/>
    <m/>
    <m/>
  </r>
  <r>
    <x v="272"/>
    <m/>
    <s v="male"/>
    <m/>
    <n v="30"/>
    <n v="47.460644000000002"/>
    <n v="0"/>
    <n v="0"/>
    <x v="0"/>
    <s v="."/>
    <s v="."/>
    <s v="."/>
    <s v="."/>
    <n v="0"/>
    <n v="0"/>
    <n v="0"/>
    <n v="0"/>
    <n v="0"/>
    <n v="33"/>
    <n v="0"/>
    <m/>
    <x v="26"/>
    <x v="100"/>
    <m/>
    <m/>
  </r>
  <r>
    <x v="272"/>
    <m/>
    <s v="male"/>
    <m/>
    <n v="30"/>
    <n v="47.460644000000002"/>
    <n v="0"/>
    <n v="0"/>
    <x v="0"/>
    <s v="."/>
    <s v="."/>
    <s v="."/>
    <s v="."/>
    <n v="0"/>
    <n v="0"/>
    <n v="0"/>
    <n v="0"/>
    <n v="0"/>
    <n v="33"/>
    <n v="0"/>
    <m/>
    <x v="26"/>
    <x v="100"/>
    <m/>
    <m/>
  </r>
  <r>
    <x v="273"/>
    <m/>
    <s v="female"/>
    <m/>
    <n v="30"/>
    <n v="66.310744999999997"/>
    <n v="0"/>
    <n v="0"/>
    <x v="0"/>
    <s v="."/>
    <s v="."/>
    <s v="."/>
    <s v="."/>
    <n v="0"/>
    <n v="0"/>
    <n v="0"/>
    <n v="0"/>
    <n v="0"/>
    <n v="33"/>
    <n v="0"/>
    <m/>
    <x v="2"/>
    <x v="37"/>
    <m/>
    <m/>
  </r>
  <r>
    <x v="273"/>
    <m/>
    <s v="female"/>
    <m/>
    <n v="30"/>
    <n v="66.310744999999997"/>
    <n v="0"/>
    <n v="0"/>
    <x v="0"/>
    <s v="."/>
    <s v="."/>
    <s v="."/>
    <s v="."/>
    <n v="0"/>
    <n v="0"/>
    <n v="0"/>
    <n v="0"/>
    <n v="0"/>
    <n v="33"/>
    <n v="0"/>
    <m/>
    <x v="5"/>
    <x v="64"/>
    <m/>
    <m/>
  </r>
  <r>
    <x v="273"/>
    <m/>
    <s v="female"/>
    <m/>
    <n v="29"/>
    <n v="66.310744999999997"/>
    <n v="0"/>
    <n v="0"/>
    <x v="0"/>
    <s v="."/>
    <s v="."/>
    <s v="."/>
    <s v="."/>
    <n v="0"/>
    <n v="0"/>
    <n v="0"/>
    <n v="0"/>
    <n v="0"/>
    <n v="33"/>
    <n v="0"/>
    <m/>
    <x v="5"/>
    <x v="81"/>
    <m/>
    <m/>
  </r>
  <r>
    <x v="273"/>
    <m/>
    <s v="female"/>
    <m/>
    <n v="29"/>
    <n v="66.310744999999997"/>
    <n v="0"/>
    <n v="0"/>
    <x v="0"/>
    <s v="."/>
    <s v="."/>
    <s v="."/>
    <s v="."/>
    <n v="0"/>
    <n v="0"/>
    <n v="0"/>
    <n v="0"/>
    <n v="0"/>
    <n v="33"/>
    <n v="0"/>
    <m/>
    <x v="5"/>
    <x v="144"/>
    <m/>
    <m/>
  </r>
  <r>
    <x v="273"/>
    <m/>
    <s v="female"/>
    <m/>
    <n v="29"/>
    <n v="66.310744999999997"/>
    <n v="0"/>
    <n v="0"/>
    <x v="0"/>
    <s v="."/>
    <s v="."/>
    <s v="."/>
    <s v="."/>
    <n v="0"/>
    <n v="0"/>
    <n v="0"/>
    <n v="0"/>
    <n v="0"/>
    <n v="33"/>
    <n v="0"/>
    <m/>
    <x v="5"/>
    <x v="107"/>
    <m/>
    <m/>
  </r>
  <r>
    <x v="273"/>
    <m/>
    <s v="female"/>
    <m/>
    <n v="29"/>
    <n v="66.310744999999997"/>
    <n v="0"/>
    <n v="0"/>
    <x v="0"/>
    <s v="."/>
    <s v="."/>
    <s v="."/>
    <s v="."/>
    <n v="0"/>
    <n v="0"/>
    <n v="0"/>
    <n v="0"/>
    <n v="0"/>
    <n v="33"/>
    <n v="0"/>
    <m/>
    <x v="5"/>
    <x v="118"/>
    <m/>
    <m/>
  </r>
  <r>
    <x v="273"/>
    <m/>
    <s v="female"/>
    <m/>
    <n v="30"/>
    <n v="66.310744999999997"/>
    <n v="0"/>
    <n v="0"/>
    <x v="0"/>
    <s v="."/>
    <s v="."/>
    <s v="."/>
    <s v="."/>
    <n v="0"/>
    <n v="0"/>
    <n v="0"/>
    <n v="0"/>
    <n v="0"/>
    <n v="33"/>
    <n v="0"/>
    <m/>
    <x v="5"/>
    <x v="75"/>
    <m/>
    <m/>
  </r>
  <r>
    <x v="273"/>
    <m/>
    <s v="female"/>
    <m/>
    <n v="27"/>
    <n v="66.310744999999997"/>
    <n v="0"/>
    <n v="0"/>
    <x v="0"/>
    <s v="Active Bereavement"/>
    <s v="."/>
    <s v="."/>
    <s v="."/>
    <n v="0"/>
    <n v="0"/>
    <n v="0"/>
    <n v="0"/>
    <n v="0"/>
    <n v="33"/>
    <n v="0"/>
    <m/>
    <x v="5"/>
    <x v="173"/>
    <m/>
    <m/>
  </r>
  <r>
    <x v="273"/>
    <m/>
    <s v="female"/>
    <m/>
    <n v="30"/>
    <n v="66.310744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74"/>
    <m/>
    <s v="female"/>
    <m/>
    <n v="27"/>
    <n v="71.86"/>
    <n v="0.5"/>
    <n v="1"/>
    <x v="33"/>
    <s v="."/>
    <s v="."/>
    <s v="."/>
    <s v="."/>
    <n v="1"/>
    <n v="0.5"/>
    <n v="0.5"/>
    <n v="0.5"/>
    <n v="0"/>
    <n v="34"/>
    <n v="3.5"/>
    <m/>
    <x v="2"/>
    <x v="19"/>
    <m/>
    <m/>
  </r>
  <r>
    <x v="274"/>
    <m/>
    <s v="female"/>
    <m/>
    <n v="25"/>
    <n v="71.86"/>
    <n v="1"/>
    <n v="1"/>
    <x v="33"/>
    <s v="."/>
    <s v="."/>
    <s v="."/>
    <s v="."/>
    <n v="1"/>
    <n v="1"/>
    <n v="0.5"/>
    <n v="1"/>
    <n v="1"/>
    <n v="34"/>
    <n v="5.5"/>
    <m/>
    <x v="5"/>
    <x v="53"/>
    <m/>
    <m/>
  </r>
  <r>
    <x v="274"/>
    <m/>
    <s v="female"/>
    <m/>
    <n v="22"/>
    <n v="71.86"/>
    <n v="0.5"/>
    <n v="1"/>
    <x v="33"/>
    <s v="."/>
    <s v="."/>
    <s v="."/>
    <s v="."/>
    <n v="0.5"/>
    <n v="1"/>
    <n v="1"/>
    <n v="0.5"/>
    <n v="0"/>
    <n v="34"/>
    <n v="4"/>
    <m/>
    <x v="5"/>
    <x v="69"/>
    <m/>
    <m/>
  </r>
  <r>
    <x v="274"/>
    <m/>
    <s v="female"/>
    <m/>
    <n v="20"/>
    <n v="71.86"/>
    <n v="1"/>
    <n v="2"/>
    <x v="33"/>
    <s v="."/>
    <s v="."/>
    <s v="."/>
    <s v="."/>
    <n v="2"/>
    <n v="1"/>
    <n v="1"/>
    <n v="1"/>
    <n v="1"/>
    <n v="34"/>
    <n v="8"/>
    <m/>
    <x v="5"/>
    <x v="69"/>
    <m/>
    <m/>
  </r>
  <r>
    <x v="274"/>
    <m/>
    <s v="female"/>
    <m/>
    <n v="27"/>
    <n v="71.86"/>
    <n v="1"/>
    <n v="2"/>
    <x v="33"/>
    <s v="."/>
    <s v="."/>
    <s v="."/>
    <s v="."/>
    <n v="1"/>
    <n v="2"/>
    <n v="2"/>
    <n v="0.5"/>
    <n v="1"/>
    <n v="34"/>
    <n v="8.5"/>
    <m/>
    <x v="5"/>
    <x v="70"/>
    <m/>
    <m/>
  </r>
  <r>
    <x v="274"/>
    <m/>
    <s v="female"/>
    <m/>
    <n v="12"/>
    <n v="71.86"/>
    <n v="2"/>
    <n v="3"/>
    <x v="33"/>
    <s v="."/>
    <s v="."/>
    <s v="."/>
    <s v="."/>
    <n v="2"/>
    <n v="3"/>
    <n v="2"/>
    <n v="2"/>
    <n v="2"/>
    <n v="34"/>
    <n v="14"/>
    <m/>
    <x v="2"/>
    <x v="151"/>
    <m/>
    <m/>
  </r>
  <r>
    <x v="275"/>
    <m/>
    <s v="female"/>
    <m/>
    <n v="30"/>
    <n v="56.681725"/>
    <n v="0"/>
    <n v="0"/>
    <x v="0"/>
    <s v="."/>
    <s v="."/>
    <s v="."/>
    <s v="."/>
    <n v="0"/>
    <n v="0"/>
    <n v="0"/>
    <n v="0"/>
    <n v="0"/>
    <n v="33"/>
    <n v="0"/>
    <m/>
    <x v="17"/>
    <x v="66"/>
    <m/>
    <m/>
  </r>
  <r>
    <x v="275"/>
    <m/>
    <s v="female"/>
    <m/>
    <n v="30"/>
    <n v="56.681725"/>
    <n v="0"/>
    <n v="0"/>
    <x v="0"/>
    <s v="."/>
    <s v="."/>
    <s v="."/>
    <s v="."/>
    <n v="0"/>
    <n v="0"/>
    <n v="0"/>
    <n v="0"/>
    <n v="0"/>
    <n v="33"/>
    <n v="0"/>
    <m/>
    <x v="17"/>
    <x v="80"/>
    <m/>
    <m/>
  </r>
  <r>
    <x v="276"/>
    <m/>
    <s v="female"/>
    <m/>
    <n v="30"/>
    <n v="82.516080000000002"/>
    <n v="0"/>
    <n v="0"/>
    <x v="0"/>
    <s v="Active Other neurol/med diagnoses"/>
    <s v="."/>
    <s v="."/>
    <s v="."/>
    <n v="0"/>
    <n v="0.5"/>
    <n v="0"/>
    <n v="0"/>
    <n v="0"/>
    <n v="33"/>
    <n v="0.5"/>
    <m/>
    <x v="17"/>
    <x v="96"/>
    <m/>
    <m/>
  </r>
  <r>
    <x v="276"/>
    <m/>
    <s v="female"/>
    <m/>
    <n v="28"/>
    <n v="82.516080000000002"/>
    <n v="0"/>
    <n v="0"/>
    <x v="0"/>
    <s v="."/>
    <s v="."/>
    <s v="."/>
    <s v="."/>
    <n v="0"/>
    <n v="0"/>
    <n v="0"/>
    <n v="0"/>
    <n v="0"/>
    <n v="33"/>
    <n v="0"/>
    <m/>
    <x v="17"/>
    <x v="165"/>
    <m/>
    <m/>
  </r>
  <r>
    <x v="276"/>
    <m/>
    <s v="female"/>
    <m/>
    <n v="29"/>
    <n v="82.516080000000002"/>
    <n v="0"/>
    <n v="0"/>
    <x v="0"/>
    <s v="."/>
    <s v="."/>
    <s v="."/>
    <s v="."/>
    <n v="0"/>
    <n v="0.5"/>
    <n v="0"/>
    <n v="0"/>
    <n v="0"/>
    <n v="33"/>
    <n v="0.5"/>
    <m/>
    <x v="9"/>
    <x v="185"/>
    <m/>
    <m/>
  </r>
  <r>
    <x v="277"/>
    <m/>
    <s v="female"/>
    <m/>
    <n v="30"/>
    <n v="82.798079999999999"/>
    <n v="0"/>
    <n v="0"/>
    <x v="0"/>
    <s v="Active PD idiopathic"/>
    <s v="."/>
    <s v="."/>
    <s v="."/>
    <n v="0"/>
    <n v="0.5"/>
    <n v="0"/>
    <n v="0"/>
    <n v="0"/>
    <n v="34"/>
    <n v="0.5"/>
    <m/>
    <x v="3"/>
    <x v="2"/>
    <m/>
    <m/>
  </r>
  <r>
    <x v="277"/>
    <m/>
    <s v="female"/>
    <m/>
    <n v="29"/>
    <n v="82.798079999999999"/>
    <n v="0"/>
    <n v="0"/>
    <x v="0"/>
    <s v="Active PD idiopathic"/>
    <s v="Remote Mood disorder"/>
    <s v="."/>
    <s v="."/>
    <n v="0"/>
    <n v="0"/>
    <n v="0"/>
    <n v="0"/>
    <n v="0"/>
    <n v="34"/>
    <n v="0"/>
    <m/>
    <x v="3"/>
    <x v="43"/>
    <m/>
    <m/>
  </r>
  <r>
    <x v="277"/>
    <m/>
    <s v="female"/>
    <m/>
    <n v="29"/>
    <n v="82.798079999999999"/>
    <n v="0"/>
    <n v="0"/>
    <x v="0"/>
    <s v="Active PD idiopathic"/>
    <s v="."/>
    <s v="."/>
    <s v="."/>
    <n v="0"/>
    <n v="0"/>
    <n v="0"/>
    <n v="0"/>
    <n v="0"/>
    <n v="34"/>
    <n v="0"/>
    <m/>
    <x v="3"/>
    <x v="63"/>
    <m/>
    <m/>
  </r>
  <r>
    <x v="277"/>
    <m/>
    <s v="female"/>
    <m/>
    <n v="29"/>
    <n v="82.798079999999999"/>
    <n v="0"/>
    <n v="0.5"/>
    <x v="0"/>
    <s v="."/>
    <s v="."/>
    <s v="."/>
    <s v="."/>
    <n v="0"/>
    <n v="0"/>
    <n v="0"/>
    <n v="0"/>
    <n v="0"/>
    <n v="34"/>
    <n v="0.5"/>
    <m/>
    <x v="1"/>
    <x v="80"/>
    <m/>
    <m/>
  </r>
  <r>
    <x v="277"/>
    <m/>
    <s v="female"/>
    <m/>
    <n v="29"/>
    <n v="82.798079999999999"/>
    <n v="0.5"/>
    <n v="0.5"/>
    <x v="26"/>
    <s v="Active Mood disorder"/>
    <s v="."/>
    <s v="."/>
    <s v="."/>
    <n v="0.5"/>
    <n v="0.5"/>
    <n v="0.5"/>
    <n v="0.5"/>
    <n v="0"/>
    <n v="34"/>
    <n v="2.5"/>
    <m/>
    <x v="2"/>
    <x v="44"/>
    <m/>
    <m/>
  </r>
  <r>
    <x v="277"/>
    <m/>
    <s v="female"/>
    <m/>
    <n v="28"/>
    <n v="82.798079999999999"/>
    <n v="0.5"/>
    <n v="1"/>
    <x v="26"/>
    <s v="."/>
    <s v="."/>
    <s v="."/>
    <s v="."/>
    <n v="0.5"/>
    <n v="1"/>
    <n v="1"/>
    <n v="0.5"/>
    <n v="0"/>
    <n v="34"/>
    <n v="4"/>
    <m/>
    <x v="5"/>
    <x v="86"/>
    <m/>
    <m/>
  </r>
  <r>
    <x v="277"/>
    <m/>
    <s v="female"/>
    <m/>
    <n v="28"/>
    <n v="82.798079999999999"/>
    <n v="0.5"/>
    <n v="1"/>
    <x v="26"/>
    <s v="Active PD idiopathic"/>
    <s v="Active Mood disorder"/>
    <s v="."/>
    <s v="."/>
    <n v="0.5"/>
    <n v="1"/>
    <n v="0.5"/>
    <n v="0.5"/>
    <n v="0"/>
    <n v="34"/>
    <n v="3.5"/>
    <m/>
    <x v="5"/>
    <x v="63"/>
    <m/>
    <m/>
  </r>
  <r>
    <x v="277"/>
    <m/>
    <s v="female"/>
    <m/>
    <n v="27"/>
    <n v="82.798079999999999"/>
    <n v="1"/>
    <n v="2"/>
    <x v="26"/>
    <s v="AD dem w/PDI after AD dem contribut"/>
    <s v="."/>
    <s v="."/>
    <s v="."/>
    <n v="1"/>
    <n v="1"/>
    <n v="1"/>
    <n v="1"/>
    <n v="1"/>
    <n v="34"/>
    <n v="7"/>
    <m/>
    <x v="2"/>
    <x v="131"/>
    <m/>
    <m/>
  </r>
  <r>
    <x v="278"/>
    <m/>
    <s v="female"/>
    <m/>
    <n v="27"/>
    <n v="88.689940000000007"/>
    <n v="0"/>
    <n v="0"/>
    <x v="0"/>
    <s v="."/>
    <s v="."/>
    <s v="."/>
    <s v="."/>
    <n v="0"/>
    <n v="0"/>
    <n v="0"/>
    <n v="0"/>
    <n v="0"/>
    <n v="34"/>
    <n v="0"/>
    <m/>
    <x v="19"/>
    <x v="95"/>
    <m/>
    <m/>
  </r>
  <r>
    <x v="278"/>
    <m/>
    <s v="female"/>
    <m/>
    <n v="30"/>
    <n v="88.689940000000007"/>
    <n v="0"/>
    <n v="0"/>
    <x v="0"/>
    <s v="."/>
    <s v="."/>
    <s v="."/>
    <s v="."/>
    <n v="0"/>
    <n v="0"/>
    <n v="0"/>
    <n v="0"/>
    <n v="0"/>
    <n v="34"/>
    <n v="0"/>
    <m/>
    <x v="20"/>
    <x v="186"/>
    <m/>
    <m/>
  </r>
  <r>
    <x v="278"/>
    <m/>
    <s v="female"/>
    <m/>
    <n v="29"/>
    <n v="88.689940000000007"/>
    <n v="0"/>
    <n v="0"/>
    <x v="0"/>
    <s v="."/>
    <s v="."/>
    <s v="."/>
    <s v="."/>
    <n v="0"/>
    <n v="0"/>
    <n v="0"/>
    <n v="0"/>
    <n v="0"/>
    <n v="34"/>
    <n v="0"/>
    <m/>
    <x v="20"/>
    <x v="187"/>
    <m/>
    <m/>
  </r>
  <r>
    <x v="278"/>
    <m/>
    <s v="female"/>
    <m/>
    <n v="30"/>
    <n v="88.68994000000000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279"/>
    <m/>
    <s v="female"/>
    <m/>
    <n v="30"/>
    <n v="49.059547000000002"/>
    <n v="0"/>
    <n v="0"/>
    <x v="0"/>
    <s v="."/>
    <s v="."/>
    <s v="."/>
    <s v="."/>
    <n v="0"/>
    <n v="0"/>
    <n v="0"/>
    <n v="0"/>
    <n v="0"/>
    <n v="33"/>
    <n v="0"/>
    <m/>
    <x v="0"/>
    <x v="166"/>
    <m/>
    <m/>
  </r>
  <r>
    <x v="279"/>
    <m/>
    <s v="female"/>
    <m/>
    <n v="30"/>
    <n v="49.059547000000002"/>
    <n v="0"/>
    <n v="0"/>
    <x v="0"/>
    <s v="."/>
    <s v="."/>
    <s v="."/>
    <s v="."/>
    <n v="0"/>
    <n v="0"/>
    <n v="0"/>
    <n v="0"/>
    <n v="0"/>
    <n v="33"/>
    <n v="0"/>
    <m/>
    <x v="5"/>
    <x v="107"/>
    <m/>
    <m/>
  </r>
  <r>
    <x v="279"/>
    <m/>
    <s v="female"/>
    <m/>
    <n v="30"/>
    <n v="49.059547000000002"/>
    <n v="0"/>
    <n v="0"/>
    <x v="0"/>
    <s v="."/>
    <s v="."/>
    <s v="."/>
    <s v="."/>
    <n v="0"/>
    <n v="0"/>
    <n v="0"/>
    <n v="0"/>
    <n v="0"/>
    <n v="33"/>
    <n v="0"/>
    <m/>
    <x v="5"/>
    <x v="144"/>
    <m/>
    <m/>
  </r>
  <r>
    <x v="280"/>
    <m/>
    <s v="female"/>
    <m/>
    <n v="28"/>
    <n v="79.145790000000005"/>
    <n v="0.5"/>
    <n v="0"/>
    <x v="4"/>
    <s v="."/>
    <s v="."/>
    <s v="."/>
    <s v="."/>
    <n v="0.5"/>
    <n v="0.5"/>
    <n v="0.5"/>
    <n v="0.5"/>
    <n v="0"/>
    <n v="34"/>
    <n v="2"/>
    <m/>
    <x v="5"/>
    <x v="144"/>
    <m/>
    <m/>
  </r>
  <r>
    <x v="280"/>
    <m/>
    <s v="female"/>
    <m/>
    <n v="27"/>
    <n v="79.145790000000005"/>
    <n v="0.5"/>
    <n v="0.5"/>
    <x v="4"/>
    <s v="."/>
    <s v="."/>
    <s v="."/>
    <s v="."/>
    <n v="0.5"/>
    <n v="0.5"/>
    <n v="0.5"/>
    <n v="0.5"/>
    <n v="0"/>
    <n v="34"/>
    <n v="2.5"/>
    <m/>
    <x v="5"/>
    <x v="37"/>
    <m/>
    <m/>
  </r>
  <r>
    <x v="280"/>
    <m/>
    <s v="female"/>
    <m/>
    <n v="26"/>
    <n v="79.145790000000005"/>
    <n v="0.5"/>
    <n v="0.5"/>
    <x v="4"/>
    <s v="."/>
    <s v="."/>
    <s v="."/>
    <s v="."/>
    <n v="0.5"/>
    <n v="0.5"/>
    <n v="1"/>
    <n v="0.5"/>
    <n v="0"/>
    <n v="34"/>
    <n v="3"/>
    <m/>
    <x v="5"/>
    <x v="64"/>
    <m/>
    <m/>
  </r>
  <r>
    <x v="281"/>
    <m/>
    <s v="female"/>
    <m/>
    <n v="27"/>
    <n v="74.984260000000006"/>
    <n v="0"/>
    <n v="0"/>
    <x v="0"/>
    <s v="."/>
    <s v="."/>
    <s v="."/>
    <s v="."/>
    <n v="0"/>
    <n v="0"/>
    <n v="0"/>
    <n v="0"/>
    <n v="0"/>
    <n v="33"/>
    <n v="0"/>
    <m/>
    <x v="2"/>
    <x v="179"/>
    <m/>
    <m/>
  </r>
  <r>
    <x v="281"/>
    <m/>
    <s v="female"/>
    <m/>
    <n v="29"/>
    <n v="74.984260000000006"/>
    <n v="0"/>
    <n v="0"/>
    <x v="0"/>
    <s v="."/>
    <s v="."/>
    <s v="."/>
    <s v="."/>
    <n v="0"/>
    <n v="0"/>
    <n v="0"/>
    <n v="0"/>
    <n v="0"/>
    <n v="33"/>
    <n v="0"/>
    <m/>
    <x v="2"/>
    <x v="53"/>
    <m/>
    <m/>
  </r>
  <r>
    <x v="281"/>
    <m/>
    <s v="female"/>
    <m/>
    <n v="26"/>
    <n v="74.984260000000006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82"/>
    <m/>
    <s v="female"/>
    <m/>
    <n v="30"/>
    <n v="56.106777000000001"/>
    <n v="0"/>
    <n v="0"/>
    <x v="0"/>
    <s v="Remote Mood disorder"/>
    <s v="."/>
    <s v="."/>
    <s v="."/>
    <n v="0"/>
    <n v="0"/>
    <n v="0"/>
    <n v="0"/>
    <n v="0"/>
    <n v="34"/>
    <n v="0"/>
    <m/>
    <x v="10"/>
    <x v="28"/>
    <m/>
    <m/>
  </r>
  <r>
    <x v="283"/>
    <m/>
    <s v="female"/>
    <m/>
    <n v="29"/>
    <n v="85.316909999999993"/>
    <n v="0"/>
    <n v="0"/>
    <x v="0"/>
    <s v="."/>
    <s v="."/>
    <s v="."/>
    <s v="."/>
    <n v="0"/>
    <n v="0"/>
    <n v="0"/>
    <n v="0"/>
    <n v="0"/>
    <n v="33"/>
    <n v="0"/>
    <m/>
    <x v="10"/>
    <x v="73"/>
    <m/>
    <m/>
  </r>
  <r>
    <x v="283"/>
    <m/>
    <s v="female"/>
    <m/>
    <n v="29"/>
    <n v="85.316909999999993"/>
    <n v="0"/>
    <n v="0"/>
    <x v="0"/>
    <s v="."/>
    <s v="."/>
    <s v="."/>
    <s v="."/>
    <n v="0"/>
    <n v="0"/>
    <n v="0"/>
    <n v="0"/>
    <n v="0"/>
    <n v="33"/>
    <n v="0"/>
    <m/>
    <x v="3"/>
    <x v="12"/>
    <m/>
    <m/>
  </r>
  <r>
    <x v="283"/>
    <m/>
    <s v="female"/>
    <m/>
    <n v="27"/>
    <n v="85.316909999999993"/>
    <n v="0"/>
    <n v="0"/>
    <x v="0"/>
    <s v="."/>
    <s v="."/>
    <s v="."/>
    <s v="."/>
    <n v="0"/>
    <n v="0"/>
    <n v="0"/>
    <n v="0"/>
    <n v="0"/>
    <n v="33"/>
    <n v="0"/>
    <m/>
    <x v="3"/>
    <x v="12"/>
    <m/>
    <m/>
  </r>
  <r>
    <x v="283"/>
    <m/>
    <s v="female"/>
    <m/>
    <n v="28"/>
    <n v="85.316909999999993"/>
    <n v="0"/>
    <n v="0"/>
    <x v="0"/>
    <s v="."/>
    <s v="."/>
    <s v="."/>
    <s v="."/>
    <n v="0"/>
    <n v="0"/>
    <n v="0"/>
    <n v="0"/>
    <n v="0"/>
    <n v="33"/>
    <n v="0"/>
    <m/>
    <x v="1"/>
    <x v="46"/>
    <m/>
    <m/>
  </r>
  <r>
    <x v="283"/>
    <m/>
    <s v="female"/>
    <m/>
    <n v="26"/>
    <n v="85.316909999999993"/>
    <n v="0"/>
    <n v="0"/>
    <x v="0"/>
    <s v="."/>
    <s v="."/>
    <s v="."/>
    <s v="."/>
    <n v="0"/>
    <n v="0"/>
    <n v="0"/>
    <n v="0"/>
    <n v="0"/>
    <n v="33"/>
    <n v="0"/>
    <m/>
    <x v="2"/>
    <x v="131"/>
    <m/>
    <m/>
  </r>
  <r>
    <x v="284"/>
    <m/>
    <s v="female"/>
    <m/>
    <n v="30"/>
    <n v="58.17933"/>
    <n v="0"/>
    <n v="0"/>
    <x v="0"/>
    <s v="Remote Hypothyroidism"/>
    <s v="."/>
    <s v="."/>
    <s v="."/>
    <n v="0"/>
    <n v="0"/>
    <n v="0"/>
    <n v="0"/>
    <n v="0"/>
    <n v="33"/>
    <n v="0"/>
    <m/>
    <x v="0"/>
    <x v="66"/>
    <m/>
    <m/>
  </r>
  <r>
    <x v="284"/>
    <m/>
    <s v="female"/>
    <m/>
    <n v="30"/>
    <n v="58.17933"/>
    <n v="0"/>
    <n v="0"/>
    <x v="0"/>
    <s v="."/>
    <s v="."/>
    <s v="."/>
    <s v="."/>
    <n v="0"/>
    <n v="0"/>
    <n v="0"/>
    <n v="0"/>
    <n v="0"/>
    <n v="33"/>
    <n v="0"/>
    <m/>
    <x v="0"/>
    <x v="131"/>
    <m/>
    <m/>
  </r>
  <r>
    <x v="284"/>
    <m/>
    <s v="female"/>
    <m/>
    <n v="30"/>
    <n v="58.17933"/>
    <n v="0"/>
    <n v="0"/>
    <x v="0"/>
    <s v="."/>
    <s v="."/>
    <s v="."/>
    <s v="."/>
    <n v="0"/>
    <n v="0"/>
    <n v="0"/>
    <n v="0"/>
    <n v="0"/>
    <n v="33"/>
    <n v="0"/>
    <m/>
    <x v="0"/>
    <x v="131"/>
    <m/>
    <m/>
  </r>
  <r>
    <x v="284"/>
    <m/>
    <s v="female"/>
    <m/>
    <n v="29"/>
    <n v="58.17933"/>
    <n v="0"/>
    <n v="0"/>
    <x v="0"/>
    <s v="."/>
    <s v="."/>
    <s v="."/>
    <s v="."/>
    <n v="0"/>
    <n v="0"/>
    <n v="0"/>
    <n v="0"/>
    <n v="0"/>
    <n v="33"/>
    <n v="0"/>
    <m/>
    <x v="10"/>
    <x v="66"/>
    <m/>
    <m/>
  </r>
  <r>
    <x v="284"/>
    <m/>
    <s v="female"/>
    <m/>
    <n v="30"/>
    <n v="58.17933"/>
    <n v="0"/>
    <n v="0"/>
    <x v="0"/>
    <s v="Remote Hypothyroidism"/>
    <s v="."/>
    <s v="."/>
    <s v="."/>
    <n v="0"/>
    <n v="0"/>
    <n v="0"/>
    <n v="0"/>
    <n v="0"/>
    <n v="33"/>
    <n v="0"/>
    <m/>
    <x v="10"/>
    <x v="45"/>
    <m/>
    <m/>
  </r>
  <r>
    <x v="284"/>
    <m/>
    <s v="female"/>
    <m/>
    <n v="29"/>
    <n v="58.17933"/>
    <n v="0"/>
    <n v="0"/>
    <x v="0"/>
    <s v="."/>
    <s v="."/>
    <s v="."/>
    <s v="."/>
    <n v="0"/>
    <n v="0"/>
    <n v="0"/>
    <n v="0"/>
    <n v="0"/>
    <n v="33"/>
    <n v="0"/>
    <m/>
    <x v="10"/>
    <x v="66"/>
    <m/>
    <m/>
  </r>
  <r>
    <x v="284"/>
    <m/>
    <s v="female"/>
    <m/>
    <n v="30"/>
    <n v="58.17933"/>
    <n v="0"/>
    <n v="0"/>
    <x v="0"/>
    <s v="."/>
    <s v="."/>
    <s v="."/>
    <s v="."/>
    <n v="0"/>
    <n v="0"/>
    <n v="0"/>
    <n v="0"/>
    <n v="0"/>
    <n v="33"/>
    <n v="0"/>
    <m/>
    <x v="10"/>
    <x v="45"/>
    <m/>
    <m/>
  </r>
  <r>
    <x v="284"/>
    <m/>
    <s v="female"/>
    <m/>
    <n v="30"/>
    <n v="58.17933"/>
    <n v="0"/>
    <n v="0"/>
    <x v="0"/>
    <s v="."/>
    <s v="."/>
    <s v="."/>
    <s v="."/>
    <n v="0"/>
    <n v="0"/>
    <n v="0"/>
    <n v="0"/>
    <n v="0"/>
    <n v="33"/>
    <n v="0"/>
    <m/>
    <x v="10"/>
    <x v="87"/>
    <m/>
    <m/>
  </r>
  <r>
    <x v="284"/>
    <m/>
    <s v="female"/>
    <m/>
    <n v="30"/>
    <n v="58.17933"/>
    <n v="0"/>
    <n v="0"/>
    <x v="0"/>
    <s v="."/>
    <s v="."/>
    <s v="."/>
    <s v="."/>
    <n v="0"/>
    <n v="0"/>
    <n v="0"/>
    <n v="0"/>
    <n v="0"/>
    <n v="33"/>
    <n v="0"/>
    <m/>
    <x v="10"/>
    <x v="62"/>
    <m/>
    <m/>
  </r>
  <r>
    <x v="284"/>
    <m/>
    <s v="female"/>
    <m/>
    <n v="30"/>
    <n v="58.17933"/>
    <n v="0"/>
    <n v="0"/>
    <x v="0"/>
    <s v="."/>
    <s v="."/>
    <s v="."/>
    <s v="."/>
    <n v="0"/>
    <n v="0"/>
    <n v="0"/>
    <n v="0"/>
    <n v="0"/>
    <n v="33"/>
    <n v="0"/>
    <m/>
    <x v="10"/>
    <x v="66"/>
    <m/>
    <m/>
  </r>
  <r>
    <x v="284"/>
    <m/>
    <s v="female"/>
    <m/>
    <n v="30"/>
    <n v="58.17933"/>
    <n v="0"/>
    <n v="0"/>
    <x v="0"/>
    <s v="."/>
    <s v="."/>
    <s v="."/>
    <s v="."/>
    <n v="0"/>
    <n v="0"/>
    <n v="0"/>
    <n v="0"/>
    <n v="0"/>
    <n v="33"/>
    <n v="0"/>
    <m/>
    <x v="10"/>
    <x v="64"/>
    <m/>
    <m/>
  </r>
  <r>
    <x v="284"/>
    <m/>
    <s v="female"/>
    <m/>
    <n v="30"/>
    <n v="58.17933"/>
    <n v="0"/>
    <n v="0"/>
    <x v="0"/>
    <s v="Active Hypothyroidism"/>
    <s v="."/>
    <s v="."/>
    <s v="."/>
    <n v="0"/>
    <n v="0"/>
    <n v="0"/>
    <n v="0"/>
    <n v="0"/>
    <n v="33"/>
    <n v="0"/>
    <m/>
    <x v="10"/>
    <x v="81"/>
    <m/>
    <m/>
  </r>
  <r>
    <x v="284"/>
    <m/>
    <s v="female"/>
    <m/>
    <n v="30"/>
    <n v="58.17933"/>
    <n v="0"/>
    <n v="0"/>
    <x v="0"/>
    <s v="Remote Hypothyroidism"/>
    <s v="."/>
    <s v="."/>
    <s v="."/>
    <n v="0"/>
    <n v="0"/>
    <n v="0"/>
    <n v="0"/>
    <n v="0"/>
    <n v="33"/>
    <n v="0"/>
    <m/>
    <x v="10"/>
    <x v="64"/>
    <m/>
    <m/>
  </r>
  <r>
    <x v="284"/>
    <m/>
    <s v="female"/>
    <m/>
    <n v="30"/>
    <n v="58.17933"/>
    <n v="0"/>
    <n v="0"/>
    <x v="0"/>
    <s v="Remote Hypothyroidism"/>
    <s v="."/>
    <s v="."/>
    <s v="."/>
    <n v="0"/>
    <n v="0"/>
    <n v="0"/>
    <n v="0"/>
    <n v="0"/>
    <n v="33"/>
    <n v="0"/>
    <m/>
    <x v="4"/>
    <x v="114"/>
    <m/>
    <m/>
  </r>
  <r>
    <x v="284"/>
    <m/>
    <s v="female"/>
    <m/>
    <n v="30"/>
    <n v="58.17933"/>
    <n v="0"/>
    <n v="0"/>
    <x v="0"/>
    <s v="Remote Hypothyroidism"/>
    <s v="."/>
    <s v="."/>
    <s v="."/>
    <n v="0"/>
    <n v="0"/>
    <n v="0"/>
    <n v="0"/>
    <n v="0"/>
    <n v="33"/>
    <n v="0"/>
    <m/>
    <x v="3"/>
    <x v="64"/>
    <m/>
    <m/>
  </r>
  <r>
    <x v="284"/>
    <m/>
    <s v="female"/>
    <m/>
    <n v="30"/>
    <n v="58.17933"/>
    <n v="0"/>
    <n v="0"/>
    <x v="0"/>
    <s v="Remote Hypothyroidism"/>
    <s v="."/>
    <s v="."/>
    <s v="."/>
    <n v="0"/>
    <n v="0"/>
    <n v="0"/>
    <n v="0"/>
    <n v="0"/>
    <n v="33"/>
    <n v="0"/>
    <m/>
    <x v="0"/>
    <x v="0"/>
    <m/>
    <m/>
  </r>
  <r>
    <x v="285"/>
    <m/>
    <s v="male"/>
    <m/>
    <n v="29"/>
    <n v="68.689940000000007"/>
    <n v="0"/>
    <n v="0"/>
    <x v="0"/>
    <s v="."/>
    <s v="."/>
    <s v="."/>
    <s v="."/>
    <n v="0"/>
    <n v="0"/>
    <n v="0"/>
    <n v="0"/>
    <n v="0"/>
    <m/>
    <n v="0"/>
    <m/>
    <x v="8"/>
    <x v="2"/>
    <m/>
    <m/>
  </r>
  <r>
    <x v="285"/>
    <m/>
    <s v="male"/>
    <m/>
    <n v="30"/>
    <n v="68.689940000000007"/>
    <n v="0"/>
    <n v="0"/>
    <x v="0"/>
    <s v="Remote Hypothyroidism"/>
    <s v="."/>
    <s v="."/>
    <s v="."/>
    <n v="0"/>
    <n v="0"/>
    <n v="0"/>
    <n v="0"/>
    <n v="0"/>
    <m/>
    <n v="0"/>
    <m/>
    <x v="8"/>
    <x v="18"/>
    <m/>
    <m/>
  </r>
  <r>
    <x v="286"/>
    <m/>
    <s v="male"/>
    <m/>
    <n v="30"/>
    <n v="71.170429999999996"/>
    <n v="0"/>
    <n v="0"/>
    <x v="0"/>
    <s v="."/>
    <s v="."/>
    <s v="."/>
    <s v="."/>
    <n v="0"/>
    <n v="0"/>
    <n v="0"/>
    <n v="0"/>
    <n v="0"/>
    <n v="33"/>
    <n v="0"/>
    <m/>
    <x v="10"/>
    <x v="43"/>
    <m/>
    <m/>
  </r>
  <r>
    <x v="286"/>
    <m/>
    <s v="male"/>
    <m/>
    <n v="27"/>
    <n v="71.170429999999996"/>
    <n v="0"/>
    <n v="0"/>
    <x v="0"/>
    <s v="."/>
    <s v="."/>
    <s v="."/>
    <s v="."/>
    <n v="0"/>
    <n v="0"/>
    <n v="0"/>
    <n v="0"/>
    <n v="0"/>
    <n v="33"/>
    <n v="0"/>
    <m/>
    <x v="10"/>
    <x v="17"/>
    <m/>
    <m/>
  </r>
  <r>
    <x v="286"/>
    <m/>
    <s v="male"/>
    <m/>
    <n v="30"/>
    <n v="71.170429999999996"/>
    <n v="0.5"/>
    <n v="0"/>
    <x v="1"/>
    <s v="."/>
    <s v="."/>
    <s v="."/>
    <s v="."/>
    <n v="0"/>
    <n v="0"/>
    <n v="0.5"/>
    <n v="0"/>
    <n v="0"/>
    <n v="33"/>
    <n v="0.5"/>
    <m/>
    <x v="10"/>
    <x v="16"/>
    <m/>
    <m/>
  </r>
  <r>
    <x v="286"/>
    <m/>
    <s v="male"/>
    <m/>
    <n v="29"/>
    <n v="71.170429999999996"/>
    <n v="0"/>
    <n v="0"/>
    <x v="0"/>
    <s v="."/>
    <s v="."/>
    <s v="."/>
    <s v="."/>
    <n v="0"/>
    <n v="0"/>
    <n v="0"/>
    <n v="0"/>
    <n v="0"/>
    <n v="33"/>
    <n v="0"/>
    <m/>
    <x v="10"/>
    <x v="147"/>
    <m/>
    <m/>
  </r>
  <r>
    <x v="286"/>
    <m/>
    <s v="male"/>
    <m/>
    <n v="29"/>
    <n v="71.170429999999996"/>
    <n v="0"/>
    <n v="0"/>
    <x v="0"/>
    <s v="."/>
    <s v="."/>
    <s v="."/>
    <s v="."/>
    <n v="0"/>
    <n v="0"/>
    <n v="0"/>
    <n v="0"/>
    <n v="0"/>
    <n v="33"/>
    <n v="0"/>
    <m/>
    <x v="10"/>
    <x v="48"/>
    <m/>
    <m/>
  </r>
  <r>
    <x v="287"/>
    <m/>
    <s v="male"/>
    <m/>
    <n v="30"/>
    <n v="72.353179999999995"/>
    <n v="0"/>
    <n v="0"/>
    <x v="0"/>
    <s v="."/>
    <s v="."/>
    <s v="."/>
    <s v="."/>
    <n v="0"/>
    <n v="0"/>
    <n v="0"/>
    <n v="0"/>
    <n v="0"/>
    <n v="33"/>
    <n v="0"/>
    <m/>
    <x v="6"/>
    <x v="127"/>
    <m/>
    <m/>
  </r>
  <r>
    <x v="287"/>
    <m/>
    <s v="male"/>
    <m/>
    <n v="29"/>
    <n v="72.353179999999995"/>
    <n v="0"/>
    <n v="0"/>
    <x v="0"/>
    <s v="Active Mood disorder"/>
    <s v="Active Other neurol/med diagnoses"/>
    <s v="."/>
    <s v="."/>
    <n v="0"/>
    <n v="0"/>
    <n v="0"/>
    <n v="0"/>
    <n v="0"/>
    <n v="33"/>
    <n v="0"/>
    <m/>
    <x v="6"/>
    <x v="27"/>
    <m/>
    <m/>
  </r>
  <r>
    <x v="288"/>
    <m/>
    <s v="male"/>
    <m/>
    <n v="29"/>
    <n v="77.349760000000003"/>
    <n v="0"/>
    <n v="0"/>
    <x v="0"/>
    <s v="."/>
    <s v="."/>
    <s v="."/>
    <s v="."/>
    <n v="0"/>
    <n v="0"/>
    <n v="0"/>
    <n v="0"/>
    <n v="0"/>
    <n v="33"/>
    <n v="0"/>
    <m/>
    <x v="6"/>
    <x v="33"/>
    <m/>
    <m/>
  </r>
  <r>
    <x v="288"/>
    <m/>
    <s v="male"/>
    <m/>
    <n v="30"/>
    <n v="77.349760000000003"/>
    <n v="0"/>
    <n v="0"/>
    <x v="0"/>
    <s v="Remote Amnestic syndrome"/>
    <s v="."/>
    <s v="."/>
    <s v="."/>
    <n v="0"/>
    <n v="0"/>
    <n v="0"/>
    <n v="0"/>
    <n v="0"/>
    <n v="33"/>
    <n v="0"/>
    <m/>
    <x v="6"/>
    <x v="67"/>
    <m/>
    <m/>
  </r>
  <r>
    <x v="288"/>
    <m/>
    <s v="male"/>
    <m/>
    <n v="30"/>
    <n v="77.349760000000003"/>
    <n v="0"/>
    <n v="0"/>
    <x v="0"/>
    <s v="."/>
    <s v="."/>
    <s v="."/>
    <s v="."/>
    <n v="0"/>
    <n v="0"/>
    <n v="0"/>
    <n v="0"/>
    <n v="0"/>
    <n v="33"/>
    <n v="0"/>
    <m/>
    <x v="7"/>
    <x v="3"/>
    <m/>
    <m/>
  </r>
  <r>
    <x v="288"/>
    <m/>
    <s v="male"/>
    <m/>
    <n v="30"/>
    <n v="77.349760000000003"/>
    <n v="0"/>
    <n v="0"/>
    <x v="0"/>
    <s v="."/>
    <s v="."/>
    <s v="."/>
    <s v="."/>
    <n v="0"/>
    <n v="0"/>
    <n v="0"/>
    <n v="0"/>
    <n v="0"/>
    <n v="33"/>
    <n v="0"/>
    <m/>
    <x v="7"/>
    <x v="154"/>
    <m/>
    <m/>
  </r>
  <r>
    <x v="288"/>
    <m/>
    <s v="male"/>
    <m/>
    <n v="30"/>
    <n v="77.349760000000003"/>
    <n v="0"/>
    <n v="0"/>
    <x v="0"/>
    <s v="."/>
    <s v="."/>
    <s v="."/>
    <s v="."/>
    <n v="0"/>
    <n v="0"/>
    <n v="0"/>
    <n v="0"/>
    <n v="0"/>
    <n v="33"/>
    <n v="0"/>
    <m/>
    <x v="6"/>
    <x v="24"/>
    <m/>
    <m/>
  </r>
  <r>
    <x v="288"/>
    <m/>
    <s v="male"/>
    <m/>
    <n v="30"/>
    <n v="77.349760000000003"/>
    <n v="0"/>
    <n v="0"/>
    <x v="0"/>
    <s v="."/>
    <s v="."/>
    <s v="."/>
    <s v="."/>
    <n v="0"/>
    <n v="0"/>
    <n v="0"/>
    <n v="0"/>
    <n v="0"/>
    <n v="33"/>
    <n v="0"/>
    <m/>
    <x v="6"/>
    <x v="5"/>
    <m/>
    <m/>
  </r>
  <r>
    <x v="288"/>
    <m/>
    <s v="male"/>
    <m/>
    <n v="30"/>
    <n v="77.349760000000003"/>
    <n v="0"/>
    <n v="0"/>
    <x v="0"/>
    <s v="."/>
    <s v="."/>
    <s v="."/>
    <s v="."/>
    <n v="0"/>
    <n v="0"/>
    <n v="0"/>
    <n v="0"/>
    <n v="0"/>
    <n v="33"/>
    <n v="0"/>
    <m/>
    <x v="6"/>
    <x v="36"/>
    <m/>
    <m/>
  </r>
  <r>
    <x v="288"/>
    <m/>
    <s v="male"/>
    <m/>
    <n v="30"/>
    <n v="77.349760000000003"/>
    <n v="0"/>
    <n v="0"/>
    <x v="0"/>
    <s v="."/>
    <s v="."/>
    <s v="."/>
    <s v="."/>
    <n v="0"/>
    <n v="0"/>
    <n v="0"/>
    <n v="0"/>
    <n v="0"/>
    <n v="33"/>
    <n v="0"/>
    <m/>
    <x v="6"/>
    <x v="25"/>
    <m/>
    <m/>
  </r>
  <r>
    <x v="288"/>
    <m/>
    <s v="male"/>
    <m/>
    <n v="30"/>
    <n v="77.349760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289"/>
    <m/>
    <s v="female"/>
    <m/>
    <n v="30"/>
    <n v="55.772759999999998"/>
    <n v="0"/>
    <n v="0"/>
    <x v="0"/>
    <s v="Remote Mood disorder"/>
    <s v="."/>
    <s v="."/>
    <s v="."/>
    <n v="0"/>
    <n v="0"/>
    <n v="0"/>
    <n v="0"/>
    <n v="0"/>
    <n v="34"/>
    <n v="0"/>
    <m/>
    <x v="1"/>
    <x v="32"/>
    <m/>
    <m/>
  </r>
  <r>
    <x v="289"/>
    <m/>
    <s v="female"/>
    <m/>
    <n v="30"/>
    <n v="55.772759999999998"/>
    <n v="0"/>
    <n v="0"/>
    <x v="0"/>
    <s v="Remote Mood disorder"/>
    <s v="."/>
    <s v="."/>
    <s v="."/>
    <n v="0"/>
    <n v="0"/>
    <n v="0"/>
    <n v="0"/>
    <n v="0"/>
    <n v="34"/>
    <n v="0"/>
    <m/>
    <x v="10"/>
    <x v="32"/>
    <m/>
    <m/>
  </r>
  <r>
    <x v="290"/>
    <m/>
    <s v="female"/>
    <m/>
    <n v="30"/>
    <n v="65.856260000000006"/>
    <n v="0"/>
    <n v="0"/>
    <x v="0"/>
    <s v="Remote CVD"/>
    <s v="."/>
    <s v="."/>
    <s v="."/>
    <n v="0"/>
    <n v="0"/>
    <n v="0"/>
    <n v="0"/>
    <n v="0"/>
    <n v="23"/>
    <n v="0"/>
    <m/>
    <x v="3"/>
    <x v="4"/>
    <m/>
    <m/>
  </r>
  <r>
    <x v="291"/>
    <m/>
    <s v="female"/>
    <m/>
    <n v="29"/>
    <n v="86.841890000000006"/>
    <n v="0"/>
    <n v="0"/>
    <x v="0"/>
    <s v="."/>
    <s v="."/>
    <s v="."/>
    <s v="."/>
    <n v="0"/>
    <n v="0"/>
    <n v="0"/>
    <n v="0"/>
    <n v="0"/>
    <n v="34"/>
    <n v="0"/>
    <m/>
    <x v="2"/>
    <x v="88"/>
    <m/>
    <m/>
  </r>
  <r>
    <x v="291"/>
    <m/>
    <s v="female"/>
    <m/>
    <n v="28"/>
    <n v="86.841890000000006"/>
    <n v="0"/>
    <n v="0"/>
    <x v="0"/>
    <s v="."/>
    <s v="."/>
    <s v="."/>
    <s v="."/>
    <n v="0"/>
    <n v="0"/>
    <n v="0"/>
    <n v="0"/>
    <n v="0"/>
    <n v="34"/>
    <n v="0"/>
    <m/>
    <x v="5"/>
    <x v="91"/>
    <m/>
    <m/>
  </r>
  <r>
    <x v="291"/>
    <m/>
    <s v="female"/>
    <m/>
    <n v="27"/>
    <n v="86.841890000000006"/>
    <n v="0"/>
    <n v="0"/>
    <x v="0"/>
    <s v="Active Bereavement"/>
    <s v="."/>
    <s v="."/>
    <s v="."/>
    <n v="0"/>
    <n v="0"/>
    <n v="0"/>
    <n v="0"/>
    <n v="0"/>
    <n v="34"/>
    <n v="0"/>
    <m/>
    <x v="5"/>
    <x v="188"/>
    <m/>
    <m/>
  </r>
  <r>
    <x v="292"/>
    <m/>
    <s v="female"/>
    <m/>
    <n v="28"/>
    <n v="66.537989999999994"/>
    <n v="0.5"/>
    <n v="0"/>
    <x v="1"/>
    <s v="Active CVD"/>
    <s v="."/>
    <s v="."/>
    <s v="."/>
    <n v="1"/>
    <n v="0.5"/>
    <n v="0.5"/>
    <n v="0"/>
    <n v="0"/>
    <n v="33"/>
    <n v="2"/>
    <m/>
    <x v="4"/>
    <x v="54"/>
    <m/>
    <m/>
  </r>
  <r>
    <x v="292"/>
    <m/>
    <s v="female"/>
    <m/>
    <n v="29"/>
    <n v="66.537989999999994"/>
    <n v="0.5"/>
    <n v="0.5"/>
    <x v="4"/>
    <s v="Active CVD"/>
    <s v="."/>
    <s v="."/>
    <s v="."/>
    <n v="0.5"/>
    <n v="0.5"/>
    <n v="0.5"/>
    <n v="0.5"/>
    <n v="0"/>
    <n v="33"/>
    <n v="2.5"/>
    <m/>
    <x v="10"/>
    <x v="58"/>
    <m/>
    <m/>
  </r>
  <r>
    <x v="293"/>
    <m/>
    <s v="female"/>
    <m/>
    <n v="25"/>
    <n v="76.208079999999995"/>
    <n v="0.5"/>
    <n v="0.5"/>
    <x v="4"/>
    <s v="AD dem w/CVD not contrib"/>
    <s v="Remote CVD"/>
    <s v="."/>
    <s v="."/>
    <n v="0.5"/>
    <n v="1"/>
    <n v="1"/>
    <n v="0.5"/>
    <n v="1"/>
    <n v="23"/>
    <n v="4.5"/>
    <m/>
    <x v="2"/>
    <x v="78"/>
    <m/>
    <m/>
  </r>
  <r>
    <x v="293"/>
    <m/>
    <s v="female"/>
    <m/>
    <n v="25"/>
    <n v="76.208079999999995"/>
    <n v="1"/>
    <n v="1"/>
    <x v="34"/>
    <s v="AD dem w/CVD not contrib"/>
    <s v="Remote CVD"/>
    <s v="."/>
    <s v="."/>
    <n v="1"/>
    <n v="2"/>
    <n v="1"/>
    <n v="0"/>
    <n v="0"/>
    <n v="23"/>
    <n v="5"/>
    <m/>
    <x v="2"/>
    <x v="66"/>
    <m/>
    <m/>
  </r>
  <r>
    <x v="294"/>
    <m/>
    <s v="male"/>
    <m/>
    <n v="28"/>
    <n v="67.89049"/>
    <n v="0.5"/>
    <n v="0"/>
    <x v="27"/>
    <s v="Remote Major Head Trauma"/>
    <s v="."/>
    <s v="."/>
    <s v="."/>
    <n v="0"/>
    <n v="0"/>
    <n v="0.5"/>
    <n v="0.5"/>
    <n v="0"/>
    <n v="34"/>
    <n v="1"/>
    <m/>
    <x v="3"/>
    <x v="7"/>
    <m/>
    <m/>
  </r>
  <r>
    <x v="294"/>
    <m/>
    <s v="male"/>
    <m/>
    <n v="27"/>
    <n v="67.89049"/>
    <n v="0.5"/>
    <n v="0.5"/>
    <x v="4"/>
    <s v="Active Mood disorder"/>
    <s v="."/>
    <s v="."/>
    <s v="."/>
    <n v="0.5"/>
    <n v="0.5"/>
    <n v="0.5"/>
    <n v="0.5"/>
    <n v="0"/>
    <n v="34"/>
    <n v="2.5"/>
    <m/>
    <x v="3"/>
    <x v="7"/>
    <m/>
    <m/>
  </r>
  <r>
    <x v="294"/>
    <m/>
    <s v="male"/>
    <m/>
    <n v="23"/>
    <n v="67.89049"/>
    <n v="0.5"/>
    <n v="0.5"/>
    <x v="4"/>
    <s v="Remote Mood disorder"/>
    <s v="."/>
    <s v="."/>
    <s v="."/>
    <n v="0.5"/>
    <n v="0.5"/>
    <n v="0.5"/>
    <n v="0.5"/>
    <n v="0"/>
    <n v="34"/>
    <n v="2.5"/>
    <m/>
    <x v="10"/>
    <x v="41"/>
    <m/>
    <m/>
  </r>
  <r>
    <x v="295"/>
    <m/>
    <s v="female"/>
    <m/>
    <m/>
    <n v="56.561259999999997"/>
    <n v="0.5"/>
    <n v="0.5"/>
    <x v="11"/>
    <s v="."/>
    <s v="."/>
    <s v="."/>
    <s v="."/>
    <n v="0"/>
    <n v="0"/>
    <n v="0.5"/>
    <n v="0"/>
    <n v="1"/>
    <n v="34"/>
    <n v="2"/>
    <m/>
    <x v="0"/>
    <x v="0"/>
    <m/>
    <m/>
  </r>
  <r>
    <x v="295"/>
    <m/>
    <s v="female"/>
    <m/>
    <m/>
    <n v="56.561259999999997"/>
    <n v="0"/>
    <n v="0"/>
    <x v="11"/>
    <s v="."/>
    <s v="."/>
    <s v="."/>
    <s v="."/>
    <n v="0"/>
    <n v="0"/>
    <n v="0"/>
    <n v="0"/>
    <n v="0"/>
    <n v="34"/>
    <n v="0"/>
    <m/>
    <x v="0"/>
    <x v="0"/>
    <m/>
    <m/>
  </r>
  <r>
    <x v="295"/>
    <m/>
    <s v="female"/>
    <m/>
    <m/>
    <n v="56.561259999999997"/>
    <n v="0.5"/>
    <n v="0"/>
    <x v="11"/>
    <s v="."/>
    <s v="."/>
    <s v="."/>
    <s v="."/>
    <n v="0"/>
    <n v="0"/>
    <n v="0.5"/>
    <n v="0"/>
    <n v="0"/>
    <n v="34"/>
    <n v="0.5"/>
    <m/>
    <x v="0"/>
    <x v="0"/>
    <m/>
    <m/>
  </r>
  <r>
    <x v="295"/>
    <m/>
    <s v="female"/>
    <m/>
    <n v="29"/>
    <n v="56.561259999999997"/>
    <n v="1"/>
    <n v="2"/>
    <x v="31"/>
    <s v="."/>
    <s v="."/>
    <s v="."/>
    <s v="."/>
    <n v="2"/>
    <n v="1"/>
    <n v="1"/>
    <n v="0.5"/>
    <n v="1"/>
    <n v="34"/>
    <n v="7.5"/>
    <m/>
    <x v="1"/>
    <x v="61"/>
    <m/>
    <m/>
  </r>
  <r>
    <x v="295"/>
    <m/>
    <s v="female"/>
    <m/>
    <m/>
    <n v="56.561259999999997"/>
    <n v="0.5"/>
    <n v="0"/>
    <x v="1"/>
    <s v="."/>
    <s v="."/>
    <s v="."/>
    <s v="."/>
    <n v="0"/>
    <n v="0"/>
    <n v="0.5"/>
    <n v="0"/>
    <n v="0"/>
    <n v="34"/>
    <n v="0.5"/>
    <m/>
    <x v="0"/>
    <x v="0"/>
    <m/>
    <m/>
  </r>
  <r>
    <x v="295"/>
    <m/>
    <s v="female"/>
    <m/>
    <m/>
    <n v="56.561259999999997"/>
    <n v="0.5"/>
    <n v="0"/>
    <x v="1"/>
    <s v="."/>
    <s v="."/>
    <s v="."/>
    <s v="."/>
    <n v="0"/>
    <n v="0"/>
    <n v="0.5"/>
    <n v="0"/>
    <n v="0"/>
    <n v="34"/>
    <n v="0.5"/>
    <m/>
    <x v="0"/>
    <x v="47"/>
    <m/>
    <m/>
  </r>
  <r>
    <x v="295"/>
    <m/>
    <s v="female"/>
    <m/>
    <m/>
    <n v="56.561259999999997"/>
    <n v="0.5"/>
    <n v="0"/>
    <x v="1"/>
    <s v="."/>
    <s v="."/>
    <s v="."/>
    <s v="."/>
    <n v="0"/>
    <n v="0"/>
    <n v="0.5"/>
    <n v="0"/>
    <n v="0"/>
    <n v="34"/>
    <n v="0.5"/>
    <m/>
    <x v="0"/>
    <x v="14"/>
    <m/>
    <m/>
  </r>
  <r>
    <x v="295"/>
    <m/>
    <s v="female"/>
    <m/>
    <m/>
    <n v="56.561259999999997"/>
    <n v="0"/>
    <n v="0"/>
    <x v="0"/>
    <s v="."/>
    <s v="."/>
    <s v="."/>
    <s v="."/>
    <n v="0"/>
    <n v="0"/>
    <n v="0"/>
    <n v="0"/>
    <n v="0"/>
    <n v="34"/>
    <n v="0"/>
    <m/>
    <x v="0"/>
    <x v="48"/>
    <m/>
    <m/>
  </r>
  <r>
    <x v="295"/>
    <m/>
    <s v="female"/>
    <m/>
    <m/>
    <n v="56.56125999999999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295"/>
    <m/>
    <s v="female"/>
    <m/>
    <n v="30"/>
    <n v="56.561259999999997"/>
    <n v="0"/>
    <n v="0"/>
    <x v="0"/>
    <s v="."/>
    <s v="."/>
    <s v="."/>
    <s v="."/>
    <n v="0"/>
    <n v="0"/>
    <n v="0"/>
    <n v="0"/>
    <n v="0"/>
    <n v="34"/>
    <n v="0"/>
    <m/>
    <x v="0"/>
    <x v="17"/>
    <m/>
    <m/>
  </r>
  <r>
    <x v="295"/>
    <m/>
    <s v="female"/>
    <m/>
    <n v="30"/>
    <n v="56.561259999999997"/>
    <n v="0"/>
    <n v="0"/>
    <x v="0"/>
    <s v="Active Mood disorder"/>
    <s v="."/>
    <s v="."/>
    <s v="."/>
    <n v="0"/>
    <n v="0"/>
    <n v="0"/>
    <n v="0"/>
    <n v="0"/>
    <n v="34"/>
    <n v="0"/>
    <m/>
    <x v="0"/>
    <x v="15"/>
    <m/>
    <m/>
  </r>
  <r>
    <x v="295"/>
    <m/>
    <s v="female"/>
    <m/>
    <n v="30"/>
    <n v="56.561259999999997"/>
    <n v="0"/>
    <n v="0"/>
    <x v="0"/>
    <s v="."/>
    <s v="."/>
    <s v="."/>
    <s v="."/>
    <n v="0"/>
    <n v="0"/>
    <n v="0"/>
    <n v="0"/>
    <n v="0"/>
    <n v="34"/>
    <n v="0"/>
    <m/>
    <x v="0"/>
    <x v="38"/>
    <m/>
    <m/>
  </r>
  <r>
    <x v="295"/>
    <m/>
    <s v="female"/>
    <m/>
    <n v="30"/>
    <n v="56.561259999999997"/>
    <n v="0.5"/>
    <n v="0"/>
    <x v="1"/>
    <s v="."/>
    <s v="."/>
    <s v="."/>
    <s v="."/>
    <n v="0.5"/>
    <n v="0"/>
    <n v="0.5"/>
    <n v="0"/>
    <n v="0"/>
    <n v="34"/>
    <n v="1"/>
    <m/>
    <x v="0"/>
    <x v="10"/>
    <m/>
    <m/>
  </r>
  <r>
    <x v="295"/>
    <m/>
    <s v="female"/>
    <m/>
    <n v="29"/>
    <n v="56.561259999999997"/>
    <n v="0"/>
    <n v="0"/>
    <x v="0"/>
    <s v="."/>
    <s v="."/>
    <s v="."/>
    <s v="."/>
    <n v="0"/>
    <n v="0"/>
    <n v="0"/>
    <n v="0"/>
    <n v="0"/>
    <n v="34"/>
    <n v="0"/>
    <m/>
    <x v="0"/>
    <x v="10"/>
    <m/>
    <m/>
  </r>
  <r>
    <x v="295"/>
    <m/>
    <s v="female"/>
    <m/>
    <n v="30"/>
    <n v="56.561259999999997"/>
    <n v="0"/>
    <n v="0"/>
    <x v="0"/>
    <s v="."/>
    <s v="."/>
    <s v="."/>
    <s v="."/>
    <n v="0"/>
    <n v="0"/>
    <n v="0"/>
    <n v="0"/>
    <n v="0"/>
    <n v="34"/>
    <n v="0"/>
    <m/>
    <x v="0"/>
    <x v="12"/>
    <m/>
    <m/>
  </r>
  <r>
    <x v="295"/>
    <m/>
    <s v="female"/>
    <m/>
    <n v="30"/>
    <n v="56.561259999999997"/>
    <n v="0.5"/>
    <n v="0"/>
    <x v="2"/>
    <s v="."/>
    <s v="."/>
    <s v="."/>
    <s v="."/>
    <n v="0"/>
    <n v="0"/>
    <n v="0.5"/>
    <n v="0"/>
    <n v="0"/>
    <n v="34"/>
    <n v="0.5"/>
    <m/>
    <x v="0"/>
    <x v="12"/>
    <m/>
    <m/>
  </r>
  <r>
    <x v="295"/>
    <m/>
    <s v="female"/>
    <m/>
    <n v="30"/>
    <n v="56.561259999999997"/>
    <n v="0.5"/>
    <n v="0"/>
    <x v="2"/>
    <s v="."/>
    <s v="."/>
    <s v="."/>
    <s v="."/>
    <n v="0"/>
    <n v="0"/>
    <n v="0.5"/>
    <n v="0"/>
    <n v="0"/>
    <n v="34"/>
    <n v="0.5"/>
    <m/>
    <x v="3"/>
    <x v="73"/>
    <m/>
    <m/>
  </r>
  <r>
    <x v="295"/>
    <m/>
    <s v="female"/>
    <m/>
    <n v="29"/>
    <n v="56.561259999999997"/>
    <n v="0"/>
    <n v="0"/>
    <x v="0"/>
    <s v="."/>
    <s v="."/>
    <s v="."/>
    <s v="."/>
    <n v="0"/>
    <n v="0"/>
    <n v="0"/>
    <n v="0"/>
    <n v="0"/>
    <n v="34"/>
    <n v="0"/>
    <m/>
    <x v="3"/>
    <x v="11"/>
    <m/>
    <m/>
  </r>
  <r>
    <x v="295"/>
    <m/>
    <s v="female"/>
    <m/>
    <n v="30"/>
    <n v="56.561259999999997"/>
    <n v="0.5"/>
    <n v="0"/>
    <x v="1"/>
    <s v="."/>
    <s v="."/>
    <s v="."/>
    <s v="."/>
    <n v="0"/>
    <n v="0"/>
    <n v="0.5"/>
    <n v="0"/>
    <n v="0"/>
    <n v="34"/>
    <n v="0.5"/>
    <m/>
    <x v="3"/>
    <x v="10"/>
    <m/>
    <m/>
  </r>
  <r>
    <x v="295"/>
    <m/>
    <s v="female"/>
    <m/>
    <n v="30"/>
    <n v="56.561259999999997"/>
    <n v="0"/>
    <n v="0"/>
    <x v="0"/>
    <s v="."/>
    <s v="."/>
    <s v="."/>
    <s v="."/>
    <n v="0"/>
    <n v="0"/>
    <n v="0"/>
    <n v="0"/>
    <n v="0"/>
    <n v="34"/>
    <n v="0"/>
    <m/>
    <x v="3"/>
    <x v="80"/>
    <m/>
    <m/>
  </r>
  <r>
    <x v="295"/>
    <m/>
    <s v="female"/>
    <m/>
    <n v="30"/>
    <n v="56.561259999999997"/>
    <n v="0"/>
    <n v="0"/>
    <x v="0"/>
    <s v="."/>
    <s v="."/>
    <s v="."/>
    <s v="."/>
    <n v="0"/>
    <n v="0"/>
    <n v="0"/>
    <n v="0"/>
    <n v="0"/>
    <n v="34"/>
    <n v="0"/>
    <m/>
    <x v="3"/>
    <x v="73"/>
    <m/>
    <m/>
  </r>
  <r>
    <x v="295"/>
    <m/>
    <s v="female"/>
    <m/>
    <n v="30"/>
    <n v="56.561259999999997"/>
    <n v="0.5"/>
    <n v="0.5"/>
    <x v="32"/>
    <s v="."/>
    <s v="."/>
    <s v="."/>
    <s v="."/>
    <n v="0.5"/>
    <n v="0.5"/>
    <n v="0.5"/>
    <n v="0.5"/>
    <n v="0"/>
    <n v="34"/>
    <n v="2.5"/>
    <m/>
    <x v="1"/>
    <x v="80"/>
    <m/>
    <m/>
  </r>
  <r>
    <x v="295"/>
    <m/>
    <s v="female"/>
    <m/>
    <n v="30"/>
    <n v="56.561259999999997"/>
    <n v="0.5"/>
    <n v="0.5"/>
    <x v="31"/>
    <s v="Active Mood disorder"/>
    <s v="."/>
    <s v="."/>
    <s v="."/>
    <n v="0.5"/>
    <n v="0.5"/>
    <n v="0.5"/>
    <n v="0.5"/>
    <n v="0"/>
    <n v="34"/>
    <n v="2.5"/>
    <m/>
    <x v="1"/>
    <x v="73"/>
    <m/>
    <m/>
  </r>
  <r>
    <x v="295"/>
    <m/>
    <s v="female"/>
    <m/>
    <n v="29"/>
    <n v="56.561259999999997"/>
    <n v="0.5"/>
    <n v="0.5"/>
    <x v="4"/>
    <s v="Active Bereavement"/>
    <s v="Remote B-12 Deficiency"/>
    <s v="."/>
    <s v="."/>
    <n v="0.5"/>
    <n v="0.5"/>
    <n v="0.5"/>
    <n v="0.5"/>
    <n v="0"/>
    <n v="34"/>
    <n v="2.5"/>
    <m/>
    <x v="1"/>
    <x v="13"/>
    <m/>
    <m/>
  </r>
  <r>
    <x v="295"/>
    <m/>
    <s v="female"/>
    <m/>
    <n v="30"/>
    <n v="56.561259999999997"/>
    <n v="0.5"/>
    <n v="0.5"/>
    <x v="4"/>
    <s v="AD dem Language dysf prior"/>
    <s v="."/>
    <s v="."/>
    <s v="."/>
    <n v="0.5"/>
    <n v="1"/>
    <n v="0.5"/>
    <n v="0.5"/>
    <n v="1"/>
    <n v="34"/>
    <n v="4"/>
    <m/>
    <x v="1"/>
    <x v="86"/>
    <m/>
    <m/>
  </r>
  <r>
    <x v="295"/>
    <m/>
    <s v="female"/>
    <m/>
    <n v="26"/>
    <n v="56.561259999999997"/>
    <n v="1"/>
    <n v="1"/>
    <x v="31"/>
    <s v="."/>
    <s v="."/>
    <s v="."/>
    <s v="."/>
    <n v="0.5"/>
    <n v="1"/>
    <n v="1"/>
    <n v="0"/>
    <n v="1"/>
    <n v="34"/>
    <n v="4.5"/>
    <m/>
    <x v="1"/>
    <x v="45"/>
    <m/>
    <m/>
  </r>
  <r>
    <x v="296"/>
    <m/>
    <s v="male"/>
    <m/>
    <n v="27"/>
    <n v="77.349760000000003"/>
    <n v="1"/>
    <n v="0.5"/>
    <x v="4"/>
    <s v="."/>
    <s v="."/>
    <s v="."/>
    <s v="."/>
    <n v="1"/>
    <n v="1"/>
    <n v="1"/>
    <n v="1"/>
    <n v="0"/>
    <n v="33"/>
    <n v="4.5"/>
    <m/>
    <x v="6"/>
    <x v="142"/>
    <m/>
    <m/>
  </r>
  <r>
    <x v="296"/>
    <m/>
    <s v="male"/>
    <m/>
    <n v="24"/>
    <n v="77.349760000000003"/>
    <n v="1"/>
    <n v="1"/>
    <x v="4"/>
    <s v="."/>
    <s v="."/>
    <s v="."/>
    <s v="."/>
    <n v="1"/>
    <n v="1"/>
    <n v="1"/>
    <n v="1"/>
    <n v="0"/>
    <n v="33"/>
    <n v="5"/>
    <m/>
    <x v="6"/>
    <x v="101"/>
    <m/>
    <m/>
  </r>
  <r>
    <x v="296"/>
    <m/>
    <s v="male"/>
    <m/>
    <n v="21"/>
    <n v="77.349760000000003"/>
    <n v="1"/>
    <n v="1"/>
    <x v="4"/>
    <s v="Remote Hypothyroidism"/>
    <s v="Remote B-12 Deficiency"/>
    <s v="."/>
    <s v="."/>
    <n v="1"/>
    <n v="1"/>
    <n v="1"/>
    <n v="1"/>
    <n v="1"/>
    <n v="33"/>
    <n v="6"/>
    <m/>
    <x v="6"/>
    <x v="101"/>
    <m/>
    <m/>
  </r>
  <r>
    <x v="296"/>
    <m/>
    <s v="male"/>
    <m/>
    <n v="20"/>
    <n v="77.349760000000003"/>
    <n v="1"/>
    <n v="1"/>
    <x v="4"/>
    <s v="Remote Hypothyroidism"/>
    <s v="."/>
    <s v="."/>
    <s v="."/>
    <n v="1"/>
    <n v="1"/>
    <n v="1"/>
    <n v="1"/>
    <n v="1"/>
    <n v="33"/>
    <n v="6"/>
    <m/>
    <x v="6"/>
    <x v="101"/>
    <m/>
    <m/>
  </r>
  <r>
    <x v="297"/>
    <m/>
    <s v="male"/>
    <m/>
    <n v="24"/>
    <n v="69.264885000000007"/>
    <n v="0.5"/>
    <n v="0.5"/>
    <x v="1"/>
    <s v="Active Alcoholism"/>
    <s v="."/>
    <s v="."/>
    <s v="."/>
    <n v="0.5"/>
    <n v="0.5"/>
    <n v="0.5"/>
    <n v="0"/>
    <n v="0"/>
    <n v="33"/>
    <n v="2"/>
    <m/>
    <x v="4"/>
    <x v="2"/>
    <m/>
    <m/>
  </r>
  <r>
    <x v="297"/>
    <m/>
    <s v="male"/>
    <m/>
    <n v="25"/>
    <n v="69.264885000000007"/>
    <n v="0.5"/>
    <n v="0.5"/>
    <x v="4"/>
    <s v="Active Alcoholism"/>
    <s v="."/>
    <s v="."/>
    <s v="."/>
    <n v="0.5"/>
    <n v="1"/>
    <n v="1"/>
    <n v="1"/>
    <n v="0"/>
    <n v="33"/>
    <n v="4"/>
    <m/>
    <x v="4"/>
    <x v="49"/>
    <m/>
    <m/>
  </r>
  <r>
    <x v="297"/>
    <m/>
    <s v="male"/>
    <m/>
    <n v="24"/>
    <n v="69.264885000000007"/>
    <n v="1"/>
    <n v="0.5"/>
    <x v="4"/>
    <s v="AD dem Language dysf after"/>
    <s v="AD dem w/oth (list B) contribut"/>
    <s v="Active Alcoholism"/>
    <s v="."/>
    <n v="1"/>
    <n v="1"/>
    <n v="1"/>
    <n v="1"/>
    <n v="1"/>
    <n v="33"/>
    <n v="5.5"/>
    <m/>
    <x v="4"/>
    <x v="47"/>
    <m/>
    <m/>
  </r>
  <r>
    <x v="297"/>
    <m/>
    <s v="male"/>
    <m/>
    <n v="19"/>
    <n v="69.264885000000007"/>
    <n v="1"/>
    <n v="1"/>
    <x v="4"/>
    <s v="Remote Alcoholism"/>
    <s v="."/>
    <s v="."/>
    <s v="."/>
    <n v="1"/>
    <n v="1"/>
    <n v="1"/>
    <n v="1"/>
    <n v="1"/>
    <n v="33"/>
    <n v="6"/>
    <m/>
    <x v="4"/>
    <x v="98"/>
    <m/>
    <m/>
  </r>
  <r>
    <x v="297"/>
    <m/>
    <s v="male"/>
    <m/>
    <n v="22"/>
    <n v="69.264885000000007"/>
    <n v="1"/>
    <n v="1"/>
    <x v="4"/>
    <s v="Remote Mood disorder"/>
    <s v="."/>
    <s v="."/>
    <s v="."/>
    <n v="2"/>
    <n v="1"/>
    <n v="1"/>
    <n v="1"/>
    <n v="0"/>
    <n v="33"/>
    <n v="6"/>
    <m/>
    <x v="0"/>
    <x v="0"/>
    <m/>
    <m/>
  </r>
  <r>
    <x v="298"/>
    <m/>
    <s v="male"/>
    <m/>
    <n v="27"/>
    <n v="73.590689999999995"/>
    <n v="0"/>
    <n v="0"/>
    <x v="0"/>
    <s v="Active PD idiopathic"/>
    <s v="."/>
    <s v="."/>
    <s v="."/>
    <n v="0"/>
    <n v="0"/>
    <n v="0"/>
    <n v="0"/>
    <n v="0"/>
    <n v="33"/>
    <n v="0"/>
    <m/>
    <x v="6"/>
    <x v="148"/>
    <m/>
    <m/>
  </r>
  <r>
    <x v="298"/>
    <m/>
    <s v="male"/>
    <m/>
    <n v="29"/>
    <n v="73.590689999999995"/>
    <n v="0"/>
    <n v="0"/>
    <x v="0"/>
    <s v="Remote CVD"/>
    <s v="."/>
    <s v="."/>
    <s v="."/>
    <n v="0"/>
    <n v="0"/>
    <n v="0"/>
    <n v="0"/>
    <n v="0"/>
    <n v="33"/>
    <n v="0"/>
    <m/>
    <x v="6"/>
    <x v="145"/>
    <m/>
    <m/>
  </r>
  <r>
    <x v="298"/>
    <m/>
    <s v="male"/>
    <m/>
    <n v="27"/>
    <n v="73.590689999999995"/>
    <n v="0"/>
    <n v="0"/>
    <x v="0"/>
    <s v="Remote Other neurol/med diagnoses"/>
    <s v="."/>
    <s v="."/>
    <s v="."/>
    <n v="0"/>
    <n v="0"/>
    <n v="0"/>
    <n v="0"/>
    <n v="0"/>
    <n v="33"/>
    <n v="0"/>
    <m/>
    <x v="6"/>
    <x v="70"/>
    <m/>
    <m/>
  </r>
  <r>
    <x v="299"/>
    <m/>
    <s v="male"/>
    <m/>
    <n v="30"/>
    <n v="63.718001999999998"/>
    <n v="0"/>
    <n v="0"/>
    <x v="0"/>
    <s v="Active Mood disorder"/>
    <s v="."/>
    <s v="."/>
    <s v="."/>
    <n v="0"/>
    <n v="0"/>
    <n v="0"/>
    <n v="0"/>
    <n v="0"/>
    <n v="33"/>
    <n v="0"/>
    <m/>
    <x v="14"/>
    <x v="68"/>
    <m/>
    <m/>
  </r>
  <r>
    <x v="299"/>
    <m/>
    <s v="male"/>
    <m/>
    <n v="29"/>
    <n v="63.718001999999998"/>
    <n v="0"/>
    <n v="0"/>
    <x v="0"/>
    <s v="."/>
    <s v="."/>
    <s v="."/>
    <s v="."/>
    <n v="0"/>
    <n v="0"/>
    <n v="0"/>
    <n v="0"/>
    <n v="0"/>
    <n v="33"/>
    <n v="0"/>
    <m/>
    <x v="6"/>
    <x v="111"/>
    <m/>
    <m/>
  </r>
  <r>
    <x v="299"/>
    <m/>
    <s v="male"/>
    <m/>
    <n v="29"/>
    <n v="63.718001999999998"/>
    <n v="0"/>
    <n v="0"/>
    <x v="0"/>
    <s v="."/>
    <s v="."/>
    <s v="."/>
    <s v="."/>
    <n v="0"/>
    <n v="0"/>
    <n v="0"/>
    <n v="0"/>
    <n v="0"/>
    <n v="33"/>
    <n v="0"/>
    <m/>
    <x v="6"/>
    <x v="50"/>
    <m/>
    <m/>
  </r>
  <r>
    <x v="299"/>
    <m/>
    <s v="male"/>
    <m/>
    <n v="28"/>
    <n v="63.718001999999998"/>
    <n v="0"/>
    <n v="0"/>
    <x v="0"/>
    <s v="."/>
    <s v="."/>
    <s v="."/>
    <s v="."/>
    <n v="0"/>
    <n v="0"/>
    <n v="0"/>
    <n v="0"/>
    <n v="0"/>
    <n v="33"/>
    <n v="0"/>
    <m/>
    <x v="6"/>
    <x v="111"/>
    <m/>
    <m/>
  </r>
  <r>
    <x v="299"/>
    <m/>
    <s v="male"/>
    <m/>
    <n v="26"/>
    <n v="63.718001999999998"/>
    <n v="0"/>
    <n v="0"/>
    <x v="0"/>
    <s v="."/>
    <s v="."/>
    <s v="."/>
    <s v="."/>
    <n v="0"/>
    <n v="0"/>
    <n v="0"/>
    <n v="0"/>
    <n v="0"/>
    <n v="33"/>
    <n v="0"/>
    <m/>
    <x v="7"/>
    <x v="9"/>
    <m/>
    <m/>
  </r>
  <r>
    <x v="300"/>
    <m/>
    <s v="female"/>
    <m/>
    <n v="28"/>
    <n v="52.42163"/>
    <n v="0"/>
    <n v="0"/>
    <x v="0"/>
    <s v="."/>
    <s v="."/>
    <s v="."/>
    <s v="."/>
    <n v="0"/>
    <n v="0"/>
    <n v="0"/>
    <n v="0"/>
    <n v="0"/>
    <n v="33"/>
    <n v="0"/>
    <m/>
    <x v="1"/>
    <x v="7"/>
    <m/>
    <m/>
  </r>
  <r>
    <x v="300"/>
    <m/>
    <s v="female"/>
    <m/>
    <n v="27"/>
    <n v="52.42163"/>
    <n v="0"/>
    <n v="0"/>
    <x v="0"/>
    <s v="."/>
    <s v="."/>
    <s v="."/>
    <s v="."/>
    <n v="0"/>
    <n v="0"/>
    <n v="0"/>
    <n v="0"/>
    <n v="0"/>
    <n v="33"/>
    <n v="0"/>
    <m/>
    <x v="1"/>
    <x v="32"/>
    <m/>
    <m/>
  </r>
  <r>
    <x v="301"/>
    <m/>
    <s v="male"/>
    <m/>
    <n v="30"/>
    <n v="68.780289999999994"/>
    <n v="0"/>
    <n v="0"/>
    <x v="0"/>
    <s v="."/>
    <s v="."/>
    <s v="."/>
    <s v="."/>
    <n v="0"/>
    <n v="0"/>
    <n v="0"/>
    <n v="0"/>
    <n v="0"/>
    <n v="33"/>
    <n v="0"/>
    <m/>
    <x v="6"/>
    <x v="117"/>
    <m/>
    <m/>
  </r>
  <r>
    <x v="301"/>
    <m/>
    <s v="male"/>
    <m/>
    <n v="29"/>
    <n v="68.780289999999994"/>
    <n v="0"/>
    <n v="0"/>
    <x v="0"/>
    <s v="."/>
    <s v="."/>
    <s v="."/>
    <s v="."/>
    <n v="0"/>
    <n v="0"/>
    <n v="0"/>
    <n v="0"/>
    <n v="0"/>
    <n v="33"/>
    <n v="0"/>
    <m/>
    <x v="14"/>
    <x v="23"/>
    <m/>
    <m/>
  </r>
  <r>
    <x v="301"/>
    <m/>
    <s v="male"/>
    <m/>
    <n v="30"/>
    <n v="68.780289999999994"/>
    <n v="0"/>
    <n v="0"/>
    <x v="0"/>
    <s v="Remote Major Head Trauma"/>
    <s v="."/>
    <s v="."/>
    <s v="."/>
    <n v="0"/>
    <n v="0"/>
    <n v="0"/>
    <n v="0"/>
    <n v="0"/>
    <n v="33"/>
    <n v="0"/>
    <m/>
    <x v="6"/>
    <x v="16"/>
    <m/>
    <m/>
  </r>
  <r>
    <x v="301"/>
    <m/>
    <s v="male"/>
    <m/>
    <n v="30"/>
    <n v="68.780289999999994"/>
    <n v="0"/>
    <n v="0"/>
    <x v="0"/>
    <s v="."/>
    <s v="."/>
    <s v="."/>
    <s v="."/>
    <n v="0"/>
    <n v="0"/>
    <n v="0"/>
    <n v="0"/>
    <n v="0"/>
    <n v="33"/>
    <n v="0"/>
    <m/>
    <x v="6"/>
    <x v="97"/>
    <m/>
    <m/>
  </r>
  <r>
    <x v="301"/>
    <m/>
    <s v="male"/>
    <m/>
    <n v="30"/>
    <n v="68.780289999999994"/>
    <n v="0"/>
    <n v="0"/>
    <x v="0"/>
    <s v="."/>
    <s v="."/>
    <s v="."/>
    <s v="."/>
    <n v="0"/>
    <n v="0"/>
    <n v="0"/>
    <n v="0"/>
    <n v="0"/>
    <n v="33"/>
    <n v="0"/>
    <m/>
    <x v="6"/>
    <x v="117"/>
    <m/>
    <m/>
  </r>
  <r>
    <x v="301"/>
    <m/>
    <s v="male"/>
    <m/>
    <n v="27"/>
    <n v="68.780289999999994"/>
    <n v="0"/>
    <n v="0"/>
    <x v="0"/>
    <s v="."/>
    <s v="."/>
    <s v="."/>
    <s v="."/>
    <n v="0"/>
    <n v="0"/>
    <n v="0"/>
    <n v="0"/>
    <n v="0"/>
    <n v="33"/>
    <n v="0"/>
    <m/>
    <x v="6"/>
    <x v="23"/>
    <m/>
    <m/>
  </r>
  <r>
    <x v="301"/>
    <m/>
    <s v="male"/>
    <m/>
    <n v="30"/>
    <n v="68.780289999999994"/>
    <n v="0"/>
    <n v="0"/>
    <x v="0"/>
    <s v="."/>
    <s v="."/>
    <s v="."/>
    <s v="."/>
    <n v="0"/>
    <n v="0"/>
    <n v="0"/>
    <n v="0"/>
    <n v="0"/>
    <n v="33"/>
    <n v="0"/>
    <m/>
    <x v="6"/>
    <x v="154"/>
    <m/>
    <m/>
  </r>
  <r>
    <x v="301"/>
    <m/>
    <s v="male"/>
    <m/>
    <n v="30"/>
    <n v="68.780289999999994"/>
    <n v="0"/>
    <n v="0"/>
    <x v="0"/>
    <s v="."/>
    <s v="."/>
    <s v="."/>
    <s v="."/>
    <n v="0"/>
    <n v="0"/>
    <n v="0"/>
    <n v="0"/>
    <n v="0"/>
    <n v="33"/>
    <n v="0"/>
    <m/>
    <x v="6"/>
    <x v="3"/>
    <m/>
    <m/>
  </r>
  <r>
    <x v="302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3"/>
    <n v="0"/>
    <m/>
    <x v="4"/>
    <x v="6"/>
    <m/>
    <m/>
  </r>
  <r>
    <x v="302"/>
    <m/>
    <s v="female"/>
    <m/>
    <n v="29"/>
    <n v="65.719369999999998"/>
    <n v="0"/>
    <n v="0"/>
    <x v="0"/>
    <s v="."/>
    <s v="."/>
    <s v="."/>
    <s v="."/>
    <n v="0"/>
    <n v="0"/>
    <n v="0"/>
    <n v="0"/>
    <n v="0"/>
    <n v="33"/>
    <n v="0"/>
    <m/>
    <x v="4"/>
    <x v="32"/>
    <m/>
    <m/>
  </r>
  <r>
    <x v="302"/>
    <m/>
    <s v="female"/>
    <m/>
    <n v="30"/>
    <n v="65.719369999999998"/>
    <n v="0"/>
    <n v="0"/>
    <x v="0"/>
    <s v="Remote Mood disorder"/>
    <s v="."/>
    <s v="."/>
    <s v="."/>
    <n v="0"/>
    <n v="0"/>
    <n v="0"/>
    <n v="0"/>
    <n v="0"/>
    <n v="33"/>
    <n v="0"/>
    <m/>
    <x v="10"/>
    <x v="36"/>
    <m/>
    <m/>
  </r>
  <r>
    <x v="302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3"/>
    <n v="0"/>
    <m/>
    <x v="10"/>
    <x v="19"/>
    <m/>
    <m/>
  </r>
  <r>
    <x v="302"/>
    <m/>
    <s v="female"/>
    <m/>
    <n v="30"/>
    <n v="65.719369999999998"/>
    <n v="0"/>
    <n v="0"/>
    <x v="0"/>
    <s v="Remote Mood disorder"/>
    <s v="."/>
    <s v="."/>
    <s v="."/>
    <n v="0"/>
    <n v="0"/>
    <n v="0"/>
    <n v="0"/>
    <n v="0"/>
    <n v="33"/>
    <n v="0"/>
    <m/>
    <x v="10"/>
    <x v="40"/>
    <m/>
    <m/>
  </r>
  <r>
    <x v="302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3"/>
    <n v="0"/>
    <m/>
    <x v="4"/>
    <x v="26"/>
    <m/>
    <m/>
  </r>
  <r>
    <x v="302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3"/>
    <n v="0"/>
    <m/>
    <x v="10"/>
    <x v="7"/>
    <m/>
    <m/>
  </r>
  <r>
    <x v="302"/>
    <m/>
    <s v="female"/>
    <m/>
    <n v="29"/>
    <n v="65.719369999999998"/>
    <n v="0"/>
    <n v="0"/>
    <x v="0"/>
    <s v="."/>
    <s v="."/>
    <s v="."/>
    <s v="."/>
    <n v="0"/>
    <n v="0"/>
    <n v="0"/>
    <n v="0"/>
    <n v="0"/>
    <n v="33"/>
    <n v="0"/>
    <m/>
    <x v="10"/>
    <x v="41"/>
    <m/>
    <m/>
  </r>
  <r>
    <x v="302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3"/>
    <n v="0"/>
    <m/>
    <x v="10"/>
    <x v="26"/>
    <m/>
    <m/>
  </r>
  <r>
    <x v="303"/>
    <m/>
    <s v="male"/>
    <m/>
    <n v="29"/>
    <n v="69.609855999999994"/>
    <n v="0.5"/>
    <n v="0"/>
    <x v="4"/>
    <s v="."/>
    <s v="."/>
    <s v="."/>
    <s v="."/>
    <n v="0.5"/>
    <n v="0.5"/>
    <n v="0.5"/>
    <n v="0"/>
    <n v="0"/>
    <n v="33"/>
    <n v="1.5"/>
    <m/>
    <x v="0"/>
    <x v="32"/>
    <m/>
    <m/>
  </r>
  <r>
    <x v="303"/>
    <m/>
    <s v="male"/>
    <m/>
    <n v="27"/>
    <n v="69.609855999999994"/>
    <n v="0.5"/>
    <n v="0"/>
    <x v="2"/>
    <s v="."/>
    <s v="."/>
    <s v="."/>
    <s v="."/>
    <n v="0.5"/>
    <n v="0"/>
    <n v="0.5"/>
    <n v="0.5"/>
    <n v="0"/>
    <n v="33"/>
    <n v="1.5"/>
    <m/>
    <x v="0"/>
    <x v="4"/>
    <m/>
    <m/>
  </r>
  <r>
    <x v="303"/>
    <m/>
    <s v="male"/>
    <m/>
    <n v="27"/>
    <n v="69.609855999999994"/>
    <n v="0.5"/>
    <n v="0"/>
    <x v="4"/>
    <s v="."/>
    <s v="."/>
    <s v="."/>
    <s v="."/>
    <n v="0.5"/>
    <n v="0.5"/>
    <n v="0.5"/>
    <n v="0.5"/>
    <n v="0"/>
    <n v="33"/>
    <n v="2"/>
    <m/>
    <x v="7"/>
    <x v="34"/>
    <m/>
    <m/>
  </r>
  <r>
    <x v="303"/>
    <m/>
    <s v="male"/>
    <m/>
    <n v="28"/>
    <n v="69.609855999999994"/>
    <n v="0.5"/>
    <n v="0"/>
    <x v="2"/>
    <s v="."/>
    <s v="."/>
    <s v="."/>
    <s v="."/>
    <n v="0.5"/>
    <n v="0.5"/>
    <n v="0.5"/>
    <n v="0"/>
    <n v="0"/>
    <n v="33"/>
    <n v="1.5"/>
    <m/>
    <x v="7"/>
    <x v="39"/>
    <m/>
    <m/>
  </r>
  <r>
    <x v="303"/>
    <m/>
    <s v="male"/>
    <m/>
    <n v="30"/>
    <n v="69.609855999999994"/>
    <n v="0.5"/>
    <n v="0"/>
    <x v="12"/>
    <s v="."/>
    <s v="."/>
    <s v="."/>
    <s v="."/>
    <n v="0"/>
    <n v="0.5"/>
    <n v="0.5"/>
    <n v="0"/>
    <n v="0"/>
    <n v="33"/>
    <n v="1"/>
    <m/>
    <x v="7"/>
    <x v="67"/>
    <m/>
    <m/>
  </r>
  <r>
    <x v="303"/>
    <m/>
    <s v="male"/>
    <m/>
    <n v="29"/>
    <n v="69.609855999999994"/>
    <n v="0.5"/>
    <n v="0.5"/>
    <x v="4"/>
    <s v="."/>
    <s v="."/>
    <s v="."/>
    <s v="."/>
    <n v="1"/>
    <n v="0.5"/>
    <n v="1"/>
    <n v="0.5"/>
    <n v="0"/>
    <n v="33"/>
    <n v="3.5"/>
    <m/>
    <x v="7"/>
    <x v="42"/>
    <m/>
    <m/>
  </r>
  <r>
    <x v="303"/>
    <m/>
    <s v="male"/>
    <m/>
    <n v="29"/>
    <n v="69.609855999999994"/>
    <n v="0.5"/>
    <n v="0"/>
    <x v="1"/>
    <s v="."/>
    <s v="."/>
    <s v="."/>
    <s v="."/>
    <n v="0"/>
    <n v="0.5"/>
    <n v="0.5"/>
    <n v="0"/>
    <n v="0"/>
    <n v="33"/>
    <n v="1"/>
    <m/>
    <x v="7"/>
    <x v="16"/>
    <m/>
    <m/>
  </r>
  <r>
    <x v="303"/>
    <m/>
    <s v="male"/>
    <m/>
    <n v="29"/>
    <n v="69.609855999999994"/>
    <n v="0"/>
    <n v="0"/>
    <x v="0"/>
    <s v="."/>
    <s v="."/>
    <s v="."/>
    <s v="."/>
    <n v="0"/>
    <n v="0"/>
    <n v="0"/>
    <n v="0"/>
    <n v="0"/>
    <n v="33"/>
    <n v="0"/>
    <m/>
    <x v="8"/>
    <x v="42"/>
    <m/>
    <m/>
  </r>
  <r>
    <x v="303"/>
    <m/>
    <s v="male"/>
    <m/>
    <n v="27"/>
    <n v="69.609855999999994"/>
    <n v="0.5"/>
    <n v="0.5"/>
    <x v="1"/>
    <s v="."/>
    <s v="."/>
    <s v="."/>
    <s v="."/>
    <n v="0.5"/>
    <n v="0.5"/>
    <n v="0.5"/>
    <n v="0.5"/>
    <n v="0"/>
    <n v="33"/>
    <n v="2.5"/>
    <m/>
    <x v="8"/>
    <x v="67"/>
    <m/>
    <m/>
  </r>
  <r>
    <x v="303"/>
    <m/>
    <s v="male"/>
    <m/>
    <n v="26"/>
    <n v="69.609855999999994"/>
    <n v="0.5"/>
    <n v="0.5"/>
    <x v="4"/>
    <s v="."/>
    <s v="."/>
    <s v="."/>
    <s v="."/>
    <n v="0.5"/>
    <n v="0.5"/>
    <n v="0.5"/>
    <n v="0.5"/>
    <n v="0"/>
    <n v="33"/>
    <n v="2.5"/>
    <m/>
    <x v="8"/>
    <x v="42"/>
    <m/>
    <m/>
  </r>
  <r>
    <x v="303"/>
    <m/>
    <s v="male"/>
    <m/>
    <n v="26"/>
    <n v="69.609855999999994"/>
    <n v="0.5"/>
    <n v="0.5"/>
    <x v="1"/>
    <s v="."/>
    <s v="."/>
    <s v="."/>
    <s v="."/>
    <n v="0"/>
    <n v="0.5"/>
    <n v="0.5"/>
    <n v="0"/>
    <n v="0"/>
    <n v="33"/>
    <n v="1.5"/>
    <m/>
    <x v="7"/>
    <x v="4"/>
    <m/>
    <m/>
  </r>
  <r>
    <x v="303"/>
    <m/>
    <s v="male"/>
    <m/>
    <n v="28"/>
    <n v="69.609855999999994"/>
    <n v="0.5"/>
    <n v="0.5"/>
    <x v="4"/>
    <s v="."/>
    <s v="."/>
    <s v="."/>
    <s v="."/>
    <n v="1"/>
    <n v="0.5"/>
    <n v="0.5"/>
    <n v="0"/>
    <n v="0"/>
    <n v="33"/>
    <n v="2.5"/>
    <m/>
    <x v="7"/>
    <x v="97"/>
    <m/>
    <m/>
  </r>
  <r>
    <x v="303"/>
    <m/>
    <s v="male"/>
    <m/>
    <n v="27"/>
    <n v="69.609855999999994"/>
    <n v="0.5"/>
    <n v="0.5"/>
    <x v="1"/>
    <s v="Active Other neurol/med diagnoses"/>
    <s v="."/>
    <s v="."/>
    <s v="."/>
    <n v="0.5"/>
    <n v="0.5"/>
    <n v="0.5"/>
    <n v="0.5"/>
    <n v="0"/>
    <n v="33"/>
    <n v="2.5"/>
    <m/>
    <x v="6"/>
    <x v="42"/>
    <m/>
    <m/>
  </r>
  <r>
    <x v="303"/>
    <m/>
    <s v="male"/>
    <m/>
    <n v="27"/>
    <n v="69.609855999999994"/>
    <n v="0.5"/>
    <n v="0.5"/>
    <x v="1"/>
    <s v="Active Mood disorder"/>
    <s v="Active Other neurol/med diagnoses"/>
    <s v="."/>
    <s v="."/>
    <n v="1"/>
    <n v="1"/>
    <n v="0.5"/>
    <n v="0.5"/>
    <n v="0"/>
    <n v="33"/>
    <n v="3.5"/>
    <m/>
    <x v="7"/>
    <x v="154"/>
    <m/>
    <m/>
  </r>
  <r>
    <x v="304"/>
    <m/>
    <s v="female"/>
    <m/>
    <n v="27"/>
    <n v="66.880219999999994"/>
    <n v="0.5"/>
    <n v="0"/>
    <x v="1"/>
    <s v="."/>
    <s v="."/>
    <s v="."/>
    <s v="."/>
    <n v="0"/>
    <n v="0.5"/>
    <n v="0.5"/>
    <n v="0"/>
    <n v="0"/>
    <n v="34"/>
    <n v="1"/>
    <m/>
    <x v="5"/>
    <x v="13"/>
    <m/>
    <m/>
  </r>
  <r>
    <x v="304"/>
    <m/>
    <s v="female"/>
    <m/>
    <n v="30"/>
    <n v="66.880219999999994"/>
    <n v="0"/>
    <n v="0"/>
    <x v="0"/>
    <s v="."/>
    <s v="."/>
    <s v="."/>
    <s v="."/>
    <n v="0"/>
    <n v="0"/>
    <n v="0"/>
    <n v="0"/>
    <n v="0"/>
    <n v="34"/>
    <n v="0"/>
    <m/>
    <x v="5"/>
    <x v="47"/>
    <m/>
    <m/>
  </r>
  <r>
    <x v="305"/>
    <m/>
    <s v="female"/>
    <m/>
    <n v="29"/>
    <n v="60.052019999999999"/>
    <n v="0"/>
    <n v="0"/>
    <x v="0"/>
    <s v="."/>
    <s v="."/>
    <s v="."/>
    <s v="."/>
    <n v="0"/>
    <n v="0"/>
    <n v="0"/>
    <n v="0"/>
    <n v="0"/>
    <n v="33"/>
    <n v="0"/>
    <m/>
    <x v="5"/>
    <x v="12"/>
    <m/>
    <m/>
  </r>
  <r>
    <x v="305"/>
    <m/>
    <s v="female"/>
    <m/>
    <n v="30"/>
    <n v="60.052019999999999"/>
    <n v="0"/>
    <n v="0"/>
    <x v="0"/>
    <s v="."/>
    <s v="."/>
    <s v="."/>
    <s v="."/>
    <n v="0"/>
    <n v="0"/>
    <n v="0"/>
    <n v="0"/>
    <n v="0"/>
    <n v="33"/>
    <n v="0"/>
    <m/>
    <x v="17"/>
    <x v="144"/>
    <m/>
    <m/>
  </r>
  <r>
    <x v="305"/>
    <m/>
    <s v="female"/>
    <m/>
    <n v="30"/>
    <n v="60.052019999999999"/>
    <n v="0"/>
    <n v="0"/>
    <x v="0"/>
    <s v="."/>
    <s v="."/>
    <s v="."/>
    <s v="."/>
    <n v="0"/>
    <n v="0"/>
    <n v="0"/>
    <n v="0"/>
    <n v="0"/>
    <n v="33"/>
    <n v="0"/>
    <m/>
    <x v="9"/>
    <x v="113"/>
    <m/>
    <m/>
  </r>
  <r>
    <x v="305"/>
    <m/>
    <s v="female"/>
    <m/>
    <n v="30"/>
    <n v="60.052019999999999"/>
    <n v="0"/>
    <n v="0"/>
    <x v="0"/>
    <s v="."/>
    <s v="."/>
    <s v="."/>
    <s v="."/>
    <n v="0"/>
    <n v="0"/>
    <n v="0"/>
    <n v="0"/>
    <n v="0"/>
    <n v="33"/>
    <n v="0"/>
    <m/>
    <x v="9"/>
    <x v="81"/>
    <m/>
    <m/>
  </r>
  <r>
    <x v="305"/>
    <m/>
    <s v="female"/>
    <m/>
    <n v="30"/>
    <n v="60.052019999999999"/>
    <n v="0"/>
    <n v="0"/>
    <x v="0"/>
    <s v="."/>
    <s v="."/>
    <s v="."/>
    <s v="."/>
    <n v="0"/>
    <n v="0"/>
    <n v="0"/>
    <n v="0"/>
    <n v="0"/>
    <n v="33"/>
    <n v="0"/>
    <m/>
    <x v="9"/>
    <x v="81"/>
    <m/>
    <m/>
  </r>
  <r>
    <x v="305"/>
    <m/>
    <s v="female"/>
    <m/>
    <n v="30"/>
    <n v="60.052019999999999"/>
    <n v="0"/>
    <n v="0"/>
    <x v="0"/>
    <s v="."/>
    <s v="."/>
    <s v="."/>
    <s v="."/>
    <n v="0"/>
    <n v="0"/>
    <n v="0"/>
    <n v="0"/>
    <n v="0"/>
    <n v="33"/>
    <n v="0"/>
    <m/>
    <x v="9"/>
    <x v="115"/>
    <m/>
    <m/>
  </r>
  <r>
    <x v="306"/>
    <m/>
    <s v="female"/>
    <m/>
    <n v="24"/>
    <n v="63.353867000000001"/>
    <n v="0.5"/>
    <n v="0"/>
    <x v="4"/>
    <s v="AD dem w/oth (list B) contribut"/>
    <s v="Active Mood disorder"/>
    <s v="Active Hypothyroidism"/>
    <s v="."/>
    <n v="0"/>
    <n v="1"/>
    <n v="0.5"/>
    <n v="1"/>
    <n v="0"/>
    <n v="34"/>
    <n v="2.5"/>
    <m/>
    <x v="10"/>
    <x v="77"/>
    <m/>
    <m/>
  </r>
  <r>
    <x v="306"/>
    <m/>
    <s v="female"/>
    <m/>
    <n v="21"/>
    <n v="63.353867000000001"/>
    <n v="0.5"/>
    <n v="0"/>
    <x v="4"/>
    <s v="AD dem w/oth (list B) contribut"/>
    <s v="Active Other neurol/med diagnoses"/>
    <s v="."/>
    <s v="."/>
    <n v="0.5"/>
    <n v="0.5"/>
    <n v="0.5"/>
    <n v="1"/>
    <n v="0"/>
    <n v="34"/>
    <n v="2.5"/>
    <m/>
    <x v="10"/>
    <x v="77"/>
    <m/>
    <m/>
  </r>
  <r>
    <x v="306"/>
    <m/>
    <s v="female"/>
    <m/>
    <n v="21"/>
    <n v="63.353867000000001"/>
    <n v="1"/>
    <n v="2"/>
    <x v="8"/>
    <s v="AD dem w/depresss- not contribut"/>
    <s v="Active Mood disorder"/>
    <s v="."/>
    <s v="."/>
    <n v="2"/>
    <n v="1"/>
    <n v="1"/>
    <n v="1"/>
    <n v="0"/>
    <n v="34"/>
    <n v="7"/>
    <m/>
    <x v="10"/>
    <x v="113"/>
    <m/>
    <m/>
  </r>
  <r>
    <x v="306"/>
    <m/>
    <s v="female"/>
    <m/>
    <n v="16"/>
    <n v="63.353867000000001"/>
    <n v="2"/>
    <n v="1"/>
    <x v="6"/>
    <s v="AD dem w/oth (list B) not contrib"/>
    <s v="Active CVD"/>
    <s v="Active Mood disorder"/>
    <s v="Remote Hypothyroidism"/>
    <n v="1"/>
    <n v="2"/>
    <n v="2"/>
    <n v="2"/>
    <n v="1"/>
    <n v="34"/>
    <n v="9"/>
    <m/>
    <x v="8"/>
    <x v="64"/>
    <m/>
    <m/>
  </r>
  <r>
    <x v="307"/>
    <m/>
    <s v="female"/>
    <m/>
    <n v="28"/>
    <n v="73.952089999999998"/>
    <n v="0"/>
    <n v="0"/>
    <x v="0"/>
    <s v="."/>
    <s v="."/>
    <s v="."/>
    <s v="."/>
    <n v="0"/>
    <n v="0"/>
    <n v="0"/>
    <n v="0"/>
    <n v="0"/>
    <n v="33"/>
    <n v="0"/>
    <m/>
    <x v="1"/>
    <x v="117"/>
    <m/>
    <m/>
  </r>
  <r>
    <x v="307"/>
    <m/>
    <s v="female"/>
    <m/>
    <n v="28"/>
    <n v="73.952089999999998"/>
    <n v="0"/>
    <n v="0"/>
    <x v="0"/>
    <s v="Remote Med-induced Cog Dys"/>
    <s v="."/>
    <s v="."/>
    <s v="."/>
    <n v="0"/>
    <n v="0"/>
    <n v="0"/>
    <n v="0"/>
    <n v="0"/>
    <n v="33"/>
    <n v="0"/>
    <m/>
    <x v="1"/>
    <x v="6"/>
    <m/>
    <m/>
  </r>
  <r>
    <x v="307"/>
    <m/>
    <s v="female"/>
    <m/>
    <n v="27"/>
    <n v="73.952089999999998"/>
    <n v="0.5"/>
    <n v="0"/>
    <x v="1"/>
    <s v="."/>
    <s v="."/>
    <s v="."/>
    <s v="."/>
    <n v="0"/>
    <n v="0"/>
    <n v="0.5"/>
    <n v="0"/>
    <n v="0"/>
    <n v="33"/>
    <n v="0.5"/>
    <m/>
    <x v="2"/>
    <x v="67"/>
    <m/>
    <m/>
  </r>
  <r>
    <x v="307"/>
    <m/>
    <s v="female"/>
    <m/>
    <n v="24"/>
    <n v="73.952089999999998"/>
    <n v="0.5"/>
    <n v="0.5"/>
    <x v="4"/>
    <s v="."/>
    <s v="."/>
    <s v="."/>
    <s v="."/>
    <n v="0.5"/>
    <n v="1"/>
    <n v="1"/>
    <n v="1"/>
    <n v="0"/>
    <n v="33"/>
    <n v="4"/>
    <m/>
    <x v="2"/>
    <x v="117"/>
    <m/>
    <m/>
  </r>
  <r>
    <x v="307"/>
    <m/>
    <s v="female"/>
    <m/>
    <n v="26"/>
    <n v="73.952089999999998"/>
    <n v="0.5"/>
    <n v="0.5"/>
    <x v="4"/>
    <s v="."/>
    <s v="."/>
    <s v="."/>
    <s v="."/>
    <n v="0.5"/>
    <n v="0.5"/>
    <n v="0.5"/>
    <n v="0.5"/>
    <n v="0"/>
    <n v="33"/>
    <n v="2.5"/>
    <m/>
    <x v="2"/>
    <x v="42"/>
    <m/>
    <m/>
  </r>
  <r>
    <x v="308"/>
    <m/>
    <s v="male"/>
    <m/>
    <n v="28"/>
    <n v="72.481864999999999"/>
    <n v="0"/>
    <n v="0"/>
    <x v="0"/>
    <s v="."/>
    <s v="."/>
    <s v="."/>
    <s v="."/>
    <n v="0"/>
    <n v="0"/>
    <n v="0"/>
    <n v="0"/>
    <n v="0"/>
    <n v="34"/>
    <n v="0"/>
    <m/>
    <x v="8"/>
    <x v="38"/>
    <m/>
    <m/>
  </r>
  <r>
    <x v="308"/>
    <m/>
    <s v="male"/>
    <m/>
    <n v="28"/>
    <n v="72.481864999999999"/>
    <n v="0"/>
    <n v="0"/>
    <x v="0"/>
    <s v="."/>
    <s v="."/>
    <s v="."/>
    <s v="."/>
    <n v="0"/>
    <n v="0"/>
    <n v="0"/>
    <n v="0"/>
    <n v="0"/>
    <n v="34"/>
    <n v="0"/>
    <m/>
    <x v="8"/>
    <x v="38"/>
    <m/>
    <m/>
  </r>
  <r>
    <x v="309"/>
    <m/>
    <s v="male"/>
    <m/>
    <n v="28"/>
    <n v="72.555785999999998"/>
    <n v="0"/>
    <n v="0"/>
    <x v="0"/>
    <s v="."/>
    <s v="."/>
    <s v="."/>
    <s v="."/>
    <n v="0"/>
    <n v="0"/>
    <n v="0"/>
    <n v="0"/>
    <n v="0"/>
    <n v="23"/>
    <n v="0"/>
    <m/>
    <x v="16"/>
    <x v="58"/>
    <m/>
    <m/>
  </r>
  <r>
    <x v="309"/>
    <m/>
    <s v="male"/>
    <m/>
    <n v="30"/>
    <n v="72.555785999999998"/>
    <n v="0"/>
    <n v="0"/>
    <x v="0"/>
    <s v="."/>
    <s v="."/>
    <s v="."/>
    <s v="."/>
    <n v="0"/>
    <n v="0"/>
    <n v="0"/>
    <n v="0"/>
    <n v="0"/>
    <n v="23"/>
    <n v="0"/>
    <m/>
    <x v="16"/>
    <x v="50"/>
    <m/>
    <m/>
  </r>
  <r>
    <x v="309"/>
    <m/>
    <s v="male"/>
    <m/>
    <n v="26"/>
    <n v="72.555785999999998"/>
    <n v="0"/>
    <n v="0"/>
    <x v="0"/>
    <s v="."/>
    <s v="."/>
    <s v="."/>
    <s v="."/>
    <n v="0"/>
    <n v="0"/>
    <n v="0"/>
    <n v="0"/>
    <n v="0"/>
    <n v="23"/>
    <n v="0"/>
    <m/>
    <x v="16"/>
    <x v="126"/>
    <m/>
    <m/>
  </r>
  <r>
    <x v="309"/>
    <m/>
    <s v="male"/>
    <m/>
    <n v="29"/>
    <n v="72.555785999999998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310"/>
    <m/>
    <s v="male"/>
    <m/>
    <n v="30"/>
    <n v="76.287475999999998"/>
    <n v="0.5"/>
    <n v="0.5"/>
    <x v="4"/>
    <s v="."/>
    <s v="."/>
    <s v="."/>
    <s v="."/>
    <n v="0"/>
    <n v="0"/>
    <n v="0.5"/>
    <n v="0"/>
    <n v="0"/>
    <n v="33"/>
    <n v="1"/>
    <m/>
    <x v="8"/>
    <x v="25"/>
    <m/>
    <m/>
  </r>
  <r>
    <x v="310"/>
    <m/>
    <s v="male"/>
    <m/>
    <n v="29"/>
    <n v="76.287475999999998"/>
    <n v="0.5"/>
    <n v="0.5"/>
    <x v="4"/>
    <s v="."/>
    <s v="."/>
    <s v="."/>
    <s v="."/>
    <n v="0"/>
    <n v="0.5"/>
    <n v="0.5"/>
    <n v="0"/>
    <n v="0"/>
    <n v="33"/>
    <n v="1.5"/>
    <m/>
    <x v="7"/>
    <x v="36"/>
    <m/>
    <m/>
  </r>
  <r>
    <x v="310"/>
    <m/>
    <s v="male"/>
    <m/>
    <n v="29"/>
    <n v="76.287475999999998"/>
    <n v="0"/>
    <n v="0"/>
    <x v="0"/>
    <s v="."/>
    <s v="."/>
    <s v="."/>
    <s v="."/>
    <n v="0.5"/>
    <n v="0"/>
    <n v="0"/>
    <n v="0"/>
    <n v="0"/>
    <n v="33"/>
    <n v="0.5"/>
    <m/>
    <x v="7"/>
    <x v="24"/>
    <m/>
    <m/>
  </r>
  <r>
    <x v="311"/>
    <m/>
    <s v="male"/>
    <m/>
    <n v="24"/>
    <n v="80.761120000000005"/>
    <n v="0.5"/>
    <n v="0"/>
    <x v="24"/>
    <s v="."/>
    <s v="."/>
    <s v="."/>
    <s v="."/>
    <n v="0.5"/>
    <n v="0"/>
    <n v="0.5"/>
    <n v="0.5"/>
    <n v="0"/>
    <n v="33"/>
    <n v="1.5"/>
    <m/>
    <x v="1"/>
    <x v="28"/>
    <m/>
    <m/>
  </r>
  <r>
    <x v="311"/>
    <m/>
    <s v="male"/>
    <m/>
    <n v="29"/>
    <n v="80.761120000000005"/>
    <n v="0.5"/>
    <n v="0"/>
    <x v="4"/>
    <s v="."/>
    <s v="."/>
    <s v="."/>
    <s v="."/>
    <n v="0.5"/>
    <n v="0.5"/>
    <n v="0.5"/>
    <n v="0"/>
    <n v="0"/>
    <n v="33"/>
    <n v="1.5"/>
    <m/>
    <x v="1"/>
    <x v="9"/>
    <m/>
    <m/>
  </r>
  <r>
    <x v="311"/>
    <m/>
    <s v="male"/>
    <m/>
    <n v="29"/>
    <n v="80.761120000000005"/>
    <n v="0.5"/>
    <n v="0"/>
    <x v="4"/>
    <s v="."/>
    <s v="."/>
    <s v="."/>
    <s v="."/>
    <n v="0.5"/>
    <n v="0.5"/>
    <n v="0.5"/>
    <n v="0"/>
    <n v="0"/>
    <n v="33"/>
    <n v="1.5"/>
    <m/>
    <x v="1"/>
    <x v="9"/>
    <m/>
    <m/>
  </r>
  <r>
    <x v="311"/>
    <m/>
    <s v="male"/>
    <m/>
    <n v="23"/>
    <n v="80.761120000000005"/>
    <n v="0.5"/>
    <n v="0.5"/>
    <x v="4"/>
    <s v="."/>
    <s v="."/>
    <s v="."/>
    <s v="."/>
    <n v="0.5"/>
    <n v="0.5"/>
    <n v="1"/>
    <n v="0.5"/>
    <n v="0"/>
    <n v="33"/>
    <n v="3"/>
    <m/>
    <x v="1"/>
    <x v="19"/>
    <m/>
    <m/>
  </r>
  <r>
    <x v="311"/>
    <m/>
    <s v="male"/>
    <m/>
    <n v="23"/>
    <n v="80.761120000000005"/>
    <n v="0.5"/>
    <n v="0.5"/>
    <x v="4"/>
    <s v="."/>
    <s v="."/>
    <s v="."/>
    <s v="."/>
    <n v="0.5"/>
    <n v="0.5"/>
    <n v="1"/>
    <n v="0.5"/>
    <n v="0"/>
    <n v="33"/>
    <n v="3"/>
    <m/>
    <x v="1"/>
    <x v="19"/>
    <m/>
    <m/>
  </r>
  <r>
    <x v="311"/>
    <m/>
    <s v="male"/>
    <m/>
    <n v="23"/>
    <n v="80.761120000000005"/>
    <n v="1"/>
    <n v="1"/>
    <x v="4"/>
    <s v="Active Mood disorder"/>
    <s v="Remote Hypothyroidism"/>
    <s v="."/>
    <s v="."/>
    <n v="1"/>
    <n v="1"/>
    <n v="2"/>
    <n v="1"/>
    <n v="1"/>
    <n v="33"/>
    <n v="7"/>
    <m/>
    <x v="2"/>
    <x v="67"/>
    <m/>
    <m/>
  </r>
  <r>
    <x v="311"/>
    <m/>
    <s v="male"/>
    <m/>
    <n v="23"/>
    <n v="80.761120000000005"/>
    <n v="1"/>
    <n v="1"/>
    <x v="4"/>
    <s v="Active Mood disorder"/>
    <s v="Remote Hypothyroidism"/>
    <s v="."/>
    <s v="."/>
    <n v="1"/>
    <n v="1"/>
    <n v="2"/>
    <n v="1"/>
    <n v="1"/>
    <n v="33"/>
    <n v="7"/>
    <m/>
    <x v="2"/>
    <x v="67"/>
    <m/>
    <m/>
  </r>
  <r>
    <x v="311"/>
    <m/>
    <s v="male"/>
    <m/>
    <n v="21"/>
    <n v="80.761120000000005"/>
    <n v="2"/>
    <n v="2"/>
    <x v="4"/>
    <s v="Active CVD"/>
    <s v="Remote Mood disorder"/>
    <s v="Remote Hypothyroidism"/>
    <s v="."/>
    <n v="2"/>
    <n v="2"/>
    <n v="2"/>
    <n v="2"/>
    <n v="1"/>
    <n v="33"/>
    <n v="11"/>
    <m/>
    <x v="3"/>
    <x v="33"/>
    <m/>
    <m/>
  </r>
  <r>
    <x v="311"/>
    <m/>
    <s v="male"/>
    <m/>
    <n v="21"/>
    <n v="80.761120000000005"/>
    <n v="2"/>
    <n v="2"/>
    <x v="4"/>
    <s v="Active CVD"/>
    <s v="Remote Mood disorder"/>
    <s v="Remote Hypothyroidism"/>
    <s v="."/>
    <n v="2"/>
    <n v="2"/>
    <n v="2"/>
    <n v="2"/>
    <n v="1"/>
    <n v="33"/>
    <n v="11"/>
    <m/>
    <x v="3"/>
    <x v="33"/>
    <m/>
    <m/>
  </r>
  <r>
    <x v="312"/>
    <m/>
    <s v="male"/>
    <m/>
    <n v="30"/>
    <n v="67.482544000000004"/>
    <n v="0"/>
    <n v="0"/>
    <x v="0"/>
    <s v="."/>
    <s v="."/>
    <s v="."/>
    <s v="."/>
    <n v="0"/>
    <n v="0"/>
    <n v="0"/>
    <n v="0"/>
    <n v="0"/>
    <n v="33"/>
    <n v="0"/>
    <m/>
    <x v="0"/>
    <x v="34"/>
    <m/>
    <m/>
  </r>
  <r>
    <x v="312"/>
    <m/>
    <s v="male"/>
    <m/>
    <n v="29"/>
    <n v="67.482544000000004"/>
    <n v="0"/>
    <n v="0"/>
    <x v="0"/>
    <s v="."/>
    <s v="."/>
    <s v="."/>
    <s v="."/>
    <n v="0"/>
    <n v="0"/>
    <n v="0"/>
    <n v="0"/>
    <n v="0"/>
    <n v="33"/>
    <n v="0"/>
    <m/>
    <x v="0"/>
    <x v="8"/>
    <m/>
    <m/>
  </r>
  <r>
    <x v="312"/>
    <m/>
    <s v="male"/>
    <m/>
    <n v="30"/>
    <n v="67.482544000000004"/>
    <n v="0"/>
    <n v="0"/>
    <x v="0"/>
    <s v="."/>
    <s v="."/>
    <s v="."/>
    <s v="."/>
    <n v="0"/>
    <n v="0"/>
    <n v="0"/>
    <n v="0"/>
    <n v="0"/>
    <n v="33"/>
    <n v="0"/>
    <m/>
    <x v="0"/>
    <x v="32"/>
    <m/>
    <m/>
  </r>
  <r>
    <x v="312"/>
    <m/>
    <s v="male"/>
    <m/>
    <n v="28"/>
    <n v="67.482544000000004"/>
    <n v="0"/>
    <n v="0"/>
    <x v="0"/>
    <s v="."/>
    <s v="."/>
    <s v="."/>
    <s v="."/>
    <n v="0"/>
    <n v="0"/>
    <n v="0"/>
    <n v="0"/>
    <n v="0"/>
    <n v="33"/>
    <n v="0"/>
    <m/>
    <x v="0"/>
    <x v="35"/>
    <m/>
    <m/>
  </r>
  <r>
    <x v="312"/>
    <m/>
    <s v="male"/>
    <m/>
    <n v="29"/>
    <n v="67.482544000000004"/>
    <n v="0"/>
    <n v="0"/>
    <x v="0"/>
    <s v="."/>
    <s v="."/>
    <s v="."/>
    <s v="."/>
    <n v="0"/>
    <n v="0"/>
    <n v="0"/>
    <n v="0"/>
    <n v="0"/>
    <n v="33"/>
    <n v="0"/>
    <m/>
    <x v="0"/>
    <x v="19"/>
    <m/>
    <m/>
  </r>
  <r>
    <x v="312"/>
    <m/>
    <s v="male"/>
    <m/>
    <n v="28"/>
    <n v="67.482544000000004"/>
    <n v="0"/>
    <n v="0"/>
    <x v="0"/>
    <s v="Remote Other neurol/med diagnoses"/>
    <s v="."/>
    <s v="."/>
    <s v="."/>
    <n v="0"/>
    <n v="0"/>
    <n v="0"/>
    <n v="0"/>
    <n v="0"/>
    <n v="33"/>
    <n v="0"/>
    <m/>
    <x v="0"/>
    <x v="41"/>
    <m/>
    <m/>
  </r>
  <r>
    <x v="312"/>
    <m/>
    <s v="male"/>
    <m/>
    <n v="27"/>
    <n v="67.482544000000004"/>
    <n v="0"/>
    <n v="0"/>
    <x v="0"/>
    <s v="."/>
    <s v="."/>
    <s v="."/>
    <s v="."/>
    <n v="0"/>
    <n v="0"/>
    <n v="0"/>
    <n v="0"/>
    <n v="0"/>
    <n v="33"/>
    <n v="0"/>
    <m/>
    <x v="14"/>
    <x v="28"/>
    <m/>
    <m/>
  </r>
  <r>
    <x v="312"/>
    <m/>
    <s v="male"/>
    <m/>
    <n v="29"/>
    <n v="67.482544000000004"/>
    <n v="0"/>
    <n v="0"/>
    <x v="0"/>
    <s v="."/>
    <s v="."/>
    <s v="."/>
    <s v="."/>
    <n v="0"/>
    <n v="0"/>
    <n v="0"/>
    <n v="0"/>
    <n v="0"/>
    <n v="33"/>
    <n v="0"/>
    <m/>
    <x v="14"/>
    <x v="9"/>
    <m/>
    <m/>
  </r>
  <r>
    <x v="312"/>
    <m/>
    <s v="male"/>
    <m/>
    <n v="28"/>
    <n v="67.482544000000004"/>
    <n v="0"/>
    <n v="0"/>
    <x v="0"/>
    <s v="."/>
    <s v="."/>
    <s v="."/>
    <s v="."/>
    <n v="0"/>
    <n v="0"/>
    <n v="0"/>
    <n v="0"/>
    <n v="0"/>
    <n v="33"/>
    <n v="0"/>
    <m/>
    <x v="14"/>
    <x v="116"/>
    <m/>
    <m/>
  </r>
  <r>
    <x v="312"/>
    <m/>
    <s v="male"/>
    <m/>
    <n v="27"/>
    <n v="67.482544000000004"/>
    <n v="0.5"/>
    <n v="0"/>
    <x v="1"/>
    <s v="Active Mood disorder"/>
    <s v="Active Other neurol/med diagnoses"/>
    <s v="."/>
    <s v="."/>
    <n v="0"/>
    <n v="0"/>
    <n v="0.5"/>
    <n v="0"/>
    <n v="0"/>
    <n v="33"/>
    <n v="0.5"/>
    <m/>
    <x v="14"/>
    <x v="19"/>
    <m/>
    <m/>
  </r>
  <r>
    <x v="312"/>
    <m/>
    <s v="male"/>
    <m/>
    <n v="27"/>
    <n v="67.482544000000004"/>
    <n v="0.5"/>
    <n v="0"/>
    <x v="1"/>
    <s v="."/>
    <s v="."/>
    <s v="."/>
    <s v="."/>
    <n v="0"/>
    <n v="0"/>
    <n v="0.5"/>
    <n v="0"/>
    <n v="0"/>
    <n v="33"/>
    <n v="0.5"/>
    <m/>
    <x v="6"/>
    <x v="36"/>
    <m/>
    <m/>
  </r>
  <r>
    <x v="312"/>
    <m/>
    <s v="male"/>
    <m/>
    <n v="17"/>
    <n v="67.482544000000004"/>
    <n v="1"/>
    <n v="1"/>
    <x v="4"/>
    <s v="AD dem Language dysf with"/>
    <s v="."/>
    <s v="."/>
    <s v="."/>
    <n v="1"/>
    <n v="1"/>
    <n v="1"/>
    <n v="0.5"/>
    <n v="0"/>
    <n v="33"/>
    <n v="4.5"/>
    <m/>
    <x v="6"/>
    <x v="72"/>
    <m/>
    <m/>
  </r>
  <r>
    <x v="313"/>
    <m/>
    <s v="male"/>
    <m/>
    <n v="27"/>
    <n v="78.168379999999999"/>
    <n v="0.5"/>
    <n v="0.5"/>
    <x v="29"/>
    <s v="Remote Mood disorder"/>
    <s v="."/>
    <s v="."/>
    <s v="."/>
    <n v="0.5"/>
    <n v="0.5"/>
    <n v="1"/>
    <n v="0.5"/>
    <n v="0"/>
    <n v="34"/>
    <n v="3"/>
    <m/>
    <x v="16"/>
    <x v="137"/>
    <m/>
    <m/>
  </r>
  <r>
    <x v="314"/>
    <m/>
    <s v="male"/>
    <m/>
    <n v="29"/>
    <n v="70.119095000000002"/>
    <n v="0"/>
    <n v="0"/>
    <x v="0"/>
    <s v="."/>
    <s v="."/>
    <s v="."/>
    <s v="."/>
    <n v="0"/>
    <n v="0"/>
    <n v="0"/>
    <n v="0"/>
    <n v="0"/>
    <n v="33"/>
    <n v="0"/>
    <m/>
    <x v="3"/>
    <x v="67"/>
    <m/>
    <m/>
  </r>
  <r>
    <x v="314"/>
    <m/>
    <s v="male"/>
    <m/>
    <n v="29"/>
    <n v="70.119095000000002"/>
    <n v="0"/>
    <n v="0"/>
    <x v="0"/>
    <s v="."/>
    <s v="."/>
    <s v="."/>
    <s v="."/>
    <n v="0"/>
    <n v="0"/>
    <n v="0"/>
    <n v="0"/>
    <n v="0"/>
    <n v="33"/>
    <n v="0"/>
    <m/>
    <x v="1"/>
    <x v="24"/>
    <m/>
    <m/>
  </r>
  <r>
    <x v="314"/>
    <m/>
    <s v="male"/>
    <m/>
    <n v="30"/>
    <n v="70.119095000000002"/>
    <n v="0"/>
    <n v="0"/>
    <x v="0"/>
    <s v="."/>
    <s v="."/>
    <s v="."/>
    <s v="."/>
    <n v="0"/>
    <n v="0"/>
    <n v="0"/>
    <n v="0"/>
    <n v="0"/>
    <n v="33"/>
    <n v="0"/>
    <m/>
    <x v="3"/>
    <x v="5"/>
    <m/>
    <m/>
  </r>
  <r>
    <x v="314"/>
    <m/>
    <s v="male"/>
    <m/>
    <n v="30"/>
    <n v="70.119095000000002"/>
    <n v="0"/>
    <n v="0"/>
    <x v="0"/>
    <s v="."/>
    <s v="."/>
    <s v="."/>
    <s v="."/>
    <n v="0"/>
    <n v="0"/>
    <n v="0"/>
    <n v="0"/>
    <n v="0"/>
    <n v="33"/>
    <n v="0"/>
    <m/>
    <x v="1"/>
    <x v="39"/>
    <m/>
    <m/>
  </r>
  <r>
    <x v="314"/>
    <m/>
    <s v="male"/>
    <m/>
    <n v="30"/>
    <n v="70.119095000000002"/>
    <n v="0"/>
    <n v="0"/>
    <x v="0"/>
    <s v="."/>
    <s v="."/>
    <s v="."/>
    <s v="."/>
    <n v="0"/>
    <n v="0"/>
    <n v="0"/>
    <n v="0"/>
    <n v="0"/>
    <n v="33"/>
    <n v="0"/>
    <m/>
    <x v="1"/>
    <x v="17"/>
    <m/>
    <m/>
  </r>
  <r>
    <x v="314"/>
    <m/>
    <s v="male"/>
    <m/>
    <n v="30"/>
    <n v="70.119095000000002"/>
    <n v="0"/>
    <n v="0"/>
    <x v="0"/>
    <s v="."/>
    <s v="."/>
    <s v="."/>
    <s v="."/>
    <n v="0"/>
    <n v="0"/>
    <n v="0"/>
    <n v="0"/>
    <n v="0"/>
    <n v="33"/>
    <n v="0"/>
    <m/>
    <x v="2"/>
    <x v="117"/>
    <m/>
    <m/>
  </r>
  <r>
    <x v="314"/>
    <m/>
    <s v="male"/>
    <m/>
    <n v="30"/>
    <n v="70.119095000000002"/>
    <n v="0"/>
    <n v="0"/>
    <x v="0"/>
    <s v="."/>
    <s v="."/>
    <s v="."/>
    <s v="."/>
    <n v="0"/>
    <n v="0"/>
    <n v="0"/>
    <n v="0"/>
    <n v="0"/>
    <n v="33"/>
    <n v="0"/>
    <m/>
    <x v="1"/>
    <x v="4"/>
    <m/>
    <m/>
  </r>
  <r>
    <x v="314"/>
    <m/>
    <s v="male"/>
    <m/>
    <n v="29"/>
    <n v="70.119095000000002"/>
    <n v="0"/>
    <n v="0"/>
    <x v="0"/>
    <s v="."/>
    <s v="."/>
    <s v="."/>
    <s v="."/>
    <n v="0"/>
    <n v="0"/>
    <n v="0"/>
    <n v="0"/>
    <n v="0"/>
    <n v="33"/>
    <n v="0"/>
    <m/>
    <x v="1"/>
    <x v="42"/>
    <m/>
    <m/>
  </r>
  <r>
    <x v="314"/>
    <m/>
    <s v="male"/>
    <m/>
    <n v="29"/>
    <n v="70.119095000000002"/>
    <n v="0"/>
    <n v="0"/>
    <x v="0"/>
    <s v="."/>
    <s v="."/>
    <s v="."/>
    <s v="."/>
    <n v="0"/>
    <n v="0"/>
    <n v="0"/>
    <n v="0"/>
    <n v="0"/>
    <n v="33"/>
    <n v="0"/>
    <m/>
    <x v="1"/>
    <x v="18"/>
    <m/>
    <m/>
  </r>
  <r>
    <x v="314"/>
    <m/>
    <s v="male"/>
    <m/>
    <n v="30"/>
    <n v="70.119095000000002"/>
    <n v="0"/>
    <n v="0"/>
    <x v="0"/>
    <s v="."/>
    <s v="."/>
    <s v="."/>
    <s v="."/>
    <n v="0"/>
    <n v="0"/>
    <n v="0"/>
    <n v="0"/>
    <n v="0"/>
    <n v="33"/>
    <n v="0"/>
    <m/>
    <x v="1"/>
    <x v="4"/>
    <m/>
    <m/>
  </r>
  <r>
    <x v="315"/>
    <m/>
    <s v="male"/>
    <m/>
    <n v="22"/>
    <n v="78.38467"/>
    <n v="0.5"/>
    <n v="0.5"/>
    <x v="4"/>
    <s v="."/>
    <s v="."/>
    <s v="."/>
    <s v="."/>
    <n v="0.5"/>
    <n v="1"/>
    <n v="1"/>
    <n v="1"/>
    <n v="0"/>
    <n v="44"/>
    <n v="4"/>
    <m/>
    <x v="7"/>
    <x v="17"/>
    <m/>
    <m/>
  </r>
  <r>
    <x v="315"/>
    <m/>
    <s v="male"/>
    <m/>
    <n v="16"/>
    <n v="78.38467"/>
    <n v="1"/>
    <n v="2"/>
    <x v="4"/>
    <s v="."/>
    <s v="."/>
    <s v="."/>
    <s v="."/>
    <n v="1"/>
    <n v="1"/>
    <n v="2"/>
    <n v="2"/>
    <n v="1"/>
    <n v="44"/>
    <n v="9"/>
    <m/>
    <x v="8"/>
    <x v="154"/>
    <m/>
    <m/>
  </r>
  <r>
    <x v="316"/>
    <m/>
    <s v="female"/>
    <m/>
    <n v="29"/>
    <n v="66.409310000000005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16"/>
    <m/>
    <s v="female"/>
    <m/>
    <n v="30"/>
    <n v="66.409310000000005"/>
    <n v="0"/>
    <n v="0"/>
    <x v="0"/>
    <s v="."/>
    <s v="."/>
    <s v="."/>
    <s v="."/>
    <n v="0"/>
    <n v="0"/>
    <n v="0"/>
    <n v="0"/>
    <n v="0"/>
    <n v="33"/>
    <n v="0"/>
    <m/>
    <x v="1"/>
    <x v="32"/>
    <m/>
    <m/>
  </r>
  <r>
    <x v="316"/>
    <m/>
    <s v="female"/>
    <m/>
    <n v="30"/>
    <n v="66.409310000000005"/>
    <n v="0"/>
    <n v="0"/>
    <x v="0"/>
    <s v="."/>
    <s v="."/>
    <s v="."/>
    <s v="."/>
    <n v="0"/>
    <n v="0"/>
    <n v="0"/>
    <n v="0"/>
    <n v="0"/>
    <n v="33"/>
    <n v="0"/>
    <m/>
    <x v="2"/>
    <x v="117"/>
    <m/>
    <m/>
  </r>
  <r>
    <x v="316"/>
    <m/>
    <s v="female"/>
    <m/>
    <n v="30"/>
    <n v="66.409310000000005"/>
    <n v="0"/>
    <n v="0"/>
    <x v="0"/>
    <s v="."/>
    <s v="."/>
    <s v="."/>
    <s v="."/>
    <n v="0"/>
    <n v="0"/>
    <n v="0"/>
    <n v="0"/>
    <n v="0"/>
    <n v="33"/>
    <n v="0"/>
    <m/>
    <x v="1"/>
    <x v="42"/>
    <m/>
    <m/>
  </r>
  <r>
    <x v="316"/>
    <m/>
    <s v="female"/>
    <m/>
    <n v="30"/>
    <n v="66.409310000000005"/>
    <n v="0"/>
    <n v="0"/>
    <x v="0"/>
    <s v="."/>
    <s v="."/>
    <s v="."/>
    <s v="."/>
    <n v="0"/>
    <n v="0"/>
    <n v="0"/>
    <n v="0"/>
    <n v="0"/>
    <n v="33"/>
    <n v="0"/>
    <m/>
    <x v="1"/>
    <x v="34"/>
    <m/>
    <m/>
  </r>
  <r>
    <x v="316"/>
    <m/>
    <s v="female"/>
    <m/>
    <n v="30"/>
    <n v="66.409310000000005"/>
    <n v="0"/>
    <n v="0"/>
    <x v="0"/>
    <s v="."/>
    <s v="."/>
    <s v="."/>
    <s v="."/>
    <n v="0"/>
    <n v="0"/>
    <n v="0"/>
    <n v="0"/>
    <n v="0"/>
    <n v="33"/>
    <n v="0"/>
    <m/>
    <x v="1"/>
    <x v="110"/>
    <m/>
    <m/>
  </r>
  <r>
    <x v="316"/>
    <m/>
    <s v="female"/>
    <m/>
    <n v="30"/>
    <n v="66.409310000000005"/>
    <n v="0"/>
    <n v="0"/>
    <x v="0"/>
    <s v="."/>
    <s v="."/>
    <s v="."/>
    <s v="."/>
    <n v="0"/>
    <n v="0"/>
    <n v="0"/>
    <n v="0"/>
    <n v="0"/>
    <n v="33"/>
    <n v="0"/>
    <m/>
    <x v="2"/>
    <x v="6"/>
    <m/>
    <m/>
  </r>
  <r>
    <x v="316"/>
    <m/>
    <s v="female"/>
    <m/>
    <n v="29"/>
    <n v="66.409310000000005"/>
    <n v="0"/>
    <n v="0"/>
    <x v="0"/>
    <s v="."/>
    <s v="."/>
    <s v="."/>
    <s v="."/>
    <n v="0"/>
    <n v="0"/>
    <n v="0"/>
    <n v="0"/>
    <n v="0"/>
    <n v="33"/>
    <n v="0"/>
    <m/>
    <x v="2"/>
    <x v="4"/>
    <m/>
    <m/>
  </r>
  <r>
    <x v="316"/>
    <m/>
    <s v="female"/>
    <m/>
    <n v="29"/>
    <n v="66.409310000000005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16"/>
    <m/>
    <s v="female"/>
    <m/>
    <n v="30"/>
    <n v="66.409310000000005"/>
    <n v="0"/>
    <n v="0"/>
    <x v="0"/>
    <s v="."/>
    <s v="."/>
    <s v="."/>
    <s v="."/>
    <n v="0"/>
    <n v="0"/>
    <n v="0"/>
    <n v="0"/>
    <n v="0"/>
    <n v="33"/>
    <n v="0"/>
    <m/>
    <x v="1"/>
    <x v="3"/>
    <m/>
    <m/>
  </r>
  <r>
    <x v="316"/>
    <m/>
    <s v="female"/>
    <m/>
    <n v="29"/>
    <n v="66.409310000000005"/>
    <n v="0"/>
    <n v="0"/>
    <x v="0"/>
    <s v="."/>
    <s v="."/>
    <s v="."/>
    <s v="."/>
    <n v="0"/>
    <n v="0"/>
    <n v="0"/>
    <n v="0"/>
    <n v="0"/>
    <n v="33"/>
    <n v="0"/>
    <m/>
    <x v="2"/>
    <x v="3"/>
    <m/>
    <m/>
  </r>
  <r>
    <x v="316"/>
    <m/>
    <s v="female"/>
    <m/>
    <n v="29"/>
    <n v="66.409310000000005"/>
    <n v="0"/>
    <n v="0"/>
    <x v="0"/>
    <s v="."/>
    <s v="."/>
    <s v="."/>
    <s v="."/>
    <n v="0"/>
    <n v="0"/>
    <n v="0"/>
    <n v="0"/>
    <n v="0"/>
    <n v="33"/>
    <n v="0"/>
    <m/>
    <x v="2"/>
    <x v="16"/>
    <m/>
    <m/>
  </r>
  <r>
    <x v="316"/>
    <m/>
    <s v="female"/>
    <m/>
    <n v="30"/>
    <n v="66.409310000000005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17"/>
    <m/>
    <s v="male"/>
    <m/>
    <n v="28"/>
    <n v="74.305269999999993"/>
    <n v="0"/>
    <n v="0"/>
    <x v="0"/>
    <s v="."/>
    <s v="."/>
    <s v="."/>
    <s v="."/>
    <n v="0"/>
    <n v="0"/>
    <n v="0"/>
    <n v="0"/>
    <n v="0"/>
    <n v="33"/>
    <n v="0"/>
    <m/>
    <x v="7"/>
    <x v="127"/>
    <m/>
    <m/>
  </r>
  <r>
    <x v="317"/>
    <m/>
    <s v="male"/>
    <m/>
    <n v="28"/>
    <n v="74.305269999999993"/>
    <n v="0"/>
    <n v="0"/>
    <x v="0"/>
    <s v="."/>
    <s v="."/>
    <s v="."/>
    <s v="."/>
    <n v="0"/>
    <n v="0"/>
    <n v="0"/>
    <n v="0"/>
    <n v="0"/>
    <n v="33"/>
    <n v="0"/>
    <m/>
    <x v="8"/>
    <x v="127"/>
    <m/>
    <m/>
  </r>
  <r>
    <x v="317"/>
    <m/>
    <s v="male"/>
    <m/>
    <n v="29"/>
    <n v="74.305269999999993"/>
    <n v="0"/>
    <n v="0"/>
    <x v="0"/>
    <s v="."/>
    <s v="."/>
    <s v="."/>
    <s v="."/>
    <n v="0"/>
    <n v="0"/>
    <n v="0"/>
    <n v="0"/>
    <n v="0"/>
    <n v="33"/>
    <n v="0"/>
    <m/>
    <x v="8"/>
    <x v="100"/>
    <m/>
    <m/>
  </r>
  <r>
    <x v="317"/>
    <m/>
    <s v="male"/>
    <m/>
    <n v="30"/>
    <n v="74.305269999999993"/>
    <n v="0"/>
    <n v="0"/>
    <x v="0"/>
    <s v="."/>
    <s v="."/>
    <s v="."/>
    <s v="."/>
    <n v="0"/>
    <n v="0"/>
    <n v="0"/>
    <n v="0"/>
    <n v="0"/>
    <n v="33"/>
    <n v="0"/>
    <m/>
    <x v="8"/>
    <x v="31"/>
    <m/>
    <m/>
  </r>
  <r>
    <x v="317"/>
    <m/>
    <s v="male"/>
    <m/>
    <n v="30"/>
    <n v="74.305269999999993"/>
    <n v="0"/>
    <n v="0"/>
    <x v="0"/>
    <s v="."/>
    <s v="."/>
    <s v="."/>
    <s v="."/>
    <n v="0"/>
    <n v="0"/>
    <n v="0"/>
    <n v="0"/>
    <n v="0"/>
    <n v="33"/>
    <n v="0"/>
    <m/>
    <x v="8"/>
    <x v="116"/>
    <m/>
    <m/>
  </r>
  <r>
    <x v="318"/>
    <m/>
    <s v="female"/>
    <m/>
    <n v="29"/>
    <n v="68.306640000000002"/>
    <n v="0"/>
    <n v="0"/>
    <x v="0"/>
    <s v="Active Mood disorder"/>
    <s v="."/>
    <s v="."/>
    <s v="."/>
    <n v="0"/>
    <n v="0"/>
    <n v="0"/>
    <n v="0"/>
    <n v="0"/>
    <n v="33"/>
    <n v="0"/>
    <m/>
    <x v="5"/>
    <x v="25"/>
    <m/>
    <m/>
  </r>
  <r>
    <x v="318"/>
    <m/>
    <s v="female"/>
    <m/>
    <n v="30"/>
    <n v="68.306640000000002"/>
    <n v="0"/>
    <n v="0"/>
    <x v="0"/>
    <s v="Active Mood disorder"/>
    <s v="."/>
    <s v="."/>
    <s v="."/>
    <n v="0"/>
    <n v="0"/>
    <n v="0"/>
    <n v="0"/>
    <n v="0"/>
    <n v="33"/>
    <n v="0"/>
    <m/>
    <x v="5"/>
    <x v="4"/>
    <m/>
    <m/>
  </r>
  <r>
    <x v="318"/>
    <m/>
    <s v="female"/>
    <m/>
    <n v="30"/>
    <n v="68.306640000000002"/>
    <n v="0"/>
    <n v="0"/>
    <x v="0"/>
    <s v="Remote Mood disorder"/>
    <s v="."/>
    <s v="."/>
    <s v="."/>
    <n v="0"/>
    <n v="0"/>
    <n v="0"/>
    <n v="0"/>
    <n v="0"/>
    <n v="33"/>
    <n v="0"/>
    <m/>
    <x v="5"/>
    <x v="131"/>
    <m/>
    <m/>
  </r>
  <r>
    <x v="318"/>
    <m/>
    <s v="female"/>
    <m/>
    <n v="30"/>
    <n v="68.306640000000002"/>
    <n v="0"/>
    <n v="0"/>
    <x v="0"/>
    <s v="Remote Mood disorder"/>
    <s v="."/>
    <s v="."/>
    <s v="."/>
    <n v="0"/>
    <n v="0"/>
    <n v="0"/>
    <n v="0"/>
    <n v="0"/>
    <n v="33"/>
    <n v="0"/>
    <m/>
    <x v="0"/>
    <x v="0"/>
    <m/>
    <m/>
  </r>
  <r>
    <x v="319"/>
    <m/>
    <s v="male"/>
    <m/>
    <n v="29"/>
    <n v="73.697463999999997"/>
    <n v="0"/>
    <n v="0"/>
    <x v="0"/>
    <s v="Active Other neurol/med diagnoses"/>
    <s v="Oth potentially transmissible dis"/>
    <s v="."/>
    <s v="."/>
    <n v="0"/>
    <n v="0"/>
    <n v="0"/>
    <n v="0"/>
    <n v="0"/>
    <n v="33"/>
    <n v="0"/>
    <m/>
    <x v="6"/>
    <x v="2"/>
    <m/>
    <m/>
  </r>
  <r>
    <x v="319"/>
    <m/>
    <s v="male"/>
    <m/>
    <n v="29"/>
    <n v="73.697463999999997"/>
    <n v="0"/>
    <n v="0"/>
    <x v="0"/>
    <s v="."/>
    <s v="."/>
    <s v="."/>
    <s v="."/>
    <n v="0"/>
    <n v="0"/>
    <n v="0"/>
    <n v="0"/>
    <n v="0"/>
    <n v="33"/>
    <n v="0"/>
    <m/>
    <x v="6"/>
    <x v="16"/>
    <m/>
    <m/>
  </r>
  <r>
    <x v="319"/>
    <m/>
    <s v="male"/>
    <m/>
    <n v="29"/>
    <n v="73.697463999999997"/>
    <n v="0"/>
    <n v="0"/>
    <x v="0"/>
    <s v="."/>
    <s v="."/>
    <s v="."/>
    <s v="."/>
    <n v="0"/>
    <n v="0"/>
    <n v="0"/>
    <n v="0"/>
    <n v="0"/>
    <n v="33"/>
    <n v="0"/>
    <m/>
    <x v="6"/>
    <x v="47"/>
    <m/>
    <m/>
  </r>
  <r>
    <x v="320"/>
    <m/>
    <s v="female"/>
    <m/>
    <n v="30"/>
    <n v="69.141684999999995"/>
    <n v="0"/>
    <n v="0"/>
    <x v="0"/>
    <s v="."/>
    <s v="."/>
    <s v="."/>
    <s v="."/>
    <n v="0"/>
    <n v="0"/>
    <n v="0"/>
    <n v="0"/>
    <n v="0"/>
    <m/>
    <n v="0"/>
    <m/>
    <x v="1"/>
    <x v="38"/>
    <m/>
    <m/>
  </r>
  <r>
    <x v="320"/>
    <m/>
    <s v="female"/>
    <m/>
    <n v="26"/>
    <n v="69.141684999999995"/>
    <n v="0"/>
    <n v="0"/>
    <x v="0"/>
    <s v="."/>
    <s v="."/>
    <s v="."/>
    <s v="."/>
    <n v="0"/>
    <n v="0"/>
    <n v="0"/>
    <n v="0"/>
    <n v="0"/>
    <m/>
    <n v="0"/>
    <m/>
    <x v="1"/>
    <x v="57"/>
    <m/>
    <m/>
  </r>
  <r>
    <x v="321"/>
    <m/>
    <s v="male"/>
    <m/>
    <n v="28"/>
    <n v="79.112939999999995"/>
    <n v="1"/>
    <n v="1"/>
    <x v="4"/>
    <s v="Remote Mood disorder"/>
    <s v="Active Med-induced Cog Dys"/>
    <s v="Remote Other neurol/med diagnoses"/>
    <s v="."/>
    <n v="1"/>
    <n v="1"/>
    <n v="1"/>
    <n v="0.5"/>
    <n v="1"/>
    <n v="34"/>
    <n v="5.5"/>
    <m/>
    <x v="10"/>
    <x v="23"/>
    <m/>
    <m/>
  </r>
  <r>
    <x v="321"/>
    <m/>
    <s v="male"/>
    <m/>
    <n v="26"/>
    <n v="79.112939999999995"/>
    <n v="0.5"/>
    <n v="0.5"/>
    <x v="4"/>
    <s v="Remote Mood disorder"/>
    <s v="Active Med-induced Cog Dys"/>
    <s v="."/>
    <s v="."/>
    <n v="2"/>
    <n v="1"/>
    <n v="1"/>
    <n v="0.5"/>
    <n v="0"/>
    <n v="34"/>
    <n v="5"/>
    <m/>
    <x v="10"/>
    <x v="4"/>
    <m/>
    <m/>
  </r>
  <r>
    <x v="321"/>
    <m/>
    <s v="male"/>
    <m/>
    <n v="25"/>
    <n v="79.112939999999995"/>
    <n v="1"/>
    <n v="2"/>
    <x v="4"/>
    <s v="Active Mood disorder"/>
    <s v="."/>
    <s v="."/>
    <s v="."/>
    <n v="2"/>
    <n v="1"/>
    <n v="1"/>
    <n v="1"/>
    <n v="0"/>
    <n v="34"/>
    <n v="7"/>
    <m/>
    <x v="10"/>
    <x v="67"/>
    <m/>
    <m/>
  </r>
  <r>
    <x v="321"/>
    <m/>
    <s v="male"/>
    <m/>
    <n v="22"/>
    <n v="79.112939999999995"/>
    <n v="2"/>
    <n v="2"/>
    <x v="4"/>
    <s v="."/>
    <s v="."/>
    <s v="."/>
    <s v="."/>
    <n v="3"/>
    <n v="2"/>
    <n v="2"/>
    <n v="3"/>
    <n v="1"/>
    <n v="34"/>
    <n v="13"/>
    <m/>
    <x v="10"/>
    <x v="39"/>
    <m/>
    <m/>
  </r>
  <r>
    <x v="322"/>
    <m/>
    <s v="female"/>
    <m/>
    <n v="29"/>
    <n v="68.386039999999994"/>
    <n v="0"/>
    <n v="0"/>
    <x v="0"/>
    <s v="."/>
    <s v="."/>
    <s v="."/>
    <s v="."/>
    <n v="0"/>
    <n v="0"/>
    <n v="0"/>
    <n v="0"/>
    <n v="0"/>
    <n v="33"/>
    <n v="0"/>
    <m/>
    <x v="0"/>
    <x v="47"/>
    <m/>
    <m/>
  </r>
  <r>
    <x v="322"/>
    <m/>
    <s v="female"/>
    <m/>
    <n v="30"/>
    <n v="68.386039999999994"/>
    <n v="0"/>
    <n v="0"/>
    <x v="0"/>
    <s v="Active Other neurol/med diagnoses"/>
    <s v="."/>
    <s v="."/>
    <s v="."/>
    <n v="0"/>
    <n v="0"/>
    <n v="0"/>
    <n v="0"/>
    <n v="0"/>
    <n v="33"/>
    <n v="0"/>
    <m/>
    <x v="0"/>
    <x v="2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0"/>
    <x v="1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0"/>
    <x v="63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0"/>
    <x v="98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0"/>
    <x v="47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3"/>
    <x v="112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1"/>
    <x v="12"/>
    <m/>
    <m/>
  </r>
  <r>
    <x v="322"/>
    <m/>
    <s v="female"/>
    <m/>
    <n v="29"/>
    <n v="68.386039999999994"/>
    <n v="0"/>
    <n v="0"/>
    <x v="0"/>
    <s v="."/>
    <s v="."/>
    <s v="."/>
    <s v="."/>
    <n v="0"/>
    <n v="0"/>
    <n v="0"/>
    <n v="0"/>
    <n v="0"/>
    <n v="33"/>
    <n v="0"/>
    <m/>
    <x v="1"/>
    <x v="66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1"/>
    <x v="12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1"/>
    <x v="12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1"/>
    <x v="13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1"/>
    <x v="13"/>
    <m/>
    <m/>
  </r>
  <r>
    <x v="322"/>
    <m/>
    <s v="female"/>
    <m/>
    <n v="27"/>
    <n v="68.386039999999994"/>
    <n v="0"/>
    <n v="0"/>
    <x v="0"/>
    <s v="."/>
    <s v="."/>
    <s v="."/>
    <s v="."/>
    <n v="0"/>
    <n v="0"/>
    <n v="0"/>
    <n v="0"/>
    <n v="0"/>
    <n v="33"/>
    <n v="0"/>
    <m/>
    <x v="1"/>
    <x v="1"/>
    <m/>
    <m/>
  </r>
  <r>
    <x v="322"/>
    <m/>
    <s v="female"/>
    <m/>
    <n v="30"/>
    <n v="68.386039999999994"/>
    <n v="0"/>
    <n v="0"/>
    <x v="0"/>
    <s v="Remote Bereavement"/>
    <s v="."/>
    <s v="."/>
    <s v="."/>
    <n v="0"/>
    <n v="0"/>
    <n v="0"/>
    <n v="0"/>
    <n v="0"/>
    <n v="33"/>
    <n v="0"/>
    <m/>
    <x v="2"/>
    <x v="38"/>
    <m/>
    <m/>
  </r>
  <r>
    <x v="322"/>
    <m/>
    <s v="female"/>
    <m/>
    <n v="28"/>
    <n v="68.386039999999994"/>
    <n v="0"/>
    <n v="0"/>
    <x v="0"/>
    <s v="."/>
    <s v="."/>
    <s v="."/>
    <s v="."/>
    <n v="0"/>
    <n v="0"/>
    <n v="0"/>
    <n v="0"/>
    <n v="0"/>
    <n v="33"/>
    <n v="0"/>
    <m/>
    <x v="2"/>
    <x v="43"/>
    <m/>
    <m/>
  </r>
  <r>
    <x v="322"/>
    <m/>
    <s v="female"/>
    <m/>
    <n v="30"/>
    <n v="68.386039999999994"/>
    <n v="0"/>
    <n v="0"/>
    <x v="0"/>
    <s v="."/>
    <s v="."/>
    <s v="."/>
    <s v="."/>
    <n v="0"/>
    <n v="0"/>
    <n v="0"/>
    <n v="0"/>
    <n v="0"/>
    <n v="33"/>
    <n v="0"/>
    <m/>
    <x v="2"/>
    <x v="14"/>
    <m/>
    <m/>
  </r>
  <r>
    <x v="323"/>
    <m/>
    <s v="male"/>
    <m/>
    <n v="26"/>
    <n v="81.232029999999995"/>
    <n v="0"/>
    <n v="0"/>
    <x v="0"/>
    <s v="."/>
    <s v="."/>
    <s v="."/>
    <s v="."/>
    <n v="0"/>
    <n v="0"/>
    <n v="0"/>
    <n v="0"/>
    <n v="0"/>
    <n v="44"/>
    <n v="0"/>
    <m/>
    <x v="10"/>
    <x v="168"/>
    <m/>
    <m/>
  </r>
  <r>
    <x v="323"/>
    <m/>
    <s v="male"/>
    <m/>
    <n v="29"/>
    <n v="81.232029999999995"/>
    <n v="0"/>
    <n v="0"/>
    <x v="0"/>
    <s v="."/>
    <s v="."/>
    <s v="."/>
    <s v="."/>
    <n v="0"/>
    <n v="0"/>
    <n v="0"/>
    <n v="0"/>
    <n v="0"/>
    <n v="44"/>
    <n v="0"/>
    <m/>
    <x v="10"/>
    <x v="179"/>
    <m/>
    <m/>
  </r>
  <r>
    <x v="323"/>
    <m/>
    <s v="male"/>
    <m/>
    <n v="30"/>
    <n v="81.232029999999995"/>
    <n v="0.5"/>
    <n v="0"/>
    <x v="1"/>
    <s v="Active Mood disorder"/>
    <s v="."/>
    <s v="."/>
    <s v="."/>
    <n v="0"/>
    <n v="0"/>
    <n v="0.5"/>
    <n v="0"/>
    <n v="0"/>
    <n v="44"/>
    <n v="0.5"/>
    <m/>
    <x v="3"/>
    <x v="22"/>
    <m/>
    <m/>
  </r>
  <r>
    <x v="323"/>
    <m/>
    <s v="male"/>
    <m/>
    <n v="27"/>
    <n v="81.232029999999995"/>
    <n v="0.5"/>
    <n v="0"/>
    <x v="1"/>
    <s v="Remote Mood disorder"/>
    <s v="."/>
    <s v="."/>
    <s v="."/>
    <n v="0"/>
    <n v="0.5"/>
    <n v="0.5"/>
    <n v="0"/>
    <n v="0"/>
    <n v="44"/>
    <n v="1"/>
    <m/>
    <x v="3"/>
    <x v="22"/>
    <m/>
    <m/>
  </r>
  <r>
    <x v="323"/>
    <m/>
    <s v="male"/>
    <m/>
    <n v="20"/>
    <n v="81.232029999999995"/>
    <n v="0.5"/>
    <n v="0.5"/>
    <x v="4"/>
    <s v="Active Mood disorder"/>
    <s v="."/>
    <s v="."/>
    <s v="."/>
    <n v="0.5"/>
    <n v="0.5"/>
    <n v="1"/>
    <n v="0.5"/>
    <n v="1"/>
    <n v="44"/>
    <n v="4"/>
    <m/>
    <x v="3"/>
    <x v="52"/>
    <m/>
    <m/>
  </r>
  <r>
    <x v="323"/>
    <m/>
    <s v="male"/>
    <m/>
    <n v="20"/>
    <n v="81.232029999999995"/>
    <n v="0.5"/>
    <n v="0.5"/>
    <x v="4"/>
    <s v="."/>
    <s v="."/>
    <s v="."/>
    <s v="."/>
    <n v="0.5"/>
    <n v="0.5"/>
    <n v="0.5"/>
    <n v="0.5"/>
    <n v="1"/>
    <n v="44"/>
    <n v="3.5"/>
    <m/>
    <x v="1"/>
    <x v="126"/>
    <m/>
    <m/>
  </r>
  <r>
    <x v="323"/>
    <m/>
    <s v="male"/>
    <m/>
    <n v="23"/>
    <n v="81.232029999999995"/>
    <n v="1"/>
    <n v="1"/>
    <x v="30"/>
    <s v="AD dem w/depresss- not contribut"/>
    <s v="Active CVD"/>
    <s v="Remote Mood disorder"/>
    <s v="Remote B-12 Deficiency"/>
    <n v="1"/>
    <n v="1"/>
    <n v="1"/>
    <n v="1"/>
    <n v="1"/>
    <n v="44"/>
    <n v="6"/>
    <m/>
    <x v="1"/>
    <x v="100"/>
    <m/>
    <m/>
  </r>
  <r>
    <x v="324"/>
    <m/>
    <s v="female"/>
    <m/>
    <n v="18"/>
    <n v="66.891170000000002"/>
    <n v="0.5"/>
    <n v="0"/>
    <x v="24"/>
    <s v="."/>
    <s v="."/>
    <s v="."/>
    <s v="."/>
    <n v="0.5"/>
    <n v="0.5"/>
    <n v="0.5"/>
    <n v="0.5"/>
    <n v="0"/>
    <n v="44"/>
    <n v="2"/>
    <m/>
    <x v="1"/>
    <x v="34"/>
    <m/>
    <m/>
  </r>
  <r>
    <x v="324"/>
    <m/>
    <s v="female"/>
    <m/>
    <n v="17"/>
    <n v="66.891170000000002"/>
    <n v="1"/>
    <n v="2"/>
    <x v="24"/>
    <s v="Active Mood disorder"/>
    <s v="Active Other neurol/med diagnoses"/>
    <s v="."/>
    <s v="."/>
    <n v="1"/>
    <n v="2"/>
    <n v="2"/>
    <n v="1"/>
    <n v="0"/>
    <n v="44"/>
    <n v="8"/>
    <m/>
    <x v="2"/>
    <x v="73"/>
    <m/>
    <m/>
  </r>
  <r>
    <x v="325"/>
    <m/>
    <s v="female"/>
    <m/>
    <n v="30"/>
    <n v="72.150580000000005"/>
    <n v="0"/>
    <n v="0"/>
    <x v="0"/>
    <s v="."/>
    <s v="."/>
    <s v="."/>
    <s v="."/>
    <n v="0"/>
    <n v="0"/>
    <n v="0"/>
    <n v="0"/>
    <n v="0"/>
    <n v="33"/>
    <n v="0"/>
    <m/>
    <x v="1"/>
    <x v="63"/>
    <m/>
    <m/>
  </r>
  <r>
    <x v="325"/>
    <m/>
    <s v="female"/>
    <m/>
    <n v="25"/>
    <n v="72.150580000000005"/>
    <n v="0"/>
    <n v="0"/>
    <x v="0"/>
    <s v="."/>
    <s v="."/>
    <s v="."/>
    <s v="."/>
    <n v="0"/>
    <n v="0"/>
    <n v="0"/>
    <n v="0"/>
    <n v="0"/>
    <n v="33"/>
    <n v="0"/>
    <m/>
    <x v="2"/>
    <x v="45"/>
    <m/>
    <m/>
  </r>
  <r>
    <x v="325"/>
    <m/>
    <s v="female"/>
    <m/>
    <n v="29"/>
    <n v="72.150580000000005"/>
    <n v="0"/>
    <n v="0"/>
    <x v="0"/>
    <s v="Active Seizure Disorder"/>
    <s v="."/>
    <s v="."/>
    <s v="."/>
    <n v="0"/>
    <n v="0"/>
    <n v="0"/>
    <n v="0"/>
    <n v="0"/>
    <n v="33"/>
    <n v="0"/>
    <m/>
    <x v="2"/>
    <x v="99"/>
    <m/>
    <m/>
  </r>
  <r>
    <x v="325"/>
    <m/>
    <s v="female"/>
    <m/>
    <n v="26"/>
    <n v="72.150580000000005"/>
    <n v="0"/>
    <n v="0"/>
    <x v="0"/>
    <s v="Remote Seizure Disorder"/>
    <s v="."/>
    <s v="."/>
    <s v="."/>
    <n v="0"/>
    <n v="0"/>
    <n v="0"/>
    <n v="0"/>
    <n v="0"/>
    <n v="33"/>
    <n v="0"/>
    <m/>
    <x v="2"/>
    <x v="77"/>
    <m/>
    <m/>
  </r>
  <r>
    <x v="326"/>
    <m/>
    <s v="male"/>
    <m/>
    <n v="28"/>
    <n v="77.730320000000006"/>
    <n v="0.5"/>
    <n v="0"/>
    <x v="1"/>
    <s v="."/>
    <s v="."/>
    <s v="."/>
    <s v="."/>
    <n v="0.5"/>
    <n v="0"/>
    <n v="0.5"/>
    <n v="0"/>
    <n v="0"/>
    <n v="34"/>
    <n v="1"/>
    <m/>
    <x v="0"/>
    <x v="21"/>
    <m/>
    <m/>
  </r>
  <r>
    <x v="326"/>
    <m/>
    <s v="male"/>
    <m/>
    <n v="29"/>
    <n v="77.730320000000006"/>
    <n v="0"/>
    <n v="0"/>
    <x v="0"/>
    <s v="."/>
    <s v="."/>
    <s v="."/>
    <s v="."/>
    <n v="0"/>
    <n v="0.5"/>
    <n v="0"/>
    <n v="0"/>
    <n v="0"/>
    <n v="34"/>
    <n v="0.5"/>
    <m/>
    <x v="0"/>
    <x v="50"/>
    <m/>
    <m/>
  </r>
  <r>
    <x v="326"/>
    <m/>
    <s v="male"/>
    <m/>
    <n v="30"/>
    <n v="77.730320000000006"/>
    <n v="0"/>
    <n v="0"/>
    <x v="0"/>
    <s v="."/>
    <s v="."/>
    <s v="."/>
    <s v="."/>
    <n v="0"/>
    <n v="0.5"/>
    <n v="0"/>
    <n v="0"/>
    <n v="0"/>
    <n v="34"/>
    <n v="0.5"/>
    <m/>
    <x v="0"/>
    <x v="58"/>
    <m/>
    <m/>
  </r>
  <r>
    <x v="326"/>
    <m/>
    <s v="male"/>
    <m/>
    <n v="28"/>
    <n v="77.730320000000006"/>
    <n v="0.5"/>
    <n v="0"/>
    <x v="1"/>
    <s v="."/>
    <s v="."/>
    <s v="."/>
    <s v="."/>
    <n v="0"/>
    <n v="0"/>
    <n v="0.5"/>
    <n v="0"/>
    <n v="0"/>
    <n v="34"/>
    <n v="0.5"/>
    <m/>
    <x v="0"/>
    <x v="28"/>
    <m/>
    <m/>
  </r>
  <r>
    <x v="326"/>
    <m/>
    <s v="male"/>
    <m/>
    <n v="29"/>
    <n v="77.730320000000006"/>
    <n v="0.5"/>
    <n v="0"/>
    <x v="25"/>
    <s v="."/>
    <s v="."/>
    <s v="."/>
    <s v="."/>
    <n v="0.5"/>
    <n v="0.5"/>
    <n v="0.5"/>
    <n v="0"/>
    <n v="0"/>
    <n v="34"/>
    <n v="1.5"/>
    <m/>
    <x v="0"/>
    <x v="29"/>
    <m/>
    <m/>
  </r>
  <r>
    <x v="326"/>
    <m/>
    <s v="male"/>
    <m/>
    <n v="28"/>
    <n v="77.730320000000006"/>
    <n v="0.5"/>
    <n v="0.5"/>
    <x v="4"/>
    <s v="."/>
    <s v="."/>
    <s v="."/>
    <s v="."/>
    <n v="1"/>
    <n v="1"/>
    <n v="1"/>
    <n v="0.5"/>
    <n v="0"/>
    <n v="34"/>
    <n v="4"/>
    <m/>
    <x v="0"/>
    <x v="79"/>
    <m/>
    <m/>
  </r>
  <r>
    <x v="326"/>
    <m/>
    <s v="male"/>
    <m/>
    <n v="29"/>
    <n v="77.730320000000006"/>
    <n v="0.5"/>
    <n v="0.5"/>
    <x v="4"/>
    <s v="."/>
    <s v="."/>
    <s v="."/>
    <s v="."/>
    <n v="1"/>
    <n v="0.5"/>
    <n v="0.5"/>
    <n v="0.5"/>
    <n v="0"/>
    <n v="34"/>
    <n v="3"/>
    <m/>
    <x v="0"/>
    <x v="50"/>
    <m/>
    <m/>
  </r>
  <r>
    <x v="326"/>
    <m/>
    <s v="male"/>
    <m/>
    <n v="29"/>
    <n v="77.730320000000006"/>
    <n v="0.5"/>
    <n v="0.5"/>
    <x v="4"/>
    <s v="."/>
    <s v="."/>
    <s v="."/>
    <s v="."/>
    <n v="0.5"/>
    <n v="0.5"/>
    <n v="0.5"/>
    <n v="0"/>
    <n v="0"/>
    <n v="34"/>
    <n v="2"/>
    <m/>
    <x v="0"/>
    <x v="79"/>
    <m/>
    <m/>
  </r>
  <r>
    <x v="326"/>
    <m/>
    <s v="male"/>
    <m/>
    <n v="30"/>
    <n v="77.730320000000006"/>
    <n v="0.5"/>
    <n v="0.5"/>
    <x v="4"/>
    <s v="."/>
    <s v="."/>
    <s v="."/>
    <s v="."/>
    <n v="0.5"/>
    <n v="1"/>
    <n v="1"/>
    <n v="1"/>
    <n v="0"/>
    <n v="34"/>
    <n v="4"/>
    <m/>
    <x v="14"/>
    <x v="19"/>
    <m/>
    <m/>
  </r>
  <r>
    <x v="326"/>
    <m/>
    <s v="male"/>
    <m/>
    <n v="29"/>
    <n v="77.730320000000006"/>
    <n v="1"/>
    <n v="1"/>
    <x v="4"/>
    <s v="."/>
    <s v="."/>
    <s v="."/>
    <s v="."/>
    <n v="1"/>
    <n v="1"/>
    <n v="1"/>
    <n v="1"/>
    <n v="1"/>
    <n v="34"/>
    <n v="6"/>
    <m/>
    <x v="14"/>
    <x v="54"/>
    <m/>
    <m/>
  </r>
  <r>
    <x v="326"/>
    <m/>
    <s v="male"/>
    <m/>
    <n v="25"/>
    <n v="77.730320000000006"/>
    <n v="1"/>
    <n v="1"/>
    <x v="4"/>
    <s v="."/>
    <s v="."/>
    <s v="."/>
    <s v="."/>
    <n v="1"/>
    <n v="1"/>
    <n v="1"/>
    <n v="1"/>
    <n v="1"/>
    <n v="34"/>
    <n v="6"/>
    <m/>
    <x v="14"/>
    <x v="126"/>
    <m/>
    <m/>
  </r>
  <r>
    <x v="327"/>
    <m/>
    <s v="male"/>
    <m/>
    <n v="28"/>
    <n v="71.132099999999994"/>
    <n v="0"/>
    <n v="0"/>
    <x v="0"/>
    <s v="."/>
    <s v="."/>
    <s v="."/>
    <s v="."/>
    <n v="0"/>
    <n v="0"/>
    <n v="0"/>
    <n v="0"/>
    <n v="0"/>
    <n v="34"/>
    <n v="0"/>
    <m/>
    <x v="16"/>
    <x v="79"/>
    <m/>
    <m/>
  </r>
  <r>
    <x v="327"/>
    <m/>
    <s v="male"/>
    <m/>
    <n v="29"/>
    <n v="71.132099999999994"/>
    <n v="0"/>
    <n v="0"/>
    <x v="0"/>
    <s v="."/>
    <s v="."/>
    <s v="."/>
    <s v="."/>
    <n v="0"/>
    <n v="0"/>
    <n v="0"/>
    <n v="0"/>
    <n v="0"/>
    <n v="34"/>
    <n v="0"/>
    <m/>
    <x v="16"/>
    <x v="52"/>
    <m/>
    <m/>
  </r>
  <r>
    <x v="328"/>
    <m/>
    <s v="male"/>
    <m/>
    <n v="29"/>
    <n v="73.667349999999999"/>
    <n v="0"/>
    <n v="0"/>
    <x v="0"/>
    <s v="."/>
    <s v="."/>
    <s v="."/>
    <s v="."/>
    <n v="0"/>
    <n v="0"/>
    <n v="0"/>
    <n v="0"/>
    <n v="0"/>
    <n v="33"/>
    <n v="0"/>
    <m/>
    <x v="6"/>
    <x v="127"/>
    <m/>
    <m/>
  </r>
  <r>
    <x v="328"/>
    <m/>
    <s v="male"/>
    <m/>
    <n v="29"/>
    <n v="73.667349999999999"/>
    <n v="0"/>
    <n v="0"/>
    <x v="0"/>
    <s v="."/>
    <s v="."/>
    <s v="."/>
    <s v="."/>
    <n v="0"/>
    <n v="0"/>
    <n v="0"/>
    <n v="0"/>
    <n v="0"/>
    <n v="33"/>
    <n v="0"/>
    <m/>
    <x v="6"/>
    <x v="126"/>
    <m/>
    <m/>
  </r>
  <r>
    <x v="328"/>
    <m/>
    <s v="male"/>
    <m/>
    <n v="25"/>
    <n v="73.667349999999999"/>
    <n v="0"/>
    <n v="0"/>
    <x v="0"/>
    <s v="."/>
    <s v="."/>
    <s v="."/>
    <s v="."/>
    <n v="0"/>
    <n v="0"/>
    <n v="0"/>
    <n v="0"/>
    <n v="0"/>
    <n v="33"/>
    <n v="0"/>
    <m/>
    <x v="6"/>
    <x v="30"/>
    <m/>
    <m/>
  </r>
  <r>
    <x v="328"/>
    <m/>
    <s v="male"/>
    <m/>
    <n v="27"/>
    <n v="73.667349999999999"/>
    <n v="0"/>
    <n v="0"/>
    <x v="0"/>
    <s v="."/>
    <s v="."/>
    <s v="."/>
    <s v="."/>
    <n v="0"/>
    <n v="0"/>
    <n v="0"/>
    <n v="0"/>
    <n v="0"/>
    <n v="33"/>
    <n v="0"/>
    <m/>
    <x v="7"/>
    <x v="53"/>
    <m/>
    <m/>
  </r>
  <r>
    <x v="328"/>
    <m/>
    <s v="male"/>
    <m/>
    <n v="28"/>
    <n v="73.667349999999999"/>
    <n v="0"/>
    <n v="0"/>
    <x v="0"/>
    <s v="."/>
    <s v="."/>
    <s v="."/>
    <s v="."/>
    <n v="0"/>
    <n v="0"/>
    <n v="0"/>
    <n v="0"/>
    <n v="0"/>
    <n v="33"/>
    <n v="0"/>
    <m/>
    <x v="7"/>
    <x v="29"/>
    <m/>
    <m/>
  </r>
  <r>
    <x v="328"/>
    <m/>
    <s v="male"/>
    <m/>
    <n v="29"/>
    <n v="73.667349999999999"/>
    <n v="0"/>
    <n v="0"/>
    <x v="0"/>
    <s v="."/>
    <s v="."/>
    <s v="."/>
    <s v="."/>
    <n v="0"/>
    <n v="0"/>
    <n v="0"/>
    <n v="0"/>
    <n v="0"/>
    <n v="33"/>
    <n v="0"/>
    <m/>
    <x v="7"/>
    <x v="58"/>
    <m/>
    <m/>
  </r>
  <r>
    <x v="328"/>
    <m/>
    <s v="male"/>
    <m/>
    <n v="29"/>
    <n v="73.667349999999999"/>
    <n v="0"/>
    <n v="0"/>
    <x v="0"/>
    <s v="."/>
    <s v="."/>
    <s v="."/>
    <s v="."/>
    <n v="0"/>
    <n v="0"/>
    <n v="0"/>
    <n v="0"/>
    <n v="0"/>
    <n v="33"/>
    <n v="0"/>
    <m/>
    <x v="7"/>
    <x v="111"/>
    <m/>
    <m/>
  </r>
  <r>
    <x v="328"/>
    <m/>
    <s v="male"/>
    <m/>
    <n v="30"/>
    <n v="73.667349999999999"/>
    <n v="0"/>
    <n v="0"/>
    <x v="0"/>
    <s v="."/>
    <s v="."/>
    <s v="."/>
    <s v="."/>
    <n v="0"/>
    <n v="0"/>
    <n v="0"/>
    <n v="0"/>
    <n v="0"/>
    <n v="33"/>
    <n v="0"/>
    <m/>
    <x v="7"/>
    <x v="29"/>
    <m/>
    <m/>
  </r>
  <r>
    <x v="328"/>
    <m/>
    <s v="male"/>
    <m/>
    <n v="30"/>
    <n v="73.667349999999999"/>
    <n v="0"/>
    <n v="0"/>
    <x v="0"/>
    <s v="."/>
    <s v="."/>
    <s v="."/>
    <s v="."/>
    <n v="0"/>
    <n v="0"/>
    <n v="0"/>
    <n v="0"/>
    <n v="0"/>
    <n v="33"/>
    <n v="0"/>
    <m/>
    <x v="7"/>
    <x v="27"/>
    <m/>
    <m/>
  </r>
  <r>
    <x v="328"/>
    <m/>
    <s v="male"/>
    <m/>
    <n v="29"/>
    <n v="73.667349999999999"/>
    <n v="0"/>
    <n v="0"/>
    <x v="0"/>
    <s v="."/>
    <s v="."/>
    <s v="."/>
    <s v="."/>
    <n v="0"/>
    <n v="0"/>
    <n v="0"/>
    <n v="0"/>
    <n v="0"/>
    <n v="33"/>
    <n v="0"/>
    <m/>
    <x v="7"/>
    <x v="116"/>
    <m/>
    <m/>
  </r>
  <r>
    <x v="328"/>
    <m/>
    <s v="male"/>
    <m/>
    <n v="30"/>
    <n v="73.667349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29"/>
    <m/>
    <s v="female"/>
    <m/>
    <n v="29"/>
    <n v="80.112250000000003"/>
    <n v="0"/>
    <n v="0"/>
    <x v="0"/>
    <s v="."/>
    <s v="."/>
    <s v="."/>
    <s v="."/>
    <n v="0"/>
    <n v="0"/>
    <n v="0"/>
    <n v="0"/>
    <n v="0"/>
    <n v="33"/>
    <n v="0"/>
    <m/>
    <x v="17"/>
    <x v="99"/>
    <m/>
    <m/>
  </r>
  <r>
    <x v="329"/>
    <m/>
    <s v="female"/>
    <m/>
    <n v="30"/>
    <n v="80.112250000000003"/>
    <n v="0"/>
    <n v="0"/>
    <x v="0"/>
    <s v="."/>
    <s v="."/>
    <s v="."/>
    <s v="."/>
    <n v="0"/>
    <n v="0"/>
    <n v="0"/>
    <n v="0"/>
    <n v="0"/>
    <n v="33"/>
    <n v="0"/>
    <m/>
    <x v="17"/>
    <x v="118"/>
    <m/>
    <m/>
  </r>
  <r>
    <x v="329"/>
    <m/>
    <s v="female"/>
    <m/>
    <n v="28"/>
    <n v="80.112250000000003"/>
    <n v="0"/>
    <n v="0"/>
    <x v="0"/>
    <s v="."/>
    <s v="."/>
    <s v="."/>
    <s v="."/>
    <n v="0"/>
    <n v="0"/>
    <n v="0"/>
    <n v="0"/>
    <n v="0"/>
    <n v="33"/>
    <n v="0"/>
    <m/>
    <x v="17"/>
    <x v="77"/>
    <m/>
    <m/>
  </r>
  <r>
    <x v="329"/>
    <m/>
    <s v="female"/>
    <m/>
    <n v="28"/>
    <n v="80.112250000000003"/>
    <n v="0"/>
    <n v="0"/>
    <x v="0"/>
    <s v="."/>
    <s v="."/>
    <s v="."/>
    <s v="."/>
    <n v="0"/>
    <n v="0"/>
    <n v="0"/>
    <n v="0"/>
    <n v="0"/>
    <n v="33"/>
    <n v="0"/>
    <m/>
    <x v="17"/>
    <x v="134"/>
    <m/>
    <m/>
  </r>
  <r>
    <x v="329"/>
    <m/>
    <s v="female"/>
    <m/>
    <n v="28"/>
    <n v="80.112250000000003"/>
    <n v="0.5"/>
    <n v="0"/>
    <x v="4"/>
    <s v="."/>
    <s v="."/>
    <s v="."/>
    <s v="."/>
    <n v="0.5"/>
    <n v="0.5"/>
    <n v="0.5"/>
    <n v="0.5"/>
    <n v="0"/>
    <n v="33"/>
    <n v="2"/>
    <m/>
    <x v="17"/>
    <x v="118"/>
    <m/>
    <m/>
  </r>
  <r>
    <x v="330"/>
    <m/>
    <s v="female"/>
    <m/>
    <n v="28"/>
    <n v="73.50582"/>
    <n v="0"/>
    <n v="0"/>
    <x v="0"/>
    <s v="Remote Major Head Trauma"/>
    <s v="Remote Mood disorder"/>
    <s v="."/>
    <s v="."/>
    <n v="0"/>
    <n v="0"/>
    <n v="0"/>
    <n v="0"/>
    <n v="0"/>
    <n v="23"/>
    <n v="0"/>
    <m/>
    <x v="1"/>
    <x v="86"/>
    <m/>
    <m/>
  </r>
  <r>
    <x v="331"/>
    <m/>
    <s v="female"/>
    <m/>
    <n v="27"/>
    <n v="94.932236000000003"/>
    <n v="0"/>
    <n v="0"/>
    <x v="0"/>
    <s v="Active Other neurol/med diagnoses"/>
    <s v="."/>
    <s v="."/>
    <s v="."/>
    <n v="0"/>
    <n v="0.5"/>
    <n v="0"/>
    <n v="0"/>
    <n v="0"/>
    <n v="34"/>
    <n v="0.5"/>
    <m/>
    <x v="2"/>
    <x v="61"/>
    <m/>
    <m/>
  </r>
  <r>
    <x v="331"/>
    <m/>
    <s v="female"/>
    <m/>
    <n v="27"/>
    <n v="94.932236000000003"/>
    <n v="0"/>
    <n v="0"/>
    <x v="0"/>
    <s v="."/>
    <s v="."/>
    <s v="."/>
    <s v="."/>
    <n v="0"/>
    <n v="0"/>
    <n v="0"/>
    <n v="0"/>
    <n v="0"/>
    <n v="34"/>
    <n v="0"/>
    <m/>
    <x v="2"/>
    <x v="45"/>
    <m/>
    <m/>
  </r>
  <r>
    <x v="331"/>
    <m/>
    <s v="female"/>
    <m/>
    <n v="28"/>
    <n v="94.932236000000003"/>
    <n v="0"/>
    <n v="0.5"/>
    <x v="0"/>
    <s v="."/>
    <s v="."/>
    <s v="."/>
    <s v="."/>
    <n v="0"/>
    <n v="0"/>
    <n v="0"/>
    <n v="0"/>
    <n v="0"/>
    <n v="34"/>
    <n v="0.5"/>
    <m/>
    <x v="1"/>
    <x v="37"/>
    <m/>
    <m/>
  </r>
  <r>
    <x v="332"/>
    <m/>
    <s v="female"/>
    <m/>
    <n v="30"/>
    <n v="57.423682999999997"/>
    <n v="0"/>
    <n v="0"/>
    <x v="0"/>
    <s v="."/>
    <s v="."/>
    <s v="."/>
    <s v="."/>
    <n v="0"/>
    <n v="0"/>
    <n v="0"/>
    <n v="0"/>
    <n v="0"/>
    <n v="33"/>
    <n v="0"/>
    <m/>
    <x v="0"/>
    <x v="137"/>
    <m/>
    <m/>
  </r>
  <r>
    <x v="332"/>
    <m/>
    <s v="female"/>
    <m/>
    <n v="29"/>
    <n v="57.423682999999997"/>
    <n v="0"/>
    <n v="0"/>
    <x v="0"/>
    <s v="."/>
    <s v="."/>
    <s v="."/>
    <s v="."/>
    <n v="0"/>
    <n v="0"/>
    <n v="0"/>
    <n v="0"/>
    <n v="0"/>
    <n v="33"/>
    <n v="0"/>
    <m/>
    <x v="10"/>
    <x v="183"/>
    <m/>
    <m/>
  </r>
  <r>
    <x v="332"/>
    <m/>
    <s v="female"/>
    <m/>
    <n v="29"/>
    <n v="57.423682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32"/>
    <m/>
    <s v="female"/>
    <m/>
    <n v="30"/>
    <n v="57.423682999999997"/>
    <n v="0"/>
    <n v="0"/>
    <x v="0"/>
    <s v="."/>
    <s v="."/>
    <s v="."/>
    <s v="."/>
    <n v="0"/>
    <n v="0"/>
    <n v="0"/>
    <n v="0"/>
    <n v="0"/>
    <n v="33"/>
    <n v="0"/>
    <m/>
    <x v="3"/>
    <x v="135"/>
    <m/>
    <m/>
  </r>
  <r>
    <x v="332"/>
    <m/>
    <s v="female"/>
    <m/>
    <n v="30"/>
    <n v="57.423682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33"/>
    <m/>
    <s v="male"/>
    <m/>
    <n v="26"/>
    <n v="66.642030000000005"/>
    <n v="0.5"/>
    <n v="0.5"/>
    <x v="24"/>
    <s v="AD dem cannot be primary"/>
    <s v="Active PD idiopathic"/>
    <s v="Active Mood disorder"/>
    <s v="."/>
    <n v="0.5"/>
    <n v="1"/>
    <n v="0.5"/>
    <n v="0"/>
    <n v="1"/>
    <n v="33"/>
    <n v="3.5"/>
    <m/>
    <x v="8"/>
    <x v="50"/>
    <m/>
    <m/>
  </r>
  <r>
    <x v="333"/>
    <m/>
    <s v="male"/>
    <m/>
    <n v="29"/>
    <n v="66.642030000000005"/>
    <n v="0.5"/>
    <n v="0"/>
    <x v="24"/>
    <s v="Remote Mood disorder"/>
    <s v="."/>
    <s v="."/>
    <s v="."/>
    <n v="0"/>
    <n v="0.5"/>
    <n v="0.5"/>
    <n v="0"/>
    <n v="1"/>
    <n v="33"/>
    <n v="2"/>
    <m/>
    <x v="8"/>
    <x v="27"/>
    <m/>
    <m/>
  </r>
  <r>
    <x v="333"/>
    <m/>
    <s v="male"/>
    <m/>
    <n v="30"/>
    <n v="66.642030000000005"/>
    <n v="0.5"/>
    <n v="1"/>
    <x v="7"/>
    <s v="Active Mood disorder"/>
    <s v="."/>
    <s v="."/>
    <s v="."/>
    <n v="0"/>
    <n v="0"/>
    <n v="0"/>
    <n v="0"/>
    <n v="1"/>
    <n v="33"/>
    <n v="2"/>
    <m/>
    <x v="4"/>
    <x v="111"/>
    <m/>
    <m/>
  </r>
  <r>
    <x v="333"/>
    <m/>
    <s v="male"/>
    <m/>
    <n v="29"/>
    <n v="66.642030000000005"/>
    <n v="2"/>
    <n v="2"/>
    <x v="18"/>
    <s v="."/>
    <s v="."/>
    <s v="."/>
    <s v="."/>
    <n v="2"/>
    <n v="1"/>
    <n v="0.5"/>
    <n v="0.5"/>
    <n v="2"/>
    <n v="33"/>
    <n v="8"/>
    <m/>
    <x v="4"/>
    <x v="36"/>
    <m/>
    <m/>
  </r>
  <r>
    <x v="333"/>
    <m/>
    <s v="male"/>
    <m/>
    <n v="26"/>
    <n v="66.642030000000005"/>
    <n v="1"/>
    <n v="1"/>
    <x v="35"/>
    <s v="Frontotemporal demt. prim"/>
    <s v="Active Mood disorder"/>
    <s v="Active PSNP"/>
    <s v="."/>
    <n v="1"/>
    <n v="1"/>
    <n v="0.5"/>
    <n v="0.5"/>
    <n v="1"/>
    <n v="33"/>
    <n v="5"/>
    <m/>
    <x v="4"/>
    <x v="8"/>
    <m/>
    <m/>
  </r>
  <r>
    <x v="334"/>
    <m/>
    <s v="male"/>
    <m/>
    <n v="30"/>
    <n v="66.751540000000006"/>
    <n v="0.5"/>
    <n v="0.5"/>
    <x v="15"/>
    <s v="AD dem w/CVD not contrib"/>
    <s v="AD dem w/PDI after AD dem not contrib"/>
    <s v="."/>
    <s v="."/>
    <n v="0"/>
    <n v="0"/>
    <n v="0.5"/>
    <n v="0"/>
    <n v="0"/>
    <n v="34"/>
    <n v="1"/>
    <m/>
    <x v="13"/>
    <x v="58"/>
    <m/>
    <m/>
  </r>
  <r>
    <x v="334"/>
    <m/>
    <s v="male"/>
    <m/>
    <n v="30"/>
    <n v="66.751540000000006"/>
    <n v="0.5"/>
    <n v="0"/>
    <x v="1"/>
    <s v="Active Med-induced Cog Dys"/>
    <s v="."/>
    <s v="."/>
    <s v="."/>
    <n v="0"/>
    <n v="0.5"/>
    <n v="0.5"/>
    <n v="0"/>
    <n v="0"/>
    <n v="34"/>
    <n v="1"/>
    <m/>
    <x v="0"/>
    <x v="28"/>
    <m/>
    <m/>
  </r>
  <r>
    <x v="334"/>
    <m/>
    <s v="male"/>
    <m/>
    <n v="28"/>
    <n v="66.751540000000006"/>
    <n v="0.5"/>
    <n v="0"/>
    <x v="1"/>
    <s v="Active Med-induced Cog Dys"/>
    <s v="."/>
    <s v="."/>
    <s v="."/>
    <n v="0.5"/>
    <n v="0"/>
    <n v="0.5"/>
    <n v="0"/>
    <n v="0"/>
    <n v="34"/>
    <n v="1"/>
    <m/>
    <x v="11"/>
    <x v="22"/>
    <m/>
    <m/>
  </r>
  <r>
    <x v="334"/>
    <m/>
    <s v="male"/>
    <m/>
    <n v="30"/>
    <n v="66.751540000000006"/>
    <n v="0.5"/>
    <n v="0.5"/>
    <x v="1"/>
    <s v="Active Med-induced Cog Dys"/>
    <s v="Remote Alcoholism"/>
    <s v="."/>
    <s v="."/>
    <n v="0"/>
    <n v="0"/>
    <n v="0.5"/>
    <n v="0"/>
    <n v="0"/>
    <n v="34"/>
    <n v="1"/>
    <m/>
    <x v="12"/>
    <x v="27"/>
    <m/>
    <m/>
  </r>
  <r>
    <x v="335"/>
    <m/>
    <s v="male"/>
    <m/>
    <n v="29"/>
    <n v="80.563995000000006"/>
    <n v="0"/>
    <n v="0"/>
    <x v="0"/>
    <s v="."/>
    <s v="."/>
    <s v="."/>
    <s v="."/>
    <n v="0"/>
    <n v="0"/>
    <n v="0"/>
    <n v="0"/>
    <n v="0"/>
    <n v="33"/>
    <n v="0"/>
    <m/>
    <x v="0"/>
    <x v="36"/>
    <m/>
    <m/>
  </r>
  <r>
    <x v="335"/>
    <m/>
    <s v="male"/>
    <m/>
    <n v="28"/>
    <n v="80.563995000000006"/>
    <n v="0"/>
    <n v="0"/>
    <x v="0"/>
    <s v="."/>
    <s v="."/>
    <s v="."/>
    <s v="."/>
    <n v="0"/>
    <n v="0"/>
    <n v="0"/>
    <n v="0"/>
    <n v="0"/>
    <n v="33"/>
    <n v="0"/>
    <m/>
    <x v="12"/>
    <x v="4"/>
    <m/>
    <m/>
  </r>
  <r>
    <x v="335"/>
    <m/>
    <s v="male"/>
    <m/>
    <n v="26"/>
    <n v="80.563995000000006"/>
    <n v="0"/>
    <n v="0"/>
    <x v="0"/>
    <s v="."/>
    <s v="."/>
    <s v="."/>
    <s v="."/>
    <n v="0"/>
    <n v="0"/>
    <n v="0"/>
    <n v="0"/>
    <n v="0"/>
    <n v="33"/>
    <n v="0"/>
    <m/>
    <x v="12"/>
    <x v="23"/>
    <m/>
    <m/>
  </r>
  <r>
    <x v="336"/>
    <m/>
    <s v="male"/>
    <m/>
    <n v="28"/>
    <n v="73.448325999999994"/>
    <n v="0"/>
    <n v="0"/>
    <x v="0"/>
    <s v="."/>
    <s v="."/>
    <s v="."/>
    <s v="."/>
    <n v="0"/>
    <n v="0"/>
    <n v="0"/>
    <n v="0"/>
    <n v="0"/>
    <n v="34"/>
    <n v="0"/>
    <m/>
    <x v="6"/>
    <x v="49"/>
    <m/>
    <m/>
  </r>
  <r>
    <x v="336"/>
    <m/>
    <s v="male"/>
    <m/>
    <n v="28"/>
    <n v="73.448325999999994"/>
    <n v="0"/>
    <n v="0"/>
    <x v="0"/>
    <s v="."/>
    <s v="."/>
    <s v="."/>
    <s v="."/>
    <n v="0"/>
    <n v="0"/>
    <n v="0"/>
    <n v="0"/>
    <n v="0"/>
    <n v="34"/>
    <n v="0"/>
    <m/>
    <x v="6"/>
    <x v="112"/>
    <m/>
    <m/>
  </r>
  <r>
    <x v="336"/>
    <m/>
    <s v="male"/>
    <m/>
    <n v="30"/>
    <n v="73.448325999999994"/>
    <n v="0"/>
    <n v="0"/>
    <x v="0"/>
    <s v="."/>
    <s v="."/>
    <s v="."/>
    <s v="."/>
    <n v="0"/>
    <n v="0"/>
    <n v="0"/>
    <n v="0"/>
    <n v="0"/>
    <n v="34"/>
    <n v="0"/>
    <m/>
    <x v="6"/>
    <x v="49"/>
    <m/>
    <m/>
  </r>
  <r>
    <x v="336"/>
    <m/>
    <s v="male"/>
    <m/>
    <n v="26"/>
    <n v="73.448325999999994"/>
    <n v="0"/>
    <n v="0"/>
    <x v="0"/>
    <s v="Active Other neurol/med diagnoses"/>
    <s v="."/>
    <s v="."/>
    <s v="."/>
    <n v="0"/>
    <n v="0"/>
    <n v="0"/>
    <n v="0"/>
    <n v="0"/>
    <n v="34"/>
    <n v="0"/>
    <m/>
    <x v="6"/>
    <x v="2"/>
    <m/>
    <m/>
  </r>
  <r>
    <x v="336"/>
    <m/>
    <s v="male"/>
    <m/>
    <n v="26"/>
    <n v="73.448325999999994"/>
    <n v="0"/>
    <n v="0"/>
    <x v="0"/>
    <s v="."/>
    <s v="."/>
    <s v="."/>
    <s v="."/>
    <n v="0"/>
    <n v="0"/>
    <n v="0"/>
    <n v="0"/>
    <n v="0"/>
    <n v="34"/>
    <n v="0"/>
    <m/>
    <x v="6"/>
    <x v="97"/>
    <m/>
    <m/>
  </r>
  <r>
    <x v="337"/>
    <m/>
    <s v="female"/>
    <m/>
    <n v="27"/>
    <n v="72.914444000000003"/>
    <n v="1"/>
    <n v="0.5"/>
    <x v="4"/>
    <s v="Remote Mood disorder"/>
    <s v="."/>
    <s v="."/>
    <s v="."/>
    <n v="1"/>
    <n v="1"/>
    <n v="1"/>
    <n v="1"/>
    <n v="0"/>
    <n v="34"/>
    <n v="4.5"/>
    <m/>
    <x v="2"/>
    <x v="113"/>
    <m/>
    <m/>
  </r>
  <r>
    <x v="337"/>
    <m/>
    <s v="female"/>
    <m/>
    <n v="23"/>
    <n v="72.914444000000003"/>
    <n v="1"/>
    <n v="0.5"/>
    <x v="4"/>
    <s v="Active Mood disorder"/>
    <s v="."/>
    <s v="."/>
    <s v="."/>
    <n v="1"/>
    <n v="1"/>
    <n v="2"/>
    <n v="1"/>
    <n v="0"/>
    <n v="34"/>
    <n v="5.5"/>
    <m/>
    <x v="2"/>
    <x v="144"/>
    <m/>
    <m/>
  </r>
  <r>
    <x v="338"/>
    <m/>
    <s v="female"/>
    <m/>
    <n v="30"/>
    <n v="56.098564000000003"/>
    <n v="0"/>
    <n v="0"/>
    <x v="0"/>
    <s v="."/>
    <s v="."/>
    <s v="."/>
    <s v="."/>
    <n v="0"/>
    <n v="0"/>
    <n v="0"/>
    <n v="0"/>
    <n v="0"/>
    <n v="33"/>
    <n v="0"/>
    <m/>
    <x v="4"/>
    <x v="79"/>
    <m/>
    <m/>
  </r>
  <r>
    <x v="338"/>
    <m/>
    <s v="female"/>
    <m/>
    <n v="27"/>
    <n v="56.098564000000003"/>
    <n v="0"/>
    <n v="0"/>
    <x v="0"/>
    <s v="Remote Hypothyroidism"/>
    <s v="."/>
    <s v="."/>
    <s v="."/>
    <n v="0"/>
    <n v="0"/>
    <n v="0"/>
    <n v="0"/>
    <n v="0"/>
    <n v="33"/>
    <n v="0"/>
    <m/>
    <x v="0"/>
    <x v="0"/>
    <m/>
    <m/>
  </r>
  <r>
    <x v="339"/>
    <m/>
    <s v="male"/>
    <m/>
    <n v="30"/>
    <n v="58.138260000000002"/>
    <n v="0"/>
    <n v="0"/>
    <x v="0"/>
    <s v="."/>
    <s v="."/>
    <s v="."/>
    <s v="."/>
    <n v="0"/>
    <n v="0"/>
    <n v="0"/>
    <n v="0"/>
    <n v="0"/>
    <n v="33"/>
    <n v="0"/>
    <m/>
    <x v="6"/>
    <x v="26"/>
    <m/>
    <m/>
  </r>
  <r>
    <x v="340"/>
    <m/>
    <s v="female"/>
    <m/>
    <n v="30"/>
    <n v="74.735114999999993"/>
    <n v="0"/>
    <n v="0"/>
    <x v="0"/>
    <s v="."/>
    <s v="."/>
    <s v="."/>
    <s v="."/>
    <n v="0"/>
    <n v="0"/>
    <n v="0"/>
    <n v="0"/>
    <n v="0"/>
    <n v="33"/>
    <n v="0"/>
    <m/>
    <x v="0"/>
    <x v="45"/>
    <m/>
    <m/>
  </r>
  <r>
    <x v="340"/>
    <m/>
    <s v="female"/>
    <m/>
    <n v="30"/>
    <n v="74.735114999999993"/>
    <n v="0"/>
    <n v="0"/>
    <x v="0"/>
    <s v="Remote Hypothyroidism"/>
    <s v="."/>
    <s v="."/>
    <s v="."/>
    <n v="0"/>
    <n v="0"/>
    <n v="0"/>
    <n v="0"/>
    <n v="0"/>
    <n v="33"/>
    <n v="0"/>
    <m/>
    <x v="10"/>
    <x v="87"/>
    <m/>
    <m/>
  </r>
  <r>
    <x v="340"/>
    <m/>
    <s v="female"/>
    <m/>
    <n v="30"/>
    <n v="74.735114999999993"/>
    <n v="0"/>
    <n v="0"/>
    <x v="0"/>
    <s v="."/>
    <s v="."/>
    <s v="."/>
    <s v="."/>
    <n v="0"/>
    <n v="0"/>
    <n v="0"/>
    <n v="0"/>
    <n v="0"/>
    <n v="33"/>
    <n v="0"/>
    <m/>
    <x v="10"/>
    <x v="78"/>
    <m/>
    <m/>
  </r>
  <r>
    <x v="340"/>
    <m/>
    <s v="female"/>
    <m/>
    <n v="27"/>
    <n v="74.735114999999993"/>
    <n v="0"/>
    <n v="0"/>
    <x v="0"/>
    <s v="."/>
    <s v="."/>
    <s v="."/>
    <s v="."/>
    <n v="0"/>
    <n v="0"/>
    <n v="0"/>
    <n v="0"/>
    <n v="0"/>
    <n v="33"/>
    <n v="0"/>
    <m/>
    <x v="10"/>
    <x v="64"/>
    <m/>
    <m/>
  </r>
  <r>
    <x v="340"/>
    <m/>
    <s v="female"/>
    <m/>
    <n v="30"/>
    <n v="74.735114999999993"/>
    <n v="0"/>
    <n v="0"/>
    <x v="0"/>
    <s v="."/>
    <s v="."/>
    <s v="."/>
    <s v="."/>
    <n v="0"/>
    <n v="0"/>
    <n v="0"/>
    <n v="0"/>
    <n v="0"/>
    <n v="33"/>
    <n v="0"/>
    <m/>
    <x v="10"/>
    <x v="115"/>
    <m/>
    <m/>
  </r>
  <r>
    <x v="340"/>
    <m/>
    <s v="female"/>
    <m/>
    <n v="30"/>
    <n v="74.735114999999993"/>
    <n v="0"/>
    <n v="0"/>
    <x v="0"/>
    <s v="."/>
    <s v="."/>
    <s v="."/>
    <s v="."/>
    <n v="0"/>
    <n v="0"/>
    <n v="0"/>
    <n v="0"/>
    <n v="0"/>
    <n v="33"/>
    <n v="0"/>
    <m/>
    <x v="4"/>
    <x v="64"/>
    <m/>
    <m/>
  </r>
  <r>
    <x v="340"/>
    <m/>
    <s v="female"/>
    <m/>
    <n v="30"/>
    <n v="74.735114999999993"/>
    <n v="0"/>
    <n v="0"/>
    <x v="0"/>
    <s v="."/>
    <s v="."/>
    <s v="."/>
    <s v="."/>
    <n v="0.5"/>
    <n v="0"/>
    <n v="0"/>
    <n v="0"/>
    <n v="0"/>
    <n v="33"/>
    <n v="0.5"/>
    <m/>
    <x v="10"/>
    <x v="64"/>
    <m/>
    <m/>
  </r>
  <r>
    <x v="340"/>
    <m/>
    <s v="female"/>
    <m/>
    <n v="30"/>
    <n v="74.735114999999993"/>
    <n v="0"/>
    <n v="0"/>
    <x v="0"/>
    <s v="."/>
    <s v="."/>
    <s v="."/>
    <s v="."/>
    <n v="0"/>
    <n v="0"/>
    <n v="0"/>
    <n v="0"/>
    <n v="0"/>
    <n v="33"/>
    <n v="0"/>
    <m/>
    <x v="10"/>
    <x v="99"/>
    <m/>
    <m/>
  </r>
  <r>
    <x v="340"/>
    <m/>
    <s v="female"/>
    <m/>
    <n v="30"/>
    <n v="74.735114999999993"/>
    <n v="0"/>
    <n v="0"/>
    <x v="0"/>
    <s v="Remote Hypothyroidism"/>
    <s v="."/>
    <s v="."/>
    <s v="."/>
    <n v="0"/>
    <n v="0"/>
    <n v="0"/>
    <n v="0"/>
    <n v="0"/>
    <n v="33"/>
    <n v="0"/>
    <m/>
    <x v="10"/>
    <x v="66"/>
    <m/>
    <m/>
  </r>
  <r>
    <x v="341"/>
    <m/>
    <s v="female"/>
    <m/>
    <n v="27"/>
    <n v="67.540040000000005"/>
    <n v="0"/>
    <n v="0"/>
    <x v="0"/>
    <s v="Active Mood disorder"/>
    <s v="."/>
    <s v="."/>
    <s v="."/>
    <n v="0"/>
    <n v="0"/>
    <n v="0"/>
    <n v="0"/>
    <n v="0"/>
    <n v="33"/>
    <n v="0"/>
    <m/>
    <x v="9"/>
    <x v="78"/>
    <m/>
    <m/>
  </r>
  <r>
    <x v="341"/>
    <m/>
    <s v="female"/>
    <m/>
    <n v="29"/>
    <n v="67.540040000000005"/>
    <n v="0"/>
    <n v="0"/>
    <x v="0"/>
    <s v="Remote Mood disorder"/>
    <s v="."/>
    <s v="."/>
    <s v="."/>
    <n v="0"/>
    <n v="0"/>
    <n v="0"/>
    <n v="0"/>
    <n v="0"/>
    <n v="33"/>
    <n v="0"/>
    <m/>
    <x v="9"/>
    <x v="37"/>
    <m/>
    <m/>
  </r>
  <r>
    <x v="341"/>
    <m/>
    <s v="female"/>
    <m/>
    <n v="28"/>
    <n v="67.540040000000005"/>
    <n v="0"/>
    <n v="0"/>
    <x v="0"/>
    <s v="Remote Mood disorder"/>
    <s v="Remote Other neurol/med diagnoses"/>
    <s v="."/>
    <s v="."/>
    <n v="0"/>
    <n v="0"/>
    <n v="0"/>
    <n v="0"/>
    <n v="0"/>
    <n v="33"/>
    <n v="0"/>
    <m/>
    <x v="9"/>
    <x v="78"/>
    <m/>
    <m/>
  </r>
  <r>
    <x v="342"/>
    <m/>
    <s v="female"/>
    <m/>
    <n v="29"/>
    <n v="71.047225999999995"/>
    <n v="0"/>
    <n v="0"/>
    <x v="0"/>
    <s v="."/>
    <s v="."/>
    <s v="."/>
    <s v="."/>
    <n v="0"/>
    <n v="0"/>
    <n v="0"/>
    <n v="0"/>
    <n v="0"/>
    <n v="24"/>
    <n v="0"/>
    <m/>
    <x v="2"/>
    <x v="112"/>
    <m/>
    <m/>
  </r>
  <r>
    <x v="342"/>
    <m/>
    <s v="female"/>
    <m/>
    <n v="30"/>
    <n v="71.047225999999995"/>
    <n v="0"/>
    <n v="0"/>
    <x v="0"/>
    <s v="."/>
    <s v="."/>
    <s v="."/>
    <s v="."/>
    <n v="0"/>
    <n v="0"/>
    <n v="0"/>
    <n v="0"/>
    <n v="0"/>
    <n v="24"/>
    <n v="0"/>
    <m/>
    <x v="5"/>
    <x v="7"/>
    <m/>
    <m/>
  </r>
  <r>
    <x v="342"/>
    <m/>
    <s v="female"/>
    <m/>
    <n v="30"/>
    <n v="71.047225999999995"/>
    <n v="0"/>
    <n v="0"/>
    <x v="0"/>
    <s v="."/>
    <s v="."/>
    <s v="."/>
    <s v="."/>
    <n v="0"/>
    <n v="0"/>
    <n v="0"/>
    <n v="0"/>
    <n v="0"/>
    <n v="24"/>
    <n v="0"/>
    <m/>
    <x v="5"/>
    <x v="25"/>
    <m/>
    <m/>
  </r>
  <r>
    <x v="342"/>
    <m/>
    <s v="female"/>
    <m/>
    <n v="30"/>
    <n v="71.047225999999995"/>
    <n v="0"/>
    <n v="0"/>
    <x v="0"/>
    <s v="."/>
    <s v="."/>
    <s v="."/>
    <s v="."/>
    <n v="0"/>
    <n v="0"/>
    <n v="0"/>
    <n v="0"/>
    <n v="0"/>
    <n v="24"/>
    <n v="0"/>
    <m/>
    <x v="5"/>
    <x v="7"/>
    <m/>
    <m/>
  </r>
  <r>
    <x v="342"/>
    <m/>
    <s v="female"/>
    <m/>
    <n v="30"/>
    <n v="71.047225999999995"/>
    <n v="0"/>
    <n v="0"/>
    <x v="0"/>
    <s v="."/>
    <s v="."/>
    <s v="."/>
    <s v="."/>
    <n v="0"/>
    <n v="0"/>
    <n v="0"/>
    <n v="0"/>
    <n v="0"/>
    <n v="24"/>
    <n v="0"/>
    <m/>
    <x v="5"/>
    <x v="23"/>
    <m/>
    <m/>
  </r>
  <r>
    <x v="342"/>
    <m/>
    <s v="female"/>
    <m/>
    <n v="29"/>
    <n v="71.047225999999995"/>
    <n v="0"/>
    <n v="0"/>
    <x v="0"/>
    <s v="."/>
    <s v="."/>
    <s v="."/>
    <s v="."/>
    <n v="0"/>
    <n v="0"/>
    <n v="0"/>
    <n v="0"/>
    <n v="0"/>
    <n v="24"/>
    <n v="0"/>
    <m/>
    <x v="5"/>
    <x v="35"/>
    <m/>
    <m/>
  </r>
  <r>
    <x v="343"/>
    <m/>
    <s v="male"/>
    <m/>
    <n v="29"/>
    <n v="70.795349999999999"/>
    <n v="0"/>
    <n v="0"/>
    <x v="0"/>
    <s v="Active Other neurol/med diagnoses"/>
    <s v="."/>
    <s v="."/>
    <s v="."/>
    <n v="0"/>
    <n v="0.5"/>
    <n v="0"/>
    <n v="0"/>
    <n v="0"/>
    <n v="33"/>
    <n v="0.5"/>
    <m/>
    <x v="14"/>
    <x v="53"/>
    <m/>
    <m/>
  </r>
  <r>
    <x v="344"/>
    <m/>
    <s v="female"/>
    <m/>
    <m/>
    <n v="58.502395999999997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344"/>
    <m/>
    <s v="female"/>
    <m/>
    <m/>
    <n v="58.502395999999997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344"/>
    <m/>
    <s v="female"/>
    <m/>
    <m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44"/>
    <m/>
    <s v="female"/>
    <m/>
    <m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47"/>
    <m/>
    <m/>
  </r>
  <r>
    <x v="344"/>
    <m/>
    <s v="female"/>
    <m/>
    <m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15"/>
    <m/>
    <m/>
  </r>
  <r>
    <x v="344"/>
    <m/>
    <s v="female"/>
    <m/>
    <m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17"/>
    <m/>
    <m/>
  </r>
  <r>
    <x v="344"/>
    <m/>
    <s v="female"/>
    <m/>
    <m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97"/>
    <m/>
    <m/>
  </r>
  <r>
    <x v="344"/>
    <m/>
    <s v="female"/>
    <m/>
    <m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18"/>
    <m/>
    <m/>
  </r>
  <r>
    <x v="344"/>
    <m/>
    <s v="female"/>
    <m/>
    <n v="29"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46"/>
    <m/>
    <m/>
  </r>
  <r>
    <x v="344"/>
    <m/>
    <s v="female"/>
    <m/>
    <n v="29"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13"/>
    <m/>
    <m/>
  </r>
  <r>
    <x v="344"/>
    <m/>
    <s v="female"/>
    <m/>
    <n v="30"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47"/>
    <m/>
    <m/>
  </r>
  <r>
    <x v="344"/>
    <m/>
    <s v="female"/>
    <m/>
    <n v="27"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17"/>
    <m/>
    <m/>
  </r>
  <r>
    <x v="344"/>
    <m/>
    <s v="female"/>
    <m/>
    <n v="30"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2"/>
    <m/>
    <m/>
  </r>
  <r>
    <x v="344"/>
    <m/>
    <s v="female"/>
    <m/>
    <n v="29"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97"/>
    <m/>
    <m/>
  </r>
  <r>
    <x v="344"/>
    <m/>
    <s v="female"/>
    <m/>
    <n v="29"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72"/>
    <m/>
    <m/>
  </r>
  <r>
    <x v="344"/>
    <m/>
    <s v="female"/>
    <m/>
    <n v="30"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4"/>
    <m/>
    <m/>
  </r>
  <r>
    <x v="344"/>
    <m/>
    <s v="female"/>
    <m/>
    <n v="29"/>
    <n v="58.502395999999997"/>
    <n v="0"/>
    <n v="0"/>
    <x v="0"/>
    <s v="."/>
    <s v="."/>
    <s v="."/>
    <s v="."/>
    <n v="0"/>
    <n v="0"/>
    <n v="0"/>
    <n v="0"/>
    <n v="0"/>
    <n v="33"/>
    <n v="0"/>
    <m/>
    <x v="0"/>
    <x v="4"/>
    <m/>
    <m/>
  </r>
  <r>
    <x v="344"/>
    <m/>
    <s v="female"/>
    <m/>
    <n v="30"/>
    <n v="58.502395999999997"/>
    <n v="0"/>
    <n v="0"/>
    <x v="0"/>
    <s v="."/>
    <s v="."/>
    <s v="."/>
    <s v="."/>
    <n v="0"/>
    <n v="0"/>
    <n v="0"/>
    <n v="0"/>
    <n v="0"/>
    <n v="33"/>
    <n v="0"/>
    <m/>
    <x v="2"/>
    <x v="4"/>
    <m/>
    <m/>
  </r>
  <r>
    <x v="344"/>
    <m/>
    <s v="female"/>
    <m/>
    <n v="30"/>
    <n v="58.502395999999997"/>
    <n v="0"/>
    <n v="0"/>
    <x v="0"/>
    <s v="."/>
    <s v="."/>
    <s v="."/>
    <s v="."/>
    <n v="0"/>
    <n v="0"/>
    <n v="0"/>
    <n v="0"/>
    <n v="0"/>
    <n v="33"/>
    <n v="0"/>
    <m/>
    <x v="5"/>
    <x v="24"/>
    <m/>
    <m/>
  </r>
  <r>
    <x v="344"/>
    <m/>
    <s v="female"/>
    <m/>
    <n v="30"/>
    <n v="58.502395999999997"/>
    <n v="0"/>
    <n v="0"/>
    <x v="0"/>
    <s v="."/>
    <s v="."/>
    <s v="."/>
    <s v="."/>
    <n v="0"/>
    <n v="0"/>
    <n v="0"/>
    <n v="0"/>
    <n v="0"/>
    <n v="33"/>
    <n v="0"/>
    <m/>
    <x v="2"/>
    <x v="23"/>
    <m/>
    <m/>
  </r>
  <r>
    <x v="344"/>
    <m/>
    <s v="female"/>
    <m/>
    <n v="29"/>
    <n v="58.502395999999997"/>
    <n v="0"/>
    <n v="0"/>
    <x v="0"/>
    <s v="."/>
    <s v="."/>
    <s v="."/>
    <s v="."/>
    <n v="0"/>
    <n v="0"/>
    <n v="0"/>
    <n v="0"/>
    <n v="0"/>
    <n v="33"/>
    <n v="0"/>
    <m/>
    <x v="5"/>
    <x v="117"/>
    <m/>
    <m/>
  </r>
  <r>
    <x v="344"/>
    <m/>
    <s v="female"/>
    <m/>
    <n v="28"/>
    <n v="58.502395999999997"/>
    <n v="0"/>
    <n v="0"/>
    <x v="0"/>
    <s v="."/>
    <s v="."/>
    <s v="."/>
    <s v="."/>
    <n v="0"/>
    <n v="0"/>
    <n v="0"/>
    <n v="0"/>
    <n v="0"/>
    <n v="33"/>
    <n v="0"/>
    <m/>
    <x v="5"/>
    <x v="5"/>
    <m/>
    <m/>
  </r>
  <r>
    <x v="344"/>
    <m/>
    <s v="female"/>
    <m/>
    <n v="29"/>
    <n v="58.502395999999997"/>
    <n v="0"/>
    <n v="0"/>
    <x v="0"/>
    <s v="."/>
    <s v="."/>
    <s v="."/>
    <s v="."/>
    <n v="0"/>
    <n v="0"/>
    <n v="0"/>
    <n v="0"/>
    <n v="0"/>
    <n v="33"/>
    <n v="0"/>
    <m/>
    <x v="2"/>
    <x v="33"/>
    <m/>
    <m/>
  </r>
  <r>
    <x v="345"/>
    <m/>
    <s v="female"/>
    <m/>
    <n v="30"/>
    <n v="57.916496000000002"/>
    <n v="0"/>
    <n v="0"/>
    <x v="0"/>
    <s v="."/>
    <s v="."/>
    <s v="."/>
    <s v="."/>
    <n v="0"/>
    <n v="0"/>
    <n v="0"/>
    <n v="0"/>
    <n v="0"/>
    <n v="22"/>
    <n v="0"/>
    <m/>
    <x v="0"/>
    <x v="0"/>
    <m/>
    <m/>
  </r>
  <r>
    <x v="345"/>
    <m/>
    <s v="female"/>
    <m/>
    <n v="30"/>
    <n v="57.916496000000002"/>
    <n v="0"/>
    <n v="0"/>
    <x v="0"/>
    <s v="."/>
    <s v="."/>
    <s v="."/>
    <s v="."/>
    <n v="0"/>
    <n v="0"/>
    <n v="0"/>
    <n v="0"/>
    <n v="0"/>
    <n v="22"/>
    <n v="0"/>
    <m/>
    <x v="10"/>
    <x v="63"/>
    <m/>
    <m/>
  </r>
  <r>
    <x v="345"/>
    <m/>
    <s v="female"/>
    <m/>
    <n v="30"/>
    <n v="57.916496000000002"/>
    <n v="0"/>
    <n v="0"/>
    <x v="0"/>
    <s v="."/>
    <s v="."/>
    <s v="."/>
    <s v="."/>
    <n v="0"/>
    <n v="0"/>
    <n v="0"/>
    <n v="0"/>
    <n v="0"/>
    <n v="22"/>
    <n v="0"/>
    <m/>
    <x v="10"/>
    <x v="57"/>
    <m/>
    <m/>
  </r>
  <r>
    <x v="345"/>
    <m/>
    <s v="female"/>
    <m/>
    <n v="30"/>
    <n v="57.916496000000002"/>
    <n v="0"/>
    <n v="0"/>
    <x v="0"/>
    <s v="."/>
    <s v="."/>
    <s v="."/>
    <s v="."/>
    <n v="0"/>
    <n v="0"/>
    <n v="0"/>
    <n v="0"/>
    <n v="0"/>
    <n v="22"/>
    <n v="0"/>
    <m/>
    <x v="0"/>
    <x v="0"/>
    <m/>
    <m/>
  </r>
  <r>
    <x v="345"/>
    <m/>
    <s v="female"/>
    <m/>
    <n v="30"/>
    <n v="57.916496000000002"/>
    <n v="0"/>
    <n v="0"/>
    <x v="0"/>
    <s v="."/>
    <s v="."/>
    <s v="."/>
    <s v="."/>
    <n v="0"/>
    <n v="0"/>
    <n v="0"/>
    <n v="0"/>
    <n v="0"/>
    <n v="22"/>
    <n v="0"/>
    <m/>
    <x v="3"/>
    <x v="80"/>
    <m/>
    <m/>
  </r>
  <r>
    <x v="345"/>
    <m/>
    <s v="female"/>
    <m/>
    <n v="30"/>
    <n v="57.916496000000002"/>
    <n v="0"/>
    <n v="0"/>
    <x v="0"/>
    <s v="."/>
    <s v="."/>
    <s v="."/>
    <s v="."/>
    <n v="0"/>
    <n v="0"/>
    <n v="0"/>
    <n v="0"/>
    <n v="0"/>
    <n v="22"/>
    <n v="0"/>
    <m/>
    <x v="3"/>
    <x v="11"/>
    <m/>
    <m/>
  </r>
  <r>
    <x v="345"/>
    <m/>
    <s v="female"/>
    <m/>
    <n v="30"/>
    <n v="57.916496000000002"/>
    <n v="0"/>
    <n v="0"/>
    <x v="0"/>
    <s v="."/>
    <s v="."/>
    <s v="."/>
    <s v="."/>
    <n v="0"/>
    <n v="0"/>
    <n v="0"/>
    <n v="0"/>
    <n v="0"/>
    <n v="22"/>
    <n v="0"/>
    <m/>
    <x v="3"/>
    <x v="46"/>
    <m/>
    <m/>
  </r>
  <r>
    <x v="346"/>
    <m/>
    <s v="male"/>
    <m/>
    <n v="30"/>
    <n v="56.391514000000001"/>
    <n v="0"/>
    <n v="0"/>
    <x v="0"/>
    <s v="."/>
    <s v="."/>
    <s v="."/>
    <s v="."/>
    <n v="0"/>
    <n v="0"/>
    <n v="0"/>
    <n v="0"/>
    <n v="0"/>
    <n v="34"/>
    <n v="0"/>
    <m/>
    <x v="8"/>
    <x v="40"/>
    <m/>
    <m/>
  </r>
  <r>
    <x v="346"/>
    <m/>
    <s v="male"/>
    <m/>
    <n v="29"/>
    <n v="56.391514000000001"/>
    <n v="0"/>
    <n v="0"/>
    <x v="0"/>
    <s v="."/>
    <s v="."/>
    <s v="."/>
    <s v="."/>
    <n v="0"/>
    <n v="0"/>
    <n v="0"/>
    <n v="0"/>
    <n v="0"/>
    <n v="34"/>
    <n v="0"/>
    <m/>
    <x v="8"/>
    <x v="32"/>
    <m/>
    <m/>
  </r>
  <r>
    <x v="346"/>
    <m/>
    <s v="male"/>
    <m/>
    <n v="30"/>
    <n v="56.391514000000001"/>
    <n v="0"/>
    <n v="0"/>
    <x v="0"/>
    <s v="."/>
    <s v="."/>
    <s v="."/>
    <s v="."/>
    <n v="0"/>
    <n v="0"/>
    <n v="0"/>
    <n v="0"/>
    <n v="0"/>
    <n v="34"/>
    <n v="0"/>
    <m/>
    <x v="8"/>
    <x v="40"/>
    <m/>
    <m/>
  </r>
  <r>
    <x v="346"/>
    <m/>
    <s v="male"/>
    <m/>
    <n v="30"/>
    <n v="56.391514000000001"/>
    <n v="0"/>
    <n v="0"/>
    <x v="0"/>
    <s v="."/>
    <s v="."/>
    <s v="."/>
    <s v="."/>
    <n v="0"/>
    <n v="0"/>
    <n v="0"/>
    <n v="0"/>
    <n v="0"/>
    <n v="34"/>
    <n v="0"/>
    <m/>
    <x v="8"/>
    <x v="22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0"/>
    <x v="66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0"/>
    <x v="99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0"/>
    <x v="65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0"/>
    <x v="78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0"/>
    <x v="45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0"/>
    <x v="115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0"/>
    <x v="81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5"/>
    <x v="115"/>
    <m/>
    <m/>
  </r>
  <r>
    <x v="347"/>
    <m/>
    <s v="female"/>
    <m/>
    <n v="29"/>
    <n v="64.413414000000003"/>
    <n v="0"/>
    <n v="0"/>
    <x v="0"/>
    <s v="."/>
    <s v="."/>
    <s v="."/>
    <s v="."/>
    <n v="0"/>
    <n v="0"/>
    <n v="0"/>
    <n v="0"/>
    <n v="0"/>
    <n v="33"/>
    <n v="0"/>
    <m/>
    <x v="9"/>
    <x v="115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5"/>
    <x v="115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9"/>
    <x v="113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17"/>
    <x v="144"/>
    <m/>
    <m/>
  </r>
  <r>
    <x v="347"/>
    <m/>
    <s v="female"/>
    <m/>
    <n v="28"/>
    <n v="64.413414000000003"/>
    <n v="0"/>
    <n v="0"/>
    <x v="0"/>
    <s v="Remote Major Head Trauma"/>
    <s v="."/>
    <s v="."/>
    <s v="."/>
    <n v="0"/>
    <n v="0"/>
    <n v="0"/>
    <n v="0"/>
    <n v="0"/>
    <n v="33"/>
    <n v="0"/>
    <m/>
    <x v="9"/>
    <x v="113"/>
    <m/>
    <m/>
  </r>
  <r>
    <x v="347"/>
    <m/>
    <s v="female"/>
    <m/>
    <n v="29"/>
    <n v="64.413414000000003"/>
    <n v="0"/>
    <n v="0"/>
    <x v="0"/>
    <s v="."/>
    <s v="."/>
    <s v="."/>
    <s v="."/>
    <n v="0"/>
    <n v="0"/>
    <n v="0"/>
    <n v="0"/>
    <n v="0"/>
    <n v="33"/>
    <n v="0"/>
    <m/>
    <x v="17"/>
    <x v="118"/>
    <m/>
    <m/>
  </r>
  <r>
    <x v="347"/>
    <m/>
    <s v="female"/>
    <m/>
    <n v="30"/>
    <n v="64.413414000000003"/>
    <n v="0.5"/>
    <n v="0.5"/>
    <x v="1"/>
    <s v="."/>
    <s v="."/>
    <s v="."/>
    <s v="."/>
    <n v="0.5"/>
    <n v="0"/>
    <n v="0.5"/>
    <n v="0"/>
    <n v="0"/>
    <n v="33"/>
    <n v="1.5"/>
    <m/>
    <x v="17"/>
    <x v="144"/>
    <m/>
    <m/>
  </r>
  <r>
    <x v="347"/>
    <m/>
    <s v="female"/>
    <m/>
    <n v="30"/>
    <n v="64.413414000000003"/>
    <n v="0"/>
    <n v="0"/>
    <x v="0"/>
    <s v="."/>
    <s v="."/>
    <s v="."/>
    <s v="."/>
    <n v="0"/>
    <n v="0"/>
    <n v="0"/>
    <n v="0"/>
    <n v="0"/>
    <n v="33"/>
    <n v="0"/>
    <m/>
    <x v="17"/>
    <x v="118"/>
    <m/>
    <m/>
  </r>
  <r>
    <x v="347"/>
    <m/>
    <s v="female"/>
    <m/>
    <n v="30"/>
    <n v="64.413414000000003"/>
    <n v="0"/>
    <n v="0"/>
    <x v="0"/>
    <s v="Active Bereavement"/>
    <s v="."/>
    <s v="."/>
    <s v="."/>
    <n v="0"/>
    <n v="0"/>
    <n v="0"/>
    <n v="0"/>
    <n v="0"/>
    <n v="33"/>
    <n v="0"/>
    <m/>
    <x v="5"/>
    <x v="173"/>
    <m/>
    <m/>
  </r>
  <r>
    <x v="347"/>
    <m/>
    <s v="female"/>
    <m/>
    <n v="29"/>
    <n v="64.413414000000003"/>
    <n v="0"/>
    <n v="0"/>
    <x v="0"/>
    <s v="Active Mood disorder"/>
    <s v="Active Bereavement"/>
    <s v="."/>
    <s v="."/>
    <n v="0"/>
    <n v="0"/>
    <n v="0"/>
    <n v="0"/>
    <n v="0"/>
    <n v="33"/>
    <n v="0"/>
    <m/>
    <x v="17"/>
    <x v="75"/>
    <m/>
    <m/>
  </r>
  <r>
    <x v="347"/>
    <m/>
    <s v="female"/>
    <m/>
    <n v="29"/>
    <n v="64.413414000000003"/>
    <n v="0.5"/>
    <n v="0"/>
    <x v="1"/>
    <s v="Remote Mood disorder"/>
    <s v="."/>
    <s v="."/>
    <s v="."/>
    <n v="0"/>
    <n v="0"/>
    <n v="0.5"/>
    <n v="0"/>
    <n v="0"/>
    <n v="33"/>
    <n v="0.5"/>
    <m/>
    <x v="17"/>
    <x v="108"/>
    <m/>
    <m/>
  </r>
  <r>
    <x v="348"/>
    <m/>
    <s v="female"/>
    <m/>
    <n v="24"/>
    <n v="82.516080000000002"/>
    <n v="0.5"/>
    <n v="0"/>
    <x v="4"/>
    <s v="Active Mood disorder"/>
    <s v="."/>
    <s v="."/>
    <s v="."/>
    <n v="0"/>
    <n v="0.5"/>
    <n v="0.5"/>
    <n v="0"/>
    <n v="0"/>
    <n v="33"/>
    <n v="1"/>
    <m/>
    <x v="10"/>
    <x v="177"/>
    <m/>
    <m/>
  </r>
  <r>
    <x v="349"/>
    <m/>
    <s v="male"/>
    <m/>
    <n v="30"/>
    <n v="66.223140000000001"/>
    <n v="0"/>
    <n v="0"/>
    <x v="0"/>
    <s v="."/>
    <s v="."/>
    <s v="."/>
    <s v="."/>
    <n v="0"/>
    <n v="0"/>
    <n v="0"/>
    <n v="0"/>
    <n v="0"/>
    <n v="44"/>
    <n v="0"/>
    <m/>
    <x v="7"/>
    <x v="137"/>
    <m/>
    <m/>
  </r>
  <r>
    <x v="349"/>
    <m/>
    <s v="male"/>
    <m/>
    <n v="30"/>
    <n v="66.223140000000001"/>
    <n v="0"/>
    <n v="0"/>
    <x v="0"/>
    <s v="."/>
    <s v="."/>
    <s v="."/>
    <s v="."/>
    <n v="0"/>
    <n v="0"/>
    <n v="0"/>
    <n v="0"/>
    <n v="0"/>
    <n v="44"/>
    <n v="0"/>
    <m/>
    <x v="7"/>
    <x v="20"/>
    <m/>
    <m/>
  </r>
  <r>
    <x v="349"/>
    <m/>
    <s v="male"/>
    <m/>
    <n v="30"/>
    <n v="66.223140000000001"/>
    <n v="0"/>
    <n v="0"/>
    <x v="0"/>
    <s v="."/>
    <s v="."/>
    <s v="."/>
    <s v="."/>
    <n v="0"/>
    <n v="0"/>
    <n v="0"/>
    <n v="0"/>
    <n v="0"/>
    <n v="44"/>
    <n v="0"/>
    <m/>
    <x v="6"/>
    <x v="179"/>
    <m/>
    <m/>
  </r>
  <r>
    <x v="349"/>
    <m/>
    <s v="male"/>
    <m/>
    <n v="30"/>
    <n v="66.223140000000001"/>
    <n v="0"/>
    <n v="0"/>
    <x v="0"/>
    <s v="."/>
    <s v="."/>
    <s v="."/>
    <s v="."/>
    <n v="0"/>
    <n v="0"/>
    <n v="0"/>
    <n v="0"/>
    <n v="0"/>
    <n v="44"/>
    <n v="0"/>
    <m/>
    <x v="7"/>
    <x v="30"/>
    <m/>
    <m/>
  </r>
  <r>
    <x v="349"/>
    <m/>
    <s v="male"/>
    <m/>
    <n v="30"/>
    <n v="66.223140000000001"/>
    <n v="0"/>
    <n v="0"/>
    <x v="0"/>
    <s v="."/>
    <s v="."/>
    <s v="."/>
    <s v="."/>
    <n v="0"/>
    <n v="0"/>
    <n v="0"/>
    <n v="0"/>
    <n v="0"/>
    <n v="44"/>
    <n v="0"/>
    <m/>
    <x v="7"/>
    <x v="30"/>
    <m/>
    <m/>
  </r>
  <r>
    <x v="349"/>
    <m/>
    <s v="male"/>
    <m/>
    <n v="30"/>
    <n v="66.223140000000001"/>
    <n v="0"/>
    <n v="0"/>
    <x v="0"/>
    <s v="."/>
    <s v="."/>
    <s v="."/>
    <s v="."/>
    <n v="0"/>
    <n v="0"/>
    <n v="0"/>
    <n v="0"/>
    <n v="0"/>
    <n v="44"/>
    <n v="0"/>
    <m/>
    <x v="7"/>
    <x v="9"/>
    <m/>
    <m/>
  </r>
  <r>
    <x v="349"/>
    <m/>
    <s v="male"/>
    <m/>
    <n v="28"/>
    <n v="66.223140000000001"/>
    <n v="0"/>
    <n v="0"/>
    <x v="0"/>
    <s v="."/>
    <s v="."/>
    <s v="."/>
    <s v="."/>
    <n v="0"/>
    <n v="0"/>
    <n v="0"/>
    <n v="0"/>
    <n v="0"/>
    <n v="44"/>
    <n v="0"/>
    <m/>
    <x v="7"/>
    <x v="116"/>
    <m/>
    <m/>
  </r>
  <r>
    <x v="350"/>
    <m/>
    <s v="female"/>
    <m/>
    <n v="30"/>
    <n v="54.365499999999997"/>
    <n v="0"/>
    <n v="0"/>
    <x v="0"/>
    <s v="Remote Bereavement"/>
    <s v="."/>
    <s v="."/>
    <s v="."/>
    <n v="0"/>
    <n v="0"/>
    <n v="0"/>
    <n v="0"/>
    <n v="0"/>
    <n v="33"/>
    <n v="0"/>
    <m/>
    <x v="0"/>
    <x v="24"/>
    <m/>
    <m/>
  </r>
  <r>
    <x v="350"/>
    <m/>
    <s v="female"/>
    <m/>
    <n v="30"/>
    <n v="54.365499999999997"/>
    <n v="0"/>
    <n v="0"/>
    <x v="0"/>
    <s v="Remote Mood disorder"/>
    <s v="."/>
    <s v="."/>
    <s v="."/>
    <n v="0"/>
    <n v="0"/>
    <n v="0"/>
    <n v="0"/>
    <n v="0"/>
    <n v="33"/>
    <n v="0"/>
    <m/>
    <x v="3"/>
    <x v="18"/>
    <m/>
    <m/>
  </r>
  <r>
    <x v="350"/>
    <m/>
    <s v="female"/>
    <m/>
    <n v="30"/>
    <n v="54.365499999999997"/>
    <n v="0"/>
    <n v="0"/>
    <x v="0"/>
    <s v="."/>
    <s v="."/>
    <s v="."/>
    <s v="."/>
    <n v="0"/>
    <n v="0"/>
    <n v="0"/>
    <n v="0"/>
    <n v="0"/>
    <n v="33"/>
    <n v="0"/>
    <m/>
    <x v="3"/>
    <x v="2"/>
    <m/>
    <m/>
  </r>
  <r>
    <x v="350"/>
    <m/>
    <s v="female"/>
    <m/>
    <n v="30"/>
    <n v="54.365499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50"/>
    <m/>
    <s v="female"/>
    <m/>
    <n v="27"/>
    <n v="54.365499999999997"/>
    <n v="0"/>
    <n v="0"/>
    <x v="0"/>
    <s v="Remote Mood disorder"/>
    <s v="."/>
    <s v="."/>
    <s v="."/>
    <n v="0"/>
    <n v="0"/>
    <n v="0"/>
    <n v="0"/>
    <n v="0"/>
    <n v="33"/>
    <n v="0"/>
    <m/>
    <x v="10"/>
    <x v="63"/>
    <m/>
    <m/>
  </r>
  <r>
    <x v="351"/>
    <m/>
    <s v="male"/>
    <m/>
    <n v="26"/>
    <n v="69.828890000000001"/>
    <n v="0.5"/>
    <n v="0.5"/>
    <x v="3"/>
    <s v="Active Mood disorder"/>
    <s v="."/>
    <s v="."/>
    <s v="."/>
    <n v="0.5"/>
    <n v="0.5"/>
    <n v="0.5"/>
    <n v="0.5"/>
    <n v="0"/>
    <n v="24"/>
    <n v="2.5"/>
    <m/>
    <x v="6"/>
    <x v="79"/>
    <m/>
    <m/>
  </r>
  <r>
    <x v="351"/>
    <m/>
    <s v="male"/>
    <m/>
    <n v="27"/>
    <n v="69.828890000000001"/>
    <n v="0.5"/>
    <n v="0.5"/>
    <x v="3"/>
    <s v="Active Mood disorder"/>
    <s v="."/>
    <s v="."/>
    <s v="."/>
    <n v="0"/>
    <n v="0.5"/>
    <n v="0.5"/>
    <n v="0"/>
    <n v="0"/>
    <n v="24"/>
    <n v="1.5"/>
    <m/>
    <x v="6"/>
    <x v="19"/>
    <m/>
    <m/>
  </r>
  <r>
    <x v="351"/>
    <m/>
    <s v="male"/>
    <m/>
    <n v="22"/>
    <n v="69.828890000000001"/>
    <n v="1"/>
    <n v="0.5"/>
    <x v="4"/>
    <s v="Remote Mood disorder"/>
    <s v="."/>
    <s v="."/>
    <s v="."/>
    <n v="1"/>
    <n v="1"/>
    <n v="1"/>
    <n v="1"/>
    <n v="0"/>
    <n v="24"/>
    <n v="4.5"/>
    <m/>
    <x v="7"/>
    <x v="40"/>
    <m/>
    <m/>
  </r>
  <r>
    <x v="351"/>
    <m/>
    <s v="male"/>
    <m/>
    <n v="22"/>
    <n v="69.828890000000001"/>
    <n v="1"/>
    <n v="1"/>
    <x v="4"/>
    <s v="Active Mood disorder"/>
    <s v="."/>
    <s v="."/>
    <s v="."/>
    <n v="1"/>
    <n v="2"/>
    <n v="2"/>
    <n v="1"/>
    <n v="0"/>
    <n v="24"/>
    <n v="7"/>
    <m/>
    <x v="7"/>
    <x v="79"/>
    <m/>
    <m/>
  </r>
  <r>
    <x v="351"/>
    <m/>
    <s v="male"/>
    <m/>
    <n v="15"/>
    <n v="69.828890000000001"/>
    <n v="2"/>
    <n v="2"/>
    <x v="4"/>
    <s v="Active Mood disorder"/>
    <s v="."/>
    <s v="."/>
    <s v="."/>
    <n v="2"/>
    <n v="2"/>
    <n v="2"/>
    <n v="2"/>
    <n v="2"/>
    <n v="24"/>
    <n v="12"/>
    <m/>
    <x v="7"/>
    <x v="24"/>
    <m/>
    <m/>
  </r>
  <r>
    <x v="352"/>
    <m/>
    <s v="female"/>
    <m/>
    <n v="26"/>
    <n v="76.041070000000005"/>
    <n v="0"/>
    <n v="0"/>
    <x v="0"/>
    <s v="Active Mood disorder"/>
    <s v="Active Other neurol/med diagnoses"/>
    <s v="."/>
    <s v="."/>
    <n v="0"/>
    <n v="0"/>
    <n v="0"/>
    <n v="0"/>
    <n v="0"/>
    <n v="44"/>
    <n v="0"/>
    <m/>
    <x v="5"/>
    <x v="71"/>
    <m/>
    <m/>
  </r>
  <r>
    <x v="352"/>
    <m/>
    <s v="female"/>
    <m/>
    <n v="23"/>
    <n v="76.041070000000005"/>
    <n v="0"/>
    <n v="0"/>
    <x v="0"/>
    <s v="Active Mood disorder"/>
    <s v="."/>
    <s v="."/>
    <s v="."/>
    <n v="0"/>
    <n v="0"/>
    <n v="0"/>
    <n v="0"/>
    <n v="0"/>
    <n v="44"/>
    <n v="0"/>
    <m/>
    <x v="5"/>
    <x v="168"/>
    <m/>
    <m/>
  </r>
  <r>
    <x v="352"/>
    <m/>
    <s v="female"/>
    <m/>
    <n v="28"/>
    <n v="76.041070000000005"/>
    <n v="0"/>
    <n v="0"/>
    <x v="0"/>
    <s v="Active Mood disorder"/>
    <s v="."/>
    <s v="."/>
    <s v="."/>
    <n v="0"/>
    <n v="0"/>
    <n v="0"/>
    <n v="0"/>
    <n v="0"/>
    <n v="44"/>
    <n v="0"/>
    <m/>
    <x v="5"/>
    <x v="145"/>
    <m/>
    <m/>
  </r>
  <r>
    <x v="352"/>
    <m/>
    <s v="female"/>
    <m/>
    <n v="28"/>
    <n v="76.041070000000005"/>
    <n v="0"/>
    <n v="0"/>
    <x v="0"/>
    <s v="Active Mood disorder"/>
    <s v="."/>
    <s v="."/>
    <s v="."/>
    <n v="0"/>
    <n v="0"/>
    <n v="0"/>
    <n v="0"/>
    <n v="0"/>
    <n v="44"/>
    <n v="0"/>
    <m/>
    <x v="5"/>
    <x v="179"/>
    <m/>
    <m/>
  </r>
  <r>
    <x v="352"/>
    <m/>
    <s v="female"/>
    <m/>
    <n v="24"/>
    <n v="76.041070000000005"/>
    <n v="0"/>
    <n v="0"/>
    <x v="0"/>
    <s v="Active Mood disorder"/>
    <s v="Active Other neurol/med diagnoses"/>
    <s v="."/>
    <s v="."/>
    <n v="0"/>
    <n v="0"/>
    <n v="0"/>
    <n v="0"/>
    <n v="0"/>
    <n v="44"/>
    <n v="0"/>
    <m/>
    <x v="5"/>
    <x v="52"/>
    <m/>
    <m/>
  </r>
  <r>
    <x v="352"/>
    <m/>
    <s v="female"/>
    <m/>
    <m/>
    <n v="76.041070000000005"/>
    <n v="0"/>
    <n v="0"/>
    <x v="0"/>
    <s v="Remote PD idiopathic"/>
    <s v="Remote Mood disorder"/>
    <s v="Active Other neurol/med diagnoses"/>
    <s v="."/>
    <n v="0"/>
    <n v="0"/>
    <n v="0"/>
    <n v="0"/>
    <n v="0"/>
    <n v="44"/>
    <n v="0"/>
    <m/>
    <x v="0"/>
    <x v="0"/>
    <m/>
    <m/>
  </r>
  <r>
    <x v="353"/>
    <m/>
    <s v="male"/>
    <m/>
    <m/>
    <n v="50.420259999999999"/>
    <n v="0.5"/>
    <n v="0"/>
    <x v="36"/>
    <s v="other neurol/med diagnoses"/>
    <s v="."/>
    <s v="."/>
    <s v="."/>
    <n v="0"/>
    <n v="0"/>
    <n v="0.5"/>
    <n v="0"/>
    <n v="0"/>
    <n v="33"/>
    <n v="0.5"/>
    <m/>
    <x v="0"/>
    <x v="138"/>
    <m/>
    <m/>
  </r>
  <r>
    <x v="353"/>
    <m/>
    <s v="male"/>
    <m/>
    <m/>
    <n v="50.420259999999999"/>
    <n v="0"/>
    <n v="0"/>
    <x v="0"/>
    <s v="."/>
    <s v="."/>
    <s v="."/>
    <s v="."/>
    <n v="0"/>
    <n v="0"/>
    <n v="0"/>
    <n v="0"/>
    <n v="0"/>
    <n v="33"/>
    <n v="0"/>
    <m/>
    <x v="0"/>
    <x v="146"/>
    <m/>
    <m/>
  </r>
  <r>
    <x v="353"/>
    <m/>
    <s v="male"/>
    <m/>
    <n v="28"/>
    <n v="50.420259999999999"/>
    <n v="0"/>
    <n v="0"/>
    <x v="0"/>
    <s v="."/>
    <s v="."/>
    <s v="."/>
    <s v="."/>
    <n v="0"/>
    <n v="0"/>
    <n v="0"/>
    <n v="0"/>
    <n v="0"/>
    <n v="33"/>
    <n v="0"/>
    <m/>
    <x v="0"/>
    <x v="189"/>
    <m/>
    <m/>
  </r>
  <r>
    <x v="353"/>
    <m/>
    <s v="male"/>
    <m/>
    <n v="23"/>
    <n v="50.420259999999999"/>
    <n v="0"/>
    <n v="0"/>
    <x v="0"/>
    <s v="Remote Other neurol/med diagnoses"/>
    <s v="."/>
    <s v="."/>
    <s v="."/>
    <n v="0"/>
    <n v="0"/>
    <n v="0"/>
    <n v="0"/>
    <n v="0"/>
    <n v="33"/>
    <n v="0"/>
    <m/>
    <x v="0"/>
    <x v="164"/>
    <m/>
    <m/>
  </r>
  <r>
    <x v="353"/>
    <m/>
    <s v="male"/>
    <m/>
    <n v="29"/>
    <n v="50.420259999999999"/>
    <n v="0"/>
    <n v="0"/>
    <x v="0"/>
    <s v="."/>
    <s v="."/>
    <s v="."/>
    <s v="."/>
    <n v="0"/>
    <n v="0"/>
    <n v="0"/>
    <n v="0"/>
    <n v="0"/>
    <n v="33"/>
    <n v="0"/>
    <m/>
    <x v="0"/>
    <x v="130"/>
    <m/>
    <m/>
  </r>
  <r>
    <x v="353"/>
    <m/>
    <s v="male"/>
    <m/>
    <n v="28"/>
    <n v="50.420259999999999"/>
    <n v="0"/>
    <n v="0"/>
    <x v="0"/>
    <s v="."/>
    <s v="."/>
    <s v="."/>
    <s v="."/>
    <n v="0"/>
    <n v="0.5"/>
    <n v="0"/>
    <n v="0"/>
    <n v="0"/>
    <n v="33"/>
    <n v="0.5"/>
    <m/>
    <x v="0"/>
    <x v="163"/>
    <m/>
    <m/>
  </r>
  <r>
    <x v="353"/>
    <m/>
    <s v="male"/>
    <m/>
    <n v="28"/>
    <n v="50.420259999999999"/>
    <n v="0"/>
    <n v="0"/>
    <x v="0"/>
    <s v="."/>
    <s v="."/>
    <s v="."/>
    <s v="."/>
    <n v="0"/>
    <n v="0"/>
    <n v="0"/>
    <n v="0"/>
    <n v="0"/>
    <n v="33"/>
    <n v="0"/>
    <m/>
    <x v="16"/>
    <x v="130"/>
    <m/>
    <m/>
  </r>
  <r>
    <x v="353"/>
    <m/>
    <s v="male"/>
    <m/>
    <n v="29"/>
    <n v="50.420259999999999"/>
    <n v="0"/>
    <n v="0"/>
    <x v="0"/>
    <s v="."/>
    <s v="."/>
    <s v="."/>
    <s v="."/>
    <n v="0"/>
    <n v="0.5"/>
    <n v="0"/>
    <n v="0"/>
    <n v="0"/>
    <n v="33"/>
    <n v="0.5"/>
    <m/>
    <x v="14"/>
    <x v="130"/>
    <m/>
    <m/>
  </r>
  <r>
    <x v="353"/>
    <m/>
    <s v="male"/>
    <m/>
    <n v="28"/>
    <n v="50.420259999999999"/>
    <n v="0"/>
    <n v="0"/>
    <x v="0"/>
    <s v="."/>
    <s v="."/>
    <s v="."/>
    <s v="."/>
    <n v="0"/>
    <n v="0"/>
    <n v="0"/>
    <n v="0"/>
    <n v="0"/>
    <n v="33"/>
    <n v="0"/>
    <m/>
    <x v="14"/>
    <x v="190"/>
    <m/>
    <m/>
  </r>
  <r>
    <x v="353"/>
    <m/>
    <s v="male"/>
    <m/>
    <n v="30"/>
    <n v="50.420259999999999"/>
    <n v="0"/>
    <n v="0"/>
    <x v="0"/>
    <s v="."/>
    <s v="."/>
    <s v="."/>
    <s v="."/>
    <n v="0"/>
    <n v="0"/>
    <n v="0"/>
    <n v="0"/>
    <n v="0"/>
    <n v="33"/>
    <n v="0"/>
    <m/>
    <x v="14"/>
    <x v="55"/>
    <m/>
    <m/>
  </r>
  <r>
    <x v="353"/>
    <m/>
    <s v="male"/>
    <m/>
    <n v="29"/>
    <n v="50.420259999999999"/>
    <n v="0"/>
    <n v="0"/>
    <x v="0"/>
    <s v="."/>
    <s v="."/>
    <s v="."/>
    <s v="."/>
    <n v="0"/>
    <n v="0"/>
    <n v="0"/>
    <n v="0"/>
    <n v="0"/>
    <n v="33"/>
    <n v="0"/>
    <m/>
    <x v="14"/>
    <x v="106"/>
    <m/>
    <m/>
  </r>
  <r>
    <x v="353"/>
    <m/>
    <s v="male"/>
    <m/>
    <n v="30"/>
    <n v="50.420259999999999"/>
    <n v="0"/>
    <n v="0"/>
    <x v="0"/>
    <s v="."/>
    <s v="."/>
    <s v="."/>
    <s v="."/>
    <n v="0"/>
    <n v="0"/>
    <n v="0"/>
    <n v="0"/>
    <n v="0"/>
    <n v="33"/>
    <n v="0"/>
    <m/>
    <x v="14"/>
    <x v="146"/>
    <m/>
    <m/>
  </r>
  <r>
    <x v="353"/>
    <m/>
    <s v="male"/>
    <m/>
    <n v="25"/>
    <n v="50.420259999999999"/>
    <n v="0"/>
    <n v="0"/>
    <x v="0"/>
    <s v="."/>
    <s v="."/>
    <s v="."/>
    <s v="."/>
    <n v="0"/>
    <n v="0"/>
    <n v="0"/>
    <n v="0"/>
    <n v="0"/>
    <n v="33"/>
    <n v="0"/>
    <m/>
    <x v="14"/>
    <x v="138"/>
    <m/>
    <m/>
  </r>
  <r>
    <x v="353"/>
    <m/>
    <s v="male"/>
    <m/>
    <n v="26"/>
    <n v="50.420259999999999"/>
    <n v="0"/>
    <n v="0"/>
    <x v="0"/>
    <s v="."/>
    <s v="."/>
    <s v="."/>
    <s v="."/>
    <n v="0"/>
    <n v="0"/>
    <n v="0"/>
    <n v="0"/>
    <n v="0"/>
    <n v="33"/>
    <n v="0"/>
    <m/>
    <x v="16"/>
    <x v="178"/>
    <m/>
    <m/>
  </r>
  <r>
    <x v="353"/>
    <m/>
    <s v="male"/>
    <m/>
    <n v="25"/>
    <n v="50.420259999999999"/>
    <n v="0"/>
    <n v="0"/>
    <x v="0"/>
    <s v="."/>
    <s v="."/>
    <s v="."/>
    <s v="."/>
    <n v="0"/>
    <n v="0"/>
    <n v="0"/>
    <n v="0"/>
    <n v="0"/>
    <n v="33"/>
    <n v="0"/>
    <m/>
    <x v="16"/>
    <x v="182"/>
    <m/>
    <m/>
  </r>
  <r>
    <x v="353"/>
    <m/>
    <s v="male"/>
    <m/>
    <n v="23"/>
    <n v="50.420259999999999"/>
    <n v="0"/>
    <n v="0"/>
    <x v="0"/>
    <s v="."/>
    <s v="."/>
    <s v="."/>
    <s v="."/>
    <n v="0"/>
    <n v="0"/>
    <n v="0"/>
    <n v="0"/>
    <n v="0"/>
    <n v="33"/>
    <n v="0"/>
    <m/>
    <x v="14"/>
    <x v="191"/>
    <m/>
    <m/>
  </r>
  <r>
    <x v="354"/>
    <m/>
    <s v="female"/>
    <m/>
    <n v="29"/>
    <n v="77.193700000000007"/>
    <n v="0"/>
    <n v="0"/>
    <x v="0"/>
    <s v="."/>
    <s v="."/>
    <s v="."/>
    <s v="."/>
    <n v="0"/>
    <n v="0"/>
    <n v="0"/>
    <n v="0"/>
    <n v="0"/>
    <n v="33"/>
    <n v="0"/>
    <m/>
    <x v="5"/>
    <x v="113"/>
    <m/>
    <m/>
  </r>
  <r>
    <x v="355"/>
    <m/>
    <s v="female"/>
    <m/>
    <n v="29"/>
    <n v="74.324430000000007"/>
    <n v="0.5"/>
    <n v="0.5"/>
    <x v="1"/>
    <s v="Remote Mood disorder"/>
    <s v="Active Med-induced Cog Dys"/>
    <s v="Active Other neurol/med diagnoses"/>
    <s v="."/>
    <n v="0.5"/>
    <n v="0.5"/>
    <n v="0.5"/>
    <n v="0"/>
    <n v="0"/>
    <n v="33"/>
    <n v="2"/>
    <m/>
    <x v="3"/>
    <x v="33"/>
    <m/>
    <m/>
  </r>
  <r>
    <x v="356"/>
    <m/>
    <s v="male"/>
    <m/>
    <n v="28"/>
    <n v="72.689940000000007"/>
    <n v="0"/>
    <n v="0"/>
    <x v="0"/>
    <s v="."/>
    <s v="."/>
    <s v="."/>
    <s v="."/>
    <n v="0"/>
    <n v="0"/>
    <n v="0"/>
    <n v="0"/>
    <n v="0"/>
    <n v="33"/>
    <n v="0"/>
    <m/>
    <x v="8"/>
    <x v="30"/>
    <m/>
    <m/>
  </r>
  <r>
    <x v="356"/>
    <m/>
    <s v="male"/>
    <m/>
    <n v="30"/>
    <n v="72.689940000000007"/>
    <n v="0"/>
    <n v="0"/>
    <x v="0"/>
    <s v="."/>
    <s v="."/>
    <s v="."/>
    <s v="."/>
    <n v="0"/>
    <n v="0"/>
    <n v="0"/>
    <n v="0"/>
    <n v="0"/>
    <n v="33"/>
    <n v="0"/>
    <m/>
    <x v="4"/>
    <x v="53"/>
    <m/>
    <m/>
  </r>
  <r>
    <x v="356"/>
    <m/>
    <s v="male"/>
    <m/>
    <n v="28"/>
    <n v="72.689940000000007"/>
    <n v="0"/>
    <n v="0"/>
    <x v="0"/>
    <s v="."/>
    <s v="."/>
    <s v="."/>
    <s v="."/>
    <n v="0"/>
    <n v="0"/>
    <n v="0"/>
    <n v="0"/>
    <n v="0"/>
    <n v="33"/>
    <n v="0"/>
    <m/>
    <x v="4"/>
    <x v="9"/>
    <m/>
    <m/>
  </r>
  <r>
    <x v="356"/>
    <m/>
    <s v="male"/>
    <m/>
    <n v="28"/>
    <n v="72.689940000000007"/>
    <n v="0"/>
    <n v="0"/>
    <x v="0"/>
    <s v="."/>
    <s v="."/>
    <s v="."/>
    <s v="."/>
    <n v="0"/>
    <n v="0"/>
    <n v="0"/>
    <n v="0"/>
    <n v="0"/>
    <n v="33"/>
    <n v="0"/>
    <m/>
    <x v="4"/>
    <x v="154"/>
    <m/>
    <m/>
  </r>
  <r>
    <x v="356"/>
    <m/>
    <s v="male"/>
    <m/>
    <m/>
    <n v="72.68994000000000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57"/>
    <m/>
    <s v="male"/>
    <m/>
    <n v="28"/>
    <n v="83.345659999999995"/>
    <n v="0"/>
    <n v="0"/>
    <x v="0"/>
    <s v="."/>
    <s v="."/>
    <s v="."/>
    <s v="."/>
    <n v="0"/>
    <n v="0"/>
    <n v="0"/>
    <n v="0"/>
    <n v="0"/>
    <n v="33"/>
    <n v="0"/>
    <m/>
    <x v="0"/>
    <x v="33"/>
    <m/>
    <m/>
  </r>
  <r>
    <x v="357"/>
    <m/>
    <s v="male"/>
    <m/>
    <n v="27"/>
    <n v="83.345659999999995"/>
    <n v="0"/>
    <n v="0"/>
    <x v="0"/>
    <s v="."/>
    <s v="."/>
    <s v="."/>
    <s v="."/>
    <n v="0"/>
    <n v="0"/>
    <n v="0"/>
    <n v="0"/>
    <n v="0"/>
    <n v="33"/>
    <n v="0"/>
    <m/>
    <x v="0"/>
    <x v="23"/>
    <m/>
    <m/>
  </r>
  <r>
    <x v="357"/>
    <m/>
    <s v="male"/>
    <m/>
    <n v="26"/>
    <n v="83.345659999999995"/>
    <n v="0"/>
    <n v="0"/>
    <x v="0"/>
    <s v="."/>
    <s v="."/>
    <s v="."/>
    <s v="."/>
    <n v="0"/>
    <n v="0"/>
    <n v="0"/>
    <n v="0"/>
    <n v="0"/>
    <n v="33"/>
    <n v="0"/>
    <m/>
    <x v="0"/>
    <x v="24"/>
    <m/>
    <m/>
  </r>
  <r>
    <x v="357"/>
    <m/>
    <s v="male"/>
    <m/>
    <n v="29"/>
    <n v="83.345659999999995"/>
    <n v="0"/>
    <n v="0"/>
    <x v="0"/>
    <s v="."/>
    <s v="."/>
    <s v="."/>
    <s v="."/>
    <n v="0"/>
    <n v="0"/>
    <n v="0"/>
    <n v="0"/>
    <n v="0"/>
    <n v="33"/>
    <n v="0"/>
    <m/>
    <x v="6"/>
    <x v="24"/>
    <m/>
    <m/>
  </r>
  <r>
    <x v="357"/>
    <m/>
    <s v="male"/>
    <m/>
    <n v="27"/>
    <n v="83.345659999999995"/>
    <n v="0"/>
    <n v="0"/>
    <x v="0"/>
    <s v="."/>
    <s v="."/>
    <s v="."/>
    <s v="."/>
    <n v="0"/>
    <n v="0"/>
    <n v="0"/>
    <n v="0"/>
    <n v="0"/>
    <n v="33"/>
    <n v="0"/>
    <m/>
    <x v="6"/>
    <x v="154"/>
    <m/>
    <m/>
  </r>
  <r>
    <x v="357"/>
    <m/>
    <s v="male"/>
    <m/>
    <n v="26"/>
    <n v="83.345659999999995"/>
    <n v="0"/>
    <n v="0"/>
    <x v="0"/>
    <s v="."/>
    <s v="."/>
    <s v="."/>
    <s v="."/>
    <n v="0"/>
    <n v="0"/>
    <n v="0"/>
    <n v="0"/>
    <n v="0"/>
    <n v="33"/>
    <n v="0"/>
    <m/>
    <x v="6"/>
    <x v="67"/>
    <m/>
    <m/>
  </r>
  <r>
    <x v="357"/>
    <m/>
    <s v="male"/>
    <m/>
    <n v="27"/>
    <n v="83.345659999999995"/>
    <n v="0.5"/>
    <n v="0"/>
    <x v="1"/>
    <s v="."/>
    <s v="."/>
    <s v="."/>
    <s v="."/>
    <n v="0"/>
    <n v="0.5"/>
    <n v="0.5"/>
    <n v="0"/>
    <n v="0"/>
    <n v="33"/>
    <n v="1"/>
    <m/>
    <x v="6"/>
    <x v="42"/>
    <m/>
    <m/>
  </r>
  <r>
    <x v="357"/>
    <m/>
    <s v="male"/>
    <m/>
    <n v="25"/>
    <n v="83.345659999999995"/>
    <n v="0.5"/>
    <n v="0"/>
    <x v="4"/>
    <s v="."/>
    <s v="."/>
    <s v="."/>
    <s v="."/>
    <n v="0.5"/>
    <n v="0.5"/>
    <n v="0.5"/>
    <n v="0"/>
    <n v="0"/>
    <n v="33"/>
    <n v="1.5"/>
    <m/>
    <x v="6"/>
    <x v="112"/>
    <m/>
    <m/>
  </r>
  <r>
    <x v="358"/>
    <m/>
    <s v="female"/>
    <m/>
    <n v="28"/>
    <n v="61.390827000000002"/>
    <n v="0.5"/>
    <n v="0"/>
    <x v="1"/>
    <s v="Active Other neurol/med diagnoses"/>
    <s v="."/>
    <s v="."/>
    <s v="."/>
    <n v="0"/>
    <n v="0"/>
    <n v="0.5"/>
    <n v="0"/>
    <n v="0"/>
    <n v="33"/>
    <n v="0.5"/>
    <m/>
    <x v="0"/>
    <x v="7"/>
    <m/>
    <m/>
  </r>
  <r>
    <x v="358"/>
    <m/>
    <s v="female"/>
    <m/>
    <n v="29"/>
    <n v="61.390827000000002"/>
    <n v="0"/>
    <n v="0"/>
    <x v="37"/>
    <s v="."/>
    <s v="."/>
    <s v="."/>
    <s v="."/>
    <n v="0"/>
    <n v="0"/>
    <n v="0"/>
    <n v="0"/>
    <n v="0"/>
    <n v="33"/>
    <n v="0"/>
    <m/>
    <x v="0"/>
    <x v="32"/>
    <m/>
    <m/>
  </r>
  <r>
    <x v="358"/>
    <m/>
    <s v="female"/>
    <m/>
    <n v="29"/>
    <n v="61.390827000000002"/>
    <n v="0"/>
    <n v="0"/>
    <x v="0"/>
    <s v="Remote Mood disorder"/>
    <s v="."/>
    <s v="."/>
    <s v="."/>
    <n v="0"/>
    <n v="0"/>
    <n v="0"/>
    <n v="0"/>
    <n v="0"/>
    <n v="33"/>
    <n v="0"/>
    <m/>
    <x v="0"/>
    <x v="36"/>
    <m/>
    <m/>
  </r>
  <r>
    <x v="358"/>
    <m/>
    <s v="female"/>
    <m/>
    <n v="29"/>
    <n v="61.390827000000002"/>
    <n v="0.5"/>
    <n v="0"/>
    <x v="2"/>
    <s v="Active Mood disorder"/>
    <s v="."/>
    <s v="."/>
    <s v="."/>
    <n v="0"/>
    <n v="0"/>
    <n v="0.5"/>
    <n v="0"/>
    <n v="0"/>
    <n v="33"/>
    <n v="0.5"/>
    <m/>
    <x v="0"/>
    <x v="6"/>
    <m/>
    <m/>
  </r>
  <r>
    <x v="358"/>
    <m/>
    <s v="female"/>
    <m/>
    <n v="29"/>
    <n v="61.390827000000002"/>
    <n v="0"/>
    <n v="0"/>
    <x v="0"/>
    <s v="Active Mood disorder"/>
    <s v="."/>
    <s v="."/>
    <s v="."/>
    <n v="0"/>
    <n v="0"/>
    <n v="0"/>
    <n v="0"/>
    <n v="0"/>
    <n v="33"/>
    <n v="0"/>
    <m/>
    <x v="0"/>
    <x v="23"/>
    <m/>
    <m/>
  </r>
  <r>
    <x v="358"/>
    <m/>
    <s v="female"/>
    <m/>
    <n v="29"/>
    <n v="61.390827000000002"/>
    <n v="0"/>
    <n v="0"/>
    <x v="0"/>
    <s v="Active Mood disorder"/>
    <s v="."/>
    <s v="."/>
    <s v="."/>
    <n v="0"/>
    <n v="0"/>
    <n v="0"/>
    <n v="0"/>
    <n v="0"/>
    <n v="33"/>
    <n v="0"/>
    <m/>
    <x v="0"/>
    <x v="154"/>
    <m/>
    <m/>
  </r>
  <r>
    <x v="358"/>
    <m/>
    <s v="female"/>
    <m/>
    <n v="28"/>
    <n v="61.390827000000002"/>
    <n v="0.5"/>
    <n v="0.5"/>
    <x v="18"/>
    <s v="Non AD dem- Other secondary"/>
    <s v="Active Mood disorder"/>
    <s v="."/>
    <s v="."/>
    <n v="0"/>
    <n v="1"/>
    <n v="1"/>
    <n v="0.5"/>
    <n v="0"/>
    <n v="33"/>
    <n v="3"/>
    <m/>
    <x v="2"/>
    <x v="154"/>
    <m/>
    <m/>
  </r>
  <r>
    <x v="358"/>
    <m/>
    <s v="female"/>
    <m/>
    <n v="28"/>
    <n v="61.390827000000002"/>
    <n v="0.5"/>
    <n v="0"/>
    <x v="1"/>
    <s v="Active Med-induced Cog Dys"/>
    <s v="."/>
    <s v="."/>
    <s v="."/>
    <n v="0"/>
    <n v="0.5"/>
    <n v="0.5"/>
    <n v="0"/>
    <n v="0"/>
    <n v="33"/>
    <n v="1"/>
    <m/>
    <x v="2"/>
    <x v="1"/>
    <m/>
    <m/>
  </r>
  <r>
    <x v="358"/>
    <m/>
    <s v="female"/>
    <m/>
    <n v="27"/>
    <n v="61.390827000000002"/>
    <n v="0"/>
    <n v="0"/>
    <x v="0"/>
    <s v="."/>
    <s v="."/>
    <s v="."/>
    <s v="."/>
    <n v="0"/>
    <n v="0"/>
    <n v="0"/>
    <n v="0"/>
    <n v="0"/>
    <n v="33"/>
    <n v="0"/>
    <m/>
    <x v="2"/>
    <x v="63"/>
    <m/>
    <m/>
  </r>
  <r>
    <x v="359"/>
    <m/>
    <s v="male"/>
    <m/>
    <n v="30"/>
    <n v="70.338130000000007"/>
    <n v="0"/>
    <n v="0"/>
    <x v="0"/>
    <s v="."/>
    <s v="."/>
    <s v="."/>
    <s v="."/>
    <n v="0"/>
    <n v="0"/>
    <n v="0"/>
    <n v="0"/>
    <n v="0"/>
    <n v="23"/>
    <n v="0"/>
    <m/>
    <x v="0"/>
    <x v="110"/>
    <m/>
    <m/>
  </r>
  <r>
    <x v="359"/>
    <m/>
    <s v="male"/>
    <m/>
    <n v="29"/>
    <n v="70.338130000000007"/>
    <n v="0"/>
    <n v="0"/>
    <x v="0"/>
    <s v="."/>
    <s v="."/>
    <s v="."/>
    <s v="."/>
    <n v="0"/>
    <n v="0"/>
    <n v="0"/>
    <n v="0"/>
    <n v="0"/>
    <n v="23"/>
    <n v="0"/>
    <m/>
    <x v="0"/>
    <x v="41"/>
    <m/>
    <m/>
  </r>
  <r>
    <x v="359"/>
    <m/>
    <s v="male"/>
    <m/>
    <n v="30"/>
    <n v="70.338130000000007"/>
    <n v="0"/>
    <n v="0"/>
    <x v="0"/>
    <s v="."/>
    <s v="."/>
    <s v="."/>
    <s v="."/>
    <n v="0"/>
    <n v="0"/>
    <n v="0"/>
    <n v="0"/>
    <n v="0"/>
    <n v="23"/>
    <n v="0"/>
    <m/>
    <x v="0"/>
    <x v="32"/>
    <m/>
    <m/>
  </r>
  <r>
    <x v="359"/>
    <m/>
    <s v="male"/>
    <m/>
    <n v="30"/>
    <n v="70.338130000000007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359"/>
    <m/>
    <s v="male"/>
    <m/>
    <n v="27"/>
    <n v="70.338130000000007"/>
    <n v="0.5"/>
    <n v="0.5"/>
    <x v="13"/>
    <s v="Active CVD"/>
    <s v="."/>
    <s v="."/>
    <s v="."/>
    <n v="0"/>
    <n v="0.5"/>
    <n v="0.5"/>
    <n v="0"/>
    <n v="0"/>
    <n v="23"/>
    <n v="1.5"/>
    <m/>
    <x v="6"/>
    <x v="79"/>
    <m/>
    <m/>
  </r>
  <r>
    <x v="359"/>
    <m/>
    <s v="male"/>
    <m/>
    <n v="30"/>
    <n v="70.338130000000007"/>
    <n v="0.5"/>
    <n v="0.5"/>
    <x v="13"/>
    <s v="."/>
    <s v="."/>
    <s v="."/>
    <s v="."/>
    <n v="0.5"/>
    <n v="0.5"/>
    <n v="0"/>
    <n v="0"/>
    <n v="0"/>
    <n v="23"/>
    <n v="1.5"/>
    <m/>
    <x v="6"/>
    <x v="28"/>
    <m/>
    <m/>
  </r>
  <r>
    <x v="359"/>
    <m/>
    <s v="male"/>
    <m/>
    <n v="28"/>
    <n v="70.338130000000007"/>
    <n v="0.5"/>
    <n v="0.5"/>
    <x v="13"/>
    <s v="Active CVD"/>
    <s v="."/>
    <s v="."/>
    <s v="."/>
    <n v="0.5"/>
    <n v="0.5"/>
    <n v="0.5"/>
    <n v="0"/>
    <n v="0"/>
    <n v="23"/>
    <n v="2"/>
    <m/>
    <x v="6"/>
    <x v="110"/>
    <m/>
    <m/>
  </r>
  <r>
    <x v="359"/>
    <m/>
    <s v="male"/>
    <m/>
    <n v="28"/>
    <n v="70.338130000000007"/>
    <n v="0.5"/>
    <n v="0"/>
    <x v="1"/>
    <s v="Active CVD"/>
    <s v="."/>
    <s v="."/>
    <s v="."/>
    <n v="0"/>
    <n v="0"/>
    <n v="0.5"/>
    <n v="0"/>
    <n v="0"/>
    <n v="23"/>
    <n v="0.5"/>
    <m/>
    <x v="6"/>
    <x v="25"/>
    <m/>
    <m/>
  </r>
  <r>
    <x v="359"/>
    <m/>
    <s v="male"/>
    <m/>
    <n v="29"/>
    <n v="70.338130000000007"/>
    <n v="0.5"/>
    <n v="0"/>
    <x v="13"/>
    <s v="Remote CVD"/>
    <s v="."/>
    <s v="."/>
    <s v="."/>
    <n v="0"/>
    <n v="0"/>
    <n v="0.5"/>
    <n v="0.5"/>
    <n v="0"/>
    <n v="23"/>
    <n v="1"/>
    <m/>
    <x v="7"/>
    <x v="67"/>
    <m/>
    <m/>
  </r>
  <r>
    <x v="359"/>
    <m/>
    <s v="male"/>
    <m/>
    <n v="25"/>
    <n v="70.338130000000007"/>
    <n v="0.5"/>
    <n v="0.5"/>
    <x v="1"/>
    <s v="Remote CVD"/>
    <s v="."/>
    <s v="."/>
    <s v="."/>
    <n v="0"/>
    <n v="0.5"/>
    <n v="0.5"/>
    <n v="0"/>
    <n v="0"/>
    <n v="23"/>
    <n v="1.5"/>
    <m/>
    <x v="7"/>
    <x v="23"/>
    <m/>
    <m/>
  </r>
  <r>
    <x v="359"/>
    <m/>
    <s v="male"/>
    <m/>
    <n v="23"/>
    <n v="70.338130000000007"/>
    <n v="0.5"/>
    <n v="0.5"/>
    <x v="13"/>
    <s v="AD dem cannot be primary"/>
    <s v="Remote CVD"/>
    <s v="."/>
    <s v="."/>
    <n v="0.5"/>
    <n v="0.5"/>
    <n v="0.5"/>
    <n v="0.5"/>
    <n v="0"/>
    <n v="23"/>
    <n v="2.5"/>
    <m/>
    <x v="6"/>
    <x v="42"/>
    <m/>
    <m/>
  </r>
  <r>
    <x v="359"/>
    <m/>
    <s v="male"/>
    <m/>
    <n v="25"/>
    <n v="70.338130000000007"/>
    <n v="0.5"/>
    <n v="0.5"/>
    <x v="13"/>
    <s v="Active CVD"/>
    <s v="."/>
    <s v="."/>
    <s v="."/>
    <n v="0.5"/>
    <n v="1"/>
    <n v="0.5"/>
    <n v="0.5"/>
    <n v="0"/>
    <n v="23"/>
    <n v="3"/>
    <m/>
    <x v="6"/>
    <x v="3"/>
    <m/>
    <m/>
  </r>
  <r>
    <x v="360"/>
    <m/>
    <s v="male"/>
    <m/>
    <n v="29"/>
    <n v="72.090350000000001"/>
    <n v="0"/>
    <n v="0"/>
    <x v="0"/>
    <s v="Remote Mood disorder"/>
    <s v="."/>
    <s v="."/>
    <s v="."/>
    <n v="0"/>
    <n v="0"/>
    <n v="0"/>
    <n v="0"/>
    <n v="0"/>
    <n v="33"/>
    <n v="0"/>
    <m/>
    <x v="14"/>
    <x v="191"/>
    <m/>
    <m/>
  </r>
  <r>
    <x v="360"/>
    <m/>
    <s v="male"/>
    <m/>
    <n v="30"/>
    <n v="72.090350000000001"/>
    <n v="0"/>
    <n v="0"/>
    <x v="0"/>
    <s v="."/>
    <s v="."/>
    <s v="."/>
    <s v="."/>
    <n v="0"/>
    <n v="0"/>
    <n v="0"/>
    <n v="0"/>
    <n v="0"/>
    <n v="33"/>
    <n v="0"/>
    <m/>
    <x v="6"/>
    <x v="191"/>
    <m/>
    <m/>
  </r>
  <r>
    <x v="360"/>
    <m/>
    <s v="male"/>
    <m/>
    <n v="29"/>
    <n v="72.090350000000001"/>
    <n v="0"/>
    <n v="0"/>
    <x v="0"/>
    <s v="."/>
    <s v="."/>
    <s v="."/>
    <s v="."/>
    <n v="0"/>
    <n v="0"/>
    <n v="0"/>
    <n v="0"/>
    <n v="0"/>
    <n v="33"/>
    <n v="0"/>
    <m/>
    <x v="6"/>
    <x v="139"/>
    <m/>
    <m/>
  </r>
  <r>
    <x v="360"/>
    <m/>
    <s v="male"/>
    <m/>
    <n v="30"/>
    <n v="72.090350000000001"/>
    <n v="0"/>
    <n v="0"/>
    <x v="0"/>
    <s v="."/>
    <s v="."/>
    <s v="."/>
    <s v="."/>
    <n v="0"/>
    <n v="0"/>
    <n v="0"/>
    <n v="0"/>
    <n v="0"/>
    <n v="33"/>
    <n v="0"/>
    <m/>
    <x v="6"/>
    <x v="138"/>
    <m/>
    <m/>
  </r>
  <r>
    <x v="360"/>
    <m/>
    <s v="male"/>
    <m/>
    <n v="30"/>
    <n v="72.090350000000001"/>
    <n v="0"/>
    <n v="0"/>
    <x v="0"/>
    <s v="Remote Mood disorder"/>
    <s v="."/>
    <s v="."/>
    <s v="."/>
    <n v="0"/>
    <n v="0"/>
    <n v="0"/>
    <n v="0"/>
    <n v="0"/>
    <n v="33"/>
    <n v="0"/>
    <m/>
    <x v="6"/>
    <x v="137"/>
    <m/>
    <m/>
  </r>
  <r>
    <x v="360"/>
    <m/>
    <s v="male"/>
    <m/>
    <n v="30"/>
    <n v="72.090350000000001"/>
    <n v="0"/>
    <n v="0"/>
    <x v="0"/>
    <s v="."/>
    <s v="."/>
    <s v="."/>
    <s v="."/>
    <n v="0"/>
    <n v="0"/>
    <n v="0"/>
    <n v="0"/>
    <n v="0"/>
    <n v="33"/>
    <n v="0"/>
    <m/>
    <x v="6"/>
    <x v="100"/>
    <m/>
    <m/>
  </r>
  <r>
    <x v="360"/>
    <m/>
    <s v="male"/>
    <m/>
    <n v="29"/>
    <n v="72.090350000000001"/>
    <n v="0"/>
    <n v="0"/>
    <x v="0"/>
    <s v="."/>
    <s v="."/>
    <s v="."/>
    <s v="."/>
    <n v="0"/>
    <n v="0"/>
    <n v="0"/>
    <n v="0"/>
    <n v="0"/>
    <n v="33"/>
    <n v="0"/>
    <m/>
    <x v="6"/>
    <x v="69"/>
    <m/>
    <m/>
  </r>
  <r>
    <x v="360"/>
    <m/>
    <s v="male"/>
    <m/>
    <n v="29"/>
    <n v="72.090350000000001"/>
    <n v="0"/>
    <n v="0"/>
    <x v="0"/>
    <s v="."/>
    <s v="."/>
    <s v="."/>
    <s v="."/>
    <n v="0"/>
    <n v="0"/>
    <n v="0"/>
    <n v="0"/>
    <n v="0"/>
    <n v="33"/>
    <n v="0"/>
    <m/>
    <x v="6"/>
    <x v="69"/>
    <m/>
    <m/>
  </r>
  <r>
    <x v="361"/>
    <m/>
    <s v="male"/>
    <m/>
    <n v="30"/>
    <n v="88.490074000000007"/>
    <n v="0"/>
    <n v="0"/>
    <x v="0"/>
    <s v="."/>
    <s v="."/>
    <s v="."/>
    <s v="."/>
    <n v="0"/>
    <n v="0"/>
    <n v="0"/>
    <n v="0"/>
    <n v="0"/>
    <n v="22"/>
    <n v="0"/>
    <m/>
    <x v="10"/>
    <x v="86"/>
    <m/>
    <m/>
  </r>
  <r>
    <x v="361"/>
    <m/>
    <s v="male"/>
    <m/>
    <n v="29"/>
    <n v="88.490074000000007"/>
    <n v="0"/>
    <n v="0"/>
    <x v="0"/>
    <s v="."/>
    <s v="."/>
    <s v="."/>
    <s v="."/>
    <n v="0"/>
    <n v="0"/>
    <n v="0"/>
    <n v="0"/>
    <n v="0"/>
    <n v="22"/>
    <n v="0"/>
    <m/>
    <x v="4"/>
    <x v="74"/>
    <m/>
    <m/>
  </r>
  <r>
    <x v="361"/>
    <m/>
    <s v="male"/>
    <m/>
    <n v="28"/>
    <n v="88.490074000000007"/>
    <n v="0.5"/>
    <n v="0.5"/>
    <x v="1"/>
    <s v="."/>
    <s v="."/>
    <s v="."/>
    <s v="."/>
    <n v="0.5"/>
    <n v="0.5"/>
    <n v="0.5"/>
    <n v="0.5"/>
    <n v="0"/>
    <n v="22"/>
    <n v="2.5"/>
    <m/>
    <x v="3"/>
    <x v="99"/>
    <m/>
    <m/>
  </r>
  <r>
    <x v="361"/>
    <m/>
    <s v="male"/>
    <m/>
    <n v="29"/>
    <n v="88.490074000000007"/>
    <n v="0.5"/>
    <n v="0.5"/>
    <x v="1"/>
    <s v="."/>
    <s v="."/>
    <s v="."/>
    <s v="."/>
    <n v="0.5"/>
    <n v="0.5"/>
    <n v="0.5"/>
    <n v="0.5"/>
    <n v="1"/>
    <n v="22"/>
    <n v="3.5"/>
    <m/>
    <x v="0"/>
    <x v="0"/>
    <m/>
    <m/>
  </r>
  <r>
    <x v="361"/>
    <m/>
    <s v="male"/>
    <m/>
    <n v="26"/>
    <n v="88.490074000000007"/>
    <n v="1"/>
    <n v="2"/>
    <x v="4"/>
    <s v="Active Mood disorder"/>
    <s v="."/>
    <s v="."/>
    <s v="."/>
    <n v="2"/>
    <n v="0.5"/>
    <n v="1"/>
    <n v="1"/>
    <n v="0"/>
    <n v="22"/>
    <n v="6.5"/>
    <m/>
    <x v="0"/>
    <x v="96"/>
    <m/>
    <m/>
  </r>
  <r>
    <x v="362"/>
    <m/>
    <s v="male"/>
    <m/>
    <n v="30"/>
    <n v="65.185485999999997"/>
    <n v="0"/>
    <n v="0"/>
    <x v="0"/>
    <s v="Remote Mood disorder"/>
    <s v="."/>
    <s v="."/>
    <s v="."/>
    <n v="0"/>
    <n v="0"/>
    <n v="0"/>
    <n v="0"/>
    <n v="0"/>
    <n v="33"/>
    <n v="0"/>
    <m/>
    <x v="14"/>
    <x v="192"/>
    <m/>
    <m/>
  </r>
  <r>
    <x v="363"/>
    <m/>
    <s v="female"/>
    <m/>
    <n v="27"/>
    <n v="73.264885000000007"/>
    <n v="0"/>
    <n v="0"/>
    <x v="0"/>
    <s v="."/>
    <s v="."/>
    <s v="."/>
    <s v="."/>
    <n v="0"/>
    <n v="0"/>
    <n v="0"/>
    <n v="0"/>
    <n v="0"/>
    <n v="33"/>
    <n v="0"/>
    <m/>
    <x v="5"/>
    <x v="77"/>
    <m/>
    <m/>
  </r>
  <r>
    <x v="363"/>
    <m/>
    <s v="female"/>
    <m/>
    <n v="29"/>
    <n v="73.264885000000007"/>
    <n v="0"/>
    <n v="0"/>
    <x v="0"/>
    <s v="Remote Hypothyroidism"/>
    <s v="."/>
    <s v="."/>
    <s v="."/>
    <n v="0"/>
    <n v="0"/>
    <n v="0"/>
    <n v="0"/>
    <n v="0"/>
    <n v="33"/>
    <n v="0"/>
    <m/>
    <x v="9"/>
    <x v="77"/>
    <m/>
    <m/>
  </r>
  <r>
    <x v="364"/>
    <m/>
    <s v="male"/>
    <m/>
    <n v="30"/>
    <n v="74.778914999999998"/>
    <n v="0"/>
    <n v="0"/>
    <x v="0"/>
    <s v="."/>
    <s v="."/>
    <s v="."/>
    <s v="."/>
    <n v="0"/>
    <n v="0"/>
    <n v="0"/>
    <n v="0"/>
    <n v="0"/>
    <n v="34"/>
    <n v="0"/>
    <m/>
    <x v="16"/>
    <x v="30"/>
    <m/>
    <m/>
  </r>
  <r>
    <x v="364"/>
    <m/>
    <s v="male"/>
    <m/>
    <n v="29"/>
    <n v="74.778914999999998"/>
    <n v="0"/>
    <n v="0"/>
    <x v="0"/>
    <s v="Active Other neurol/med diagnoses"/>
    <s v="."/>
    <s v="."/>
    <s v="."/>
    <n v="0"/>
    <n v="0"/>
    <n v="0"/>
    <n v="0"/>
    <n v="0"/>
    <n v="34"/>
    <n v="0"/>
    <m/>
    <x v="16"/>
    <x v="24"/>
    <m/>
    <m/>
  </r>
  <r>
    <x v="365"/>
    <m/>
    <s v="male"/>
    <m/>
    <n v="26"/>
    <n v="74.058859999999996"/>
    <n v="0"/>
    <n v="0"/>
    <x v="0"/>
    <s v="."/>
    <s v="."/>
    <s v="."/>
    <s v="."/>
    <n v="0"/>
    <n v="0"/>
    <n v="0"/>
    <n v="0"/>
    <n v="0"/>
    <n v="33"/>
    <n v="0"/>
    <m/>
    <x v="10"/>
    <x v="26"/>
    <m/>
    <m/>
  </r>
  <r>
    <x v="365"/>
    <m/>
    <s v="male"/>
    <m/>
    <n v="27"/>
    <n v="74.058859999999996"/>
    <n v="0"/>
    <n v="0"/>
    <x v="0"/>
    <s v="."/>
    <s v="."/>
    <s v="."/>
    <s v="."/>
    <n v="0"/>
    <n v="0"/>
    <n v="0"/>
    <n v="0"/>
    <n v="0"/>
    <n v="33"/>
    <n v="0"/>
    <m/>
    <x v="1"/>
    <x v="8"/>
    <m/>
    <m/>
  </r>
  <r>
    <x v="365"/>
    <m/>
    <s v="male"/>
    <m/>
    <n v="28"/>
    <n v="74.058859999999996"/>
    <n v="0"/>
    <n v="0"/>
    <x v="0"/>
    <s v="."/>
    <s v="."/>
    <s v="."/>
    <s v="."/>
    <n v="0"/>
    <n v="0"/>
    <n v="0"/>
    <n v="0"/>
    <n v="0"/>
    <n v="33"/>
    <n v="0"/>
    <m/>
    <x v="3"/>
    <x v="110"/>
    <m/>
    <m/>
  </r>
  <r>
    <x v="365"/>
    <m/>
    <s v="male"/>
    <m/>
    <n v="30"/>
    <n v="74.058859999999996"/>
    <n v="0"/>
    <n v="0"/>
    <x v="0"/>
    <s v="."/>
    <s v="."/>
    <s v="."/>
    <s v="."/>
    <n v="0"/>
    <n v="0"/>
    <n v="0"/>
    <n v="0"/>
    <n v="0"/>
    <n v="33"/>
    <n v="0"/>
    <m/>
    <x v="3"/>
    <x v="39"/>
    <m/>
    <m/>
  </r>
  <r>
    <x v="365"/>
    <m/>
    <s v="male"/>
    <m/>
    <n v="30"/>
    <n v="74.058859999999996"/>
    <n v="0"/>
    <n v="0"/>
    <x v="0"/>
    <s v="."/>
    <s v="."/>
    <s v="."/>
    <s v="."/>
    <n v="0"/>
    <n v="0"/>
    <n v="0"/>
    <n v="0"/>
    <n v="0"/>
    <n v="33"/>
    <n v="0"/>
    <m/>
    <x v="2"/>
    <x v="67"/>
    <m/>
    <m/>
  </r>
  <r>
    <x v="365"/>
    <m/>
    <s v="male"/>
    <m/>
    <n v="27"/>
    <n v="74.058859999999996"/>
    <n v="0"/>
    <n v="0"/>
    <x v="0"/>
    <s v="."/>
    <s v="."/>
    <s v="."/>
    <s v="."/>
    <n v="0"/>
    <n v="0"/>
    <n v="0"/>
    <n v="0"/>
    <n v="0"/>
    <n v="33"/>
    <n v="0"/>
    <m/>
    <x v="1"/>
    <x v="39"/>
    <m/>
    <m/>
  </r>
  <r>
    <x v="365"/>
    <m/>
    <s v="male"/>
    <m/>
    <n v="30"/>
    <n v="74.058859999999996"/>
    <n v="0"/>
    <n v="0"/>
    <x v="0"/>
    <s v="."/>
    <s v="."/>
    <s v="."/>
    <s v="."/>
    <n v="0"/>
    <n v="0"/>
    <n v="0"/>
    <n v="0"/>
    <n v="0"/>
    <n v="33"/>
    <n v="0"/>
    <m/>
    <x v="2"/>
    <x v="36"/>
    <m/>
    <m/>
  </r>
  <r>
    <x v="365"/>
    <m/>
    <s v="male"/>
    <m/>
    <n v="30"/>
    <n v="74.058859999999996"/>
    <n v="0"/>
    <n v="0"/>
    <x v="0"/>
    <s v="."/>
    <s v="."/>
    <s v="."/>
    <s v="."/>
    <n v="0"/>
    <n v="0"/>
    <n v="0"/>
    <n v="0"/>
    <n v="0"/>
    <n v="33"/>
    <n v="0"/>
    <m/>
    <x v="1"/>
    <x v="67"/>
    <m/>
    <m/>
  </r>
  <r>
    <x v="365"/>
    <m/>
    <s v="male"/>
    <m/>
    <n v="28"/>
    <n v="74.058859999999996"/>
    <n v="0"/>
    <n v="0"/>
    <x v="0"/>
    <s v="."/>
    <s v="."/>
    <s v="."/>
    <s v="."/>
    <n v="0"/>
    <n v="0"/>
    <n v="0"/>
    <n v="0"/>
    <n v="0"/>
    <n v="33"/>
    <n v="0"/>
    <m/>
    <x v="1"/>
    <x v="33"/>
    <m/>
    <m/>
  </r>
  <r>
    <x v="365"/>
    <m/>
    <s v="male"/>
    <m/>
    <n v="30"/>
    <n v="74.058859999999996"/>
    <n v="0"/>
    <n v="0"/>
    <x v="0"/>
    <s v="Remote Other neurol/med diagnoses"/>
    <s v="."/>
    <s v="."/>
    <s v="."/>
    <n v="0"/>
    <n v="0"/>
    <n v="0"/>
    <n v="0"/>
    <n v="0"/>
    <n v="33"/>
    <n v="0"/>
    <m/>
    <x v="1"/>
    <x v="5"/>
    <m/>
    <m/>
  </r>
  <r>
    <x v="365"/>
    <m/>
    <s v="male"/>
    <m/>
    <n v="29"/>
    <n v="74.058859999999996"/>
    <n v="0"/>
    <n v="0"/>
    <x v="0"/>
    <s v="."/>
    <s v="."/>
    <s v="."/>
    <s v="."/>
    <n v="0"/>
    <n v="0"/>
    <n v="0"/>
    <n v="0"/>
    <n v="0"/>
    <n v="33"/>
    <n v="0"/>
    <m/>
    <x v="1"/>
    <x v="7"/>
    <m/>
    <m/>
  </r>
  <r>
    <x v="365"/>
    <m/>
    <s v="male"/>
    <m/>
    <n v="30"/>
    <n v="74.058859999999996"/>
    <n v="0"/>
    <n v="0"/>
    <x v="0"/>
    <s v="Active Bereavement"/>
    <s v="."/>
    <s v="."/>
    <s v="."/>
    <n v="0"/>
    <n v="0"/>
    <n v="0"/>
    <n v="0"/>
    <n v="0"/>
    <n v="33"/>
    <n v="0"/>
    <m/>
    <x v="1"/>
    <x v="6"/>
    <m/>
    <m/>
  </r>
  <r>
    <x v="366"/>
    <m/>
    <s v="female"/>
    <m/>
    <n v="28"/>
    <n v="76.435320000000004"/>
    <n v="1"/>
    <n v="0.5"/>
    <x v="4"/>
    <s v="."/>
    <s v="."/>
    <s v="."/>
    <s v="."/>
    <n v="1"/>
    <n v="1"/>
    <n v="0.5"/>
    <n v="1"/>
    <n v="0"/>
    <n v="24"/>
    <n v="4"/>
    <m/>
    <x v="2"/>
    <x v="65"/>
    <m/>
    <m/>
  </r>
  <r>
    <x v="366"/>
    <m/>
    <s v="female"/>
    <m/>
    <n v="23"/>
    <n v="76.435320000000004"/>
    <n v="1"/>
    <n v="1"/>
    <x v="4"/>
    <s v="Active Mood disorder"/>
    <s v="."/>
    <s v="."/>
    <s v="."/>
    <n v="1"/>
    <n v="1"/>
    <n v="1"/>
    <n v="1"/>
    <n v="0"/>
    <n v="24"/>
    <n v="5"/>
    <m/>
    <x v="1"/>
    <x v="173"/>
    <m/>
    <m/>
  </r>
  <r>
    <x v="366"/>
    <m/>
    <s v="female"/>
    <m/>
    <n v="21"/>
    <n v="76.435320000000004"/>
    <n v="1"/>
    <n v="1"/>
    <x v="4"/>
    <s v="."/>
    <s v="."/>
    <s v="."/>
    <s v="."/>
    <n v="2"/>
    <n v="1"/>
    <n v="2"/>
    <n v="2"/>
    <n v="1"/>
    <n v="24"/>
    <n v="9"/>
    <m/>
    <x v="2"/>
    <x v="66"/>
    <m/>
    <m/>
  </r>
  <r>
    <x v="366"/>
    <m/>
    <s v="female"/>
    <m/>
    <n v="12"/>
    <n v="76.435320000000004"/>
    <n v="2"/>
    <n v="2"/>
    <x v="4"/>
    <s v="AD dem w/depresss- not contribut"/>
    <s v="Active Mood disorder"/>
    <s v="."/>
    <s v="."/>
    <n v="1"/>
    <n v="2"/>
    <n v="2"/>
    <n v="2"/>
    <n v="2"/>
    <n v="24"/>
    <n v="11"/>
    <m/>
    <x v="5"/>
    <x v="62"/>
    <m/>
    <m/>
  </r>
  <r>
    <x v="367"/>
    <m/>
    <s v="male"/>
    <m/>
    <n v="30"/>
    <n v="50.590007999999997"/>
    <n v="0"/>
    <n v="0"/>
    <x v="0"/>
    <s v="Active Other neurol/med diagnoses"/>
    <s v="."/>
    <s v="."/>
    <s v="."/>
    <n v="0"/>
    <n v="0"/>
    <n v="0"/>
    <n v="0"/>
    <n v="0"/>
    <n v="33"/>
    <n v="0"/>
    <m/>
    <x v="8"/>
    <x v="58"/>
    <m/>
    <m/>
  </r>
  <r>
    <x v="367"/>
    <m/>
    <s v="male"/>
    <m/>
    <n v="30"/>
    <n v="50.590007999999997"/>
    <n v="0"/>
    <n v="0"/>
    <x v="0"/>
    <s v="."/>
    <s v="."/>
    <s v="."/>
    <s v="."/>
    <n v="0"/>
    <n v="0"/>
    <n v="0"/>
    <n v="0"/>
    <n v="0"/>
    <n v="33"/>
    <n v="0"/>
    <m/>
    <x v="8"/>
    <x v="179"/>
    <m/>
    <m/>
  </r>
  <r>
    <x v="367"/>
    <m/>
    <s v="male"/>
    <m/>
    <n v="28"/>
    <n v="50.590007999999997"/>
    <n v="0"/>
    <n v="0"/>
    <x v="0"/>
    <s v="Remote Mood disorder"/>
    <s v="."/>
    <s v="."/>
    <s v="."/>
    <n v="0"/>
    <n v="0"/>
    <n v="0"/>
    <n v="0"/>
    <n v="0"/>
    <n v="33"/>
    <n v="0"/>
    <m/>
    <x v="0"/>
    <x v="0"/>
    <m/>
    <m/>
  </r>
  <r>
    <x v="367"/>
    <m/>
    <s v="male"/>
    <m/>
    <n v="28"/>
    <n v="50.590007999999997"/>
    <n v="0"/>
    <n v="0"/>
    <x v="0"/>
    <s v="Remote Mood disorder"/>
    <s v="."/>
    <s v="."/>
    <s v="."/>
    <n v="0"/>
    <n v="0"/>
    <n v="0"/>
    <n v="0"/>
    <n v="0"/>
    <n v="33"/>
    <n v="0"/>
    <m/>
    <x v="8"/>
    <x v="105"/>
    <m/>
    <m/>
  </r>
  <r>
    <x v="368"/>
    <m/>
    <s v="male"/>
    <m/>
    <n v="26"/>
    <n v="82.819984000000005"/>
    <n v="0.5"/>
    <n v="0"/>
    <x v="4"/>
    <s v="."/>
    <s v="."/>
    <s v="."/>
    <s v="."/>
    <n v="0.5"/>
    <n v="0.5"/>
    <n v="0.5"/>
    <n v="1"/>
    <n v="0"/>
    <n v="34"/>
    <n v="2.5"/>
    <m/>
    <x v="10"/>
    <x v="112"/>
    <m/>
    <m/>
  </r>
  <r>
    <x v="368"/>
    <m/>
    <s v="male"/>
    <m/>
    <n v="28"/>
    <n v="82.819984000000005"/>
    <n v="0.5"/>
    <n v="0.5"/>
    <x v="4"/>
    <s v="."/>
    <s v="."/>
    <s v="."/>
    <s v="."/>
    <n v="0.5"/>
    <n v="1"/>
    <n v="0.5"/>
    <n v="0.5"/>
    <n v="0"/>
    <n v="34"/>
    <n v="3"/>
    <m/>
    <x v="10"/>
    <x v="37"/>
    <m/>
    <m/>
  </r>
  <r>
    <x v="368"/>
    <m/>
    <s v="male"/>
    <m/>
    <n v="29"/>
    <n v="82.819984000000005"/>
    <n v="0.5"/>
    <n v="0"/>
    <x v="38"/>
    <s v="."/>
    <s v="."/>
    <s v="."/>
    <s v="."/>
    <n v="0"/>
    <n v="0.5"/>
    <n v="0.5"/>
    <n v="0"/>
    <n v="0"/>
    <n v="34"/>
    <n v="1"/>
    <m/>
    <x v="3"/>
    <x v="48"/>
    <m/>
    <m/>
  </r>
  <r>
    <x v="368"/>
    <m/>
    <s v="male"/>
    <m/>
    <n v="30"/>
    <n v="82.819984000000005"/>
    <n v="0.5"/>
    <n v="1"/>
    <x v="6"/>
    <s v="."/>
    <s v="."/>
    <s v="."/>
    <s v="."/>
    <n v="1"/>
    <n v="0.5"/>
    <n v="0.5"/>
    <n v="0.5"/>
    <n v="0"/>
    <n v="34"/>
    <n v="3.5"/>
    <m/>
    <x v="3"/>
    <x v="1"/>
    <m/>
    <m/>
  </r>
  <r>
    <x v="368"/>
    <m/>
    <s v="male"/>
    <m/>
    <n v="30"/>
    <n v="82.819984000000005"/>
    <n v="0.5"/>
    <n v="0.5"/>
    <x v="4"/>
    <s v="."/>
    <s v="."/>
    <s v="."/>
    <s v="."/>
    <n v="0.5"/>
    <n v="0.5"/>
    <n v="0.5"/>
    <n v="0.5"/>
    <n v="0"/>
    <n v="34"/>
    <n v="2.5"/>
    <m/>
    <x v="10"/>
    <x v="47"/>
    <m/>
    <m/>
  </r>
  <r>
    <x v="368"/>
    <m/>
    <s v="male"/>
    <m/>
    <n v="26"/>
    <n v="82.819984000000005"/>
    <n v="1"/>
    <n v="1"/>
    <x v="4"/>
    <s v="."/>
    <s v="."/>
    <s v="."/>
    <s v="."/>
    <n v="1"/>
    <n v="1"/>
    <n v="1"/>
    <n v="0.5"/>
    <n v="1"/>
    <n v="34"/>
    <n v="5.5"/>
    <m/>
    <x v="10"/>
    <x v="43"/>
    <m/>
    <m/>
  </r>
  <r>
    <x v="368"/>
    <m/>
    <s v="male"/>
    <m/>
    <n v="25"/>
    <n v="82.819984000000005"/>
    <n v="1"/>
    <n v="1"/>
    <x v="4"/>
    <s v="."/>
    <s v="."/>
    <s v="."/>
    <s v="."/>
    <n v="1"/>
    <n v="1"/>
    <n v="2"/>
    <n v="1"/>
    <n v="1"/>
    <n v="34"/>
    <n v="7"/>
    <m/>
    <x v="10"/>
    <x v="12"/>
    <m/>
    <m/>
  </r>
  <r>
    <x v="369"/>
    <m/>
    <s v="female"/>
    <m/>
    <n v="29"/>
    <n v="72.435320000000004"/>
    <n v="0"/>
    <n v="0"/>
    <x v="0"/>
    <s v="."/>
    <s v="."/>
    <s v="."/>
    <s v="."/>
    <n v="0"/>
    <n v="0"/>
    <n v="0"/>
    <n v="0"/>
    <n v="0"/>
    <n v="23"/>
    <n v="0"/>
    <m/>
    <x v="0"/>
    <x v="79"/>
    <m/>
    <m/>
  </r>
  <r>
    <x v="369"/>
    <m/>
    <s v="female"/>
    <m/>
    <n v="29"/>
    <n v="72.435320000000004"/>
    <n v="0"/>
    <n v="0"/>
    <x v="0"/>
    <s v="."/>
    <s v="."/>
    <s v="."/>
    <s v="."/>
    <n v="0"/>
    <n v="0"/>
    <n v="0"/>
    <n v="0"/>
    <n v="0"/>
    <n v="23"/>
    <n v="0"/>
    <m/>
    <x v="16"/>
    <x v="8"/>
    <m/>
    <m/>
  </r>
  <r>
    <x v="369"/>
    <m/>
    <s v="female"/>
    <m/>
    <n v="30"/>
    <n v="72.435320000000004"/>
    <n v="0"/>
    <n v="0"/>
    <x v="0"/>
    <s v="."/>
    <s v="."/>
    <s v="."/>
    <s v="."/>
    <n v="0"/>
    <n v="0"/>
    <n v="0"/>
    <n v="0"/>
    <n v="0"/>
    <n v="23"/>
    <n v="0"/>
    <m/>
    <x v="14"/>
    <x v="24"/>
    <m/>
    <m/>
  </r>
  <r>
    <x v="369"/>
    <m/>
    <s v="female"/>
    <m/>
    <n v="29"/>
    <n v="72.435320000000004"/>
    <n v="0"/>
    <n v="0"/>
    <x v="0"/>
    <s v="."/>
    <s v="."/>
    <s v="."/>
    <s v="."/>
    <n v="0"/>
    <n v="0"/>
    <n v="0"/>
    <n v="0"/>
    <n v="0"/>
    <n v="23"/>
    <n v="0"/>
    <m/>
    <x v="16"/>
    <x v="26"/>
    <m/>
    <m/>
  </r>
  <r>
    <x v="369"/>
    <m/>
    <s v="female"/>
    <m/>
    <n v="29"/>
    <n v="72.435320000000004"/>
    <n v="0"/>
    <n v="0"/>
    <x v="0"/>
    <s v="."/>
    <s v="."/>
    <s v="."/>
    <s v="."/>
    <n v="0"/>
    <n v="0"/>
    <n v="0"/>
    <n v="0"/>
    <n v="0"/>
    <n v="23"/>
    <n v="0"/>
    <m/>
    <x v="16"/>
    <x v="41"/>
    <m/>
    <m/>
  </r>
  <r>
    <x v="369"/>
    <m/>
    <s v="female"/>
    <m/>
    <n v="30"/>
    <n v="72.435320000000004"/>
    <n v="0"/>
    <n v="0"/>
    <x v="0"/>
    <s v="."/>
    <s v="."/>
    <s v="."/>
    <s v="."/>
    <n v="0"/>
    <n v="0"/>
    <n v="0"/>
    <n v="0"/>
    <n v="0"/>
    <n v="23"/>
    <n v="0"/>
    <m/>
    <x v="14"/>
    <x v="116"/>
    <m/>
    <m/>
  </r>
  <r>
    <x v="369"/>
    <m/>
    <s v="female"/>
    <m/>
    <n v="30"/>
    <n v="72.435320000000004"/>
    <n v="0"/>
    <n v="0"/>
    <x v="0"/>
    <s v="."/>
    <s v="."/>
    <s v="."/>
    <s v="."/>
    <n v="0"/>
    <n v="0"/>
    <n v="0"/>
    <n v="0"/>
    <n v="0"/>
    <n v="23"/>
    <n v="0"/>
    <m/>
    <x v="14"/>
    <x v="111"/>
    <m/>
    <m/>
  </r>
  <r>
    <x v="369"/>
    <m/>
    <s v="female"/>
    <m/>
    <n v="30"/>
    <n v="72.435320000000004"/>
    <n v="0"/>
    <n v="0"/>
    <x v="0"/>
    <s v="."/>
    <s v="."/>
    <s v="."/>
    <s v="."/>
    <n v="0"/>
    <n v="0"/>
    <n v="0"/>
    <n v="0"/>
    <n v="0"/>
    <n v="23"/>
    <n v="0"/>
    <m/>
    <x v="14"/>
    <x v="35"/>
    <m/>
    <m/>
  </r>
  <r>
    <x v="369"/>
    <m/>
    <s v="female"/>
    <m/>
    <n v="29"/>
    <n v="72.435320000000004"/>
    <n v="0"/>
    <n v="0"/>
    <x v="0"/>
    <s v="."/>
    <s v="."/>
    <s v="."/>
    <s v="."/>
    <n v="0"/>
    <n v="0"/>
    <n v="0"/>
    <n v="0"/>
    <n v="0"/>
    <n v="23"/>
    <n v="0"/>
    <m/>
    <x v="14"/>
    <x v="116"/>
    <m/>
    <m/>
  </r>
  <r>
    <x v="369"/>
    <m/>
    <s v="female"/>
    <m/>
    <n v="30"/>
    <n v="72.435320000000004"/>
    <n v="0"/>
    <n v="0"/>
    <x v="0"/>
    <s v="."/>
    <s v="."/>
    <s v="."/>
    <s v="."/>
    <n v="0"/>
    <n v="0"/>
    <n v="0"/>
    <n v="0"/>
    <n v="0"/>
    <n v="23"/>
    <n v="0"/>
    <m/>
    <x v="14"/>
    <x v="28"/>
    <m/>
    <m/>
  </r>
  <r>
    <x v="369"/>
    <m/>
    <s v="female"/>
    <m/>
    <n v="30"/>
    <n v="72.435320000000004"/>
    <n v="0"/>
    <n v="0"/>
    <x v="0"/>
    <s v="."/>
    <s v="."/>
    <s v="."/>
    <s v="."/>
    <n v="0"/>
    <n v="0"/>
    <n v="0"/>
    <n v="0"/>
    <n v="0"/>
    <n v="23"/>
    <n v="0"/>
    <m/>
    <x v="16"/>
    <x v="111"/>
    <m/>
    <m/>
  </r>
  <r>
    <x v="370"/>
    <m/>
    <s v="female"/>
    <m/>
    <m/>
    <n v="63.553730000000002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370"/>
    <m/>
    <s v="female"/>
    <m/>
    <m/>
    <n v="63.553730000000002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370"/>
    <m/>
    <s v="female"/>
    <m/>
    <m/>
    <n v="63.553730000000002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370"/>
    <m/>
    <s v="female"/>
    <m/>
    <n v="27"/>
    <n v="63.553730000000002"/>
    <n v="0.5"/>
    <n v="0"/>
    <x v="1"/>
    <s v="Active Mood disorder"/>
    <s v="Active Other neurol/med diagnoses"/>
    <s v="."/>
    <s v="."/>
    <n v="0"/>
    <n v="0.5"/>
    <n v="0.5"/>
    <n v="0"/>
    <n v="0"/>
    <n v="33"/>
    <n v="1"/>
    <m/>
    <x v="5"/>
    <x v="64"/>
    <m/>
    <m/>
  </r>
  <r>
    <x v="370"/>
    <m/>
    <s v="female"/>
    <m/>
    <n v="28"/>
    <n v="63.553730000000002"/>
    <n v="0.5"/>
    <n v="0"/>
    <x v="1"/>
    <s v="."/>
    <s v="."/>
    <s v="."/>
    <s v="."/>
    <n v="0"/>
    <n v="0"/>
    <n v="0.5"/>
    <n v="0"/>
    <n v="0"/>
    <n v="33"/>
    <n v="0.5"/>
    <m/>
    <x v="2"/>
    <x v="65"/>
    <m/>
    <m/>
  </r>
  <r>
    <x v="370"/>
    <m/>
    <s v="female"/>
    <m/>
    <m/>
    <n v="63.553730000000002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370"/>
    <m/>
    <s v="female"/>
    <m/>
    <m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70"/>
    <m/>
    <s v="female"/>
    <m/>
    <m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154"/>
    <m/>
    <m/>
  </r>
  <r>
    <x v="370"/>
    <m/>
    <s v="female"/>
    <m/>
    <m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23"/>
    <m/>
    <m/>
  </r>
  <r>
    <x v="370"/>
    <m/>
    <s v="female"/>
    <m/>
    <m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4"/>
    <m/>
    <m/>
  </r>
  <r>
    <x v="370"/>
    <m/>
    <s v="female"/>
    <m/>
    <m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24"/>
    <m/>
    <m/>
  </r>
  <r>
    <x v="370"/>
    <m/>
    <s v="female"/>
    <m/>
    <m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133"/>
    <m/>
    <m/>
  </r>
  <r>
    <x v="370"/>
    <m/>
    <s v="female"/>
    <m/>
    <n v="30"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4"/>
    <m/>
    <m/>
  </r>
  <r>
    <x v="370"/>
    <m/>
    <s v="female"/>
    <m/>
    <n v="30"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23"/>
    <m/>
    <m/>
  </r>
  <r>
    <x v="370"/>
    <m/>
    <s v="female"/>
    <m/>
    <n v="30"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18"/>
    <m/>
    <m/>
  </r>
  <r>
    <x v="370"/>
    <m/>
    <s v="female"/>
    <m/>
    <n v="29"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42"/>
    <m/>
    <m/>
  </r>
  <r>
    <x v="370"/>
    <m/>
    <s v="female"/>
    <m/>
    <n v="29"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3"/>
    <m/>
    <m/>
  </r>
  <r>
    <x v="370"/>
    <m/>
    <s v="female"/>
    <m/>
    <n v="30"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154"/>
    <m/>
    <m/>
  </r>
  <r>
    <x v="370"/>
    <m/>
    <s v="female"/>
    <m/>
    <n v="28"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154"/>
    <m/>
    <m/>
  </r>
  <r>
    <x v="370"/>
    <m/>
    <s v="female"/>
    <m/>
    <n v="30"/>
    <n v="63.553730000000002"/>
    <n v="0"/>
    <n v="0"/>
    <x v="0"/>
    <s v="."/>
    <s v="."/>
    <s v="."/>
    <s v="."/>
    <n v="0"/>
    <n v="0"/>
    <n v="0"/>
    <n v="0"/>
    <n v="0"/>
    <n v="33"/>
    <n v="0"/>
    <m/>
    <x v="0"/>
    <x v="49"/>
    <m/>
    <m/>
  </r>
  <r>
    <x v="370"/>
    <m/>
    <s v="female"/>
    <m/>
    <n v="29"/>
    <n v="63.553730000000002"/>
    <n v="0"/>
    <n v="0"/>
    <x v="0"/>
    <s v="Active Other neurol/med diagnoses"/>
    <s v="."/>
    <s v="."/>
    <s v="."/>
    <n v="0"/>
    <n v="0"/>
    <n v="0"/>
    <n v="0"/>
    <n v="0"/>
    <n v="33"/>
    <n v="0"/>
    <m/>
    <x v="1"/>
    <x v="47"/>
    <m/>
    <m/>
  </r>
  <r>
    <x v="370"/>
    <m/>
    <s v="female"/>
    <m/>
    <n v="29"/>
    <n v="63.553730000000002"/>
    <n v="0"/>
    <n v="0"/>
    <x v="0"/>
    <s v="."/>
    <s v="."/>
    <s v="."/>
    <s v="."/>
    <n v="0"/>
    <n v="0"/>
    <n v="0"/>
    <n v="0"/>
    <n v="0"/>
    <n v="33"/>
    <n v="0"/>
    <m/>
    <x v="2"/>
    <x v="17"/>
    <m/>
    <m/>
  </r>
  <r>
    <x v="370"/>
    <m/>
    <s v="female"/>
    <m/>
    <n v="30"/>
    <n v="63.553730000000002"/>
    <n v="0"/>
    <n v="0"/>
    <x v="0"/>
    <s v="."/>
    <s v="."/>
    <s v="."/>
    <s v="."/>
    <n v="0"/>
    <n v="0"/>
    <n v="0"/>
    <n v="0"/>
    <n v="0"/>
    <n v="33"/>
    <n v="0"/>
    <m/>
    <x v="1"/>
    <x v="72"/>
    <m/>
    <m/>
  </r>
  <r>
    <x v="370"/>
    <m/>
    <s v="female"/>
    <m/>
    <n v="30"/>
    <n v="63.553730000000002"/>
    <n v="0"/>
    <n v="0"/>
    <x v="0"/>
    <s v="."/>
    <s v="."/>
    <s v="."/>
    <s v="."/>
    <n v="0"/>
    <n v="0"/>
    <n v="0"/>
    <n v="0"/>
    <n v="0"/>
    <n v="33"/>
    <n v="0"/>
    <m/>
    <x v="2"/>
    <x v="14"/>
    <m/>
    <m/>
  </r>
  <r>
    <x v="370"/>
    <m/>
    <s v="female"/>
    <m/>
    <n v="28"/>
    <n v="63.553730000000002"/>
    <n v="0"/>
    <n v="0"/>
    <x v="0"/>
    <s v="."/>
    <s v="."/>
    <s v="."/>
    <s v="."/>
    <n v="0"/>
    <n v="0"/>
    <n v="0"/>
    <n v="0"/>
    <n v="0"/>
    <n v="33"/>
    <n v="0"/>
    <m/>
    <x v="2"/>
    <x v="43"/>
    <m/>
    <m/>
  </r>
  <r>
    <x v="370"/>
    <m/>
    <s v="female"/>
    <m/>
    <n v="29"/>
    <n v="63.553730000000002"/>
    <n v="0"/>
    <n v="0"/>
    <x v="0"/>
    <s v="."/>
    <s v="."/>
    <s v="."/>
    <s v="."/>
    <n v="0"/>
    <n v="0"/>
    <n v="0"/>
    <n v="0"/>
    <n v="0"/>
    <n v="33"/>
    <n v="0"/>
    <m/>
    <x v="2"/>
    <x v="73"/>
    <m/>
    <m/>
  </r>
  <r>
    <x v="370"/>
    <m/>
    <s v="female"/>
    <m/>
    <n v="30"/>
    <n v="63.553730000000002"/>
    <n v="0"/>
    <n v="0"/>
    <x v="0"/>
    <s v="Remote CVD"/>
    <s v="."/>
    <s v="."/>
    <s v="."/>
    <n v="0"/>
    <n v="0"/>
    <n v="0"/>
    <n v="0"/>
    <n v="0"/>
    <n v="33"/>
    <n v="0"/>
    <m/>
    <x v="2"/>
    <x v="86"/>
    <m/>
    <m/>
  </r>
  <r>
    <x v="370"/>
    <m/>
    <s v="female"/>
    <m/>
    <n v="30"/>
    <n v="63.553730000000002"/>
    <n v="0"/>
    <n v="0"/>
    <x v="0"/>
    <s v="Remote Other neurol/med diagnoses"/>
    <s v="."/>
    <s v="."/>
    <s v="."/>
    <n v="0"/>
    <n v="0"/>
    <n v="0"/>
    <n v="0"/>
    <n v="0"/>
    <n v="33"/>
    <n v="0"/>
    <m/>
    <x v="2"/>
    <x v="61"/>
    <m/>
    <m/>
  </r>
  <r>
    <x v="370"/>
    <m/>
    <s v="female"/>
    <m/>
    <n v="29"/>
    <n v="63.553730000000002"/>
    <n v="0"/>
    <n v="0"/>
    <x v="0"/>
    <s v="Active Mood disorder"/>
    <s v="."/>
    <s v="."/>
    <s v="."/>
    <n v="0"/>
    <n v="0"/>
    <n v="0"/>
    <n v="0"/>
    <n v="0"/>
    <n v="33"/>
    <n v="0"/>
    <m/>
    <x v="5"/>
    <x v="78"/>
    <m/>
    <m/>
  </r>
  <r>
    <x v="371"/>
    <m/>
    <s v="female"/>
    <m/>
    <n v="26"/>
    <n v="84.785769999999999"/>
    <n v="0.5"/>
    <n v="0.5"/>
    <x v="4"/>
    <s v="."/>
    <s v="."/>
    <s v="."/>
    <s v="."/>
    <n v="0"/>
    <n v="0.5"/>
    <n v="0.5"/>
    <n v="0"/>
    <n v="0"/>
    <n v="33"/>
    <n v="1.5"/>
    <m/>
    <x v="8"/>
    <x v="41"/>
    <m/>
    <m/>
  </r>
  <r>
    <x v="371"/>
    <m/>
    <s v="female"/>
    <m/>
    <n v="19"/>
    <n v="84.785769999999999"/>
    <n v="1"/>
    <n v="1"/>
    <x v="27"/>
    <s v="Active Mood disorder"/>
    <s v="."/>
    <s v="."/>
    <s v="."/>
    <n v="0.5"/>
    <n v="1"/>
    <n v="1"/>
    <n v="1"/>
    <n v="0"/>
    <n v="33"/>
    <n v="4.5"/>
    <m/>
    <x v="4"/>
    <x v="110"/>
    <m/>
    <m/>
  </r>
  <r>
    <x v="372"/>
    <m/>
    <s v="female"/>
    <m/>
    <n v="30"/>
    <n v="53.245724000000003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372"/>
    <m/>
    <s v="female"/>
    <m/>
    <n v="30"/>
    <n v="53.245724000000003"/>
    <n v="0"/>
    <n v="0"/>
    <x v="0"/>
    <s v="."/>
    <s v="."/>
    <s v="."/>
    <s v="."/>
    <n v="0"/>
    <n v="0"/>
    <n v="0"/>
    <n v="0"/>
    <n v="0"/>
    <n v="34"/>
    <n v="0"/>
    <m/>
    <x v="7"/>
    <x v="23"/>
    <m/>
    <m/>
  </r>
  <r>
    <x v="373"/>
    <m/>
    <s v="male"/>
    <m/>
    <n v="30"/>
    <n v="70.00958"/>
    <n v="0.5"/>
    <n v="0.5"/>
    <x v="4"/>
    <s v="."/>
    <s v="."/>
    <s v="."/>
    <s v="."/>
    <n v="0"/>
    <n v="0.5"/>
    <n v="0.5"/>
    <n v="0"/>
    <n v="0"/>
    <n v="34"/>
    <n v="1.5"/>
    <m/>
    <x v="12"/>
    <x v="141"/>
    <m/>
    <m/>
  </r>
  <r>
    <x v="373"/>
    <m/>
    <s v="male"/>
    <m/>
    <n v="29"/>
    <n v="70.00958"/>
    <n v="0"/>
    <n v="0"/>
    <x v="0"/>
    <s v="."/>
    <s v="."/>
    <s v="."/>
    <s v="."/>
    <n v="0"/>
    <n v="0"/>
    <n v="0"/>
    <n v="0"/>
    <n v="0"/>
    <n v="34"/>
    <n v="0"/>
    <m/>
    <x v="12"/>
    <x v="168"/>
    <m/>
    <m/>
  </r>
  <r>
    <x v="373"/>
    <m/>
    <s v="male"/>
    <m/>
    <n v="29"/>
    <n v="70.00958"/>
    <n v="0.5"/>
    <n v="0"/>
    <x v="15"/>
    <s v="."/>
    <s v="."/>
    <s v="."/>
    <s v="."/>
    <n v="0"/>
    <n v="0"/>
    <n v="0.5"/>
    <n v="0"/>
    <n v="0"/>
    <n v="34"/>
    <n v="0.5"/>
    <m/>
    <x v="12"/>
    <x v="141"/>
    <m/>
    <m/>
  </r>
  <r>
    <x v="373"/>
    <m/>
    <s v="male"/>
    <m/>
    <n v="29"/>
    <n v="70.00958"/>
    <n v="0.5"/>
    <n v="1"/>
    <x v="4"/>
    <s v="."/>
    <s v="."/>
    <s v="."/>
    <s v="."/>
    <n v="1"/>
    <n v="0.5"/>
    <n v="0.5"/>
    <n v="0.5"/>
    <n v="0"/>
    <n v="34"/>
    <n v="3.5"/>
    <m/>
    <x v="12"/>
    <x v="71"/>
    <m/>
    <m/>
  </r>
  <r>
    <x v="374"/>
    <m/>
    <s v="male"/>
    <m/>
    <n v="22"/>
    <n v="68.900750000000002"/>
    <n v="1"/>
    <n v="1"/>
    <x v="4"/>
    <s v="AD dem w/CVD contribut"/>
    <s v="."/>
    <s v="."/>
    <s v="."/>
    <n v="1"/>
    <n v="0.5"/>
    <n v="1"/>
    <n v="1"/>
    <n v="0"/>
    <n v="23"/>
    <n v="4.5"/>
    <m/>
    <x v="10"/>
    <x v="77"/>
    <m/>
    <m/>
  </r>
  <r>
    <x v="374"/>
    <m/>
    <s v="male"/>
    <m/>
    <n v="16"/>
    <n v="68.900750000000002"/>
    <n v="1"/>
    <n v="1"/>
    <x v="4"/>
    <s v="Active Mood disorder"/>
    <s v="."/>
    <s v="."/>
    <s v="."/>
    <n v="1"/>
    <n v="1"/>
    <n v="1"/>
    <n v="0.5"/>
    <n v="0"/>
    <n v="23"/>
    <n v="4.5"/>
    <m/>
    <x v="2"/>
    <x v="108"/>
    <m/>
    <m/>
  </r>
  <r>
    <x v="375"/>
    <m/>
    <s v="male"/>
    <m/>
    <n v="30"/>
    <n v="74.847369999999998"/>
    <n v="0"/>
    <n v="0"/>
    <x v="0"/>
    <s v="."/>
    <s v="."/>
    <s v="."/>
    <s v="."/>
    <n v="0"/>
    <n v="0"/>
    <n v="0"/>
    <n v="0"/>
    <n v="0"/>
    <n v="24"/>
    <n v="0"/>
    <m/>
    <x v="3"/>
    <x v="17"/>
    <m/>
    <m/>
  </r>
  <r>
    <x v="375"/>
    <m/>
    <s v="male"/>
    <m/>
    <n v="28"/>
    <n v="74.847369999999998"/>
    <n v="0"/>
    <n v="0"/>
    <x v="0"/>
    <s v="."/>
    <s v="."/>
    <s v="."/>
    <s v="."/>
    <n v="0"/>
    <n v="0"/>
    <n v="0"/>
    <n v="0"/>
    <n v="0"/>
    <n v="24"/>
    <n v="0"/>
    <m/>
    <x v="3"/>
    <x v="147"/>
    <m/>
    <m/>
  </r>
  <r>
    <x v="375"/>
    <m/>
    <s v="male"/>
    <m/>
    <n v="27"/>
    <n v="74.847369999999998"/>
    <n v="0.5"/>
    <n v="0"/>
    <x v="1"/>
    <s v="."/>
    <s v="."/>
    <s v="."/>
    <s v="."/>
    <n v="0"/>
    <n v="0"/>
    <n v="0.5"/>
    <n v="0"/>
    <n v="0"/>
    <n v="24"/>
    <n v="0.5"/>
    <m/>
    <x v="3"/>
    <x v="2"/>
    <m/>
    <m/>
  </r>
  <r>
    <x v="376"/>
    <m/>
    <s v="male"/>
    <m/>
    <n v="29"/>
    <n v="79.069130000000001"/>
    <n v="0.5"/>
    <n v="0"/>
    <x v="2"/>
    <s v="."/>
    <s v="."/>
    <s v="."/>
    <s v="."/>
    <n v="0"/>
    <n v="0"/>
    <n v="0.5"/>
    <n v="0"/>
    <n v="0"/>
    <n v="33"/>
    <n v="0.5"/>
    <m/>
    <x v="6"/>
    <x v="18"/>
    <m/>
    <m/>
  </r>
  <r>
    <x v="376"/>
    <m/>
    <s v="male"/>
    <m/>
    <n v="27"/>
    <n v="79.069130000000001"/>
    <n v="0.5"/>
    <n v="0"/>
    <x v="2"/>
    <s v="."/>
    <s v="."/>
    <s v="."/>
    <s v="."/>
    <n v="0"/>
    <n v="0"/>
    <n v="0.5"/>
    <n v="0.5"/>
    <n v="0"/>
    <n v="33"/>
    <n v="1"/>
    <m/>
    <x v="6"/>
    <x v="2"/>
    <m/>
    <m/>
  </r>
  <r>
    <x v="376"/>
    <m/>
    <s v="male"/>
    <m/>
    <n v="28"/>
    <n v="79.069130000000001"/>
    <n v="0.5"/>
    <n v="0"/>
    <x v="1"/>
    <s v="."/>
    <s v="."/>
    <s v="."/>
    <s v="."/>
    <n v="0"/>
    <n v="0.5"/>
    <n v="0.5"/>
    <n v="0"/>
    <n v="0"/>
    <n v="33"/>
    <n v="1"/>
    <m/>
    <x v="7"/>
    <x v="33"/>
    <m/>
    <m/>
  </r>
  <r>
    <x v="376"/>
    <m/>
    <s v="male"/>
    <m/>
    <n v="27"/>
    <n v="79.069130000000001"/>
    <n v="0.5"/>
    <n v="0"/>
    <x v="4"/>
    <s v="."/>
    <s v="."/>
    <s v="."/>
    <s v="."/>
    <n v="0"/>
    <n v="0"/>
    <n v="0.5"/>
    <n v="0.5"/>
    <n v="0"/>
    <n v="33"/>
    <n v="1"/>
    <m/>
    <x v="6"/>
    <x v="42"/>
    <m/>
    <m/>
  </r>
  <r>
    <x v="376"/>
    <m/>
    <s v="male"/>
    <m/>
    <n v="28"/>
    <n v="79.069130000000001"/>
    <n v="0.5"/>
    <n v="0"/>
    <x v="1"/>
    <s v="."/>
    <s v="."/>
    <s v="."/>
    <s v="."/>
    <n v="0"/>
    <n v="0"/>
    <n v="0.5"/>
    <n v="0.5"/>
    <n v="0"/>
    <n v="33"/>
    <n v="1"/>
    <m/>
    <x v="7"/>
    <x v="4"/>
    <m/>
    <m/>
  </r>
  <r>
    <x v="376"/>
    <m/>
    <s v="male"/>
    <m/>
    <n v="27"/>
    <n v="79.069130000000001"/>
    <n v="0.5"/>
    <n v="0"/>
    <x v="4"/>
    <s v="."/>
    <s v="."/>
    <s v="."/>
    <s v="."/>
    <n v="0.5"/>
    <n v="0"/>
    <n v="0.5"/>
    <n v="0"/>
    <n v="0"/>
    <n v="33"/>
    <n v="1"/>
    <m/>
    <x v="7"/>
    <x v="23"/>
    <m/>
    <m/>
  </r>
  <r>
    <x v="376"/>
    <m/>
    <s v="male"/>
    <m/>
    <n v="23"/>
    <n v="79.069130000000001"/>
    <n v="0.5"/>
    <n v="0.5"/>
    <x v="1"/>
    <s v="."/>
    <s v="."/>
    <s v="."/>
    <s v="."/>
    <n v="0.5"/>
    <n v="0.5"/>
    <n v="1"/>
    <n v="0.5"/>
    <n v="1"/>
    <n v="33"/>
    <n v="4"/>
    <m/>
    <x v="7"/>
    <x v="67"/>
    <m/>
    <m/>
  </r>
  <r>
    <x v="376"/>
    <m/>
    <s v="male"/>
    <m/>
    <n v="21"/>
    <n v="79.069130000000001"/>
    <n v="1"/>
    <n v="1"/>
    <x v="4"/>
    <s v="Remote Med-induced Cog Dys"/>
    <s v="Active Other neurol/med diagnoses"/>
    <s v="."/>
    <s v="."/>
    <n v="0.5"/>
    <n v="1"/>
    <n v="1"/>
    <n v="1"/>
    <n v="1"/>
    <n v="33"/>
    <n v="5.5"/>
    <m/>
    <x v="4"/>
    <x v="33"/>
    <m/>
    <m/>
  </r>
  <r>
    <x v="377"/>
    <m/>
    <s v="male"/>
    <m/>
    <n v="30"/>
    <n v="53.92745"/>
    <n v="0"/>
    <n v="0"/>
    <x v="0"/>
    <s v="."/>
    <s v="."/>
    <s v="."/>
    <s v="."/>
    <n v="0"/>
    <n v="0"/>
    <n v="0"/>
    <n v="0"/>
    <n v="0"/>
    <n v="34"/>
    <n v="0"/>
    <m/>
    <x v="13"/>
    <x v="26"/>
    <m/>
    <m/>
  </r>
  <r>
    <x v="377"/>
    <m/>
    <s v="male"/>
    <m/>
    <n v="29"/>
    <n v="53.92745"/>
    <n v="0"/>
    <n v="0"/>
    <x v="0"/>
    <s v="."/>
    <s v="."/>
    <s v="."/>
    <s v="."/>
    <n v="0"/>
    <n v="0"/>
    <n v="0"/>
    <n v="0"/>
    <n v="0"/>
    <n v="34"/>
    <n v="0"/>
    <m/>
    <x v="16"/>
    <x v="111"/>
    <m/>
    <m/>
  </r>
  <r>
    <x v="378"/>
    <m/>
    <s v="female"/>
    <m/>
    <n v="28"/>
    <n v="63.772759999999998"/>
    <n v="0.5"/>
    <n v="0.5"/>
    <x v="4"/>
    <s v="AD dem w/depresss- not contribut"/>
    <s v="Active Mood disorder"/>
    <s v="."/>
    <s v="."/>
    <n v="0.5"/>
    <n v="1"/>
    <n v="1"/>
    <n v="0.5"/>
    <n v="0"/>
    <n v="33"/>
    <n v="3.5"/>
    <m/>
    <x v="5"/>
    <x v="48"/>
    <m/>
    <m/>
  </r>
  <r>
    <x v="378"/>
    <m/>
    <s v="female"/>
    <m/>
    <n v="26"/>
    <n v="63.772759999999998"/>
    <n v="1"/>
    <n v="1"/>
    <x v="3"/>
    <s v="Active Mood disorder"/>
    <s v="."/>
    <s v="."/>
    <s v="."/>
    <n v="1"/>
    <n v="0.5"/>
    <n v="1"/>
    <n v="1"/>
    <n v="0"/>
    <n v="33"/>
    <n v="4.5"/>
    <m/>
    <x v="2"/>
    <x v="42"/>
    <m/>
    <m/>
  </r>
  <r>
    <x v="378"/>
    <m/>
    <s v="female"/>
    <m/>
    <n v="24"/>
    <n v="63.772759999999998"/>
    <n v="1"/>
    <n v="1"/>
    <x v="4"/>
    <s v="."/>
    <s v="."/>
    <s v="."/>
    <s v="."/>
    <n v="1"/>
    <n v="1"/>
    <n v="1"/>
    <n v="1"/>
    <n v="0"/>
    <n v="33"/>
    <n v="5"/>
    <m/>
    <x v="5"/>
    <x v="24"/>
    <m/>
    <m/>
  </r>
  <r>
    <x v="378"/>
    <m/>
    <s v="female"/>
    <m/>
    <n v="19"/>
    <n v="63.772759999999998"/>
    <n v="2"/>
    <n v="2"/>
    <x v="4"/>
    <s v="Remote Mood disorder"/>
    <s v="Remote Other neurol/med diagnoses"/>
    <s v="."/>
    <s v="."/>
    <n v="2"/>
    <n v="2"/>
    <n v="2"/>
    <n v="2"/>
    <n v="2"/>
    <n v="33"/>
    <n v="12"/>
    <m/>
    <x v="5"/>
    <x v="5"/>
    <m/>
    <m/>
  </r>
  <r>
    <x v="379"/>
    <m/>
    <s v="female"/>
    <m/>
    <n v="29"/>
    <n v="67.734430000000003"/>
    <n v="0"/>
    <n v="0"/>
    <x v="0"/>
    <s v="Remote Mood disorder"/>
    <s v="."/>
    <s v="."/>
    <s v="."/>
    <n v="0"/>
    <n v="0"/>
    <n v="0"/>
    <n v="0"/>
    <n v="0"/>
    <n v="23"/>
    <n v="0"/>
    <m/>
    <x v="3"/>
    <x v="6"/>
    <m/>
    <m/>
  </r>
  <r>
    <x v="379"/>
    <m/>
    <s v="female"/>
    <m/>
    <n v="29"/>
    <n v="67.734430000000003"/>
    <n v="0"/>
    <n v="0"/>
    <x v="0"/>
    <s v="."/>
    <s v="."/>
    <s v="."/>
    <s v="."/>
    <n v="0"/>
    <n v="0"/>
    <n v="0"/>
    <n v="0"/>
    <n v="0"/>
    <n v="23"/>
    <n v="0"/>
    <m/>
    <x v="10"/>
    <x v="6"/>
    <m/>
    <m/>
  </r>
  <r>
    <x v="379"/>
    <m/>
    <s v="female"/>
    <m/>
    <n v="29"/>
    <n v="67.734430000000003"/>
    <n v="0"/>
    <n v="0"/>
    <x v="0"/>
    <s v="."/>
    <s v="."/>
    <s v="."/>
    <s v="."/>
    <n v="0"/>
    <n v="0"/>
    <n v="0"/>
    <n v="0"/>
    <n v="0"/>
    <n v="23"/>
    <n v="0"/>
    <m/>
    <x v="10"/>
    <x v="6"/>
    <m/>
    <m/>
  </r>
  <r>
    <x v="379"/>
    <m/>
    <s v="female"/>
    <m/>
    <n v="29"/>
    <n v="67.734430000000003"/>
    <n v="0"/>
    <n v="0"/>
    <x v="0"/>
    <s v="."/>
    <s v="."/>
    <s v="."/>
    <s v="."/>
    <n v="0"/>
    <n v="0"/>
    <n v="0"/>
    <n v="0"/>
    <n v="0"/>
    <n v="23"/>
    <n v="0"/>
    <m/>
    <x v="10"/>
    <x v="35"/>
    <m/>
    <m/>
  </r>
  <r>
    <x v="380"/>
    <m/>
    <s v="female"/>
    <m/>
    <n v="30"/>
    <n v="58.518819999999998"/>
    <n v="0"/>
    <n v="0"/>
    <x v="0"/>
    <s v="."/>
    <s v="."/>
    <s v="."/>
    <s v="."/>
    <n v="0"/>
    <n v="0"/>
    <n v="0"/>
    <n v="0"/>
    <n v="0"/>
    <n v="44"/>
    <n v="0"/>
    <m/>
    <x v="1"/>
    <x v="28"/>
    <m/>
    <m/>
  </r>
  <r>
    <x v="380"/>
    <m/>
    <s v="female"/>
    <m/>
    <n v="29"/>
    <n v="58.518819999999998"/>
    <n v="0"/>
    <n v="0"/>
    <x v="0"/>
    <s v="."/>
    <s v="."/>
    <s v="."/>
    <s v="."/>
    <n v="0"/>
    <n v="0"/>
    <n v="0"/>
    <n v="0"/>
    <n v="0"/>
    <n v="44"/>
    <n v="0"/>
    <m/>
    <x v="2"/>
    <x v="32"/>
    <m/>
    <m/>
  </r>
  <r>
    <x v="380"/>
    <m/>
    <s v="female"/>
    <m/>
    <n v="26"/>
    <n v="58.518819999999998"/>
    <n v="0"/>
    <n v="0"/>
    <x v="0"/>
    <s v="."/>
    <s v="."/>
    <s v="."/>
    <s v="."/>
    <n v="0"/>
    <n v="0"/>
    <n v="0"/>
    <n v="0"/>
    <n v="0"/>
    <n v="44"/>
    <n v="0"/>
    <m/>
    <x v="1"/>
    <x v="110"/>
    <m/>
    <m/>
  </r>
  <r>
    <x v="380"/>
    <m/>
    <s v="female"/>
    <m/>
    <n v="29"/>
    <n v="58.518819999999998"/>
    <n v="0.5"/>
    <n v="0.5"/>
    <x v="4"/>
    <s v="."/>
    <s v="."/>
    <s v="."/>
    <s v="."/>
    <n v="1"/>
    <n v="1"/>
    <n v="1"/>
    <n v="0.5"/>
    <n v="0"/>
    <n v="44"/>
    <n v="4"/>
    <m/>
    <x v="2"/>
    <x v="127"/>
    <m/>
    <m/>
  </r>
  <r>
    <x v="380"/>
    <m/>
    <s v="female"/>
    <m/>
    <n v="21"/>
    <n v="58.518819999999998"/>
    <n v="1"/>
    <n v="1"/>
    <x v="4"/>
    <s v="."/>
    <s v="."/>
    <s v="."/>
    <s v="."/>
    <n v="1"/>
    <n v="1"/>
    <n v="1"/>
    <n v="1"/>
    <n v="1"/>
    <n v="44"/>
    <n v="6"/>
    <m/>
    <x v="0"/>
    <x v="0"/>
    <m/>
    <m/>
  </r>
  <r>
    <x v="381"/>
    <m/>
    <s v="male"/>
    <m/>
    <n v="26"/>
    <n v="63.534565000000001"/>
    <n v="0.5"/>
    <n v="0.5"/>
    <x v="4"/>
    <s v="."/>
    <s v="."/>
    <s v="."/>
    <s v="."/>
    <n v="0.5"/>
    <n v="0.5"/>
    <n v="1"/>
    <n v="0.5"/>
    <n v="1"/>
    <n v="34"/>
    <n v="4"/>
    <m/>
    <x v="4"/>
    <x v="128"/>
    <m/>
    <m/>
  </r>
  <r>
    <x v="381"/>
    <m/>
    <s v="male"/>
    <m/>
    <n v="26"/>
    <n v="63.534565000000001"/>
    <n v="0.5"/>
    <n v="0.5"/>
    <x v="4"/>
    <s v="Remote Mood disorder"/>
    <s v="Active Other neurol/med diagnoses"/>
    <s v="."/>
    <s v="."/>
    <n v="0.5"/>
    <n v="1"/>
    <n v="1"/>
    <n v="0.5"/>
    <n v="0"/>
    <n v="34"/>
    <n v="3.5"/>
    <m/>
    <x v="4"/>
    <x v="183"/>
    <m/>
    <m/>
  </r>
  <r>
    <x v="381"/>
    <m/>
    <s v="male"/>
    <m/>
    <n v="25"/>
    <n v="63.534565000000001"/>
    <n v="1"/>
    <n v="1"/>
    <x v="4"/>
    <s v="Remote Mood disorder"/>
    <s v="."/>
    <s v="."/>
    <s v="."/>
    <n v="0.5"/>
    <n v="1"/>
    <n v="1"/>
    <n v="1"/>
    <n v="0"/>
    <n v="34"/>
    <n v="4.5"/>
    <m/>
    <x v="0"/>
    <x v="0"/>
    <m/>
    <m/>
  </r>
  <r>
    <x v="382"/>
    <m/>
    <s v="female"/>
    <m/>
    <n v="29"/>
    <n v="70.562629999999999"/>
    <n v="0"/>
    <n v="0"/>
    <x v="0"/>
    <s v="."/>
    <s v="."/>
    <s v="."/>
    <s v="."/>
    <n v="0"/>
    <n v="0"/>
    <n v="0"/>
    <n v="0"/>
    <n v="0"/>
    <n v="44"/>
    <n v="0"/>
    <m/>
    <x v="9"/>
    <x v="95"/>
    <m/>
    <m/>
  </r>
  <r>
    <x v="382"/>
    <m/>
    <s v="female"/>
    <m/>
    <n v="30"/>
    <n v="70.562629999999999"/>
    <n v="0"/>
    <n v="0"/>
    <x v="0"/>
    <s v="."/>
    <s v="."/>
    <s v="."/>
    <s v="."/>
    <n v="0"/>
    <n v="0"/>
    <n v="0"/>
    <n v="0"/>
    <n v="0"/>
    <n v="44"/>
    <n v="0"/>
    <m/>
    <x v="17"/>
    <x v="165"/>
    <m/>
    <m/>
  </r>
  <r>
    <x v="382"/>
    <m/>
    <s v="female"/>
    <m/>
    <n v="30"/>
    <n v="70.562629999999999"/>
    <n v="0"/>
    <n v="0"/>
    <x v="0"/>
    <s v="."/>
    <s v="."/>
    <s v="."/>
    <s v="."/>
    <n v="0"/>
    <n v="0"/>
    <n v="0"/>
    <n v="0"/>
    <n v="0"/>
    <n v="44"/>
    <n v="0"/>
    <m/>
    <x v="17"/>
    <x v="92"/>
    <m/>
    <m/>
  </r>
  <r>
    <x v="382"/>
    <m/>
    <s v="female"/>
    <m/>
    <n v="30"/>
    <n v="70.562629999999999"/>
    <n v="0"/>
    <n v="0"/>
    <x v="0"/>
    <s v="."/>
    <s v="."/>
    <s v="."/>
    <s v="."/>
    <n v="0"/>
    <n v="0"/>
    <n v="0"/>
    <n v="0"/>
    <n v="0"/>
    <n v="44"/>
    <n v="0"/>
    <m/>
    <x v="17"/>
    <x v="76"/>
    <m/>
    <m/>
  </r>
  <r>
    <x v="382"/>
    <m/>
    <s v="female"/>
    <m/>
    <n v="30"/>
    <n v="70.562629999999999"/>
    <n v="0"/>
    <n v="0"/>
    <x v="0"/>
    <s v="."/>
    <s v="."/>
    <s v="."/>
    <s v="."/>
    <n v="0"/>
    <n v="0"/>
    <n v="0"/>
    <n v="0"/>
    <n v="0"/>
    <n v="44"/>
    <n v="0"/>
    <m/>
    <x v="9"/>
    <x v="92"/>
    <m/>
    <m/>
  </r>
  <r>
    <x v="382"/>
    <m/>
    <s v="female"/>
    <m/>
    <n v="30"/>
    <n v="70.562629999999999"/>
    <n v="0"/>
    <n v="0"/>
    <x v="0"/>
    <s v="."/>
    <s v="."/>
    <s v="."/>
    <s v="."/>
    <n v="0"/>
    <n v="0"/>
    <n v="0"/>
    <n v="0"/>
    <n v="0"/>
    <n v="44"/>
    <n v="0"/>
    <m/>
    <x v="9"/>
    <x v="132"/>
    <m/>
    <m/>
  </r>
  <r>
    <x v="382"/>
    <m/>
    <s v="female"/>
    <m/>
    <n v="30"/>
    <n v="70.562629999999999"/>
    <n v="0"/>
    <n v="0"/>
    <x v="0"/>
    <s v="."/>
    <s v="."/>
    <s v="."/>
    <s v="."/>
    <n v="0"/>
    <n v="0"/>
    <n v="0"/>
    <n v="0"/>
    <n v="0"/>
    <n v="44"/>
    <n v="0"/>
    <m/>
    <x v="17"/>
    <x v="185"/>
    <m/>
    <m/>
  </r>
  <r>
    <x v="382"/>
    <m/>
    <s v="female"/>
    <m/>
    <n v="30"/>
    <n v="70.562629999999999"/>
    <n v="0"/>
    <n v="0"/>
    <x v="0"/>
    <s v="."/>
    <s v="."/>
    <s v="."/>
    <s v="."/>
    <n v="0"/>
    <n v="0"/>
    <n v="0"/>
    <n v="0"/>
    <n v="0"/>
    <n v="44"/>
    <n v="0"/>
    <m/>
    <x v="0"/>
    <x v="0"/>
    <m/>
    <m/>
  </r>
  <r>
    <x v="383"/>
    <m/>
    <s v="male"/>
    <m/>
    <n v="29"/>
    <n v="75.693359999999998"/>
    <n v="0"/>
    <n v="0"/>
    <x v="0"/>
    <s v="."/>
    <s v="."/>
    <s v="."/>
    <s v="."/>
    <n v="0"/>
    <n v="0"/>
    <n v="0"/>
    <n v="0"/>
    <n v="0"/>
    <n v="33"/>
    <n v="0"/>
    <m/>
    <x v="4"/>
    <x v="10"/>
    <m/>
    <m/>
  </r>
  <r>
    <x v="383"/>
    <m/>
    <s v="male"/>
    <m/>
    <n v="29"/>
    <n v="75.693359999999998"/>
    <n v="0"/>
    <n v="0"/>
    <x v="0"/>
    <s v="."/>
    <s v="."/>
    <s v="."/>
    <s v="."/>
    <n v="0"/>
    <n v="0"/>
    <n v="0"/>
    <n v="0"/>
    <n v="0"/>
    <n v="33"/>
    <n v="0"/>
    <m/>
    <x v="10"/>
    <x v="43"/>
    <m/>
    <m/>
  </r>
  <r>
    <x v="383"/>
    <m/>
    <s v="male"/>
    <m/>
    <n v="29"/>
    <n v="75.693359999999998"/>
    <n v="0"/>
    <n v="0"/>
    <x v="0"/>
    <s v="."/>
    <s v="."/>
    <s v="."/>
    <s v="."/>
    <n v="0"/>
    <n v="0"/>
    <n v="0"/>
    <n v="0"/>
    <n v="0"/>
    <n v="33"/>
    <n v="0"/>
    <m/>
    <x v="10"/>
    <x v="43"/>
    <m/>
    <m/>
  </r>
  <r>
    <x v="383"/>
    <m/>
    <s v="male"/>
    <m/>
    <n v="29"/>
    <n v="75.693359999999998"/>
    <n v="0"/>
    <n v="0"/>
    <x v="0"/>
    <s v="."/>
    <s v="."/>
    <s v="."/>
    <s v="."/>
    <n v="0"/>
    <n v="0"/>
    <n v="0"/>
    <n v="0"/>
    <n v="0"/>
    <n v="33"/>
    <n v="0"/>
    <m/>
    <x v="10"/>
    <x v="73"/>
    <m/>
    <m/>
  </r>
  <r>
    <x v="383"/>
    <m/>
    <s v="male"/>
    <m/>
    <n v="29"/>
    <n v="75.693359999999998"/>
    <n v="0"/>
    <n v="0"/>
    <x v="0"/>
    <s v="."/>
    <s v="."/>
    <s v="."/>
    <s v="."/>
    <n v="0"/>
    <n v="0"/>
    <n v="0"/>
    <n v="0"/>
    <n v="0"/>
    <n v="33"/>
    <n v="0"/>
    <m/>
    <x v="3"/>
    <x v="12"/>
    <m/>
    <m/>
  </r>
  <r>
    <x v="383"/>
    <m/>
    <s v="male"/>
    <m/>
    <n v="29"/>
    <n v="75.693359999999998"/>
    <n v="0"/>
    <n v="0"/>
    <x v="0"/>
    <s v="."/>
    <s v="."/>
    <s v="."/>
    <s v="."/>
    <n v="0"/>
    <n v="0"/>
    <n v="0"/>
    <n v="0"/>
    <n v="0"/>
    <n v="33"/>
    <n v="0"/>
    <m/>
    <x v="10"/>
    <x v="44"/>
    <m/>
    <m/>
  </r>
  <r>
    <x v="384"/>
    <m/>
    <s v="female"/>
    <m/>
    <n v="29"/>
    <n v="75.682410000000004"/>
    <n v="0"/>
    <n v="0"/>
    <x v="0"/>
    <s v="."/>
    <s v="."/>
    <s v="."/>
    <s v="."/>
    <n v="0"/>
    <n v="0"/>
    <n v="0"/>
    <n v="0"/>
    <n v="0"/>
    <n v="34"/>
    <n v="0"/>
    <m/>
    <x v="3"/>
    <x v="38"/>
    <m/>
    <m/>
  </r>
  <r>
    <x v="384"/>
    <m/>
    <s v="female"/>
    <m/>
    <n v="28"/>
    <n v="75.682410000000004"/>
    <n v="0"/>
    <n v="0"/>
    <x v="0"/>
    <s v="."/>
    <s v="."/>
    <s v="."/>
    <s v="."/>
    <n v="0"/>
    <n v="0"/>
    <n v="0"/>
    <n v="0"/>
    <n v="0"/>
    <n v="34"/>
    <n v="0"/>
    <m/>
    <x v="3"/>
    <x v="74"/>
    <m/>
    <m/>
  </r>
  <r>
    <x v="384"/>
    <m/>
    <s v="female"/>
    <m/>
    <n v="28"/>
    <n v="75.682410000000004"/>
    <n v="0"/>
    <n v="0"/>
    <x v="0"/>
    <s v="."/>
    <s v="."/>
    <s v="."/>
    <s v="."/>
    <n v="0"/>
    <n v="0"/>
    <n v="0"/>
    <n v="0"/>
    <n v="0"/>
    <n v="34"/>
    <n v="0"/>
    <m/>
    <x v="3"/>
    <x v="131"/>
    <m/>
    <m/>
  </r>
  <r>
    <x v="384"/>
    <m/>
    <s v="female"/>
    <m/>
    <n v="30"/>
    <n v="75.682410000000004"/>
    <n v="0"/>
    <n v="0"/>
    <x v="0"/>
    <s v="."/>
    <s v="."/>
    <s v="."/>
    <s v="."/>
    <n v="0"/>
    <n v="0"/>
    <n v="0"/>
    <n v="0"/>
    <n v="0"/>
    <n v="34"/>
    <n v="0"/>
    <m/>
    <x v="3"/>
    <x v="62"/>
    <m/>
    <m/>
  </r>
  <r>
    <x v="384"/>
    <m/>
    <s v="female"/>
    <m/>
    <n v="27"/>
    <n v="75.682410000000004"/>
    <n v="0"/>
    <n v="0"/>
    <x v="0"/>
    <s v="."/>
    <s v="."/>
    <s v="."/>
    <s v="."/>
    <n v="0"/>
    <n v="0"/>
    <n v="0"/>
    <n v="0"/>
    <n v="0"/>
    <n v="34"/>
    <n v="0"/>
    <m/>
    <x v="3"/>
    <x v="63"/>
    <m/>
    <m/>
  </r>
  <r>
    <x v="384"/>
    <m/>
    <s v="female"/>
    <m/>
    <n v="28"/>
    <n v="75.682410000000004"/>
    <n v="0"/>
    <n v="0"/>
    <x v="0"/>
    <s v="."/>
    <s v="."/>
    <s v="."/>
    <s v="."/>
    <n v="0"/>
    <n v="0"/>
    <n v="0"/>
    <n v="0"/>
    <n v="0"/>
    <n v="34"/>
    <n v="0"/>
    <m/>
    <x v="3"/>
    <x v="57"/>
    <m/>
    <m/>
  </r>
  <r>
    <x v="384"/>
    <m/>
    <s v="female"/>
    <m/>
    <n v="30"/>
    <n v="75.682410000000004"/>
    <n v="0"/>
    <n v="0"/>
    <x v="0"/>
    <s v="."/>
    <s v="."/>
    <s v="."/>
    <s v="."/>
    <n v="0"/>
    <n v="0"/>
    <n v="0"/>
    <n v="0"/>
    <n v="0"/>
    <n v="34"/>
    <n v="0"/>
    <m/>
    <x v="3"/>
    <x v="74"/>
    <m/>
    <m/>
  </r>
  <r>
    <x v="384"/>
    <m/>
    <s v="female"/>
    <m/>
    <n v="29"/>
    <n v="75.682410000000004"/>
    <n v="0"/>
    <n v="0"/>
    <x v="0"/>
    <s v="."/>
    <s v="."/>
    <s v="."/>
    <s v="."/>
    <n v="0"/>
    <n v="0"/>
    <n v="0"/>
    <n v="0"/>
    <n v="0"/>
    <n v="34"/>
    <n v="0"/>
    <m/>
    <x v="3"/>
    <x v="61"/>
    <m/>
    <m/>
  </r>
  <r>
    <x v="384"/>
    <m/>
    <s v="female"/>
    <m/>
    <n v="29"/>
    <n v="75.682410000000004"/>
    <n v="0"/>
    <n v="0"/>
    <x v="0"/>
    <s v="Active Med-induced Cog Dys"/>
    <s v="."/>
    <s v="."/>
    <s v="."/>
    <n v="0"/>
    <n v="0"/>
    <n v="0"/>
    <n v="0"/>
    <n v="0"/>
    <n v="34"/>
    <n v="0"/>
    <m/>
    <x v="3"/>
    <x v="63"/>
    <m/>
    <m/>
  </r>
  <r>
    <x v="385"/>
    <m/>
    <s v="male"/>
    <m/>
    <n v="25"/>
    <n v="76.084879999999998"/>
    <n v="0.5"/>
    <n v="0"/>
    <x v="2"/>
    <s v="."/>
    <s v="."/>
    <s v="."/>
    <s v="."/>
    <n v="0"/>
    <n v="0"/>
    <n v="0.5"/>
    <n v="0.5"/>
    <n v="0"/>
    <n v="44"/>
    <n v="1"/>
    <m/>
    <x v="0"/>
    <x v="56"/>
    <m/>
    <m/>
  </r>
  <r>
    <x v="385"/>
    <m/>
    <s v="male"/>
    <m/>
    <n v="23"/>
    <n v="76.084879999999998"/>
    <n v="0.5"/>
    <n v="0"/>
    <x v="4"/>
    <s v="Remote Major Head Trauma"/>
    <s v="Active Other neurol/med diagnoses"/>
    <s v="."/>
    <s v="."/>
    <n v="0.5"/>
    <n v="0"/>
    <n v="0.5"/>
    <n v="0.5"/>
    <n v="0"/>
    <n v="44"/>
    <n v="1.5"/>
    <m/>
    <x v="0"/>
    <x v="69"/>
    <m/>
    <m/>
  </r>
  <r>
    <x v="385"/>
    <m/>
    <s v="male"/>
    <m/>
    <n v="24"/>
    <n v="76.084879999999998"/>
    <n v="0.5"/>
    <n v="0.5"/>
    <x v="4"/>
    <s v="."/>
    <s v="."/>
    <s v="."/>
    <s v="."/>
    <n v="0.5"/>
    <n v="0.5"/>
    <n v="0.5"/>
    <n v="0.5"/>
    <n v="0"/>
    <n v="44"/>
    <n v="2.5"/>
    <m/>
    <x v="0"/>
    <x v="21"/>
    <m/>
    <m/>
  </r>
  <r>
    <x v="385"/>
    <m/>
    <s v="male"/>
    <m/>
    <n v="19"/>
    <n v="76.084879999999998"/>
    <n v="2"/>
    <n v="2"/>
    <x v="14"/>
    <s v="Active PD idiopathic"/>
    <s v="."/>
    <s v="."/>
    <s v="."/>
    <n v="2"/>
    <n v="2"/>
    <n v="2"/>
    <n v="2"/>
    <n v="1"/>
    <n v="44"/>
    <n v="11"/>
    <m/>
    <x v="6"/>
    <x v="29"/>
    <m/>
    <m/>
  </r>
  <r>
    <x v="386"/>
    <m/>
    <s v="female"/>
    <m/>
    <n v="25"/>
    <n v="74.214920000000006"/>
    <n v="0.5"/>
    <n v="0"/>
    <x v="1"/>
    <s v="."/>
    <s v="."/>
    <s v="."/>
    <s v="."/>
    <n v="0.5"/>
    <n v="0.5"/>
    <n v="0.5"/>
    <n v="0.5"/>
    <n v="0"/>
    <n v="34"/>
    <n v="2"/>
    <m/>
    <x v="5"/>
    <x v="98"/>
    <m/>
    <m/>
  </r>
  <r>
    <x v="386"/>
    <m/>
    <s v="female"/>
    <m/>
    <n v="23"/>
    <n v="74.214920000000006"/>
    <n v="0.5"/>
    <n v="0"/>
    <x v="4"/>
    <s v="."/>
    <s v="."/>
    <s v="."/>
    <s v="."/>
    <n v="0.5"/>
    <n v="0.5"/>
    <n v="0.5"/>
    <n v="0.5"/>
    <n v="0"/>
    <n v="34"/>
    <n v="2"/>
    <m/>
    <x v="5"/>
    <x v="131"/>
    <m/>
    <m/>
  </r>
  <r>
    <x v="386"/>
    <m/>
    <s v="female"/>
    <m/>
    <n v="22"/>
    <n v="74.214920000000006"/>
    <n v="0.5"/>
    <n v="0.5"/>
    <x v="4"/>
    <s v="."/>
    <s v="."/>
    <s v="."/>
    <s v="."/>
    <n v="0.5"/>
    <n v="0.5"/>
    <n v="1"/>
    <n v="1"/>
    <n v="0"/>
    <n v="34"/>
    <n v="3.5"/>
    <m/>
    <x v="5"/>
    <x v="45"/>
    <m/>
    <m/>
  </r>
  <r>
    <x v="387"/>
    <m/>
    <s v="male"/>
    <m/>
    <n v="30"/>
    <n v="47.526352000000003"/>
    <n v="0"/>
    <n v="0"/>
    <x v="0"/>
    <s v="."/>
    <s v="."/>
    <s v="."/>
    <s v="."/>
    <n v="0"/>
    <n v="0"/>
    <n v="0"/>
    <n v="0"/>
    <n v="0"/>
    <n v="33"/>
    <n v="0"/>
    <m/>
    <x v="0"/>
    <x v="4"/>
    <m/>
    <m/>
  </r>
  <r>
    <x v="387"/>
    <m/>
    <s v="male"/>
    <m/>
    <n v="29"/>
    <n v="47.526352000000003"/>
    <n v="0"/>
    <n v="0"/>
    <x v="0"/>
    <s v="."/>
    <s v="."/>
    <s v="."/>
    <s v="."/>
    <n v="0"/>
    <n v="0"/>
    <n v="0"/>
    <n v="0"/>
    <n v="0"/>
    <n v="33"/>
    <n v="0"/>
    <m/>
    <x v="11"/>
    <x v="32"/>
    <m/>
    <m/>
  </r>
  <r>
    <x v="387"/>
    <m/>
    <s v="male"/>
    <m/>
    <n v="30"/>
    <n v="47.526352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87"/>
    <m/>
    <s v="male"/>
    <m/>
    <n v="30"/>
    <n v="47.526352000000003"/>
    <n v="0"/>
    <n v="0"/>
    <x v="0"/>
    <s v="Remote Mood disorder"/>
    <s v="Remote B-12 Deficiency"/>
    <s v="."/>
    <s v="."/>
    <n v="0"/>
    <n v="0"/>
    <n v="0"/>
    <n v="0"/>
    <n v="0"/>
    <n v="33"/>
    <n v="0"/>
    <m/>
    <x v="11"/>
    <x v="25"/>
    <m/>
    <m/>
  </r>
  <r>
    <x v="388"/>
    <m/>
    <s v="female"/>
    <m/>
    <m/>
    <n v="80.613280000000003"/>
    <n v="0"/>
    <n v="0"/>
    <x v="11"/>
    <s v="."/>
    <s v="."/>
    <s v="."/>
    <s v="."/>
    <n v="0"/>
    <n v="0"/>
    <n v="0"/>
    <n v="0"/>
    <n v="0"/>
    <n v="23"/>
    <n v="0"/>
    <m/>
    <x v="0"/>
    <x v="0"/>
    <m/>
    <m/>
  </r>
  <r>
    <x v="388"/>
    <m/>
    <s v="female"/>
    <m/>
    <m/>
    <n v="80.613280000000003"/>
    <n v="0"/>
    <n v="0"/>
    <x v="11"/>
    <s v="."/>
    <s v="."/>
    <s v="."/>
    <s v="."/>
    <n v="0"/>
    <n v="0"/>
    <n v="0"/>
    <n v="0"/>
    <n v="0"/>
    <n v="23"/>
    <n v="0"/>
    <m/>
    <x v="0"/>
    <x v="0"/>
    <m/>
    <m/>
  </r>
  <r>
    <x v="388"/>
    <m/>
    <s v="female"/>
    <m/>
    <m/>
    <n v="80.613280000000003"/>
    <n v="0"/>
    <n v="0"/>
    <x v="11"/>
    <s v="."/>
    <s v="."/>
    <s v="."/>
    <s v="."/>
    <n v="0"/>
    <n v="0"/>
    <n v="0"/>
    <n v="0"/>
    <n v="0"/>
    <n v="23"/>
    <n v="0"/>
    <m/>
    <x v="0"/>
    <x v="0"/>
    <m/>
    <m/>
  </r>
  <r>
    <x v="388"/>
    <m/>
    <s v="female"/>
    <m/>
    <m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388"/>
    <m/>
    <s v="female"/>
    <m/>
    <m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388"/>
    <m/>
    <s v="female"/>
    <m/>
    <m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45"/>
    <m/>
    <m/>
  </r>
  <r>
    <x v="388"/>
    <m/>
    <s v="female"/>
    <m/>
    <m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57"/>
    <m/>
    <m/>
  </r>
  <r>
    <x v="388"/>
    <m/>
    <s v="female"/>
    <m/>
    <m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147"/>
    <m/>
    <m/>
  </r>
  <r>
    <x v="388"/>
    <m/>
    <s v="female"/>
    <m/>
    <m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63"/>
    <m/>
    <m/>
  </r>
  <r>
    <x v="388"/>
    <m/>
    <s v="female"/>
    <m/>
    <m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38"/>
    <m/>
    <m/>
  </r>
  <r>
    <x v="388"/>
    <m/>
    <s v="female"/>
    <m/>
    <n v="30"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57"/>
    <m/>
    <m/>
  </r>
  <r>
    <x v="388"/>
    <m/>
    <s v="female"/>
    <m/>
    <n v="29"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62"/>
    <m/>
    <m/>
  </r>
  <r>
    <x v="388"/>
    <m/>
    <s v="female"/>
    <m/>
    <n v="28"/>
    <n v="80.613280000000003"/>
    <n v="0"/>
    <n v="0"/>
    <x v="0"/>
    <s v="Remote Hypothyroidism"/>
    <s v="."/>
    <s v="."/>
    <s v="."/>
    <n v="0"/>
    <n v="0"/>
    <n v="0"/>
    <n v="0"/>
    <n v="0"/>
    <n v="23"/>
    <n v="0"/>
    <m/>
    <x v="0"/>
    <x v="61"/>
    <m/>
    <m/>
  </r>
  <r>
    <x v="388"/>
    <m/>
    <s v="female"/>
    <m/>
    <n v="30"/>
    <n v="80.613280000000003"/>
    <n v="0"/>
    <n v="0"/>
    <x v="0"/>
    <s v="Remote Hypothyroidism"/>
    <s v="."/>
    <s v="."/>
    <s v="."/>
    <n v="0"/>
    <n v="0"/>
    <n v="0"/>
    <n v="0"/>
    <n v="0"/>
    <n v="23"/>
    <n v="0"/>
    <m/>
    <x v="0"/>
    <x v="87"/>
    <m/>
    <m/>
  </r>
  <r>
    <x v="388"/>
    <m/>
    <s v="female"/>
    <m/>
    <n v="30"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45"/>
    <m/>
    <m/>
  </r>
  <r>
    <x v="388"/>
    <m/>
    <s v="female"/>
    <m/>
    <n v="29"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37"/>
    <m/>
    <m/>
  </r>
  <r>
    <x v="388"/>
    <m/>
    <s v="female"/>
    <m/>
    <n v="29"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166"/>
    <m/>
    <m/>
  </r>
  <r>
    <x v="388"/>
    <m/>
    <s v="female"/>
    <m/>
    <n v="30"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107"/>
    <m/>
    <m/>
  </r>
  <r>
    <x v="388"/>
    <m/>
    <s v="female"/>
    <m/>
    <n v="30"/>
    <n v="80.613280000000003"/>
    <n v="0"/>
    <n v="0"/>
    <x v="0"/>
    <s v="."/>
    <s v="."/>
    <s v="."/>
    <s v="."/>
    <n v="0"/>
    <n v="0"/>
    <n v="0"/>
    <n v="0"/>
    <n v="0"/>
    <n v="23"/>
    <n v="0"/>
    <m/>
    <x v="0"/>
    <x v="108"/>
    <m/>
    <m/>
  </r>
  <r>
    <x v="388"/>
    <m/>
    <s v="female"/>
    <m/>
    <n v="30"/>
    <n v="80.613280000000003"/>
    <n v="0"/>
    <n v="0"/>
    <x v="0"/>
    <s v="."/>
    <s v="."/>
    <s v="."/>
    <s v="."/>
    <n v="0"/>
    <n v="0"/>
    <n v="0"/>
    <n v="0"/>
    <n v="0"/>
    <n v="23"/>
    <n v="0"/>
    <m/>
    <x v="9"/>
    <x v="173"/>
    <m/>
    <m/>
  </r>
  <r>
    <x v="388"/>
    <m/>
    <s v="female"/>
    <m/>
    <n v="29"/>
    <n v="80.613280000000003"/>
    <n v="0"/>
    <n v="0"/>
    <x v="0"/>
    <s v="."/>
    <s v="."/>
    <s v="."/>
    <s v="."/>
    <n v="0"/>
    <n v="0"/>
    <n v="0"/>
    <n v="0"/>
    <n v="0"/>
    <n v="23"/>
    <n v="0"/>
    <m/>
    <x v="9"/>
    <x v="96"/>
    <m/>
    <m/>
  </r>
  <r>
    <x v="389"/>
    <m/>
    <s v="female"/>
    <m/>
    <n v="30"/>
    <n v="64.306640000000002"/>
    <n v="0"/>
    <n v="0"/>
    <x v="0"/>
    <s v="."/>
    <s v="."/>
    <s v="."/>
    <s v="."/>
    <n v="0"/>
    <n v="0"/>
    <n v="0"/>
    <n v="0"/>
    <n v="0"/>
    <n v="33"/>
    <n v="0"/>
    <m/>
    <x v="10"/>
    <x v="74"/>
    <m/>
    <m/>
  </r>
  <r>
    <x v="389"/>
    <m/>
    <s v="female"/>
    <m/>
    <n v="30"/>
    <n v="64.306640000000002"/>
    <n v="0"/>
    <n v="0"/>
    <x v="0"/>
    <s v="."/>
    <s v="."/>
    <s v="."/>
    <s v="."/>
    <n v="0"/>
    <n v="0"/>
    <n v="0"/>
    <n v="0"/>
    <n v="0"/>
    <n v="33"/>
    <n v="0"/>
    <m/>
    <x v="3"/>
    <x v="38"/>
    <m/>
    <m/>
  </r>
  <r>
    <x v="389"/>
    <m/>
    <s v="female"/>
    <m/>
    <n v="30"/>
    <n v="64.306640000000002"/>
    <n v="0"/>
    <n v="0"/>
    <x v="0"/>
    <s v="."/>
    <s v="."/>
    <s v="."/>
    <s v="."/>
    <n v="0"/>
    <n v="0"/>
    <n v="0"/>
    <n v="0"/>
    <n v="0"/>
    <n v="33"/>
    <n v="0"/>
    <m/>
    <x v="3"/>
    <x v="38"/>
    <m/>
    <m/>
  </r>
  <r>
    <x v="389"/>
    <m/>
    <s v="female"/>
    <m/>
    <n v="30"/>
    <n v="64.306640000000002"/>
    <n v="0"/>
    <n v="0"/>
    <x v="0"/>
    <s v="."/>
    <s v="."/>
    <s v="."/>
    <s v="."/>
    <n v="0"/>
    <n v="0"/>
    <n v="0"/>
    <n v="0"/>
    <n v="0"/>
    <n v="33"/>
    <n v="0"/>
    <m/>
    <x v="3"/>
    <x v="74"/>
    <m/>
    <m/>
  </r>
  <r>
    <x v="389"/>
    <m/>
    <s v="female"/>
    <m/>
    <n v="30"/>
    <n v="64.306640000000002"/>
    <n v="0"/>
    <n v="0"/>
    <x v="0"/>
    <s v="."/>
    <s v="."/>
    <s v="."/>
    <s v="."/>
    <n v="0"/>
    <n v="0"/>
    <n v="0"/>
    <n v="0"/>
    <n v="0"/>
    <n v="33"/>
    <n v="0"/>
    <m/>
    <x v="3"/>
    <x v="11"/>
    <m/>
    <m/>
  </r>
  <r>
    <x v="390"/>
    <m/>
    <s v="male"/>
    <m/>
    <n v="30"/>
    <n v="73.144424000000001"/>
    <n v="0"/>
    <n v="0"/>
    <x v="0"/>
    <s v="."/>
    <s v="."/>
    <s v="."/>
    <s v="."/>
    <n v="0"/>
    <n v="0"/>
    <n v="0"/>
    <n v="0"/>
    <n v="0"/>
    <n v="23"/>
    <n v="0"/>
    <m/>
    <x v="8"/>
    <x v="30"/>
    <m/>
    <m/>
  </r>
  <r>
    <x v="390"/>
    <m/>
    <s v="male"/>
    <m/>
    <n v="30"/>
    <n v="73.144424000000001"/>
    <n v="0"/>
    <n v="0"/>
    <x v="0"/>
    <s v="."/>
    <s v="."/>
    <s v="."/>
    <s v="."/>
    <n v="0"/>
    <n v="0"/>
    <n v="0"/>
    <n v="0"/>
    <n v="0"/>
    <n v="23"/>
    <n v="0"/>
    <m/>
    <x v="4"/>
    <x v="127"/>
    <m/>
    <m/>
  </r>
  <r>
    <x v="390"/>
    <m/>
    <s v="male"/>
    <m/>
    <n v="29"/>
    <n v="73.144424000000001"/>
    <n v="0"/>
    <n v="0"/>
    <x v="0"/>
    <s v="."/>
    <s v="."/>
    <s v="."/>
    <s v="."/>
    <n v="0"/>
    <n v="0"/>
    <n v="0"/>
    <n v="0"/>
    <n v="0"/>
    <n v="23"/>
    <n v="0"/>
    <m/>
    <x v="4"/>
    <x v="51"/>
    <m/>
    <m/>
  </r>
  <r>
    <x v="390"/>
    <m/>
    <s v="male"/>
    <m/>
    <n v="30"/>
    <n v="73.144424000000001"/>
    <n v="0"/>
    <n v="0"/>
    <x v="0"/>
    <s v="."/>
    <s v="."/>
    <s v="."/>
    <s v="."/>
    <n v="0"/>
    <n v="0"/>
    <n v="0"/>
    <n v="0"/>
    <n v="0"/>
    <n v="23"/>
    <n v="0"/>
    <m/>
    <x v="4"/>
    <x v="20"/>
    <m/>
    <m/>
  </r>
  <r>
    <x v="390"/>
    <m/>
    <s v="male"/>
    <m/>
    <n v="30"/>
    <n v="73.144424000000001"/>
    <n v="0"/>
    <n v="0"/>
    <x v="0"/>
    <s v="."/>
    <s v="."/>
    <s v="."/>
    <s v="."/>
    <n v="0"/>
    <n v="0"/>
    <n v="0"/>
    <n v="0"/>
    <n v="0"/>
    <n v="23"/>
    <n v="0"/>
    <m/>
    <x v="4"/>
    <x v="30"/>
    <m/>
    <m/>
  </r>
  <r>
    <x v="390"/>
    <m/>
    <s v="male"/>
    <m/>
    <n v="30"/>
    <n v="73.144424000000001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391"/>
    <m/>
    <s v="male"/>
    <m/>
    <n v="30"/>
    <n v="73.002049999999997"/>
    <n v="0.5"/>
    <n v="0.5"/>
    <x v="4"/>
    <s v="AD dem w/oth (list B) not contrib"/>
    <s v="Active B-12 Deficiency"/>
    <s v="."/>
    <s v="."/>
    <n v="0.5"/>
    <n v="0.5"/>
    <n v="0.5"/>
    <n v="0.5"/>
    <n v="0"/>
    <n v="23"/>
    <n v="2.5"/>
    <m/>
    <x v="6"/>
    <x v="8"/>
    <m/>
    <m/>
  </r>
  <r>
    <x v="391"/>
    <m/>
    <s v="male"/>
    <m/>
    <n v="30"/>
    <n v="73.002049999999997"/>
    <n v="0"/>
    <n v="0"/>
    <x v="0"/>
    <s v="Active B-12 Deficiency"/>
    <s v="."/>
    <s v="."/>
    <s v="."/>
    <n v="0"/>
    <n v="0"/>
    <n v="0"/>
    <n v="0"/>
    <n v="0"/>
    <n v="23"/>
    <n v="0"/>
    <m/>
    <x v="6"/>
    <x v="8"/>
    <m/>
    <m/>
  </r>
  <r>
    <x v="391"/>
    <m/>
    <s v="male"/>
    <m/>
    <n v="30"/>
    <n v="73.002049999999997"/>
    <n v="0"/>
    <n v="0"/>
    <x v="0"/>
    <s v="Active B-12 Deficiency"/>
    <s v="."/>
    <s v="."/>
    <s v="."/>
    <n v="0"/>
    <n v="0"/>
    <n v="0"/>
    <n v="0"/>
    <n v="0"/>
    <n v="23"/>
    <n v="0"/>
    <m/>
    <x v="6"/>
    <x v="133"/>
    <m/>
    <m/>
  </r>
  <r>
    <x v="391"/>
    <m/>
    <s v="male"/>
    <m/>
    <n v="30"/>
    <n v="73.002049999999997"/>
    <n v="0.5"/>
    <n v="0.5"/>
    <x v="1"/>
    <s v="Active PD idiopathic"/>
    <s v="Active B-12 Deficiency"/>
    <s v="."/>
    <s v="."/>
    <n v="0"/>
    <n v="0.5"/>
    <n v="0"/>
    <n v="0"/>
    <n v="0"/>
    <n v="23"/>
    <n v="1"/>
    <m/>
    <x v="6"/>
    <x v="33"/>
    <m/>
    <m/>
  </r>
  <r>
    <x v="391"/>
    <m/>
    <s v="male"/>
    <m/>
    <n v="27"/>
    <n v="73.002049999999997"/>
    <n v="0.5"/>
    <n v="0"/>
    <x v="16"/>
    <s v="."/>
    <s v="."/>
    <s v="."/>
    <s v="."/>
    <n v="0"/>
    <n v="0.5"/>
    <n v="0"/>
    <n v="0.5"/>
    <n v="0"/>
    <n v="23"/>
    <n v="1"/>
    <m/>
    <x v="6"/>
    <x v="133"/>
    <m/>
    <m/>
  </r>
  <r>
    <x v="391"/>
    <m/>
    <s v="male"/>
    <m/>
    <n v="26"/>
    <n v="73.002049999999997"/>
    <n v="0.5"/>
    <n v="0.5"/>
    <x v="1"/>
    <s v="Active Mood disorder"/>
    <s v="Active B-12 Deficiency"/>
    <s v="."/>
    <s v="."/>
    <n v="0"/>
    <n v="0.5"/>
    <n v="0"/>
    <n v="0"/>
    <n v="0"/>
    <n v="23"/>
    <n v="1"/>
    <m/>
    <x v="6"/>
    <x v="25"/>
    <m/>
    <m/>
  </r>
  <r>
    <x v="392"/>
    <m/>
    <s v="female"/>
    <m/>
    <n v="23"/>
    <n v="79.197810000000004"/>
    <n v="0.5"/>
    <n v="0.5"/>
    <x v="1"/>
    <s v="Active Mood disorder"/>
    <s v="."/>
    <s v="."/>
    <s v="."/>
    <n v="1"/>
    <n v="0.5"/>
    <n v="0.5"/>
    <n v="0.5"/>
    <n v="0"/>
    <n v="23"/>
    <n v="3"/>
    <m/>
    <x v="2"/>
    <x v="74"/>
    <m/>
    <m/>
  </r>
  <r>
    <x v="392"/>
    <m/>
    <s v="female"/>
    <m/>
    <n v="13"/>
    <n v="79.197810000000004"/>
    <n v="1"/>
    <n v="2"/>
    <x v="39"/>
    <s v="Frontotemporal demt. prim"/>
    <s v="Active CVD"/>
    <s v="."/>
    <s v="."/>
    <n v="1"/>
    <n v="2"/>
    <n v="2"/>
    <n v="1"/>
    <n v="1"/>
    <n v="23"/>
    <n v="9"/>
    <m/>
    <x v="5"/>
    <x v="37"/>
    <m/>
    <m/>
  </r>
  <r>
    <x v="393"/>
    <m/>
    <s v="female"/>
    <m/>
    <n v="29"/>
    <n v="69.670090000000002"/>
    <n v="0"/>
    <n v="0"/>
    <x v="0"/>
    <s v="Active Mood disorder"/>
    <s v="."/>
    <s v="."/>
    <s v="."/>
    <n v="0"/>
    <n v="0"/>
    <n v="0"/>
    <n v="0"/>
    <n v="0"/>
    <n v="34"/>
    <n v="0"/>
    <m/>
    <x v="5"/>
    <x v="111"/>
    <m/>
    <m/>
  </r>
  <r>
    <x v="393"/>
    <m/>
    <s v="female"/>
    <m/>
    <n v="29"/>
    <n v="69.670090000000002"/>
    <n v="0"/>
    <n v="0"/>
    <x v="0"/>
    <s v="Active Mood disorder"/>
    <s v="."/>
    <s v="."/>
    <s v="."/>
    <n v="0"/>
    <n v="0"/>
    <n v="0"/>
    <n v="0"/>
    <n v="0"/>
    <n v="34"/>
    <n v="0"/>
    <m/>
    <x v="2"/>
    <x v="9"/>
    <m/>
    <m/>
  </r>
  <r>
    <x v="393"/>
    <m/>
    <s v="female"/>
    <m/>
    <n v="30"/>
    <n v="69.670090000000002"/>
    <n v="0"/>
    <n v="0"/>
    <x v="0"/>
    <s v="Active Mood disorder"/>
    <s v="."/>
    <s v="."/>
    <s v="."/>
    <n v="0"/>
    <n v="0"/>
    <n v="0"/>
    <n v="0"/>
    <n v="0"/>
    <n v="34"/>
    <n v="0"/>
    <m/>
    <x v="2"/>
    <x v="39"/>
    <m/>
    <m/>
  </r>
  <r>
    <x v="393"/>
    <m/>
    <s v="female"/>
    <m/>
    <n v="28"/>
    <n v="69.670090000000002"/>
    <n v="0"/>
    <n v="0"/>
    <x v="0"/>
    <s v="Active Mood disorder"/>
    <s v="."/>
    <s v="."/>
    <s v="."/>
    <n v="0"/>
    <n v="0"/>
    <n v="0"/>
    <n v="0"/>
    <n v="0"/>
    <n v="34"/>
    <n v="0"/>
    <m/>
    <x v="2"/>
    <x v="39"/>
    <m/>
    <m/>
  </r>
  <r>
    <x v="393"/>
    <m/>
    <s v="female"/>
    <m/>
    <n v="24"/>
    <n v="69.670090000000002"/>
    <n v="0"/>
    <n v="0"/>
    <x v="0"/>
    <s v="Active Mood disorder"/>
    <s v="."/>
    <s v="."/>
    <s v="."/>
    <n v="0"/>
    <n v="0"/>
    <n v="0"/>
    <n v="0"/>
    <n v="0"/>
    <n v="34"/>
    <n v="0"/>
    <m/>
    <x v="2"/>
    <x v="72"/>
    <m/>
    <m/>
  </r>
  <r>
    <x v="394"/>
    <m/>
    <s v="male"/>
    <m/>
    <n v="28"/>
    <n v="74.297060000000002"/>
    <n v="0.5"/>
    <n v="0"/>
    <x v="15"/>
    <s v="Active Mood disorder"/>
    <s v="."/>
    <s v="."/>
    <s v="."/>
    <n v="0"/>
    <n v="0"/>
    <n v="0.5"/>
    <n v="0"/>
    <n v="0"/>
    <n v="34"/>
    <n v="0.5"/>
    <m/>
    <x v="6"/>
    <x v="7"/>
    <m/>
    <m/>
  </r>
  <r>
    <x v="394"/>
    <m/>
    <s v="male"/>
    <m/>
    <n v="28"/>
    <n v="74.297060000000002"/>
    <n v="0"/>
    <n v="0"/>
    <x v="0"/>
    <s v="Active Mood disorder"/>
    <s v="."/>
    <s v="."/>
    <s v="."/>
    <n v="0"/>
    <n v="0"/>
    <n v="0"/>
    <n v="0"/>
    <n v="0"/>
    <n v="34"/>
    <n v="0"/>
    <m/>
    <x v="7"/>
    <x v="25"/>
    <m/>
    <m/>
  </r>
  <r>
    <x v="394"/>
    <m/>
    <s v="male"/>
    <m/>
    <n v="27"/>
    <n v="74.297060000000002"/>
    <n v="0"/>
    <n v="0"/>
    <x v="0"/>
    <s v="Active Mood disorder"/>
    <s v="."/>
    <s v="."/>
    <s v="."/>
    <n v="0"/>
    <n v="0"/>
    <n v="0"/>
    <n v="0"/>
    <n v="0"/>
    <n v="34"/>
    <n v="0"/>
    <m/>
    <x v="7"/>
    <x v="25"/>
    <m/>
    <m/>
  </r>
  <r>
    <x v="394"/>
    <m/>
    <s v="male"/>
    <m/>
    <n v="27"/>
    <n v="74.297060000000002"/>
    <n v="0"/>
    <n v="0"/>
    <x v="0"/>
    <s v="Active Mood disorder"/>
    <s v="."/>
    <s v="."/>
    <s v="."/>
    <n v="0"/>
    <n v="0"/>
    <n v="0"/>
    <n v="0"/>
    <n v="0"/>
    <n v="34"/>
    <n v="0"/>
    <m/>
    <x v="7"/>
    <x v="4"/>
    <m/>
    <m/>
  </r>
  <r>
    <x v="394"/>
    <m/>
    <s v="male"/>
    <m/>
    <n v="29"/>
    <n v="74.297060000000002"/>
    <n v="0"/>
    <n v="0"/>
    <x v="0"/>
    <s v="Active Mood disorder"/>
    <s v="."/>
    <s v="."/>
    <s v="."/>
    <n v="0"/>
    <n v="0"/>
    <n v="0"/>
    <n v="0"/>
    <n v="0"/>
    <n v="34"/>
    <n v="0"/>
    <m/>
    <x v="7"/>
    <x v="133"/>
    <m/>
    <m/>
  </r>
  <r>
    <x v="394"/>
    <m/>
    <s v="male"/>
    <m/>
    <n v="28"/>
    <n v="74.297060000000002"/>
    <n v="0"/>
    <n v="0"/>
    <x v="0"/>
    <s v="Active Mood disorder"/>
    <s v="."/>
    <s v="."/>
    <s v="."/>
    <n v="0"/>
    <n v="0"/>
    <n v="0"/>
    <n v="0"/>
    <n v="0"/>
    <n v="34"/>
    <n v="0"/>
    <m/>
    <x v="8"/>
    <x v="16"/>
    <m/>
    <m/>
  </r>
  <r>
    <x v="395"/>
    <m/>
    <s v="female"/>
    <m/>
    <n v="30"/>
    <n v="47.359344"/>
    <n v="0"/>
    <n v="0"/>
    <x v="0"/>
    <s v="."/>
    <s v="."/>
    <s v="."/>
    <s v="."/>
    <n v="0"/>
    <n v="0"/>
    <n v="0"/>
    <n v="0"/>
    <n v="0"/>
    <n v="34"/>
    <n v="0"/>
    <m/>
    <x v="0"/>
    <x v="64"/>
    <m/>
    <m/>
  </r>
  <r>
    <x v="395"/>
    <m/>
    <s v="female"/>
    <m/>
    <n v="29"/>
    <n v="47.359344"/>
    <n v="0"/>
    <n v="0"/>
    <x v="0"/>
    <s v="."/>
    <s v="."/>
    <s v="."/>
    <s v="."/>
    <n v="0"/>
    <n v="0"/>
    <n v="0"/>
    <n v="0"/>
    <n v="0"/>
    <n v="34"/>
    <n v="0"/>
    <m/>
    <x v="1"/>
    <x v="63"/>
    <m/>
    <m/>
  </r>
  <r>
    <x v="395"/>
    <m/>
    <s v="female"/>
    <m/>
    <n v="30"/>
    <n v="47.359344"/>
    <n v="0"/>
    <n v="0"/>
    <x v="0"/>
    <s v="Active Hypothyroidism"/>
    <s v="."/>
    <s v="."/>
    <s v="."/>
    <n v="0"/>
    <n v="0"/>
    <n v="0"/>
    <n v="0"/>
    <n v="0"/>
    <n v="34"/>
    <n v="0"/>
    <m/>
    <x v="2"/>
    <x v="86"/>
    <m/>
    <m/>
  </r>
  <r>
    <x v="395"/>
    <m/>
    <s v="female"/>
    <m/>
    <n v="28"/>
    <n v="47.359344"/>
    <n v="0"/>
    <n v="0"/>
    <x v="0"/>
    <s v="Remote Hypothyroidism"/>
    <s v="."/>
    <s v="."/>
    <s v="."/>
    <n v="0"/>
    <n v="0"/>
    <n v="0"/>
    <n v="0"/>
    <n v="0"/>
    <n v="34"/>
    <n v="0"/>
    <m/>
    <x v="2"/>
    <x v="57"/>
    <m/>
    <m/>
  </r>
  <r>
    <x v="395"/>
    <m/>
    <s v="female"/>
    <m/>
    <n v="30"/>
    <n v="47.359344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396"/>
    <m/>
    <s v="female"/>
    <m/>
    <n v="29"/>
    <n v="85.33060000000000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396"/>
    <m/>
    <s v="female"/>
    <m/>
    <n v="29"/>
    <n v="85.330600000000004"/>
    <n v="0"/>
    <n v="0"/>
    <x v="0"/>
    <s v="Remote Mood disorder"/>
    <s v="."/>
    <s v="."/>
    <s v="."/>
    <n v="0"/>
    <n v="0"/>
    <n v="0"/>
    <n v="0"/>
    <n v="0"/>
    <n v="33"/>
    <n v="0"/>
    <m/>
    <x v="0"/>
    <x v="61"/>
    <m/>
    <m/>
  </r>
  <r>
    <x v="396"/>
    <m/>
    <s v="female"/>
    <m/>
    <n v="29"/>
    <n v="85.330600000000004"/>
    <n v="0"/>
    <n v="0"/>
    <x v="0"/>
    <s v="."/>
    <s v="."/>
    <s v="."/>
    <s v="."/>
    <n v="0"/>
    <n v="0"/>
    <n v="0"/>
    <n v="0"/>
    <n v="0"/>
    <n v="33"/>
    <n v="0"/>
    <m/>
    <x v="0"/>
    <x v="87"/>
    <m/>
    <m/>
  </r>
  <r>
    <x v="396"/>
    <m/>
    <s v="female"/>
    <m/>
    <n v="29"/>
    <n v="85.330600000000004"/>
    <n v="0"/>
    <n v="0"/>
    <x v="0"/>
    <s v="."/>
    <s v="."/>
    <s v="."/>
    <s v="."/>
    <n v="0"/>
    <n v="0"/>
    <n v="0"/>
    <n v="0"/>
    <n v="0"/>
    <n v="33"/>
    <n v="0"/>
    <m/>
    <x v="0"/>
    <x v="87"/>
    <m/>
    <m/>
  </r>
  <r>
    <x v="396"/>
    <m/>
    <s v="female"/>
    <m/>
    <n v="28"/>
    <n v="85.330600000000004"/>
    <n v="0"/>
    <n v="0"/>
    <x v="0"/>
    <s v="."/>
    <s v="."/>
    <s v="."/>
    <s v="."/>
    <n v="0"/>
    <n v="0"/>
    <n v="0"/>
    <n v="0"/>
    <n v="0"/>
    <n v="33"/>
    <n v="0"/>
    <m/>
    <x v="0"/>
    <x v="131"/>
    <m/>
    <m/>
  </r>
  <r>
    <x v="396"/>
    <m/>
    <s v="female"/>
    <m/>
    <n v="30"/>
    <n v="85.330600000000004"/>
    <n v="0"/>
    <n v="0.5"/>
    <x v="0"/>
    <s v="."/>
    <s v="."/>
    <s v="."/>
    <s v="."/>
    <n v="0"/>
    <n v="0"/>
    <n v="0"/>
    <n v="0"/>
    <n v="0"/>
    <n v="33"/>
    <n v="0.5"/>
    <m/>
    <x v="0"/>
    <x v="78"/>
    <m/>
    <m/>
  </r>
  <r>
    <x v="396"/>
    <m/>
    <s v="female"/>
    <m/>
    <n v="27"/>
    <n v="85.330600000000004"/>
    <n v="0"/>
    <n v="0"/>
    <x v="0"/>
    <s v="."/>
    <s v="."/>
    <s v="."/>
    <s v="."/>
    <n v="0"/>
    <n v="0"/>
    <n v="0"/>
    <n v="0"/>
    <n v="0"/>
    <n v="33"/>
    <n v="0"/>
    <m/>
    <x v="24"/>
    <x v="37"/>
    <m/>
    <m/>
  </r>
  <r>
    <x v="396"/>
    <m/>
    <s v="female"/>
    <m/>
    <n v="29"/>
    <n v="85.330600000000004"/>
    <n v="0"/>
    <n v="0"/>
    <x v="0"/>
    <s v="Active Mood disorder"/>
    <s v="."/>
    <s v="."/>
    <s v="."/>
    <n v="0"/>
    <n v="0"/>
    <n v="0"/>
    <n v="0"/>
    <n v="0"/>
    <n v="33"/>
    <n v="0"/>
    <m/>
    <x v="20"/>
    <x v="99"/>
    <m/>
    <m/>
  </r>
  <r>
    <x v="396"/>
    <m/>
    <s v="female"/>
    <m/>
    <n v="28"/>
    <n v="85.330600000000004"/>
    <n v="0"/>
    <n v="0"/>
    <x v="0"/>
    <s v="."/>
    <s v="."/>
    <s v="."/>
    <s v="."/>
    <n v="0"/>
    <n v="0"/>
    <n v="0"/>
    <n v="0"/>
    <n v="0"/>
    <n v="33"/>
    <n v="0"/>
    <m/>
    <x v="24"/>
    <x v="45"/>
    <m/>
    <m/>
  </r>
  <r>
    <x v="396"/>
    <m/>
    <s v="female"/>
    <m/>
    <n v="28"/>
    <n v="85.330600000000004"/>
    <n v="0"/>
    <n v="0"/>
    <x v="0"/>
    <s v="."/>
    <s v="."/>
    <s v="."/>
    <s v="."/>
    <n v="0"/>
    <n v="0"/>
    <n v="0"/>
    <n v="0"/>
    <n v="0"/>
    <n v="33"/>
    <n v="0"/>
    <m/>
    <x v="20"/>
    <x v="45"/>
    <m/>
    <m/>
  </r>
  <r>
    <x v="396"/>
    <m/>
    <s v="female"/>
    <m/>
    <m/>
    <n v="85.330600000000004"/>
    <n v="0.5"/>
    <n v="0.5"/>
    <x v="4"/>
    <s v="."/>
    <s v="."/>
    <s v="."/>
    <s v="."/>
    <n v="0"/>
    <n v="0.5"/>
    <n v="0.5"/>
    <n v="0.5"/>
    <n v="0"/>
    <n v="33"/>
    <n v="2"/>
    <m/>
    <x v="0"/>
    <x v="0"/>
    <m/>
    <m/>
  </r>
  <r>
    <x v="397"/>
    <m/>
    <s v="male"/>
    <m/>
    <n v="28"/>
    <n v="71.348389999999995"/>
    <n v="0.5"/>
    <n v="0"/>
    <x v="3"/>
    <s v="Active Mood disorder"/>
    <s v="Remote Other neurol/med diagnoses"/>
    <s v="."/>
    <s v="."/>
    <n v="0.5"/>
    <n v="0.5"/>
    <n v="0.5"/>
    <n v="0.5"/>
    <n v="0"/>
    <n v="33"/>
    <n v="2"/>
    <m/>
    <x v="0"/>
    <x v="103"/>
    <m/>
    <m/>
  </r>
  <r>
    <x v="397"/>
    <m/>
    <s v="male"/>
    <m/>
    <n v="29"/>
    <n v="71.348389999999995"/>
    <n v="0"/>
    <n v="0"/>
    <x v="0"/>
    <s v="Active Mood disorder"/>
    <s v="."/>
    <s v="."/>
    <s v="."/>
    <n v="0"/>
    <n v="0"/>
    <n v="0"/>
    <n v="0"/>
    <n v="0"/>
    <n v="33"/>
    <n v="0"/>
    <m/>
    <x v="0"/>
    <x v="141"/>
    <m/>
    <m/>
  </r>
  <r>
    <x v="397"/>
    <m/>
    <s v="male"/>
    <m/>
    <n v="30"/>
    <n v="71.348389999999995"/>
    <n v="0"/>
    <n v="0"/>
    <x v="0"/>
    <s v="Active Mood disorder"/>
    <s v="."/>
    <s v="."/>
    <s v="."/>
    <n v="0.5"/>
    <n v="0"/>
    <n v="0"/>
    <n v="0"/>
    <n v="0"/>
    <n v="33"/>
    <n v="0.5"/>
    <m/>
    <x v="11"/>
    <x v="148"/>
    <m/>
    <m/>
  </r>
  <r>
    <x v="397"/>
    <m/>
    <s v="male"/>
    <m/>
    <n v="30"/>
    <n v="71.348389999999995"/>
    <n v="0.5"/>
    <n v="0"/>
    <x v="1"/>
    <s v="Active Mood disorder"/>
    <s v="."/>
    <s v="."/>
    <s v="."/>
    <n v="0"/>
    <n v="0"/>
    <n v="0.5"/>
    <n v="0"/>
    <n v="0"/>
    <n v="33"/>
    <n v="0.5"/>
    <m/>
    <x v="12"/>
    <x v="151"/>
    <m/>
    <m/>
  </r>
  <r>
    <x v="397"/>
    <m/>
    <s v="male"/>
    <m/>
    <n v="27"/>
    <n v="71.348389999999995"/>
    <n v="0"/>
    <n v="0"/>
    <x v="0"/>
    <s v="Remote Mood disorder"/>
    <s v="."/>
    <s v="."/>
    <s v="."/>
    <n v="0"/>
    <n v="0"/>
    <n v="0"/>
    <n v="0"/>
    <n v="0"/>
    <n v="33"/>
    <n v="0"/>
    <m/>
    <x v="12"/>
    <x v="182"/>
    <m/>
    <m/>
  </r>
  <r>
    <x v="397"/>
    <m/>
    <s v="male"/>
    <m/>
    <n v="28"/>
    <n v="71.348389999999995"/>
    <n v="0"/>
    <n v="0"/>
    <x v="0"/>
    <s v="."/>
    <s v="."/>
    <s v="."/>
    <s v="."/>
    <n v="0"/>
    <n v="0"/>
    <n v="0"/>
    <n v="0"/>
    <n v="0"/>
    <n v="33"/>
    <n v="0"/>
    <m/>
    <x v="12"/>
    <x v="179"/>
    <m/>
    <m/>
  </r>
  <r>
    <x v="397"/>
    <m/>
    <s v="male"/>
    <m/>
    <n v="28"/>
    <n v="71.348389999999995"/>
    <n v="0.5"/>
    <n v="0.5"/>
    <x v="4"/>
    <s v="AD dem w/depresss- not contribut"/>
    <s v="Active Mood disorder"/>
    <s v="Active Other neurol/med diagnoses"/>
    <s v="."/>
    <n v="0.5"/>
    <n v="0.5"/>
    <n v="0.5"/>
    <n v="0.5"/>
    <n v="0"/>
    <n v="33"/>
    <n v="2.5"/>
    <m/>
    <x v="13"/>
    <x v="53"/>
    <m/>
    <m/>
  </r>
  <r>
    <x v="397"/>
    <m/>
    <s v="male"/>
    <m/>
    <n v="29"/>
    <n v="71.348389999999995"/>
    <n v="0.5"/>
    <n v="0.5"/>
    <x v="1"/>
    <s v="."/>
    <s v="."/>
    <s v="."/>
    <s v="."/>
    <n v="0.5"/>
    <n v="0"/>
    <n v="0"/>
    <n v="0"/>
    <n v="0"/>
    <n v="33"/>
    <n v="1"/>
    <m/>
    <x v="13"/>
    <x v="21"/>
    <m/>
    <m/>
  </r>
  <r>
    <x v="397"/>
    <m/>
    <s v="male"/>
    <m/>
    <n v="29"/>
    <n v="71.348389999999995"/>
    <n v="0.5"/>
    <n v="0"/>
    <x v="4"/>
    <s v="Remote PD idiopathic"/>
    <s v="."/>
    <s v="."/>
    <s v="."/>
    <n v="0.5"/>
    <n v="0"/>
    <n v="0.5"/>
    <n v="0.5"/>
    <n v="0"/>
    <n v="33"/>
    <n v="1.5"/>
    <m/>
    <x v="13"/>
    <x v="116"/>
    <m/>
    <m/>
  </r>
  <r>
    <x v="397"/>
    <m/>
    <s v="male"/>
    <m/>
    <n v="30"/>
    <n v="71.348389999999995"/>
    <n v="0.5"/>
    <n v="0"/>
    <x v="4"/>
    <s v="Remote CVD"/>
    <s v="Remote Hypothyroidism"/>
    <s v="Remote Major Head Trauma"/>
    <s v="."/>
    <n v="0.5"/>
    <n v="0"/>
    <n v="1"/>
    <n v="0.5"/>
    <n v="0"/>
    <n v="33"/>
    <n v="2"/>
    <m/>
    <x v="13"/>
    <x v="26"/>
    <m/>
    <m/>
  </r>
  <r>
    <x v="397"/>
    <m/>
    <s v="male"/>
    <m/>
    <n v="27"/>
    <n v="71.348389999999995"/>
    <n v="0.5"/>
    <n v="0.5"/>
    <x v="4"/>
    <s v="Remote Mood disorder"/>
    <s v="Remote Hypothyroidism"/>
    <s v="."/>
    <s v="."/>
    <n v="0.5"/>
    <n v="0.5"/>
    <n v="0.5"/>
    <n v="1"/>
    <n v="0"/>
    <n v="33"/>
    <n v="3"/>
    <m/>
    <x v="13"/>
    <x v="32"/>
    <m/>
    <m/>
  </r>
  <r>
    <x v="397"/>
    <m/>
    <s v="male"/>
    <m/>
    <n v="26"/>
    <n v="71.348389999999995"/>
    <n v="0.5"/>
    <n v="0"/>
    <x v="4"/>
    <s v="AD dem w/depresss- not contribut"/>
    <s v="Remote Mood disorder"/>
    <s v="Remote Hypothyroidism"/>
    <s v="."/>
    <n v="0"/>
    <n v="0.5"/>
    <n v="0.5"/>
    <n v="1"/>
    <n v="0"/>
    <n v="33"/>
    <n v="2"/>
    <m/>
    <x v="16"/>
    <x v="8"/>
    <m/>
    <m/>
  </r>
  <r>
    <x v="398"/>
    <m/>
    <s v="male"/>
    <m/>
    <n v="27"/>
    <n v="76.169749999999993"/>
    <n v="0"/>
    <n v="0"/>
    <x v="0"/>
    <s v="."/>
    <s v="."/>
    <s v="."/>
    <s v="."/>
    <n v="0"/>
    <n v="0"/>
    <n v="0"/>
    <n v="0"/>
    <n v="0"/>
    <m/>
    <n v="0"/>
    <m/>
    <x v="14"/>
    <x v="101"/>
    <m/>
    <m/>
  </r>
  <r>
    <x v="399"/>
    <m/>
    <s v="female"/>
    <m/>
    <n v="30"/>
    <n v="79.15401"/>
    <n v="0"/>
    <n v="0"/>
    <x v="0"/>
    <s v="."/>
    <s v="."/>
    <s v="."/>
    <s v="."/>
    <n v="0"/>
    <n v="0"/>
    <n v="0"/>
    <n v="0"/>
    <n v="0"/>
    <n v="33"/>
    <n v="0"/>
    <m/>
    <x v="2"/>
    <x v="87"/>
    <m/>
    <m/>
  </r>
  <r>
    <x v="399"/>
    <m/>
    <s v="female"/>
    <m/>
    <n v="30"/>
    <n v="79.15401"/>
    <n v="0"/>
    <n v="0"/>
    <x v="0"/>
    <s v="."/>
    <s v="."/>
    <s v="."/>
    <s v="."/>
    <n v="0"/>
    <n v="0"/>
    <n v="0"/>
    <n v="0"/>
    <n v="0"/>
    <n v="33"/>
    <n v="0"/>
    <m/>
    <x v="5"/>
    <x v="61"/>
    <m/>
    <m/>
  </r>
  <r>
    <x v="399"/>
    <m/>
    <s v="female"/>
    <m/>
    <n v="30"/>
    <n v="79.15401"/>
    <n v="0"/>
    <n v="0"/>
    <x v="0"/>
    <s v="Remote Mood disorder"/>
    <s v="Remote Hypothyroidism"/>
    <s v="."/>
    <s v="."/>
    <n v="0"/>
    <n v="0"/>
    <n v="0"/>
    <n v="0"/>
    <n v="0"/>
    <n v="33"/>
    <n v="0"/>
    <m/>
    <x v="5"/>
    <x v="65"/>
    <m/>
    <m/>
  </r>
  <r>
    <x v="399"/>
    <m/>
    <s v="female"/>
    <m/>
    <n v="30"/>
    <n v="79.15401"/>
    <n v="0"/>
    <n v="0"/>
    <x v="0"/>
    <s v="Remote Mood disorder"/>
    <s v="."/>
    <s v="."/>
    <s v="."/>
    <n v="0"/>
    <n v="0"/>
    <n v="0"/>
    <n v="0"/>
    <n v="0"/>
    <n v="33"/>
    <n v="0"/>
    <m/>
    <x v="5"/>
    <x v="115"/>
    <m/>
    <m/>
  </r>
  <r>
    <x v="399"/>
    <m/>
    <s v="female"/>
    <m/>
    <n v="30"/>
    <n v="79.15401"/>
    <n v="0"/>
    <n v="0"/>
    <x v="0"/>
    <s v="."/>
    <s v="."/>
    <s v="."/>
    <s v="."/>
    <n v="0"/>
    <n v="0"/>
    <n v="0"/>
    <n v="0"/>
    <n v="0"/>
    <n v="33"/>
    <n v="0"/>
    <m/>
    <x v="2"/>
    <x v="81"/>
    <m/>
    <m/>
  </r>
  <r>
    <x v="399"/>
    <m/>
    <s v="female"/>
    <m/>
    <n v="29"/>
    <n v="79.15401"/>
    <n v="0"/>
    <n v="0"/>
    <x v="0"/>
    <s v="Remote Mood disorder"/>
    <s v="Remote Hypothyroidism"/>
    <s v="."/>
    <s v="."/>
    <n v="0"/>
    <n v="0"/>
    <n v="0"/>
    <n v="0"/>
    <n v="0"/>
    <n v="33"/>
    <n v="0"/>
    <m/>
    <x v="2"/>
    <x v="144"/>
    <m/>
    <m/>
  </r>
  <r>
    <x v="400"/>
    <m/>
    <s v="female"/>
    <m/>
    <n v="23"/>
    <n v="60.375084000000001"/>
    <n v="1"/>
    <n v="1"/>
    <x v="32"/>
    <s v="Remote Mood disorder"/>
    <s v="."/>
    <s v="."/>
    <s v="."/>
    <n v="1"/>
    <n v="1"/>
    <n v="0.5"/>
    <n v="1"/>
    <n v="0"/>
    <n v="33"/>
    <n v="4.5"/>
    <m/>
    <x v="5"/>
    <x v="14"/>
    <m/>
    <m/>
  </r>
  <r>
    <x v="401"/>
    <m/>
    <s v="female"/>
    <m/>
    <n v="29"/>
    <n v="54.42"/>
    <n v="0"/>
    <n v="0"/>
    <x v="40"/>
    <s v="."/>
    <s v="."/>
    <s v="."/>
    <s v="."/>
    <n v="0"/>
    <n v="0"/>
    <n v="0"/>
    <n v="0"/>
    <n v="0"/>
    <n v="23"/>
    <n v="0"/>
    <m/>
    <x v="0"/>
    <x v="62"/>
    <m/>
    <m/>
  </r>
  <r>
    <x v="401"/>
    <m/>
    <s v="female"/>
    <m/>
    <n v="29"/>
    <n v="54.42"/>
    <n v="0"/>
    <n v="0"/>
    <x v="40"/>
    <s v="."/>
    <s v="."/>
    <s v="."/>
    <s v="."/>
    <n v="0"/>
    <n v="0"/>
    <n v="0"/>
    <n v="0"/>
    <n v="0"/>
    <n v="23"/>
    <n v="0"/>
    <m/>
    <x v="2"/>
    <x v="57"/>
    <m/>
    <m/>
  </r>
  <r>
    <x v="401"/>
    <m/>
    <s v="female"/>
    <m/>
    <n v="30"/>
    <n v="54.42"/>
    <n v="0"/>
    <n v="0"/>
    <x v="40"/>
    <s v="."/>
    <s v="."/>
    <s v="."/>
    <s v="."/>
    <n v="0"/>
    <n v="0"/>
    <n v="0"/>
    <n v="0"/>
    <n v="0"/>
    <n v="23"/>
    <n v="0"/>
    <m/>
    <x v="2"/>
    <x v="78"/>
    <m/>
    <m/>
  </r>
  <r>
    <x v="401"/>
    <m/>
    <s v="female"/>
    <m/>
    <n v="29"/>
    <n v="54.42"/>
    <n v="0"/>
    <n v="0"/>
    <x v="40"/>
    <s v="."/>
    <s v="."/>
    <s v="."/>
    <s v="."/>
    <n v="0"/>
    <n v="0"/>
    <n v="0"/>
    <n v="0"/>
    <n v="0"/>
    <n v="23"/>
    <n v="0"/>
    <m/>
    <x v="2"/>
    <x v="131"/>
    <m/>
    <m/>
  </r>
  <r>
    <x v="401"/>
    <m/>
    <s v="female"/>
    <m/>
    <n v="30"/>
    <n v="54.42"/>
    <n v="0"/>
    <n v="0"/>
    <x v="40"/>
    <s v="."/>
    <s v="."/>
    <s v="."/>
    <s v="."/>
    <n v="0"/>
    <n v="0"/>
    <n v="0"/>
    <n v="0"/>
    <n v="0"/>
    <n v="23"/>
    <n v="0"/>
    <m/>
    <x v="0"/>
    <x v="0"/>
    <m/>
    <m/>
  </r>
  <r>
    <x v="401"/>
    <m/>
    <s v="female"/>
    <m/>
    <n v="30"/>
    <n v="54.42"/>
    <n v="0"/>
    <n v="0"/>
    <x v="40"/>
    <s v="."/>
    <s v="."/>
    <s v="."/>
    <s v="."/>
    <n v="0"/>
    <n v="0"/>
    <n v="0"/>
    <n v="0"/>
    <n v="0"/>
    <n v="23"/>
    <n v="0"/>
    <m/>
    <x v="0"/>
    <x v="0"/>
    <m/>
    <m/>
  </r>
  <r>
    <x v="402"/>
    <m/>
    <s v="female"/>
    <m/>
    <n v="29"/>
    <n v="75.958929999999995"/>
    <n v="0.5"/>
    <n v="0.5"/>
    <x v="4"/>
    <s v="."/>
    <s v="."/>
    <s v="."/>
    <s v="."/>
    <n v="0.5"/>
    <n v="0.5"/>
    <n v="0.5"/>
    <n v="0"/>
    <n v="0"/>
    <n v="24"/>
    <n v="2"/>
    <m/>
    <x v="3"/>
    <x v="103"/>
    <m/>
    <m/>
  </r>
  <r>
    <x v="402"/>
    <m/>
    <s v="female"/>
    <m/>
    <n v="27"/>
    <n v="75.958929999999995"/>
    <n v="0"/>
    <n v="0"/>
    <x v="0"/>
    <s v="."/>
    <s v="."/>
    <s v="."/>
    <s v="."/>
    <n v="0"/>
    <n v="0"/>
    <n v="0"/>
    <n v="0"/>
    <n v="0"/>
    <n v="24"/>
    <n v="0"/>
    <m/>
    <x v="10"/>
    <x v="104"/>
    <m/>
    <m/>
  </r>
  <r>
    <x v="402"/>
    <m/>
    <s v="female"/>
    <m/>
    <n v="24"/>
    <n v="75.958929999999995"/>
    <n v="0"/>
    <n v="0"/>
    <x v="0"/>
    <s v="."/>
    <s v="."/>
    <s v="."/>
    <s v="."/>
    <n v="0"/>
    <n v="0"/>
    <n v="0"/>
    <n v="0"/>
    <n v="0"/>
    <n v="24"/>
    <n v="0"/>
    <m/>
    <x v="15"/>
    <x v="102"/>
    <m/>
    <m/>
  </r>
  <r>
    <x v="403"/>
    <m/>
    <s v="female"/>
    <m/>
    <n v="30"/>
    <n v="48.06297"/>
    <n v="0"/>
    <n v="0"/>
    <x v="0"/>
    <s v="."/>
    <s v="."/>
    <s v="."/>
    <s v="."/>
    <n v="0"/>
    <n v="0"/>
    <n v="0"/>
    <n v="0"/>
    <n v="0"/>
    <n v="33"/>
    <n v="0"/>
    <m/>
    <x v="5"/>
    <x v="17"/>
    <m/>
    <m/>
  </r>
  <r>
    <x v="403"/>
    <m/>
    <s v="female"/>
    <m/>
    <n v="30"/>
    <n v="48.06297"/>
    <n v="0"/>
    <n v="0"/>
    <x v="0"/>
    <s v="."/>
    <s v="."/>
    <s v="."/>
    <s v="."/>
    <n v="0"/>
    <n v="0"/>
    <n v="0"/>
    <n v="0"/>
    <n v="0"/>
    <n v="33"/>
    <n v="0"/>
    <m/>
    <x v="21"/>
    <x v="117"/>
    <m/>
    <m/>
  </r>
  <r>
    <x v="404"/>
    <m/>
    <s v="female"/>
    <m/>
    <n v="30"/>
    <n v="73.171800000000005"/>
    <n v="0"/>
    <n v="0"/>
    <x v="0"/>
    <s v="."/>
    <s v="."/>
    <s v="."/>
    <s v="."/>
    <n v="0"/>
    <n v="0"/>
    <n v="0"/>
    <n v="0"/>
    <n v="0"/>
    <n v="34"/>
    <n v="0"/>
    <m/>
    <x v="1"/>
    <x v="24"/>
    <m/>
    <m/>
  </r>
  <r>
    <x v="404"/>
    <m/>
    <s v="female"/>
    <m/>
    <n v="30"/>
    <n v="73.171800000000005"/>
    <n v="0"/>
    <n v="0"/>
    <x v="0"/>
    <s v="."/>
    <s v="."/>
    <s v="."/>
    <s v="."/>
    <n v="0"/>
    <n v="0"/>
    <n v="0"/>
    <n v="0"/>
    <n v="0"/>
    <n v="34"/>
    <n v="0"/>
    <m/>
    <x v="2"/>
    <x v="98"/>
    <m/>
    <m/>
  </r>
  <r>
    <x v="404"/>
    <m/>
    <s v="female"/>
    <m/>
    <n v="29"/>
    <n v="73.171800000000005"/>
    <n v="0"/>
    <n v="0"/>
    <x v="0"/>
    <s v="Remote Bereavement"/>
    <s v="."/>
    <s v="."/>
    <s v="."/>
    <n v="0"/>
    <n v="0"/>
    <n v="0"/>
    <n v="0"/>
    <n v="0"/>
    <n v="34"/>
    <n v="0"/>
    <m/>
    <x v="2"/>
    <x v="35"/>
    <m/>
    <m/>
  </r>
  <r>
    <x v="404"/>
    <m/>
    <s v="female"/>
    <m/>
    <n v="30"/>
    <n v="73.171800000000005"/>
    <n v="0"/>
    <n v="0"/>
    <x v="0"/>
    <s v="."/>
    <s v="."/>
    <s v="."/>
    <s v="."/>
    <n v="0"/>
    <n v="0"/>
    <n v="0"/>
    <n v="0"/>
    <n v="0"/>
    <n v="34"/>
    <n v="0"/>
    <m/>
    <x v="1"/>
    <x v="19"/>
    <m/>
    <m/>
  </r>
  <r>
    <x v="405"/>
    <m/>
    <s v="male"/>
    <m/>
    <n v="30"/>
    <n v="66.792609999999996"/>
    <n v="0"/>
    <n v="0"/>
    <x v="0"/>
    <s v="."/>
    <s v="."/>
    <s v="."/>
    <s v="."/>
    <n v="0"/>
    <n v="0"/>
    <n v="0"/>
    <n v="0"/>
    <n v="0"/>
    <n v="33"/>
    <n v="0"/>
    <m/>
    <x v="8"/>
    <x v="34"/>
    <m/>
    <m/>
  </r>
  <r>
    <x v="405"/>
    <m/>
    <s v="male"/>
    <m/>
    <n v="29"/>
    <n v="66.792609999999996"/>
    <n v="0"/>
    <n v="0"/>
    <x v="0"/>
    <s v="."/>
    <s v="."/>
    <s v="."/>
    <s v="."/>
    <n v="0"/>
    <n v="0"/>
    <n v="0"/>
    <n v="0"/>
    <n v="0"/>
    <n v="33"/>
    <n v="0"/>
    <m/>
    <x v="8"/>
    <x v="35"/>
    <m/>
    <m/>
  </r>
  <r>
    <x v="405"/>
    <m/>
    <s v="male"/>
    <m/>
    <n v="29"/>
    <n v="66.792609999999996"/>
    <n v="0"/>
    <n v="0"/>
    <x v="0"/>
    <s v="."/>
    <s v="."/>
    <s v="."/>
    <s v="."/>
    <n v="0"/>
    <n v="0"/>
    <n v="0"/>
    <n v="0"/>
    <n v="0"/>
    <n v="33"/>
    <n v="0"/>
    <m/>
    <x v="4"/>
    <x v="36"/>
    <m/>
    <m/>
  </r>
  <r>
    <x v="405"/>
    <m/>
    <s v="male"/>
    <m/>
    <n v="29"/>
    <n v="66.792609999999996"/>
    <n v="0"/>
    <n v="0"/>
    <x v="0"/>
    <s v="."/>
    <s v="."/>
    <s v="."/>
    <s v="."/>
    <n v="0"/>
    <n v="0"/>
    <n v="0"/>
    <n v="0"/>
    <n v="0"/>
    <n v="33"/>
    <n v="0"/>
    <m/>
    <x v="8"/>
    <x v="36"/>
    <m/>
    <m/>
  </r>
  <r>
    <x v="405"/>
    <m/>
    <s v="male"/>
    <m/>
    <n v="30"/>
    <n v="66.792609999999996"/>
    <n v="0"/>
    <n v="0"/>
    <x v="0"/>
    <s v="Active Other neurol/med diagnoses"/>
    <s v="."/>
    <s v="."/>
    <s v="."/>
    <n v="0"/>
    <n v="0"/>
    <n v="0"/>
    <n v="0"/>
    <n v="0"/>
    <n v="33"/>
    <n v="0"/>
    <m/>
    <x v="7"/>
    <x v="110"/>
    <m/>
    <m/>
  </r>
  <r>
    <x v="405"/>
    <m/>
    <s v="male"/>
    <m/>
    <n v="30"/>
    <n v="66.792609999999996"/>
    <n v="0"/>
    <n v="0"/>
    <x v="0"/>
    <s v="."/>
    <s v="."/>
    <s v="."/>
    <s v="."/>
    <n v="0"/>
    <n v="0"/>
    <n v="0"/>
    <n v="0"/>
    <n v="0"/>
    <n v="33"/>
    <n v="0"/>
    <m/>
    <x v="8"/>
    <x v="133"/>
    <m/>
    <m/>
  </r>
  <r>
    <x v="406"/>
    <m/>
    <s v="female"/>
    <m/>
    <n v="29"/>
    <n v="43.21423699999999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406"/>
    <m/>
    <s v="female"/>
    <m/>
    <n v="30"/>
    <n v="43.214236999999997"/>
    <n v="0"/>
    <n v="0"/>
    <x v="0"/>
    <s v="."/>
    <s v="."/>
    <s v="."/>
    <s v="."/>
    <n v="0"/>
    <n v="0"/>
    <n v="0"/>
    <n v="0"/>
    <n v="0"/>
    <n v="34"/>
    <n v="0"/>
    <m/>
    <x v="6"/>
    <x v="10"/>
    <m/>
    <m/>
  </r>
  <r>
    <x v="407"/>
    <m/>
    <s v="male"/>
    <m/>
    <n v="30"/>
    <n v="65.817930000000004"/>
    <n v="0.5"/>
    <n v="0.5"/>
    <x v="3"/>
    <s v="Active Mood disorder"/>
    <s v="."/>
    <s v="."/>
    <s v="."/>
    <n v="0"/>
    <n v="0"/>
    <n v="0.5"/>
    <n v="0"/>
    <n v="0"/>
    <n v="33"/>
    <n v="1"/>
    <m/>
    <x v="0"/>
    <x v="41"/>
    <m/>
    <m/>
  </r>
  <r>
    <x v="407"/>
    <m/>
    <s v="male"/>
    <m/>
    <n v="29"/>
    <n v="65.817930000000004"/>
    <n v="0.5"/>
    <n v="0"/>
    <x v="4"/>
    <s v="Remote Mood disorder"/>
    <s v="."/>
    <s v="."/>
    <s v="."/>
    <n v="0.5"/>
    <n v="0.5"/>
    <n v="0.5"/>
    <n v="0"/>
    <n v="0"/>
    <n v="33"/>
    <n v="1.5"/>
    <m/>
    <x v="0"/>
    <x v="29"/>
    <m/>
    <m/>
  </r>
  <r>
    <x v="407"/>
    <m/>
    <s v="male"/>
    <m/>
    <n v="30"/>
    <n v="65.817930000000004"/>
    <n v="0.5"/>
    <n v="0"/>
    <x v="3"/>
    <s v="Active Mood disorder"/>
    <s v="."/>
    <s v="."/>
    <s v="."/>
    <n v="0.5"/>
    <n v="0.5"/>
    <n v="0.5"/>
    <n v="1"/>
    <n v="0"/>
    <n v="33"/>
    <n v="2.5"/>
    <m/>
    <x v="0"/>
    <x v="27"/>
    <m/>
    <m/>
  </r>
  <r>
    <x v="407"/>
    <m/>
    <s v="male"/>
    <m/>
    <n v="30"/>
    <n v="65.817930000000004"/>
    <n v="0.5"/>
    <n v="0"/>
    <x v="27"/>
    <s v="Active Mood disorder"/>
    <s v="."/>
    <s v="."/>
    <s v="."/>
    <n v="0.5"/>
    <n v="0.5"/>
    <n v="0.5"/>
    <n v="0"/>
    <n v="0"/>
    <n v="33"/>
    <n v="1.5"/>
    <m/>
    <x v="6"/>
    <x v="58"/>
    <m/>
    <m/>
  </r>
  <r>
    <x v="407"/>
    <m/>
    <s v="male"/>
    <m/>
    <n v="29"/>
    <n v="65.817930000000004"/>
    <n v="0.5"/>
    <n v="0"/>
    <x v="1"/>
    <s v="Active Mood disorder"/>
    <s v="."/>
    <s v="."/>
    <s v="."/>
    <n v="0"/>
    <n v="0.5"/>
    <n v="0.5"/>
    <n v="0.5"/>
    <n v="0"/>
    <n v="33"/>
    <n v="1.5"/>
    <m/>
    <x v="6"/>
    <x v="70"/>
    <m/>
    <m/>
  </r>
  <r>
    <x v="407"/>
    <m/>
    <s v="male"/>
    <m/>
    <n v="30"/>
    <n v="65.817930000000004"/>
    <n v="0.5"/>
    <n v="0"/>
    <x v="1"/>
    <s v="Active Mood disorder"/>
    <s v="."/>
    <s v="."/>
    <s v="."/>
    <n v="0.5"/>
    <n v="0.5"/>
    <n v="0.5"/>
    <n v="0"/>
    <n v="0"/>
    <n v="33"/>
    <n v="1.5"/>
    <m/>
    <x v="14"/>
    <x v="56"/>
    <m/>
    <m/>
  </r>
  <r>
    <x v="407"/>
    <m/>
    <s v="male"/>
    <m/>
    <n v="28"/>
    <n v="65.817930000000004"/>
    <n v="0.5"/>
    <n v="0"/>
    <x v="24"/>
    <s v="AD dem cannot be primary"/>
    <s v="Active PD idiopathic"/>
    <s v="Active Mood disorder"/>
    <s v="."/>
    <n v="0.5"/>
    <n v="0.5"/>
    <n v="0.5"/>
    <n v="0"/>
    <n v="0"/>
    <n v="33"/>
    <n v="1.5"/>
    <m/>
    <x v="6"/>
    <x v="56"/>
    <m/>
    <m/>
  </r>
  <r>
    <x v="407"/>
    <m/>
    <s v="male"/>
    <m/>
    <n v="29"/>
    <n v="65.817930000000004"/>
    <n v="0"/>
    <n v="0"/>
    <x v="0"/>
    <s v="Active Mood disorder"/>
    <s v="."/>
    <s v="."/>
    <s v="."/>
    <n v="0"/>
    <n v="0"/>
    <n v="0"/>
    <n v="0"/>
    <n v="0"/>
    <n v="33"/>
    <n v="0"/>
    <m/>
    <x v="6"/>
    <x v="137"/>
    <m/>
    <m/>
  </r>
  <r>
    <x v="407"/>
    <m/>
    <s v="male"/>
    <m/>
    <n v="30"/>
    <n v="65.817930000000004"/>
    <n v="0.5"/>
    <n v="0.5"/>
    <x v="4"/>
    <s v="Active Mood disorder"/>
    <s v="."/>
    <s v="."/>
    <s v="."/>
    <n v="0.5"/>
    <n v="0.5"/>
    <n v="0.5"/>
    <n v="0.5"/>
    <n v="0"/>
    <n v="33"/>
    <n v="2.5"/>
    <m/>
    <x v="6"/>
    <x v="69"/>
    <m/>
    <m/>
  </r>
  <r>
    <x v="407"/>
    <m/>
    <s v="male"/>
    <m/>
    <n v="27"/>
    <n v="65.817930000000004"/>
    <n v="0.5"/>
    <n v="0"/>
    <x v="1"/>
    <s v="."/>
    <s v="."/>
    <s v="."/>
    <s v="."/>
    <n v="0"/>
    <n v="0.5"/>
    <n v="0.5"/>
    <n v="0"/>
    <n v="0"/>
    <n v="33"/>
    <n v="1"/>
    <m/>
    <x v="6"/>
    <x v="179"/>
    <m/>
    <m/>
  </r>
  <r>
    <x v="407"/>
    <m/>
    <s v="male"/>
    <m/>
    <n v="28"/>
    <n v="65.817930000000004"/>
    <n v="0.5"/>
    <n v="0"/>
    <x v="1"/>
    <s v="Active Mood disorder"/>
    <s v="."/>
    <s v="."/>
    <s v="."/>
    <n v="0"/>
    <n v="0.5"/>
    <n v="0.5"/>
    <n v="0"/>
    <n v="0"/>
    <n v="33"/>
    <n v="1"/>
    <m/>
    <x v="6"/>
    <x v="68"/>
    <m/>
    <m/>
  </r>
  <r>
    <x v="407"/>
    <m/>
    <s v="male"/>
    <m/>
    <n v="30"/>
    <n v="65.817930000000004"/>
    <n v="0"/>
    <n v="0"/>
    <x v="0"/>
    <s v="Remote Mood disorder"/>
    <s v="."/>
    <s v="."/>
    <s v="."/>
    <n v="0"/>
    <n v="0"/>
    <n v="0"/>
    <n v="0"/>
    <n v="0"/>
    <n v="33"/>
    <n v="0"/>
    <m/>
    <x v="0"/>
    <x v="0"/>
    <m/>
    <m/>
  </r>
  <r>
    <x v="408"/>
    <m/>
    <s v="female"/>
    <m/>
    <n v="27"/>
    <n v="75.87679"/>
    <n v="0"/>
    <n v="0"/>
    <x v="0"/>
    <s v="Active Mood disorder"/>
    <s v="."/>
    <s v="."/>
    <s v="."/>
    <n v="0"/>
    <n v="0"/>
    <n v="0"/>
    <n v="0"/>
    <n v="0"/>
    <n v="34"/>
    <n v="0"/>
    <m/>
    <x v="17"/>
    <x v="2"/>
    <m/>
    <m/>
  </r>
  <r>
    <x v="408"/>
    <m/>
    <s v="female"/>
    <m/>
    <n v="29"/>
    <n v="75.87679"/>
    <n v="0"/>
    <n v="0"/>
    <x v="0"/>
    <s v="Remote Mood disorder"/>
    <s v="."/>
    <s v="."/>
    <s v="."/>
    <n v="0"/>
    <n v="0"/>
    <n v="0"/>
    <n v="0"/>
    <n v="0"/>
    <n v="34"/>
    <n v="0"/>
    <m/>
    <x v="17"/>
    <x v="17"/>
    <m/>
    <m/>
  </r>
  <r>
    <x v="409"/>
    <m/>
    <s v="male"/>
    <m/>
    <n v="28"/>
    <n v="80.966459999999998"/>
    <n v="0.5"/>
    <n v="0"/>
    <x v="4"/>
    <s v="AD dem Language dysf after"/>
    <s v="."/>
    <s v="."/>
    <s v="."/>
    <n v="0"/>
    <n v="0.5"/>
    <n v="0.5"/>
    <n v="0"/>
    <n v="0"/>
    <n v="33"/>
    <n v="1"/>
    <m/>
    <x v="10"/>
    <x v="97"/>
    <m/>
    <m/>
  </r>
  <r>
    <x v="409"/>
    <m/>
    <s v="male"/>
    <m/>
    <n v="24"/>
    <n v="80.966459999999998"/>
    <n v="1"/>
    <n v="1"/>
    <x v="3"/>
    <s v="Active Mood disorder"/>
    <s v="."/>
    <s v="."/>
    <s v="."/>
    <n v="1"/>
    <n v="0.5"/>
    <n v="0.5"/>
    <n v="1"/>
    <n v="1"/>
    <n v="33"/>
    <n v="5"/>
    <m/>
    <x v="4"/>
    <x v="49"/>
    <m/>
    <m/>
  </r>
  <r>
    <x v="409"/>
    <m/>
    <s v="male"/>
    <m/>
    <n v="24"/>
    <n v="80.966459999999998"/>
    <n v="1"/>
    <n v="1"/>
    <x v="32"/>
    <s v="Active Mood disorder"/>
    <s v="."/>
    <s v="."/>
    <s v="."/>
    <n v="1"/>
    <n v="1"/>
    <n v="1"/>
    <n v="0.5"/>
    <n v="0"/>
    <n v="33"/>
    <n v="4.5"/>
    <m/>
    <x v="4"/>
    <x v="24"/>
    <m/>
    <m/>
  </r>
  <r>
    <x v="409"/>
    <m/>
    <s v="male"/>
    <m/>
    <n v="4"/>
    <n v="80.966459999999998"/>
    <n v="2"/>
    <n v="2"/>
    <x v="32"/>
    <s v="Active Mood disorder"/>
    <s v="."/>
    <s v="."/>
    <s v="."/>
    <n v="2"/>
    <n v="3"/>
    <n v="2"/>
    <n v="2"/>
    <n v="1"/>
    <n v="33"/>
    <n v="12"/>
    <m/>
    <x v="10"/>
    <x v="35"/>
    <m/>
    <m/>
  </r>
  <r>
    <x v="410"/>
    <m/>
    <s v="female"/>
    <m/>
    <n v="30"/>
    <n v="73.311430000000001"/>
    <n v="0"/>
    <n v="0"/>
    <x v="0"/>
    <s v="."/>
    <s v="."/>
    <s v="."/>
    <s v="."/>
    <n v="0"/>
    <n v="0"/>
    <n v="0"/>
    <n v="0"/>
    <n v="0"/>
    <n v="33"/>
    <n v="0"/>
    <m/>
    <x v="2"/>
    <x v="47"/>
    <m/>
    <m/>
  </r>
  <r>
    <x v="410"/>
    <m/>
    <s v="female"/>
    <m/>
    <n v="30"/>
    <n v="73.311430000000001"/>
    <n v="0"/>
    <n v="0"/>
    <x v="0"/>
    <s v="."/>
    <s v="."/>
    <s v="."/>
    <s v="."/>
    <n v="0"/>
    <n v="0"/>
    <n v="0"/>
    <n v="0"/>
    <n v="0"/>
    <n v="33"/>
    <n v="0"/>
    <m/>
    <x v="5"/>
    <x v="43"/>
    <m/>
    <m/>
  </r>
  <r>
    <x v="410"/>
    <m/>
    <s v="female"/>
    <m/>
    <n v="30"/>
    <n v="73.311430000000001"/>
    <n v="0"/>
    <n v="0"/>
    <x v="0"/>
    <s v="."/>
    <s v="."/>
    <s v="."/>
    <s v="."/>
    <n v="0"/>
    <n v="0"/>
    <n v="0"/>
    <n v="0"/>
    <n v="0"/>
    <n v="33"/>
    <n v="0"/>
    <m/>
    <x v="5"/>
    <x v="147"/>
    <m/>
    <m/>
  </r>
  <r>
    <x v="410"/>
    <m/>
    <s v="female"/>
    <m/>
    <n v="27"/>
    <n v="73.311430000000001"/>
    <n v="0"/>
    <n v="0"/>
    <x v="0"/>
    <s v="."/>
    <s v="."/>
    <s v="."/>
    <s v="."/>
    <n v="0"/>
    <n v="0"/>
    <n v="0"/>
    <n v="0"/>
    <n v="0"/>
    <n v="33"/>
    <n v="0"/>
    <m/>
    <x v="2"/>
    <x v="147"/>
    <m/>
    <m/>
  </r>
  <r>
    <x v="410"/>
    <m/>
    <s v="female"/>
    <m/>
    <n v="30"/>
    <n v="73.311430000000001"/>
    <n v="0"/>
    <n v="0"/>
    <x v="0"/>
    <s v="."/>
    <s v="."/>
    <s v="."/>
    <s v="."/>
    <n v="0"/>
    <n v="0"/>
    <n v="0"/>
    <n v="0"/>
    <n v="0"/>
    <n v="33"/>
    <n v="0"/>
    <m/>
    <x v="2"/>
    <x v="13"/>
    <m/>
    <m/>
  </r>
  <r>
    <x v="410"/>
    <m/>
    <s v="female"/>
    <m/>
    <n v="26"/>
    <n v="73.311430000000001"/>
    <n v="0"/>
    <n v="0"/>
    <x v="0"/>
    <s v="."/>
    <s v="."/>
    <s v="."/>
    <s v="."/>
    <n v="0"/>
    <n v="0"/>
    <n v="0"/>
    <n v="0"/>
    <n v="0"/>
    <n v="33"/>
    <n v="0"/>
    <m/>
    <x v="2"/>
    <x v="17"/>
    <m/>
    <m/>
  </r>
  <r>
    <x v="410"/>
    <m/>
    <s v="female"/>
    <m/>
    <n v="28"/>
    <n v="73.311430000000001"/>
    <n v="0"/>
    <n v="0"/>
    <x v="0"/>
    <s v="."/>
    <s v="."/>
    <s v="."/>
    <s v="."/>
    <n v="0"/>
    <n v="0"/>
    <n v="0"/>
    <n v="0"/>
    <n v="0"/>
    <n v="33"/>
    <n v="0"/>
    <m/>
    <x v="2"/>
    <x v="67"/>
    <m/>
    <m/>
  </r>
  <r>
    <x v="410"/>
    <m/>
    <s v="female"/>
    <m/>
    <n v="30"/>
    <n v="73.311430000000001"/>
    <n v="0"/>
    <n v="0"/>
    <x v="0"/>
    <s v="."/>
    <s v="."/>
    <s v="."/>
    <s v="."/>
    <n v="0"/>
    <n v="0"/>
    <n v="0"/>
    <n v="0"/>
    <n v="0"/>
    <n v="33"/>
    <n v="0"/>
    <m/>
    <x v="2"/>
    <x v="2"/>
    <m/>
    <m/>
  </r>
  <r>
    <x v="411"/>
    <m/>
    <s v="female"/>
    <m/>
    <n v="7"/>
    <n v="77.264885000000007"/>
    <n v="2"/>
    <n v="2"/>
    <x v="4"/>
    <s v="."/>
    <s v="."/>
    <s v="."/>
    <s v="."/>
    <n v="1"/>
    <n v="2"/>
    <n v="2"/>
    <n v="2"/>
    <n v="1"/>
    <n v="34"/>
    <n v="10"/>
    <m/>
    <x v="17"/>
    <x v="166"/>
    <m/>
    <m/>
  </r>
  <r>
    <x v="412"/>
    <m/>
    <s v="male"/>
    <m/>
    <n v="29"/>
    <n v="66.433949999999996"/>
    <n v="0"/>
    <n v="0"/>
    <x v="0"/>
    <s v="."/>
    <s v="."/>
    <s v="."/>
    <s v="."/>
    <n v="0"/>
    <n v="0"/>
    <n v="0"/>
    <n v="0"/>
    <n v="0"/>
    <n v="33"/>
    <n v="0"/>
    <m/>
    <x v="8"/>
    <x v="9"/>
    <m/>
    <m/>
  </r>
  <r>
    <x v="413"/>
    <m/>
    <s v="female"/>
    <m/>
    <n v="30"/>
    <n v="64.175224"/>
    <n v="0"/>
    <n v="0"/>
    <x v="0"/>
    <s v="."/>
    <s v="."/>
    <s v="."/>
    <s v="."/>
    <n v="0"/>
    <n v="0"/>
    <n v="0"/>
    <n v="0"/>
    <n v="0"/>
    <n v="34"/>
    <n v="0"/>
    <m/>
    <x v="0"/>
    <x v="87"/>
    <m/>
    <m/>
  </r>
  <r>
    <x v="413"/>
    <m/>
    <s v="female"/>
    <m/>
    <n v="29"/>
    <n v="64.175224"/>
    <n v="0"/>
    <n v="0"/>
    <x v="0"/>
    <s v="Active Mood disorder"/>
    <s v="."/>
    <s v="."/>
    <s v="."/>
    <n v="0"/>
    <n v="0"/>
    <n v="0"/>
    <n v="0"/>
    <n v="0"/>
    <n v="34"/>
    <n v="0"/>
    <m/>
    <x v="0"/>
    <x v="99"/>
    <m/>
    <m/>
  </r>
  <r>
    <x v="413"/>
    <m/>
    <s v="female"/>
    <m/>
    <n v="30"/>
    <n v="64.175224"/>
    <n v="0"/>
    <n v="0"/>
    <x v="0"/>
    <s v="."/>
    <s v="."/>
    <s v="."/>
    <s v="."/>
    <n v="0"/>
    <n v="0"/>
    <n v="0"/>
    <n v="0"/>
    <n v="0"/>
    <n v="34"/>
    <n v="0"/>
    <m/>
    <x v="2"/>
    <x v="99"/>
    <m/>
    <m/>
  </r>
  <r>
    <x v="413"/>
    <m/>
    <s v="female"/>
    <m/>
    <n v="29"/>
    <n v="64.175224"/>
    <n v="0"/>
    <n v="0"/>
    <x v="0"/>
    <s v="Active Mood disorder"/>
    <s v="."/>
    <s v="."/>
    <s v="."/>
    <n v="0"/>
    <n v="0"/>
    <n v="0"/>
    <n v="0"/>
    <n v="0"/>
    <n v="34"/>
    <n v="0"/>
    <m/>
    <x v="2"/>
    <x v="37"/>
    <m/>
    <m/>
  </r>
  <r>
    <x v="413"/>
    <m/>
    <s v="female"/>
    <m/>
    <n v="27"/>
    <n v="64.175224"/>
    <n v="0.5"/>
    <n v="0"/>
    <x v="4"/>
    <s v="Active Mood disorder"/>
    <s v="Active Other neurol/med diagnoses"/>
    <s v="."/>
    <s v="."/>
    <n v="0.5"/>
    <n v="0"/>
    <n v="0.5"/>
    <n v="0.5"/>
    <n v="0"/>
    <n v="34"/>
    <n v="1.5"/>
    <m/>
    <x v="5"/>
    <x v="96"/>
    <m/>
    <m/>
  </r>
  <r>
    <x v="413"/>
    <m/>
    <s v="female"/>
    <m/>
    <n v="28"/>
    <n v="64.175224"/>
    <n v="0.5"/>
    <n v="0"/>
    <x v="1"/>
    <s v="Active Mood disorder"/>
    <s v="."/>
    <s v="."/>
    <s v="."/>
    <n v="0"/>
    <n v="0.5"/>
    <n v="0.5"/>
    <n v="0"/>
    <n v="0"/>
    <n v="34"/>
    <n v="1"/>
    <m/>
    <x v="0"/>
    <x v="0"/>
    <m/>
    <m/>
  </r>
  <r>
    <x v="413"/>
    <m/>
    <s v="female"/>
    <m/>
    <n v="24"/>
    <n v="64.175224"/>
    <n v="1"/>
    <n v="1"/>
    <x v="4"/>
    <s v="Active Mood disorder"/>
    <s v="Remote Alcoholism"/>
    <s v="."/>
    <s v="."/>
    <n v="0.5"/>
    <n v="1"/>
    <n v="2"/>
    <n v="1"/>
    <n v="0"/>
    <n v="34"/>
    <n v="5.5"/>
    <m/>
    <x v="5"/>
    <x v="64"/>
    <m/>
    <m/>
  </r>
  <r>
    <x v="414"/>
    <m/>
    <s v="male"/>
    <m/>
    <n v="30"/>
    <n v="67.419579999999996"/>
    <n v="0"/>
    <n v="0"/>
    <x v="0"/>
    <s v="."/>
    <s v="."/>
    <s v="."/>
    <s v="."/>
    <n v="0"/>
    <n v="0"/>
    <n v="0"/>
    <n v="0"/>
    <n v="0"/>
    <n v="33"/>
    <n v="0"/>
    <m/>
    <x v="13"/>
    <x v="193"/>
    <m/>
    <m/>
  </r>
  <r>
    <x v="414"/>
    <m/>
    <s v="male"/>
    <m/>
    <n v="28"/>
    <n v="67.419579999999996"/>
    <n v="0"/>
    <n v="0"/>
    <x v="0"/>
    <s v="."/>
    <s v="."/>
    <s v="."/>
    <s v="."/>
    <n v="0"/>
    <n v="0"/>
    <n v="0"/>
    <n v="0"/>
    <n v="0"/>
    <n v="33"/>
    <n v="0"/>
    <m/>
    <x v="13"/>
    <x v="194"/>
    <m/>
    <m/>
  </r>
  <r>
    <x v="414"/>
    <m/>
    <s v="male"/>
    <m/>
    <n v="28"/>
    <n v="67.419579999999996"/>
    <n v="0"/>
    <n v="0"/>
    <x v="0"/>
    <s v="."/>
    <s v="."/>
    <s v="."/>
    <s v="."/>
    <n v="0"/>
    <n v="0"/>
    <n v="0"/>
    <n v="0"/>
    <n v="0"/>
    <n v="33"/>
    <n v="0"/>
    <m/>
    <x v="13"/>
    <x v="169"/>
    <m/>
    <m/>
  </r>
  <r>
    <x v="414"/>
    <m/>
    <s v="male"/>
    <m/>
    <n v="26"/>
    <n v="67.419579999999996"/>
    <n v="0"/>
    <n v="0"/>
    <x v="0"/>
    <s v="."/>
    <s v="."/>
    <s v="."/>
    <s v="."/>
    <n v="0"/>
    <n v="0"/>
    <n v="0"/>
    <n v="0"/>
    <n v="0"/>
    <n v="33"/>
    <n v="0"/>
    <m/>
    <x v="13"/>
    <x v="194"/>
    <m/>
    <m/>
  </r>
  <r>
    <x v="414"/>
    <m/>
    <s v="male"/>
    <m/>
    <n v="27"/>
    <n v="67.419579999999996"/>
    <n v="0"/>
    <n v="0"/>
    <x v="0"/>
    <s v="."/>
    <s v="."/>
    <s v="."/>
    <s v="."/>
    <n v="0"/>
    <n v="0"/>
    <n v="0"/>
    <n v="0"/>
    <n v="0"/>
    <n v="33"/>
    <n v="0"/>
    <m/>
    <x v="13"/>
    <x v="160"/>
    <m/>
    <m/>
  </r>
  <r>
    <x v="414"/>
    <m/>
    <s v="male"/>
    <m/>
    <n v="28"/>
    <n v="67.419579999999996"/>
    <n v="0"/>
    <n v="0"/>
    <x v="0"/>
    <s v="."/>
    <s v="."/>
    <s v="."/>
    <s v="."/>
    <n v="0"/>
    <n v="0"/>
    <n v="0"/>
    <n v="0"/>
    <n v="0"/>
    <n v="33"/>
    <n v="0"/>
    <m/>
    <x v="13"/>
    <x v="192"/>
    <m/>
    <m/>
  </r>
  <r>
    <x v="414"/>
    <m/>
    <s v="male"/>
    <m/>
    <n v="28"/>
    <n v="67.419579999999996"/>
    <n v="0"/>
    <n v="0"/>
    <x v="0"/>
    <s v="."/>
    <s v="."/>
    <s v="."/>
    <s v="."/>
    <n v="0"/>
    <n v="0"/>
    <n v="0"/>
    <n v="0"/>
    <n v="0"/>
    <n v="33"/>
    <n v="0"/>
    <m/>
    <x v="13"/>
    <x v="193"/>
    <m/>
    <m/>
  </r>
  <r>
    <x v="414"/>
    <m/>
    <s v="male"/>
    <m/>
    <n v="29"/>
    <n v="67.419579999999996"/>
    <n v="0"/>
    <n v="0"/>
    <x v="0"/>
    <s v="."/>
    <s v="."/>
    <s v="."/>
    <s v="."/>
    <n v="0"/>
    <n v="0"/>
    <n v="0"/>
    <n v="0"/>
    <n v="0"/>
    <n v="33"/>
    <n v="0"/>
    <m/>
    <x v="12"/>
    <x v="192"/>
    <m/>
    <m/>
  </r>
  <r>
    <x v="415"/>
    <m/>
    <s v="female"/>
    <m/>
    <n v="30"/>
    <n v="55.488019999999999"/>
    <n v="0"/>
    <n v="0"/>
    <x v="0"/>
    <s v="Active Mood disorder"/>
    <s v="."/>
    <s v="."/>
    <s v="."/>
    <n v="0"/>
    <n v="0"/>
    <n v="0"/>
    <n v="0"/>
    <n v="0"/>
    <n v="33"/>
    <n v="0"/>
    <m/>
    <x v="0"/>
    <x v="180"/>
    <m/>
    <m/>
  </r>
  <r>
    <x v="415"/>
    <m/>
    <s v="female"/>
    <m/>
    <n v="30"/>
    <n v="55.488019999999999"/>
    <n v="0"/>
    <n v="0"/>
    <x v="0"/>
    <s v="Active Mood disorder"/>
    <s v="."/>
    <s v="."/>
    <s v="."/>
    <n v="0"/>
    <n v="0"/>
    <n v="0"/>
    <n v="0"/>
    <n v="0"/>
    <n v="33"/>
    <n v="0"/>
    <m/>
    <x v="1"/>
    <x v="146"/>
    <m/>
    <m/>
  </r>
  <r>
    <x v="415"/>
    <m/>
    <s v="female"/>
    <m/>
    <n v="29"/>
    <n v="55.488019999999999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416"/>
    <m/>
    <s v="female"/>
    <m/>
    <n v="29"/>
    <n v="65.308689999999999"/>
    <n v="0.5"/>
    <n v="0.5"/>
    <x v="1"/>
    <s v="Active Other neurol/med diagnoses"/>
    <s v="."/>
    <s v="."/>
    <s v="."/>
    <n v="0"/>
    <n v="0.5"/>
    <n v="0"/>
    <n v="0"/>
    <n v="0"/>
    <n v="33"/>
    <n v="1"/>
    <m/>
    <x v="10"/>
    <x v="36"/>
    <m/>
    <m/>
  </r>
  <r>
    <x v="416"/>
    <m/>
    <s v="female"/>
    <m/>
    <n v="29"/>
    <n v="65.308689999999999"/>
    <n v="0"/>
    <n v="0"/>
    <x v="0"/>
    <s v="."/>
    <s v="."/>
    <s v="."/>
    <s v="."/>
    <n v="0"/>
    <n v="0"/>
    <n v="0"/>
    <n v="0"/>
    <n v="0"/>
    <n v="33"/>
    <n v="0"/>
    <m/>
    <x v="10"/>
    <x v="34"/>
    <m/>
    <m/>
  </r>
  <r>
    <x v="417"/>
    <m/>
    <s v="male"/>
    <m/>
    <m/>
    <n v="56.566733999999997"/>
    <n v="0"/>
    <n v="0"/>
    <x v="11"/>
    <s v="."/>
    <s v="."/>
    <s v="."/>
    <s v="."/>
    <n v="0"/>
    <n v="0"/>
    <n v="0"/>
    <n v="0"/>
    <n v="0"/>
    <n v="24"/>
    <n v="0"/>
    <m/>
    <x v="0"/>
    <x v="0"/>
    <m/>
    <m/>
  </r>
  <r>
    <x v="417"/>
    <m/>
    <s v="male"/>
    <m/>
    <m/>
    <n v="56.566733999999997"/>
    <n v="0"/>
    <n v="0"/>
    <x v="11"/>
    <s v="."/>
    <s v="."/>
    <s v="."/>
    <s v="."/>
    <n v="0"/>
    <n v="0"/>
    <n v="0"/>
    <n v="0"/>
    <n v="0"/>
    <n v="24"/>
    <n v="0"/>
    <m/>
    <x v="0"/>
    <x v="0"/>
    <m/>
    <m/>
  </r>
  <r>
    <x v="417"/>
    <m/>
    <s v="male"/>
    <m/>
    <m/>
    <n v="56.566733999999997"/>
    <n v="0"/>
    <n v="0"/>
    <x v="11"/>
    <s v="."/>
    <s v="."/>
    <s v="."/>
    <s v="."/>
    <n v="0"/>
    <n v="0"/>
    <n v="0"/>
    <n v="0"/>
    <n v="0"/>
    <n v="24"/>
    <n v="0"/>
    <m/>
    <x v="0"/>
    <x v="0"/>
    <m/>
    <m/>
  </r>
  <r>
    <x v="417"/>
    <m/>
    <s v="male"/>
    <m/>
    <n v="29"/>
    <n v="56.566733999999997"/>
    <n v="0"/>
    <n v="0"/>
    <x v="0"/>
    <s v="."/>
    <s v="."/>
    <s v="."/>
    <s v="."/>
    <n v="0"/>
    <n v="0"/>
    <n v="0"/>
    <n v="0"/>
    <n v="0"/>
    <n v="24"/>
    <n v="0"/>
    <m/>
    <x v="7"/>
    <x v="87"/>
    <m/>
    <m/>
  </r>
  <r>
    <x v="417"/>
    <m/>
    <s v="male"/>
    <m/>
    <n v="29"/>
    <n v="56.566733999999997"/>
    <n v="0"/>
    <n v="0"/>
    <x v="0"/>
    <s v="."/>
    <s v="."/>
    <s v="."/>
    <s v="."/>
    <n v="0"/>
    <n v="0"/>
    <n v="0"/>
    <n v="0"/>
    <n v="0"/>
    <n v="24"/>
    <n v="0"/>
    <m/>
    <x v="7"/>
    <x v="78"/>
    <m/>
    <m/>
  </r>
  <r>
    <x v="417"/>
    <m/>
    <s v="male"/>
    <m/>
    <m/>
    <n v="56.566733999999997"/>
    <n v="0"/>
    <n v="0"/>
    <x v="11"/>
    <s v="."/>
    <s v="."/>
    <s v="."/>
    <s v="."/>
    <n v="0"/>
    <n v="0"/>
    <n v="0"/>
    <n v="0"/>
    <n v="0"/>
    <n v="24"/>
    <n v="0"/>
    <m/>
    <x v="0"/>
    <x v="0"/>
    <m/>
    <m/>
  </r>
  <r>
    <x v="417"/>
    <m/>
    <s v="male"/>
    <m/>
    <n v="28"/>
    <n v="56.566733999999997"/>
    <n v="0"/>
    <n v="0"/>
    <x v="0"/>
    <s v="."/>
    <s v="."/>
    <s v="."/>
    <s v="."/>
    <n v="0"/>
    <n v="0"/>
    <n v="0"/>
    <n v="0"/>
    <n v="0"/>
    <n v="24"/>
    <n v="0"/>
    <m/>
    <x v="6"/>
    <x v="37"/>
    <m/>
    <m/>
  </r>
  <r>
    <x v="417"/>
    <m/>
    <s v="male"/>
    <m/>
    <m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0"/>
    <m/>
    <m/>
  </r>
  <r>
    <x v="417"/>
    <m/>
    <s v="male"/>
    <m/>
    <m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0"/>
    <m/>
    <m/>
  </r>
  <r>
    <x v="417"/>
    <m/>
    <s v="male"/>
    <m/>
    <m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43"/>
    <m/>
    <m/>
  </r>
  <r>
    <x v="417"/>
    <m/>
    <s v="male"/>
    <m/>
    <m/>
    <n v="56.566733999999997"/>
    <n v="0"/>
    <n v="0"/>
    <x v="0"/>
    <s v="other neurol/med diagnoses"/>
    <s v="."/>
    <s v="."/>
    <s v="."/>
    <n v="0"/>
    <n v="0"/>
    <n v="0"/>
    <n v="0"/>
    <n v="0"/>
    <n v="24"/>
    <n v="0"/>
    <m/>
    <x v="0"/>
    <x v="98"/>
    <m/>
    <m/>
  </r>
  <r>
    <x v="417"/>
    <m/>
    <s v="male"/>
    <m/>
    <m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47"/>
    <m/>
    <m/>
  </r>
  <r>
    <x v="417"/>
    <m/>
    <s v="male"/>
    <m/>
    <m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98"/>
    <m/>
    <m/>
  </r>
  <r>
    <x v="417"/>
    <m/>
    <s v="male"/>
    <m/>
    <m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47"/>
    <m/>
    <m/>
  </r>
  <r>
    <x v="417"/>
    <m/>
    <s v="male"/>
    <m/>
    <n v="30"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112"/>
    <m/>
    <m/>
  </r>
  <r>
    <x v="417"/>
    <m/>
    <s v="male"/>
    <m/>
    <n v="26"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13"/>
    <m/>
    <m/>
  </r>
  <r>
    <x v="417"/>
    <m/>
    <s v="male"/>
    <m/>
    <n v="27"/>
    <n v="56.566733999999997"/>
    <n v="0"/>
    <n v="0"/>
    <x v="0"/>
    <s v="Active Other neurol/med diagnoses"/>
    <s v="."/>
    <s v="."/>
    <s v="."/>
    <n v="0"/>
    <n v="0"/>
    <n v="0"/>
    <n v="0"/>
    <n v="0"/>
    <n v="24"/>
    <n v="0"/>
    <m/>
    <x v="0"/>
    <x v="47"/>
    <m/>
    <m/>
  </r>
  <r>
    <x v="417"/>
    <m/>
    <s v="male"/>
    <m/>
    <n v="27"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98"/>
    <m/>
    <m/>
  </r>
  <r>
    <x v="417"/>
    <m/>
    <s v="male"/>
    <m/>
    <n v="29"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47"/>
    <m/>
    <m/>
  </r>
  <r>
    <x v="417"/>
    <m/>
    <s v="male"/>
    <m/>
    <n v="29"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0"/>
    <m/>
    <m/>
  </r>
  <r>
    <x v="417"/>
    <m/>
    <s v="male"/>
    <m/>
    <n v="29"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47"/>
    <m/>
    <m/>
  </r>
  <r>
    <x v="417"/>
    <m/>
    <s v="male"/>
    <m/>
    <n v="29"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0"/>
    <m/>
    <m/>
  </r>
  <r>
    <x v="417"/>
    <m/>
    <s v="male"/>
    <m/>
    <n v="28"/>
    <n v="56.566733999999997"/>
    <n v="0"/>
    <n v="0"/>
    <x v="0"/>
    <s v="."/>
    <s v="."/>
    <s v="."/>
    <s v="."/>
    <n v="0"/>
    <n v="0"/>
    <n v="0"/>
    <n v="0"/>
    <n v="0"/>
    <n v="24"/>
    <n v="0"/>
    <m/>
    <x v="0"/>
    <x v="46"/>
    <m/>
    <m/>
  </r>
  <r>
    <x v="417"/>
    <m/>
    <s v="male"/>
    <m/>
    <n v="26"/>
    <n v="56.566733999999997"/>
    <n v="0"/>
    <n v="0"/>
    <x v="0"/>
    <s v="."/>
    <s v="."/>
    <s v="."/>
    <s v="."/>
    <n v="0"/>
    <n v="0"/>
    <n v="0"/>
    <n v="0"/>
    <n v="0"/>
    <n v="24"/>
    <n v="0"/>
    <m/>
    <x v="6"/>
    <x v="73"/>
    <m/>
    <m/>
  </r>
  <r>
    <x v="417"/>
    <m/>
    <s v="male"/>
    <m/>
    <n v="30"/>
    <n v="56.566733999999997"/>
    <n v="0"/>
    <n v="0"/>
    <x v="0"/>
    <s v="."/>
    <s v="."/>
    <s v="."/>
    <s v="."/>
    <n v="0"/>
    <n v="0"/>
    <n v="0"/>
    <n v="0"/>
    <n v="0"/>
    <n v="24"/>
    <n v="0"/>
    <m/>
    <x v="6"/>
    <x v="43"/>
    <m/>
    <m/>
  </r>
  <r>
    <x v="417"/>
    <m/>
    <s v="male"/>
    <m/>
    <n v="30"/>
    <n v="56.566733999999997"/>
    <n v="0"/>
    <n v="0"/>
    <x v="0"/>
    <s v="."/>
    <s v="."/>
    <s v="."/>
    <s v="."/>
    <n v="0"/>
    <n v="0"/>
    <n v="0"/>
    <n v="0"/>
    <n v="0"/>
    <n v="24"/>
    <n v="0"/>
    <m/>
    <x v="6"/>
    <x v="13"/>
    <m/>
    <m/>
  </r>
  <r>
    <x v="417"/>
    <m/>
    <s v="male"/>
    <m/>
    <n v="30"/>
    <n v="56.566733999999997"/>
    <n v="0"/>
    <n v="0"/>
    <x v="0"/>
    <s v="."/>
    <s v="."/>
    <s v="."/>
    <s v="."/>
    <n v="0"/>
    <n v="0"/>
    <n v="0"/>
    <n v="0"/>
    <n v="0"/>
    <n v="24"/>
    <n v="0"/>
    <m/>
    <x v="6"/>
    <x v="80"/>
    <m/>
    <m/>
  </r>
  <r>
    <x v="417"/>
    <m/>
    <s v="male"/>
    <m/>
    <n v="30"/>
    <n v="56.566733999999997"/>
    <n v="0"/>
    <n v="0"/>
    <x v="0"/>
    <s v="Remote CVD"/>
    <s v="."/>
    <s v="."/>
    <s v="."/>
    <n v="0"/>
    <n v="0"/>
    <n v="0"/>
    <n v="0"/>
    <n v="0"/>
    <n v="24"/>
    <n v="0"/>
    <m/>
    <x v="6"/>
    <x v="44"/>
    <m/>
    <m/>
  </r>
  <r>
    <x v="417"/>
    <m/>
    <s v="male"/>
    <m/>
    <n v="27"/>
    <n v="56.566733999999997"/>
    <n v="0"/>
    <n v="0"/>
    <x v="0"/>
    <s v="."/>
    <s v="."/>
    <s v="."/>
    <s v="."/>
    <n v="0"/>
    <n v="0"/>
    <n v="0"/>
    <n v="0"/>
    <n v="0"/>
    <n v="24"/>
    <n v="0"/>
    <m/>
    <x v="6"/>
    <x v="12"/>
    <m/>
    <m/>
  </r>
  <r>
    <x v="417"/>
    <m/>
    <s v="male"/>
    <m/>
    <n v="28"/>
    <n v="56.566733999999997"/>
    <n v="0"/>
    <n v="0"/>
    <x v="0"/>
    <s v="."/>
    <s v="."/>
    <s v="."/>
    <s v="."/>
    <n v="0"/>
    <n v="0"/>
    <n v="0"/>
    <n v="0"/>
    <n v="0"/>
    <n v="24"/>
    <n v="0"/>
    <m/>
    <x v="6"/>
    <x v="74"/>
    <m/>
    <m/>
  </r>
  <r>
    <x v="417"/>
    <m/>
    <s v="male"/>
    <m/>
    <n v="29"/>
    <n v="56.566733999999997"/>
    <n v="0"/>
    <n v="0"/>
    <x v="0"/>
    <s v="."/>
    <s v="."/>
    <s v="."/>
    <s v="."/>
    <n v="0"/>
    <n v="0"/>
    <n v="0"/>
    <n v="0"/>
    <n v="0"/>
    <n v="24"/>
    <n v="0"/>
    <m/>
    <x v="7"/>
    <x v="62"/>
    <m/>
    <m/>
  </r>
  <r>
    <x v="418"/>
    <m/>
    <s v="female"/>
    <m/>
    <n v="30"/>
    <n v="67.238879999999995"/>
    <n v="0.5"/>
    <n v="0"/>
    <x v="1"/>
    <s v="Active Mood disorder"/>
    <s v="."/>
    <s v="."/>
    <s v="."/>
    <n v="0.5"/>
    <n v="0.5"/>
    <n v="0.5"/>
    <n v="0.5"/>
    <n v="0"/>
    <n v="23"/>
    <n v="2"/>
    <m/>
    <x v="5"/>
    <x v="46"/>
    <m/>
    <m/>
  </r>
  <r>
    <x v="418"/>
    <m/>
    <s v="female"/>
    <m/>
    <n v="30"/>
    <n v="67.238879999999995"/>
    <n v="0.5"/>
    <n v="0"/>
    <x v="1"/>
    <s v="."/>
    <s v="."/>
    <s v="."/>
    <s v="."/>
    <n v="0"/>
    <n v="0"/>
    <n v="0.5"/>
    <n v="0"/>
    <n v="0"/>
    <n v="23"/>
    <n v="0.5"/>
    <m/>
    <x v="9"/>
    <x v="73"/>
    <m/>
    <m/>
  </r>
  <r>
    <x v="418"/>
    <m/>
    <s v="female"/>
    <m/>
    <n v="30"/>
    <n v="67.238879999999995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419"/>
    <m/>
    <s v="male"/>
    <m/>
    <n v="30"/>
    <n v="71.983574000000004"/>
    <n v="0"/>
    <n v="0"/>
    <x v="0"/>
    <s v="."/>
    <s v="."/>
    <s v="."/>
    <s v="."/>
    <n v="0"/>
    <n v="0"/>
    <n v="0"/>
    <n v="0"/>
    <n v="0"/>
    <n v="33"/>
    <n v="0"/>
    <m/>
    <x v="13"/>
    <x v="7"/>
    <m/>
    <m/>
  </r>
  <r>
    <x v="419"/>
    <m/>
    <s v="male"/>
    <m/>
    <n v="28"/>
    <n v="71.983574000000004"/>
    <n v="0"/>
    <n v="0"/>
    <x v="0"/>
    <s v="."/>
    <s v="."/>
    <s v="."/>
    <s v="."/>
    <n v="0"/>
    <n v="0"/>
    <n v="0"/>
    <n v="0"/>
    <n v="0"/>
    <n v="33"/>
    <n v="0"/>
    <m/>
    <x v="16"/>
    <x v="26"/>
    <m/>
    <m/>
  </r>
  <r>
    <x v="419"/>
    <m/>
    <s v="male"/>
    <m/>
    <n v="30"/>
    <n v="71.983574000000004"/>
    <n v="0"/>
    <n v="0"/>
    <x v="0"/>
    <s v="."/>
    <s v="."/>
    <s v="."/>
    <s v="."/>
    <n v="0"/>
    <n v="0"/>
    <n v="0"/>
    <n v="0"/>
    <n v="0"/>
    <n v="33"/>
    <n v="0"/>
    <m/>
    <x v="16"/>
    <x v="32"/>
    <m/>
    <m/>
  </r>
  <r>
    <x v="419"/>
    <m/>
    <s v="male"/>
    <m/>
    <n v="30"/>
    <n v="71.983574000000004"/>
    <n v="0"/>
    <n v="0"/>
    <x v="0"/>
    <s v="."/>
    <s v="."/>
    <s v="."/>
    <s v="."/>
    <n v="0"/>
    <n v="0"/>
    <n v="0"/>
    <n v="0"/>
    <n v="0"/>
    <n v="33"/>
    <n v="0"/>
    <m/>
    <x v="16"/>
    <x v="8"/>
    <m/>
    <m/>
  </r>
  <r>
    <x v="419"/>
    <m/>
    <s v="male"/>
    <m/>
    <n v="30"/>
    <n v="71.983574000000004"/>
    <n v="0"/>
    <n v="0"/>
    <x v="0"/>
    <s v="."/>
    <s v="."/>
    <s v="."/>
    <s v="."/>
    <n v="0"/>
    <n v="0"/>
    <n v="0"/>
    <n v="0"/>
    <n v="0"/>
    <n v="33"/>
    <n v="0"/>
    <m/>
    <x v="16"/>
    <x v="110"/>
    <m/>
    <m/>
  </r>
  <r>
    <x v="419"/>
    <m/>
    <s v="male"/>
    <m/>
    <n v="29"/>
    <n v="71.983574000000004"/>
    <n v="0"/>
    <n v="0"/>
    <x v="0"/>
    <s v="."/>
    <s v="."/>
    <s v="."/>
    <s v="."/>
    <n v="0"/>
    <n v="0"/>
    <n v="0"/>
    <n v="0"/>
    <n v="0"/>
    <n v="33"/>
    <n v="0"/>
    <m/>
    <x v="16"/>
    <x v="110"/>
    <m/>
    <m/>
  </r>
  <r>
    <x v="419"/>
    <m/>
    <s v="male"/>
    <m/>
    <n v="29"/>
    <n v="71.983574000000004"/>
    <n v="0"/>
    <n v="0"/>
    <x v="0"/>
    <s v="."/>
    <s v="."/>
    <s v="."/>
    <s v="."/>
    <n v="0"/>
    <n v="0"/>
    <n v="0"/>
    <n v="0"/>
    <n v="0"/>
    <n v="33"/>
    <n v="0"/>
    <m/>
    <x v="16"/>
    <x v="133"/>
    <m/>
    <m/>
  </r>
  <r>
    <x v="419"/>
    <m/>
    <s v="male"/>
    <m/>
    <n v="30"/>
    <n v="71.983574000000004"/>
    <n v="0"/>
    <n v="0"/>
    <x v="0"/>
    <s v="."/>
    <s v="."/>
    <s v="."/>
    <s v="."/>
    <n v="0"/>
    <n v="0"/>
    <n v="0"/>
    <n v="0"/>
    <n v="0"/>
    <n v="33"/>
    <n v="0"/>
    <m/>
    <x v="16"/>
    <x v="39"/>
    <m/>
    <m/>
  </r>
  <r>
    <x v="420"/>
    <m/>
    <s v="female"/>
    <m/>
    <n v="29"/>
    <n v="80.328545000000005"/>
    <n v="0"/>
    <n v="0"/>
    <x v="0"/>
    <s v="Active Mood disorder"/>
    <s v="Active Bereavement"/>
    <s v="."/>
    <s v="."/>
    <n v="0"/>
    <n v="0.5"/>
    <n v="0"/>
    <n v="0"/>
    <n v="0"/>
    <n v="33"/>
    <n v="0.5"/>
    <m/>
    <x v="0"/>
    <x v="62"/>
    <m/>
    <m/>
  </r>
  <r>
    <x v="420"/>
    <m/>
    <s v="female"/>
    <m/>
    <n v="30"/>
    <n v="80.328545000000005"/>
    <n v="0"/>
    <n v="0"/>
    <x v="0"/>
    <s v="Active Mood disorder"/>
    <s v="Active Bereavement"/>
    <s v="Remote Hypothyroidism"/>
    <s v="."/>
    <n v="0"/>
    <n v="0"/>
    <n v="0"/>
    <n v="0"/>
    <n v="0"/>
    <n v="33"/>
    <n v="0"/>
    <m/>
    <x v="0"/>
    <x v="78"/>
    <m/>
    <m/>
  </r>
  <r>
    <x v="420"/>
    <m/>
    <s v="female"/>
    <m/>
    <n v="29"/>
    <n v="80.328545000000005"/>
    <n v="0"/>
    <n v="0"/>
    <x v="0"/>
    <s v="Active Bereavement"/>
    <s v="."/>
    <s v="."/>
    <s v="."/>
    <n v="0"/>
    <n v="0.5"/>
    <n v="0"/>
    <n v="0"/>
    <n v="0"/>
    <n v="33"/>
    <n v="0.5"/>
    <m/>
    <x v="1"/>
    <x v="114"/>
    <m/>
    <m/>
  </r>
  <r>
    <x v="420"/>
    <m/>
    <s v="female"/>
    <m/>
    <n v="28"/>
    <n v="80.328545000000005"/>
    <n v="0.5"/>
    <n v="0.5"/>
    <x v="2"/>
    <s v="Active PD idiopathic"/>
    <s v="."/>
    <s v="."/>
    <s v="."/>
    <n v="0"/>
    <n v="0.5"/>
    <n v="0"/>
    <n v="0"/>
    <n v="0"/>
    <n v="33"/>
    <n v="1"/>
    <m/>
    <x v="5"/>
    <x v="144"/>
    <m/>
    <m/>
  </r>
  <r>
    <x v="420"/>
    <m/>
    <s v="female"/>
    <m/>
    <n v="30"/>
    <n v="80.328545000000005"/>
    <n v="0"/>
    <n v="0"/>
    <x v="0"/>
    <s v="Active Mood disorder"/>
    <s v="."/>
    <s v="."/>
    <s v="."/>
    <n v="0"/>
    <n v="0"/>
    <n v="0"/>
    <n v="0"/>
    <n v="0"/>
    <n v="33"/>
    <n v="0"/>
    <m/>
    <x v="5"/>
    <x v="144"/>
    <m/>
    <m/>
  </r>
  <r>
    <x v="420"/>
    <m/>
    <s v="female"/>
    <m/>
    <n v="29"/>
    <n v="80.328545000000005"/>
    <n v="0"/>
    <n v="0"/>
    <x v="0"/>
    <s v="."/>
    <s v="."/>
    <s v="."/>
    <s v="."/>
    <n v="0"/>
    <n v="0"/>
    <n v="0"/>
    <n v="0"/>
    <n v="0"/>
    <n v="33"/>
    <n v="0"/>
    <m/>
    <x v="2"/>
    <x v="81"/>
    <m/>
    <m/>
  </r>
  <r>
    <x v="420"/>
    <m/>
    <s v="female"/>
    <m/>
    <n v="29"/>
    <n v="80.328545000000005"/>
    <n v="0"/>
    <n v="0"/>
    <x v="0"/>
    <s v="."/>
    <s v="."/>
    <s v="."/>
    <s v="."/>
    <n v="0"/>
    <n v="0.5"/>
    <n v="0"/>
    <n v="0"/>
    <n v="0"/>
    <n v="33"/>
    <n v="0.5"/>
    <m/>
    <x v="1"/>
    <x v="81"/>
    <m/>
    <m/>
  </r>
  <r>
    <x v="420"/>
    <m/>
    <s v="female"/>
    <m/>
    <n v="29"/>
    <n v="80.328545000000005"/>
    <n v="0"/>
    <n v="0"/>
    <x v="0"/>
    <s v="."/>
    <s v="."/>
    <s v="."/>
    <s v="."/>
    <n v="0"/>
    <n v="0"/>
    <n v="0"/>
    <n v="0"/>
    <n v="0"/>
    <n v="33"/>
    <n v="0"/>
    <m/>
    <x v="2"/>
    <x v="65"/>
    <m/>
    <m/>
  </r>
  <r>
    <x v="420"/>
    <m/>
    <s v="female"/>
    <m/>
    <n v="29"/>
    <n v="80.328545000000005"/>
    <n v="0"/>
    <n v="0"/>
    <x v="0"/>
    <s v="Active Mood disorder"/>
    <s v="."/>
    <s v="."/>
    <s v="."/>
    <n v="0"/>
    <n v="0"/>
    <n v="0"/>
    <n v="0"/>
    <n v="0"/>
    <n v="33"/>
    <n v="0"/>
    <m/>
    <x v="5"/>
    <x v="81"/>
    <m/>
    <m/>
  </r>
  <r>
    <x v="420"/>
    <m/>
    <s v="female"/>
    <m/>
    <n v="26"/>
    <n v="80.328545000000005"/>
    <n v="0"/>
    <n v="0"/>
    <x v="0"/>
    <s v="."/>
    <s v="."/>
    <s v="."/>
    <s v="."/>
    <n v="0"/>
    <n v="0"/>
    <n v="0"/>
    <n v="0"/>
    <n v="0"/>
    <n v="33"/>
    <n v="0"/>
    <m/>
    <x v="0"/>
    <x v="66"/>
    <m/>
    <m/>
  </r>
  <r>
    <x v="420"/>
    <m/>
    <s v="female"/>
    <m/>
    <n v="29"/>
    <n v="80.328545000000005"/>
    <n v="0"/>
    <n v="0"/>
    <x v="0"/>
    <s v="."/>
    <s v="."/>
    <s v="."/>
    <s v="."/>
    <n v="0"/>
    <n v="0.5"/>
    <n v="0"/>
    <n v="0"/>
    <n v="0"/>
    <n v="33"/>
    <n v="0.5"/>
    <m/>
    <x v="1"/>
    <x v="77"/>
    <m/>
    <m/>
  </r>
  <r>
    <x v="420"/>
    <m/>
    <s v="female"/>
    <m/>
    <n v="29"/>
    <n v="80.328545000000005"/>
    <n v="0"/>
    <n v="0"/>
    <x v="0"/>
    <s v="Active Mood disorder"/>
    <s v="."/>
    <s v="."/>
    <s v="."/>
    <n v="0"/>
    <n v="0"/>
    <n v="0"/>
    <n v="0"/>
    <n v="0"/>
    <n v="33"/>
    <n v="0"/>
    <m/>
    <x v="2"/>
    <x v="77"/>
    <m/>
    <m/>
  </r>
  <r>
    <x v="420"/>
    <m/>
    <s v="female"/>
    <m/>
    <m/>
    <n v="80.328545000000005"/>
    <n v="0"/>
    <n v="0"/>
    <x v="0"/>
    <s v="Active Mood disorder"/>
    <s v="Active Other neurol/med diagnoses"/>
    <s v="."/>
    <s v="."/>
    <n v="0"/>
    <n v="0.5"/>
    <n v="0"/>
    <n v="0"/>
    <n v="0"/>
    <n v="33"/>
    <n v="0.5"/>
    <m/>
    <x v="0"/>
    <x v="88"/>
    <m/>
    <m/>
  </r>
  <r>
    <x v="420"/>
    <m/>
    <s v="female"/>
    <m/>
    <m/>
    <n v="80.328545000000005"/>
    <n v="0"/>
    <n v="0"/>
    <x v="0"/>
    <s v="Active Mood disorder"/>
    <s v="Remote Hypothyroidism"/>
    <s v="."/>
    <s v="."/>
    <n v="0"/>
    <n v="0"/>
    <n v="0"/>
    <n v="0"/>
    <n v="0"/>
    <n v="33"/>
    <n v="0"/>
    <m/>
    <x v="0"/>
    <x v="0"/>
    <m/>
    <m/>
  </r>
  <r>
    <x v="421"/>
    <m/>
    <s v="female"/>
    <m/>
    <n v="30"/>
    <n v="47.712524000000002"/>
    <n v="0"/>
    <n v="0"/>
    <x v="0"/>
    <s v="Active Mood disorder"/>
    <s v="."/>
    <s v="."/>
    <s v="."/>
    <n v="0"/>
    <n v="0"/>
    <n v="0"/>
    <n v="0"/>
    <n v="0"/>
    <n v="34"/>
    <n v="0"/>
    <m/>
    <x v="0"/>
    <x v="62"/>
    <m/>
    <m/>
  </r>
  <r>
    <x v="421"/>
    <m/>
    <s v="female"/>
    <m/>
    <n v="29"/>
    <n v="47.712524000000002"/>
    <n v="0"/>
    <n v="0"/>
    <x v="0"/>
    <s v="."/>
    <s v="."/>
    <s v="."/>
    <s v="."/>
    <n v="0"/>
    <n v="0"/>
    <n v="0"/>
    <n v="0"/>
    <n v="0"/>
    <n v="34"/>
    <n v="0"/>
    <m/>
    <x v="5"/>
    <x v="80"/>
    <m/>
    <m/>
  </r>
  <r>
    <x v="421"/>
    <m/>
    <s v="female"/>
    <m/>
    <n v="28"/>
    <n v="47.712524000000002"/>
    <n v="0.5"/>
    <n v="0"/>
    <x v="7"/>
    <s v="Active Mood disorder"/>
    <s v="Active Major Head Trauma"/>
    <s v="."/>
    <s v="."/>
    <n v="0.5"/>
    <n v="0.5"/>
    <n v="0.5"/>
    <n v="0"/>
    <n v="0"/>
    <n v="34"/>
    <n v="1.5"/>
    <m/>
    <x v="5"/>
    <x v="45"/>
    <m/>
    <m/>
  </r>
  <r>
    <x v="421"/>
    <m/>
    <s v="female"/>
    <m/>
    <n v="30"/>
    <n v="47.712524000000002"/>
    <n v="0.5"/>
    <n v="0"/>
    <x v="2"/>
    <s v="Non AD dem- Other primary"/>
    <s v="."/>
    <s v="."/>
    <s v="."/>
    <n v="0"/>
    <n v="0"/>
    <n v="0.5"/>
    <n v="0"/>
    <n v="0"/>
    <n v="34"/>
    <n v="0.5"/>
    <m/>
    <x v="0"/>
    <x v="0"/>
    <m/>
    <m/>
  </r>
  <r>
    <x v="421"/>
    <m/>
    <s v="female"/>
    <m/>
    <n v="30"/>
    <n v="47.712524000000002"/>
    <n v="0.5"/>
    <n v="0"/>
    <x v="1"/>
    <s v="."/>
    <s v="."/>
    <s v="."/>
    <s v="."/>
    <n v="0.5"/>
    <n v="0.5"/>
    <n v="0"/>
    <n v="0.5"/>
    <n v="0"/>
    <n v="34"/>
    <n v="1.5"/>
    <m/>
    <x v="0"/>
    <x v="0"/>
    <m/>
    <m/>
  </r>
  <r>
    <x v="421"/>
    <m/>
    <s v="female"/>
    <m/>
    <n v="30"/>
    <n v="47.712524000000002"/>
    <n v="0"/>
    <n v="0"/>
    <x v="0"/>
    <s v="Active Mood disorder"/>
    <s v="Remote Major Head Trauma"/>
    <s v="."/>
    <s v="."/>
    <n v="0"/>
    <n v="0"/>
    <n v="0"/>
    <n v="0"/>
    <n v="0"/>
    <n v="34"/>
    <n v="0"/>
    <m/>
    <x v="5"/>
    <x v="47"/>
    <m/>
    <m/>
  </r>
  <r>
    <x v="421"/>
    <m/>
    <s v="female"/>
    <m/>
    <n v="28"/>
    <n v="47.712524000000002"/>
    <n v="0"/>
    <n v="0"/>
    <x v="0"/>
    <s v="Active Mood disorder"/>
    <s v="Active Alcoholism"/>
    <s v="Remote Major Head Trauma"/>
    <s v="."/>
    <n v="0"/>
    <n v="0"/>
    <n v="0"/>
    <n v="0"/>
    <n v="0"/>
    <n v="34"/>
    <n v="0"/>
    <m/>
    <x v="0"/>
    <x v="67"/>
    <m/>
    <m/>
  </r>
  <r>
    <x v="421"/>
    <m/>
    <s v="female"/>
    <m/>
    <n v="28"/>
    <n v="47.712524000000002"/>
    <n v="0.5"/>
    <n v="0"/>
    <x v="12"/>
    <s v="Non AD dem- Other primary"/>
    <s v="Remote Mood disorder"/>
    <s v="Active Med-induced Cog Dys"/>
    <s v="Active Seizure Disorder"/>
    <n v="0"/>
    <n v="0"/>
    <n v="0.5"/>
    <n v="0"/>
    <n v="0"/>
    <n v="34"/>
    <n v="0.5"/>
    <m/>
    <x v="9"/>
    <x v="117"/>
    <m/>
    <m/>
  </r>
  <r>
    <x v="421"/>
    <m/>
    <s v="female"/>
    <m/>
    <n v="26"/>
    <n v="47.712524000000002"/>
    <n v="0.5"/>
    <n v="0"/>
    <x v="16"/>
    <s v="Non AD dem- Other primary"/>
    <s v="Active Mood disorder"/>
    <s v="Active Alcoholism"/>
    <s v="Remote Major Head Trauma"/>
    <n v="0"/>
    <n v="0"/>
    <n v="0.5"/>
    <n v="0"/>
    <n v="0"/>
    <n v="34"/>
    <n v="0.5"/>
    <m/>
    <x v="9"/>
    <x v="13"/>
    <m/>
    <m/>
  </r>
  <r>
    <x v="421"/>
    <m/>
    <s v="female"/>
    <m/>
    <n v="29"/>
    <n v="47.712524000000002"/>
    <n v="0"/>
    <n v="0"/>
    <x v="0"/>
    <s v="Active Mood disorder"/>
    <s v="Active Alcoholism"/>
    <s v="Remote Seizure Disorder"/>
    <s v="."/>
    <n v="0"/>
    <n v="0.5"/>
    <n v="0"/>
    <n v="0"/>
    <n v="0"/>
    <n v="34"/>
    <n v="0.5"/>
    <m/>
    <x v="0"/>
    <x v="0"/>
    <m/>
    <m/>
  </r>
  <r>
    <x v="422"/>
    <m/>
    <s v="male"/>
    <m/>
    <n v="30"/>
    <n v="82.398349999999994"/>
    <n v="0.5"/>
    <n v="0"/>
    <x v="4"/>
    <s v="Remote Mood disorder"/>
    <s v="."/>
    <s v="."/>
    <s v="."/>
    <n v="0"/>
    <n v="0"/>
    <n v="0.5"/>
    <n v="0"/>
    <n v="0"/>
    <n v="33"/>
    <n v="0.5"/>
    <m/>
    <x v="7"/>
    <x v="25"/>
    <m/>
    <m/>
  </r>
  <r>
    <x v="423"/>
    <m/>
    <s v="female"/>
    <m/>
    <n v="28"/>
    <n v="63.310062000000002"/>
    <n v="0"/>
    <n v="0"/>
    <x v="0"/>
    <s v="."/>
    <s v="."/>
    <s v="."/>
    <s v="."/>
    <n v="0"/>
    <n v="0"/>
    <n v="0"/>
    <n v="0"/>
    <n v="0"/>
    <n v="33"/>
    <n v="0"/>
    <m/>
    <x v="10"/>
    <x v="81"/>
    <m/>
    <m/>
  </r>
  <r>
    <x v="424"/>
    <m/>
    <s v="female"/>
    <m/>
    <n v="30"/>
    <n v="60.402465999999997"/>
    <n v="0"/>
    <n v="0"/>
    <x v="0"/>
    <s v="."/>
    <s v="."/>
    <s v="."/>
    <s v="."/>
    <n v="0"/>
    <n v="0"/>
    <n v="0"/>
    <n v="0"/>
    <n v="0"/>
    <n v="34"/>
    <n v="0"/>
    <m/>
    <x v="0"/>
    <x v="75"/>
    <m/>
    <m/>
  </r>
  <r>
    <x v="424"/>
    <m/>
    <s v="female"/>
    <m/>
    <n v="29"/>
    <n v="60.402465999999997"/>
    <n v="0"/>
    <n v="0"/>
    <x v="0"/>
    <s v="."/>
    <s v="."/>
    <s v="."/>
    <s v="."/>
    <n v="0"/>
    <n v="0"/>
    <n v="0"/>
    <n v="0"/>
    <n v="0"/>
    <n v="34"/>
    <n v="0"/>
    <m/>
    <x v="5"/>
    <x v="88"/>
    <m/>
    <m/>
  </r>
  <r>
    <x v="424"/>
    <m/>
    <s v="female"/>
    <m/>
    <n v="28"/>
    <n v="60.402465999999997"/>
    <n v="0"/>
    <n v="0"/>
    <x v="0"/>
    <s v="Remote B-12 Deficiency"/>
    <s v="."/>
    <s v="."/>
    <s v="."/>
    <n v="0"/>
    <n v="0"/>
    <n v="0"/>
    <n v="0"/>
    <n v="0"/>
    <n v="34"/>
    <n v="0"/>
    <m/>
    <x v="9"/>
    <x v="76"/>
    <m/>
    <m/>
  </r>
  <r>
    <x v="424"/>
    <m/>
    <s v="female"/>
    <m/>
    <n v="30"/>
    <n v="60.402465999999997"/>
    <n v="0"/>
    <n v="0"/>
    <x v="0"/>
    <s v="Remote B-12 Deficiency"/>
    <s v="."/>
    <s v="."/>
    <s v="."/>
    <n v="0"/>
    <n v="0"/>
    <n v="0"/>
    <n v="0"/>
    <n v="0"/>
    <n v="34"/>
    <n v="0"/>
    <m/>
    <x v="0"/>
    <x v="0"/>
    <m/>
    <m/>
  </r>
  <r>
    <x v="424"/>
    <m/>
    <s v="female"/>
    <m/>
    <n v="30"/>
    <n v="60.402465999999997"/>
    <n v="0"/>
    <n v="0"/>
    <x v="0"/>
    <s v="."/>
    <s v="."/>
    <s v="."/>
    <s v="."/>
    <n v="0"/>
    <n v="0"/>
    <n v="0"/>
    <n v="0"/>
    <n v="0"/>
    <n v="34"/>
    <n v="0"/>
    <m/>
    <x v="9"/>
    <x v="165"/>
    <m/>
    <m/>
  </r>
  <r>
    <x v="424"/>
    <m/>
    <s v="female"/>
    <m/>
    <n v="29"/>
    <n v="60.402465999999997"/>
    <n v="0"/>
    <n v="0"/>
    <x v="0"/>
    <s v="."/>
    <s v="."/>
    <s v="."/>
    <s v="."/>
    <n v="0"/>
    <n v="0"/>
    <n v="0"/>
    <n v="0"/>
    <n v="0"/>
    <n v="34"/>
    <n v="0"/>
    <m/>
    <x v="9"/>
    <x v="89"/>
    <m/>
    <m/>
  </r>
  <r>
    <x v="424"/>
    <m/>
    <s v="female"/>
    <m/>
    <n v="30"/>
    <n v="60.402465999999997"/>
    <n v="0"/>
    <n v="0"/>
    <x v="0"/>
    <s v="."/>
    <s v="."/>
    <s v="."/>
    <s v="."/>
    <n v="0"/>
    <n v="0"/>
    <n v="0"/>
    <n v="0"/>
    <n v="0"/>
    <n v="34"/>
    <n v="0"/>
    <m/>
    <x v="5"/>
    <x v="186"/>
    <m/>
    <m/>
  </r>
  <r>
    <x v="424"/>
    <m/>
    <s v="female"/>
    <m/>
    <n v="28"/>
    <n v="60.40246599999999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425"/>
    <m/>
    <s v="male"/>
    <m/>
    <n v="24"/>
    <n v="65.837100000000007"/>
    <n v="0"/>
    <n v="0"/>
    <x v="0"/>
    <s v="."/>
    <s v="."/>
    <s v="."/>
    <s v="."/>
    <n v="0"/>
    <n v="0"/>
    <n v="0"/>
    <n v="0"/>
    <n v="0"/>
    <n v="23"/>
    <n v="0"/>
    <m/>
    <x v="8"/>
    <x v="135"/>
    <m/>
    <m/>
  </r>
  <r>
    <x v="425"/>
    <m/>
    <s v="male"/>
    <m/>
    <n v="26"/>
    <n v="65.837100000000007"/>
    <n v="0"/>
    <n v="0"/>
    <x v="0"/>
    <s v="."/>
    <s v="."/>
    <s v="."/>
    <s v="."/>
    <n v="0"/>
    <n v="0"/>
    <n v="0"/>
    <n v="0"/>
    <n v="0"/>
    <n v="23"/>
    <n v="0"/>
    <m/>
    <x v="8"/>
    <x v="31"/>
    <m/>
    <m/>
  </r>
  <r>
    <x v="425"/>
    <m/>
    <s v="male"/>
    <m/>
    <n v="26"/>
    <n v="65.837100000000007"/>
    <n v="0"/>
    <n v="0"/>
    <x v="0"/>
    <s v="."/>
    <s v="."/>
    <s v="."/>
    <s v="."/>
    <n v="0"/>
    <n v="0"/>
    <n v="0"/>
    <n v="0"/>
    <n v="0"/>
    <n v="23"/>
    <n v="0"/>
    <m/>
    <x v="4"/>
    <x v="69"/>
    <m/>
    <m/>
  </r>
  <r>
    <x v="425"/>
    <m/>
    <s v="male"/>
    <m/>
    <n v="21"/>
    <n v="65.837100000000007"/>
    <n v="0"/>
    <n v="0"/>
    <x v="0"/>
    <s v="."/>
    <s v="."/>
    <s v="."/>
    <s v="."/>
    <n v="0"/>
    <n v="0"/>
    <n v="0"/>
    <n v="0"/>
    <n v="0"/>
    <n v="23"/>
    <n v="0"/>
    <m/>
    <x v="4"/>
    <x v="28"/>
    <m/>
    <m/>
  </r>
  <r>
    <x v="426"/>
    <m/>
    <s v="male"/>
    <m/>
    <n v="26"/>
    <n v="74.042434999999998"/>
    <n v="0.5"/>
    <n v="0.5"/>
    <x v="4"/>
    <s v="."/>
    <s v="."/>
    <s v="."/>
    <s v="."/>
    <n v="0.5"/>
    <n v="0.5"/>
    <n v="1"/>
    <n v="1"/>
    <n v="1"/>
    <n v="34"/>
    <n v="4.5"/>
    <m/>
    <x v="7"/>
    <x v="127"/>
    <m/>
    <m/>
  </r>
  <r>
    <x v="426"/>
    <m/>
    <s v="male"/>
    <m/>
    <n v="22"/>
    <n v="74.042434999999998"/>
    <n v="0.5"/>
    <n v="0.5"/>
    <x v="4"/>
    <s v="."/>
    <s v="."/>
    <s v="."/>
    <s v="."/>
    <n v="0.5"/>
    <n v="1"/>
    <n v="1"/>
    <n v="0.5"/>
    <n v="0"/>
    <n v="34"/>
    <n v="3.5"/>
    <m/>
    <x v="6"/>
    <x v="56"/>
    <m/>
    <m/>
  </r>
  <r>
    <x v="426"/>
    <m/>
    <s v="male"/>
    <m/>
    <n v="23"/>
    <n v="74.042434999999998"/>
    <n v="1"/>
    <n v="1"/>
    <x v="4"/>
    <s v="."/>
    <s v="."/>
    <s v="."/>
    <s v="."/>
    <n v="1"/>
    <n v="0.5"/>
    <n v="1"/>
    <n v="1"/>
    <n v="1"/>
    <n v="34"/>
    <n v="5.5"/>
    <m/>
    <x v="7"/>
    <x v="54"/>
    <m/>
    <m/>
  </r>
  <r>
    <x v="426"/>
    <m/>
    <s v="male"/>
    <m/>
    <n v="17"/>
    <n v="74.042434999999998"/>
    <n v="1"/>
    <n v="1"/>
    <x v="4"/>
    <s v="."/>
    <s v="."/>
    <s v="."/>
    <s v="."/>
    <n v="2"/>
    <n v="1"/>
    <n v="2"/>
    <n v="2"/>
    <n v="1"/>
    <n v="34"/>
    <n v="9"/>
    <m/>
    <x v="6"/>
    <x v="176"/>
    <m/>
    <m/>
  </r>
  <r>
    <x v="426"/>
    <m/>
    <s v="male"/>
    <m/>
    <n v="12"/>
    <n v="74.042434999999998"/>
    <n v="2"/>
    <n v="2"/>
    <x v="4"/>
    <s v="."/>
    <s v="."/>
    <s v="."/>
    <s v="."/>
    <n v="2"/>
    <n v="2"/>
    <n v="2"/>
    <n v="2"/>
    <n v="2"/>
    <n v="34"/>
    <n v="12"/>
    <m/>
    <x v="7"/>
    <x v="177"/>
    <m/>
    <m/>
  </r>
  <r>
    <x v="427"/>
    <m/>
    <s v="female"/>
    <m/>
    <n v="28"/>
    <n v="63.726215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27"/>
    <m/>
    <s v="female"/>
    <m/>
    <n v="30"/>
    <n v="63.726215000000003"/>
    <n v="0"/>
    <n v="0"/>
    <x v="0"/>
    <s v="."/>
    <s v="."/>
    <s v="."/>
    <s v="."/>
    <n v="0"/>
    <n v="0"/>
    <n v="0"/>
    <n v="0"/>
    <n v="0"/>
    <n v="33"/>
    <n v="0"/>
    <m/>
    <x v="9"/>
    <x v="81"/>
    <m/>
    <m/>
  </r>
  <r>
    <x v="427"/>
    <m/>
    <s v="female"/>
    <m/>
    <n v="30"/>
    <n v="63.726215000000003"/>
    <n v="0"/>
    <n v="0"/>
    <x v="0"/>
    <s v="Remote Hypothyroidism"/>
    <s v="."/>
    <s v="."/>
    <s v="."/>
    <n v="0"/>
    <n v="0"/>
    <n v="0"/>
    <n v="0"/>
    <n v="0"/>
    <n v="33"/>
    <n v="0"/>
    <m/>
    <x v="9"/>
    <x v="166"/>
    <m/>
    <m/>
  </r>
  <r>
    <x v="428"/>
    <m/>
    <s v="female"/>
    <m/>
    <n v="29"/>
    <n v="62.332650000000001"/>
    <n v="0"/>
    <n v="0"/>
    <x v="0"/>
    <s v="."/>
    <s v="."/>
    <s v="."/>
    <s v="."/>
    <n v="0"/>
    <n v="0"/>
    <n v="0"/>
    <n v="0"/>
    <n v="0"/>
    <n v="23"/>
    <n v="0"/>
    <m/>
    <x v="0"/>
    <x v="72"/>
    <m/>
    <m/>
  </r>
  <r>
    <x v="429"/>
    <m/>
    <s v="male"/>
    <m/>
    <n v="21"/>
    <n v="87.835729999999998"/>
    <n v="1"/>
    <n v="1"/>
    <x v="4"/>
    <s v="Active Mood disorder"/>
    <s v="."/>
    <s v="."/>
    <s v="."/>
    <n v="1"/>
    <n v="1"/>
    <n v="1"/>
    <n v="1"/>
    <n v="0"/>
    <n v="34"/>
    <n v="5"/>
    <m/>
    <x v="3"/>
    <x v="154"/>
    <m/>
    <m/>
  </r>
  <r>
    <x v="430"/>
    <m/>
    <s v="male"/>
    <m/>
    <n v="28"/>
    <n v="68.911704999999998"/>
    <n v="0"/>
    <n v="0"/>
    <x v="0"/>
    <s v="."/>
    <s v="."/>
    <s v="."/>
    <s v="."/>
    <n v="0"/>
    <n v="0"/>
    <n v="0"/>
    <n v="0"/>
    <n v="0"/>
    <n v="33"/>
    <n v="0"/>
    <m/>
    <x v="7"/>
    <x v="8"/>
    <m/>
    <m/>
  </r>
  <r>
    <x v="430"/>
    <m/>
    <s v="male"/>
    <m/>
    <n v="27"/>
    <n v="68.911704999999998"/>
    <n v="0"/>
    <n v="0"/>
    <x v="0"/>
    <s v="."/>
    <s v="."/>
    <s v="."/>
    <s v="."/>
    <n v="0"/>
    <n v="0"/>
    <n v="0"/>
    <n v="0"/>
    <n v="0"/>
    <n v="33"/>
    <n v="0"/>
    <m/>
    <x v="8"/>
    <x v="36"/>
    <m/>
    <m/>
  </r>
  <r>
    <x v="431"/>
    <m/>
    <s v="male"/>
    <m/>
    <n v="29"/>
    <n v="50.962353"/>
    <n v="0"/>
    <n v="0"/>
    <x v="0"/>
    <s v="."/>
    <s v="."/>
    <s v="."/>
    <s v="."/>
    <n v="0"/>
    <n v="0"/>
    <n v="0"/>
    <n v="0"/>
    <n v="0"/>
    <n v="33"/>
    <n v="0"/>
    <m/>
    <x v="4"/>
    <x v="58"/>
    <m/>
    <m/>
  </r>
  <r>
    <x v="431"/>
    <m/>
    <s v="male"/>
    <m/>
    <n v="30"/>
    <n v="50.962353"/>
    <n v="0"/>
    <n v="0"/>
    <x v="0"/>
    <s v="."/>
    <s v="."/>
    <s v="."/>
    <s v="."/>
    <n v="0"/>
    <n v="0"/>
    <n v="0"/>
    <n v="0"/>
    <n v="0"/>
    <n v="33"/>
    <n v="0"/>
    <m/>
    <x v="4"/>
    <x v="116"/>
    <m/>
    <m/>
  </r>
  <r>
    <x v="432"/>
    <m/>
    <s v="male"/>
    <m/>
    <n v="30"/>
    <n v="79.066389999999998"/>
    <n v="0"/>
    <n v="0"/>
    <x v="0"/>
    <s v="."/>
    <s v="."/>
    <s v="."/>
    <s v="."/>
    <n v="0"/>
    <n v="0"/>
    <n v="0"/>
    <n v="0"/>
    <n v="0"/>
    <n v="33"/>
    <n v="0"/>
    <m/>
    <x v="0"/>
    <x v="72"/>
    <m/>
    <m/>
  </r>
  <r>
    <x v="432"/>
    <m/>
    <s v="male"/>
    <m/>
    <n v="29"/>
    <n v="79.066389999999998"/>
    <n v="0"/>
    <n v="0"/>
    <x v="0"/>
    <s v="."/>
    <s v="."/>
    <s v="."/>
    <s v="."/>
    <n v="0"/>
    <n v="0.5"/>
    <n v="0"/>
    <n v="0"/>
    <n v="0"/>
    <n v="33"/>
    <n v="0.5"/>
    <m/>
    <x v="0"/>
    <x v="3"/>
    <m/>
    <m/>
  </r>
  <r>
    <x v="432"/>
    <m/>
    <s v="male"/>
    <m/>
    <n v="27"/>
    <n v="79.066389999999998"/>
    <n v="0.5"/>
    <n v="0"/>
    <x v="1"/>
    <s v="."/>
    <s v="."/>
    <s v="."/>
    <s v="."/>
    <n v="0.5"/>
    <n v="0"/>
    <n v="0.5"/>
    <n v="0"/>
    <n v="0"/>
    <n v="33"/>
    <n v="1"/>
    <m/>
    <x v="0"/>
    <x v="16"/>
    <m/>
    <m/>
  </r>
  <r>
    <x v="432"/>
    <m/>
    <s v="male"/>
    <m/>
    <n v="28"/>
    <n v="79.066389999999998"/>
    <n v="0.5"/>
    <n v="0"/>
    <x v="2"/>
    <s v="."/>
    <s v="."/>
    <s v="."/>
    <s v="."/>
    <n v="0"/>
    <n v="0"/>
    <n v="0.5"/>
    <n v="0"/>
    <n v="0"/>
    <n v="33"/>
    <n v="0.5"/>
    <m/>
    <x v="0"/>
    <x v="18"/>
    <m/>
    <m/>
  </r>
  <r>
    <x v="432"/>
    <m/>
    <s v="male"/>
    <m/>
    <n v="28"/>
    <n v="79.066389999999998"/>
    <n v="0"/>
    <n v="0"/>
    <x v="0"/>
    <s v="."/>
    <s v="."/>
    <s v="."/>
    <s v="."/>
    <n v="0"/>
    <n v="0"/>
    <n v="0"/>
    <n v="0"/>
    <n v="0"/>
    <n v="33"/>
    <n v="0"/>
    <m/>
    <x v="0"/>
    <x v="18"/>
    <m/>
    <m/>
  </r>
  <r>
    <x v="432"/>
    <m/>
    <s v="male"/>
    <m/>
    <n v="30"/>
    <n v="79.066389999999998"/>
    <n v="0"/>
    <n v="0"/>
    <x v="0"/>
    <s v="."/>
    <s v="."/>
    <s v="."/>
    <s v="."/>
    <n v="0"/>
    <n v="0"/>
    <n v="0"/>
    <n v="0"/>
    <n v="0"/>
    <n v="33"/>
    <n v="0"/>
    <m/>
    <x v="0"/>
    <x v="3"/>
    <m/>
    <m/>
  </r>
  <r>
    <x v="432"/>
    <m/>
    <s v="male"/>
    <m/>
    <n v="27"/>
    <n v="79.066389999999998"/>
    <n v="0"/>
    <n v="0"/>
    <x v="0"/>
    <s v="Remote Mood disorder"/>
    <s v="Active Other neurol/med diagnoses"/>
    <s v="."/>
    <s v="."/>
    <n v="0"/>
    <n v="0"/>
    <n v="0"/>
    <n v="0"/>
    <n v="0"/>
    <n v="33"/>
    <n v="0"/>
    <m/>
    <x v="4"/>
    <x v="97"/>
    <m/>
    <m/>
  </r>
  <r>
    <x v="432"/>
    <m/>
    <s v="male"/>
    <m/>
    <n v="28"/>
    <n v="79.066389999999998"/>
    <n v="0.5"/>
    <n v="0"/>
    <x v="4"/>
    <s v="."/>
    <s v="."/>
    <s v="."/>
    <s v="."/>
    <n v="0"/>
    <n v="0.5"/>
    <n v="0.5"/>
    <n v="0.5"/>
    <n v="0"/>
    <n v="33"/>
    <n v="1.5"/>
    <m/>
    <x v="4"/>
    <x v="17"/>
    <m/>
    <m/>
  </r>
  <r>
    <x v="432"/>
    <m/>
    <s v="male"/>
    <m/>
    <n v="27"/>
    <n v="79.066389999999998"/>
    <n v="0.5"/>
    <n v="0"/>
    <x v="7"/>
    <s v="."/>
    <s v="."/>
    <s v="."/>
    <s v="."/>
    <n v="0.5"/>
    <n v="0.5"/>
    <n v="0.5"/>
    <n v="0.5"/>
    <n v="0"/>
    <n v="33"/>
    <n v="2"/>
    <m/>
    <x v="4"/>
    <x v="17"/>
    <m/>
    <m/>
  </r>
  <r>
    <x v="432"/>
    <m/>
    <s v="male"/>
    <m/>
    <n v="28"/>
    <n v="79.066389999999998"/>
    <n v="0.5"/>
    <n v="1"/>
    <x v="14"/>
    <s v="."/>
    <s v="."/>
    <s v="."/>
    <s v="."/>
    <n v="0.5"/>
    <n v="0.5"/>
    <n v="0.5"/>
    <n v="1"/>
    <n v="0"/>
    <n v="33"/>
    <n v="3.5"/>
    <m/>
    <x v="4"/>
    <x v="112"/>
    <m/>
    <m/>
  </r>
  <r>
    <x v="432"/>
    <m/>
    <s v="male"/>
    <m/>
    <n v="25"/>
    <n v="79.066389999999998"/>
    <n v="0.5"/>
    <n v="0.5"/>
    <x v="14"/>
    <s v="Active PD idiopathic"/>
    <s v="."/>
    <s v="."/>
    <s v="."/>
    <n v="1"/>
    <n v="0.5"/>
    <n v="1"/>
    <n v="0.5"/>
    <n v="0"/>
    <n v="33"/>
    <n v="3.5"/>
    <m/>
    <x v="4"/>
    <x v="46"/>
    <m/>
    <m/>
  </r>
  <r>
    <x v="432"/>
    <m/>
    <s v="male"/>
    <m/>
    <n v="24"/>
    <n v="79.066389999999998"/>
    <n v="1"/>
    <n v="1"/>
    <x v="26"/>
    <s v="."/>
    <s v="."/>
    <s v="."/>
    <s v="."/>
    <n v="1"/>
    <n v="0.5"/>
    <n v="1"/>
    <n v="1"/>
    <n v="1"/>
    <n v="33"/>
    <n v="5.5"/>
    <m/>
    <x v="4"/>
    <x v="87"/>
    <m/>
    <m/>
  </r>
  <r>
    <x v="432"/>
    <m/>
    <s v="male"/>
    <m/>
    <m/>
    <n v="79.066389999999998"/>
    <n v="1"/>
    <n v="1"/>
    <x v="20"/>
    <s v="Active PD idiopathic"/>
    <s v="."/>
    <s v="."/>
    <s v="."/>
    <n v="1"/>
    <n v="1"/>
    <n v="1"/>
    <n v="1"/>
    <n v="1"/>
    <n v="33"/>
    <n v="6"/>
    <m/>
    <x v="0"/>
    <x v="0"/>
    <m/>
    <m/>
  </r>
  <r>
    <x v="433"/>
    <m/>
    <s v="female"/>
    <m/>
    <n v="30"/>
    <n v="60.766598000000002"/>
    <n v="0"/>
    <n v="0"/>
    <x v="0"/>
    <s v="."/>
    <s v="."/>
    <s v="."/>
    <s v="."/>
    <n v="0"/>
    <n v="0"/>
    <n v="0"/>
    <n v="0"/>
    <n v="0"/>
    <n v="33"/>
    <n v="0"/>
    <m/>
    <x v="3"/>
    <x v="4"/>
    <m/>
    <m/>
  </r>
  <r>
    <x v="433"/>
    <m/>
    <s v="female"/>
    <m/>
    <n v="30"/>
    <n v="60.766598000000002"/>
    <n v="0"/>
    <n v="0"/>
    <x v="0"/>
    <s v="Remote Mood disorder"/>
    <s v="Remote Alcoholism"/>
    <s v="."/>
    <s v="."/>
    <n v="0"/>
    <n v="0"/>
    <n v="0"/>
    <n v="0"/>
    <n v="0"/>
    <n v="33"/>
    <n v="0"/>
    <m/>
    <x v="1"/>
    <x v="6"/>
    <m/>
    <m/>
  </r>
  <r>
    <x v="433"/>
    <m/>
    <s v="female"/>
    <m/>
    <n v="30"/>
    <n v="60.766598000000002"/>
    <n v="0"/>
    <n v="0"/>
    <x v="0"/>
    <s v="Remote Mood disorder"/>
    <s v="."/>
    <s v="."/>
    <s v="."/>
    <n v="0"/>
    <n v="0"/>
    <n v="0"/>
    <n v="0"/>
    <n v="0"/>
    <n v="33"/>
    <n v="0"/>
    <m/>
    <x v="1"/>
    <x v="8"/>
    <m/>
    <m/>
  </r>
  <r>
    <x v="433"/>
    <m/>
    <s v="female"/>
    <m/>
    <n v="30"/>
    <n v="60.766598000000002"/>
    <n v="0"/>
    <n v="0"/>
    <x v="0"/>
    <s v="Remote Mood disorder"/>
    <s v="."/>
    <s v="."/>
    <s v="."/>
    <n v="0"/>
    <n v="0"/>
    <n v="0"/>
    <n v="0"/>
    <n v="0"/>
    <n v="33"/>
    <n v="0"/>
    <m/>
    <x v="1"/>
    <x v="7"/>
    <m/>
    <m/>
  </r>
  <r>
    <x v="433"/>
    <m/>
    <s v="female"/>
    <m/>
    <n v="30"/>
    <n v="60.766598000000002"/>
    <n v="0"/>
    <n v="0"/>
    <x v="0"/>
    <s v="Active Mood disorder"/>
    <s v="."/>
    <s v="."/>
    <s v="."/>
    <n v="0"/>
    <n v="0"/>
    <n v="0"/>
    <n v="0"/>
    <n v="0"/>
    <n v="33"/>
    <n v="0"/>
    <m/>
    <x v="1"/>
    <x v="15"/>
    <m/>
    <m/>
  </r>
  <r>
    <x v="433"/>
    <m/>
    <s v="female"/>
    <m/>
    <n v="30"/>
    <n v="60.766598000000002"/>
    <n v="0"/>
    <n v="0"/>
    <x v="0"/>
    <s v="Remote Mood disorder"/>
    <s v="Remote Bereavement"/>
    <s v="."/>
    <s v="."/>
    <n v="0"/>
    <n v="0"/>
    <n v="0"/>
    <n v="0"/>
    <n v="0"/>
    <n v="33"/>
    <n v="0"/>
    <m/>
    <x v="0"/>
    <x v="0"/>
    <m/>
    <m/>
  </r>
  <r>
    <x v="434"/>
    <m/>
    <s v="male"/>
    <m/>
    <n v="30"/>
    <n v="60.052019999999999"/>
    <n v="0"/>
    <n v="0"/>
    <x v="0"/>
    <s v="."/>
    <s v="."/>
    <s v="."/>
    <s v="."/>
    <n v="0"/>
    <n v="0"/>
    <n v="0"/>
    <n v="0"/>
    <n v="0"/>
    <n v="34"/>
    <n v="0"/>
    <m/>
    <x v="16"/>
    <x v="69"/>
    <m/>
    <m/>
  </r>
  <r>
    <x v="434"/>
    <m/>
    <s v="male"/>
    <m/>
    <n v="29"/>
    <n v="60.052019999999999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435"/>
    <m/>
    <s v="female"/>
    <m/>
    <n v="27"/>
    <n v="66.475009999999997"/>
    <n v="0.5"/>
    <n v="0"/>
    <x v="2"/>
    <s v="."/>
    <s v="."/>
    <s v="."/>
    <s v="."/>
    <n v="0"/>
    <n v="0"/>
    <n v="0.5"/>
    <n v="0"/>
    <n v="0"/>
    <n v="33"/>
    <n v="0.5"/>
    <m/>
    <x v="5"/>
    <x v="6"/>
    <m/>
    <m/>
  </r>
  <r>
    <x v="435"/>
    <m/>
    <s v="female"/>
    <m/>
    <n v="29"/>
    <n v="66.475009999999997"/>
    <n v="0"/>
    <n v="0"/>
    <x v="0"/>
    <s v="."/>
    <s v="."/>
    <s v="."/>
    <s v="."/>
    <n v="0"/>
    <n v="0"/>
    <n v="0"/>
    <n v="0"/>
    <n v="0"/>
    <n v="33"/>
    <n v="0"/>
    <m/>
    <x v="2"/>
    <x v="5"/>
    <m/>
    <m/>
  </r>
  <r>
    <x v="435"/>
    <m/>
    <s v="female"/>
    <m/>
    <n v="29"/>
    <n v="66.475009999999997"/>
    <n v="0"/>
    <n v="0"/>
    <x v="0"/>
    <s v="."/>
    <s v="."/>
    <s v="."/>
    <s v="."/>
    <n v="0"/>
    <n v="0"/>
    <n v="0"/>
    <n v="0"/>
    <n v="0"/>
    <n v="33"/>
    <n v="0"/>
    <m/>
    <x v="5"/>
    <x v="18"/>
    <m/>
    <m/>
  </r>
  <r>
    <x v="435"/>
    <m/>
    <s v="female"/>
    <m/>
    <n v="28"/>
    <n v="66.475009999999997"/>
    <n v="0"/>
    <n v="0"/>
    <x v="0"/>
    <s v="."/>
    <s v="."/>
    <s v="."/>
    <s v="."/>
    <n v="0"/>
    <n v="0"/>
    <n v="0"/>
    <n v="0"/>
    <n v="0"/>
    <n v="33"/>
    <n v="0"/>
    <m/>
    <x v="9"/>
    <x v="6"/>
    <m/>
    <m/>
  </r>
  <r>
    <x v="435"/>
    <m/>
    <s v="female"/>
    <m/>
    <n v="29"/>
    <n v="66.475009999999997"/>
    <n v="0"/>
    <n v="0"/>
    <x v="0"/>
    <s v="."/>
    <s v="."/>
    <s v="."/>
    <s v="."/>
    <n v="0"/>
    <n v="0"/>
    <n v="0"/>
    <n v="0"/>
    <n v="0"/>
    <n v="33"/>
    <n v="0"/>
    <m/>
    <x v="5"/>
    <x v="5"/>
    <m/>
    <m/>
  </r>
  <r>
    <x v="435"/>
    <m/>
    <s v="female"/>
    <m/>
    <n v="29"/>
    <n v="66.475009999999997"/>
    <n v="0"/>
    <n v="0"/>
    <x v="0"/>
    <s v="."/>
    <s v="."/>
    <s v="."/>
    <s v="."/>
    <n v="0"/>
    <n v="0"/>
    <n v="0"/>
    <n v="0"/>
    <n v="0"/>
    <n v="33"/>
    <n v="0"/>
    <m/>
    <x v="5"/>
    <x v="24"/>
    <m/>
    <m/>
  </r>
  <r>
    <x v="435"/>
    <m/>
    <s v="female"/>
    <m/>
    <n v="29"/>
    <n v="66.475009999999997"/>
    <n v="0"/>
    <n v="0"/>
    <x v="0"/>
    <s v="."/>
    <s v="."/>
    <s v="."/>
    <s v="."/>
    <n v="0"/>
    <n v="0"/>
    <n v="0"/>
    <n v="0"/>
    <n v="0"/>
    <n v="33"/>
    <n v="0"/>
    <m/>
    <x v="5"/>
    <x v="42"/>
    <m/>
    <m/>
  </r>
  <r>
    <x v="435"/>
    <m/>
    <s v="female"/>
    <m/>
    <n v="27"/>
    <n v="66.475009999999997"/>
    <n v="0"/>
    <n v="0"/>
    <x v="0"/>
    <s v="."/>
    <s v="."/>
    <s v="."/>
    <s v="."/>
    <n v="0"/>
    <n v="0"/>
    <n v="0"/>
    <n v="0"/>
    <n v="0"/>
    <n v="33"/>
    <n v="0"/>
    <m/>
    <x v="5"/>
    <x v="5"/>
    <m/>
    <m/>
  </r>
  <r>
    <x v="436"/>
    <m/>
    <s v="female"/>
    <m/>
    <n v="29"/>
    <n v="82.247770000000003"/>
    <n v="1"/>
    <n v="0.5"/>
    <x v="4"/>
    <s v="."/>
    <s v="."/>
    <s v="."/>
    <s v="."/>
    <n v="1"/>
    <n v="1"/>
    <n v="1"/>
    <n v="0.5"/>
    <n v="0"/>
    <n v="34"/>
    <n v="4"/>
    <m/>
    <x v="3"/>
    <x v="6"/>
    <m/>
    <m/>
  </r>
  <r>
    <x v="436"/>
    <m/>
    <s v="female"/>
    <m/>
    <n v="24"/>
    <n v="82.247770000000003"/>
    <n v="0.5"/>
    <n v="0.5"/>
    <x v="4"/>
    <s v="AD dem w/depresss- not contribut"/>
    <s v="Active Mood disorder"/>
    <s v="."/>
    <s v="."/>
    <n v="0.5"/>
    <n v="1"/>
    <n v="0.5"/>
    <n v="0.5"/>
    <n v="0"/>
    <n v="34"/>
    <n v="3"/>
    <m/>
    <x v="2"/>
    <x v="6"/>
    <m/>
    <m/>
  </r>
  <r>
    <x v="437"/>
    <m/>
    <s v="female"/>
    <m/>
    <n v="27"/>
    <n v="74.595479999999995"/>
    <n v="0"/>
    <n v="0"/>
    <x v="0"/>
    <s v="."/>
    <s v="."/>
    <s v="."/>
    <s v="."/>
    <n v="0"/>
    <n v="0"/>
    <n v="0"/>
    <n v="0"/>
    <n v="0"/>
    <n v="34"/>
    <n v="0"/>
    <m/>
    <x v="2"/>
    <x v="31"/>
    <m/>
    <m/>
  </r>
  <r>
    <x v="438"/>
    <m/>
    <s v="female"/>
    <m/>
    <n v="29"/>
    <n v="74.852844000000005"/>
    <n v="0"/>
    <n v="0"/>
    <x v="0"/>
    <s v="."/>
    <s v="."/>
    <s v="."/>
    <s v="."/>
    <n v="0"/>
    <n v="0"/>
    <n v="0"/>
    <n v="0"/>
    <n v="0"/>
    <n v="33"/>
    <n v="0"/>
    <m/>
    <x v="3"/>
    <x v="147"/>
    <m/>
    <m/>
  </r>
  <r>
    <x v="438"/>
    <m/>
    <s v="female"/>
    <m/>
    <n v="30"/>
    <n v="74.852844000000005"/>
    <n v="0"/>
    <n v="0"/>
    <x v="0"/>
    <s v="."/>
    <s v="."/>
    <s v="."/>
    <s v="."/>
    <n v="0"/>
    <n v="0"/>
    <n v="0"/>
    <n v="0"/>
    <n v="0"/>
    <n v="33"/>
    <n v="0"/>
    <m/>
    <x v="3"/>
    <x v="98"/>
    <m/>
    <m/>
  </r>
  <r>
    <x v="439"/>
    <m/>
    <s v="male"/>
    <m/>
    <n v="28"/>
    <n v="80.744699999999995"/>
    <n v="0"/>
    <n v="0"/>
    <x v="0"/>
    <s v="."/>
    <s v="."/>
    <s v="."/>
    <s v="."/>
    <n v="0"/>
    <n v="0"/>
    <n v="0"/>
    <n v="0"/>
    <n v="0"/>
    <n v="34"/>
    <n v="0"/>
    <m/>
    <x v="0"/>
    <x v="86"/>
    <m/>
    <m/>
  </r>
  <r>
    <x v="439"/>
    <m/>
    <s v="male"/>
    <m/>
    <n v="28"/>
    <n v="80.744699999999995"/>
    <n v="0"/>
    <n v="0"/>
    <x v="0"/>
    <s v="."/>
    <s v="."/>
    <s v="."/>
    <s v="."/>
    <n v="0"/>
    <n v="0"/>
    <n v="0"/>
    <n v="0"/>
    <n v="0"/>
    <n v="34"/>
    <n v="0"/>
    <m/>
    <x v="0"/>
    <x v="12"/>
    <m/>
    <m/>
  </r>
  <r>
    <x v="439"/>
    <m/>
    <s v="male"/>
    <m/>
    <n v="29"/>
    <n v="80.744699999999995"/>
    <n v="0"/>
    <n v="0"/>
    <x v="0"/>
    <s v="."/>
    <s v="."/>
    <s v="."/>
    <s v="."/>
    <n v="0"/>
    <n v="0.5"/>
    <n v="0"/>
    <n v="0"/>
    <n v="0"/>
    <n v="34"/>
    <n v="0.5"/>
    <m/>
    <x v="0"/>
    <x v="12"/>
    <m/>
    <m/>
  </r>
  <r>
    <x v="439"/>
    <m/>
    <s v="male"/>
    <m/>
    <n v="25"/>
    <n v="80.744699999999995"/>
    <n v="0"/>
    <n v="0"/>
    <x v="0"/>
    <s v="."/>
    <s v="."/>
    <s v="."/>
    <s v="."/>
    <n v="0"/>
    <n v="0.5"/>
    <n v="0"/>
    <n v="0"/>
    <n v="0"/>
    <n v="34"/>
    <n v="0.5"/>
    <m/>
    <x v="6"/>
    <x v="43"/>
    <m/>
    <m/>
  </r>
  <r>
    <x v="439"/>
    <m/>
    <s v="male"/>
    <m/>
    <n v="25"/>
    <n v="80.744699999999995"/>
    <n v="0"/>
    <n v="0"/>
    <x v="0"/>
    <s v="."/>
    <s v="."/>
    <s v="."/>
    <s v="."/>
    <n v="0"/>
    <n v="0"/>
    <n v="0"/>
    <n v="0"/>
    <n v="0"/>
    <n v="34"/>
    <n v="0"/>
    <m/>
    <x v="6"/>
    <x v="12"/>
    <m/>
    <m/>
  </r>
  <r>
    <x v="439"/>
    <m/>
    <s v="male"/>
    <m/>
    <n v="26"/>
    <n v="80.744699999999995"/>
    <n v="0"/>
    <n v="0"/>
    <x v="0"/>
    <s v="."/>
    <s v="."/>
    <s v="."/>
    <s v="."/>
    <n v="0"/>
    <n v="0"/>
    <n v="0"/>
    <n v="0"/>
    <n v="0"/>
    <n v="34"/>
    <n v="0"/>
    <m/>
    <x v="6"/>
    <x v="12"/>
    <m/>
    <m/>
  </r>
  <r>
    <x v="439"/>
    <m/>
    <s v="male"/>
    <m/>
    <n v="29"/>
    <n v="80.744699999999995"/>
    <n v="0"/>
    <n v="0"/>
    <x v="0"/>
    <s v="."/>
    <s v="."/>
    <s v="."/>
    <s v="."/>
    <n v="0"/>
    <n v="0"/>
    <n v="0"/>
    <n v="0"/>
    <n v="0"/>
    <n v="34"/>
    <n v="0"/>
    <m/>
    <x v="7"/>
    <x v="74"/>
    <m/>
    <m/>
  </r>
  <r>
    <x v="439"/>
    <m/>
    <s v="male"/>
    <m/>
    <n v="28"/>
    <n v="80.744699999999995"/>
    <n v="0"/>
    <n v="0"/>
    <x v="0"/>
    <s v="."/>
    <s v="."/>
    <s v="."/>
    <s v="."/>
    <n v="0"/>
    <n v="0"/>
    <n v="0"/>
    <n v="0"/>
    <n v="0"/>
    <n v="34"/>
    <n v="0"/>
    <m/>
    <x v="14"/>
    <x v="78"/>
    <m/>
    <m/>
  </r>
  <r>
    <x v="440"/>
    <m/>
    <s v="male"/>
    <m/>
    <n v="30"/>
    <n v="79.690619999999996"/>
    <n v="0"/>
    <n v="0"/>
    <x v="0"/>
    <s v="."/>
    <s v="."/>
    <s v="."/>
    <s v="."/>
    <n v="0"/>
    <n v="0"/>
    <n v="0"/>
    <n v="0"/>
    <n v="0"/>
    <n v="33"/>
    <n v="0"/>
    <m/>
    <x v="10"/>
    <x v="11"/>
    <m/>
    <m/>
  </r>
  <r>
    <x v="440"/>
    <m/>
    <s v="male"/>
    <m/>
    <n v="30"/>
    <n v="79.690619999999996"/>
    <n v="0"/>
    <n v="0"/>
    <x v="0"/>
    <s v="."/>
    <s v="."/>
    <s v="."/>
    <s v="."/>
    <n v="0"/>
    <n v="0"/>
    <n v="0"/>
    <n v="0"/>
    <n v="0"/>
    <n v="33"/>
    <n v="0"/>
    <m/>
    <x v="4"/>
    <x v="43"/>
    <m/>
    <m/>
  </r>
  <r>
    <x v="440"/>
    <m/>
    <s v="male"/>
    <m/>
    <n v="27"/>
    <n v="79.690619999999996"/>
    <n v="0"/>
    <n v="0"/>
    <x v="0"/>
    <s v="."/>
    <s v="."/>
    <s v="."/>
    <s v="."/>
    <n v="0"/>
    <n v="0"/>
    <n v="0"/>
    <n v="0"/>
    <n v="0"/>
    <n v="33"/>
    <n v="0"/>
    <m/>
    <x v="4"/>
    <x v="73"/>
    <m/>
    <m/>
  </r>
  <r>
    <x v="440"/>
    <m/>
    <s v="male"/>
    <m/>
    <n v="26"/>
    <n v="79.690619999999996"/>
    <n v="0.5"/>
    <n v="0"/>
    <x v="1"/>
    <s v="."/>
    <s v="."/>
    <s v="."/>
    <s v="."/>
    <n v="0"/>
    <n v="0"/>
    <n v="0.5"/>
    <n v="0"/>
    <n v="0"/>
    <n v="33"/>
    <n v="0.5"/>
    <m/>
    <x v="10"/>
    <x v="10"/>
    <m/>
    <m/>
  </r>
  <r>
    <x v="440"/>
    <m/>
    <s v="male"/>
    <m/>
    <n v="29"/>
    <n v="79.690619999999996"/>
    <n v="0.5"/>
    <n v="0"/>
    <x v="1"/>
    <s v="."/>
    <s v="."/>
    <s v="."/>
    <s v="."/>
    <n v="0"/>
    <n v="0"/>
    <n v="0.5"/>
    <n v="0"/>
    <n v="0"/>
    <n v="33"/>
    <n v="0.5"/>
    <m/>
    <x v="10"/>
    <x v="43"/>
    <m/>
    <m/>
  </r>
  <r>
    <x v="440"/>
    <m/>
    <s v="male"/>
    <m/>
    <n v="27"/>
    <n v="79.690619999999996"/>
    <n v="0.5"/>
    <n v="0"/>
    <x v="1"/>
    <s v="."/>
    <s v="."/>
    <s v="."/>
    <s v="."/>
    <n v="0.5"/>
    <n v="0.5"/>
    <n v="0.5"/>
    <n v="0"/>
    <n v="0"/>
    <n v="33"/>
    <n v="1.5"/>
    <m/>
    <x v="10"/>
    <x v="12"/>
    <m/>
    <m/>
  </r>
  <r>
    <x v="440"/>
    <m/>
    <s v="male"/>
    <m/>
    <n v="26"/>
    <n v="79.690619999999996"/>
    <n v="0.5"/>
    <n v="0.5"/>
    <x v="4"/>
    <s v="AD dem w/depresss- not contribut"/>
    <s v="."/>
    <s v="."/>
    <s v="."/>
    <n v="0.5"/>
    <n v="0.5"/>
    <n v="1"/>
    <n v="1"/>
    <n v="0"/>
    <n v="33"/>
    <n v="3.5"/>
    <m/>
    <x v="10"/>
    <x v="86"/>
    <m/>
    <m/>
  </r>
  <r>
    <x v="440"/>
    <m/>
    <s v="male"/>
    <m/>
    <n v="24"/>
    <n v="79.690619999999996"/>
    <n v="1"/>
    <n v="1"/>
    <x v="4"/>
    <s v="."/>
    <s v="."/>
    <s v="."/>
    <s v="."/>
    <n v="2"/>
    <n v="2"/>
    <n v="2"/>
    <n v="1"/>
    <n v="1"/>
    <n v="33"/>
    <n v="9"/>
    <m/>
    <x v="10"/>
    <x v="46"/>
    <m/>
    <m/>
  </r>
  <r>
    <x v="440"/>
    <m/>
    <s v="male"/>
    <m/>
    <n v="23"/>
    <n v="79.690619999999996"/>
    <n v="1"/>
    <n v="2"/>
    <x v="4"/>
    <s v="."/>
    <s v="."/>
    <s v="."/>
    <s v="."/>
    <n v="2"/>
    <n v="1"/>
    <n v="1"/>
    <n v="1"/>
    <n v="0"/>
    <n v="33"/>
    <n v="7"/>
    <m/>
    <x v="4"/>
    <x v="44"/>
    <m/>
    <m/>
  </r>
  <r>
    <x v="441"/>
    <m/>
    <s v="male"/>
    <m/>
    <n v="25"/>
    <n v="60.424365999999999"/>
    <n v="0.5"/>
    <n v="0.5"/>
    <x v="4"/>
    <s v="."/>
    <s v="."/>
    <s v="."/>
    <s v="."/>
    <n v="0.5"/>
    <n v="0.5"/>
    <n v="0.5"/>
    <n v="0.5"/>
    <n v="0"/>
    <n v="23"/>
    <n v="2.5"/>
    <m/>
    <x v="4"/>
    <x v="24"/>
    <m/>
    <m/>
  </r>
  <r>
    <x v="441"/>
    <m/>
    <s v="male"/>
    <m/>
    <n v="28"/>
    <n v="60.424365999999999"/>
    <n v="0.5"/>
    <n v="0.5"/>
    <x v="24"/>
    <s v="AD dem cannot be primary"/>
    <s v="Active Other neurol/med diagnoses"/>
    <s v="."/>
    <s v="."/>
    <n v="0.5"/>
    <n v="0.5"/>
    <n v="0.5"/>
    <n v="0.5"/>
    <n v="0.5"/>
    <n v="23"/>
    <n v="3"/>
    <m/>
    <x v="4"/>
    <x v="23"/>
    <m/>
    <m/>
  </r>
  <r>
    <x v="441"/>
    <m/>
    <s v="male"/>
    <m/>
    <n v="28"/>
    <n v="60.424365999999999"/>
    <n v="0.5"/>
    <n v="0.5"/>
    <x v="4"/>
    <s v="."/>
    <s v="."/>
    <s v="."/>
    <s v="."/>
    <n v="0.5"/>
    <n v="0.5"/>
    <n v="0.5"/>
    <n v="0.5"/>
    <n v="1"/>
    <n v="23"/>
    <n v="3.5"/>
    <m/>
    <x v="10"/>
    <x v="18"/>
    <m/>
    <m/>
  </r>
  <r>
    <x v="441"/>
    <m/>
    <s v="male"/>
    <m/>
    <n v="25"/>
    <n v="60.424365999999999"/>
    <n v="1"/>
    <n v="1"/>
    <x v="4"/>
    <s v="."/>
    <s v="."/>
    <s v="."/>
    <s v="."/>
    <n v="1"/>
    <n v="1"/>
    <n v="1"/>
    <n v="1"/>
    <n v="1"/>
    <n v="23"/>
    <n v="6"/>
    <m/>
    <x v="4"/>
    <x v="16"/>
    <m/>
    <m/>
  </r>
  <r>
    <x v="441"/>
    <m/>
    <s v="male"/>
    <m/>
    <n v="23"/>
    <n v="60.424365999999999"/>
    <n v="1"/>
    <n v="1"/>
    <x v="4"/>
    <s v="Remote Mood disorder"/>
    <s v="."/>
    <s v="."/>
    <s v="."/>
    <n v="1"/>
    <n v="1"/>
    <n v="1"/>
    <n v="1"/>
    <n v="1"/>
    <n v="23"/>
    <n v="6"/>
    <m/>
    <x v="10"/>
    <x v="2"/>
    <m/>
    <m/>
  </r>
  <r>
    <x v="441"/>
    <m/>
    <s v="male"/>
    <m/>
    <n v="19"/>
    <n v="60.424365999999999"/>
    <n v="2"/>
    <n v="2"/>
    <x v="4"/>
    <s v="."/>
    <s v="."/>
    <s v="."/>
    <s v="."/>
    <n v="2"/>
    <n v="1"/>
    <n v="1"/>
    <n v="2"/>
    <n v="2"/>
    <n v="23"/>
    <n v="10"/>
    <m/>
    <x v="10"/>
    <x v="44"/>
    <m/>
    <m/>
  </r>
  <r>
    <x v="442"/>
    <m/>
    <s v="male"/>
    <m/>
    <n v="30"/>
    <n v="69.122519999999994"/>
    <n v="0"/>
    <n v="0"/>
    <x v="0"/>
    <s v="."/>
    <s v="."/>
    <s v="."/>
    <s v="."/>
    <n v="0"/>
    <n v="0"/>
    <n v="0"/>
    <n v="0"/>
    <n v="0"/>
    <n v="34"/>
    <n v="0"/>
    <m/>
    <x v="16"/>
    <x v="68"/>
    <m/>
    <m/>
  </r>
  <r>
    <x v="442"/>
    <m/>
    <s v="male"/>
    <m/>
    <n v="29"/>
    <n v="69.122519999999994"/>
    <n v="0"/>
    <n v="0"/>
    <x v="0"/>
    <s v="."/>
    <s v="."/>
    <s v="."/>
    <s v="."/>
    <n v="0"/>
    <n v="0"/>
    <n v="0"/>
    <n v="0"/>
    <n v="0"/>
    <n v="34"/>
    <n v="0"/>
    <m/>
    <x v="16"/>
    <x v="54"/>
    <m/>
    <m/>
  </r>
  <r>
    <x v="442"/>
    <m/>
    <s v="male"/>
    <m/>
    <n v="30"/>
    <n v="69.122519999999994"/>
    <n v="0.5"/>
    <n v="0"/>
    <x v="4"/>
    <s v="Active Other neurol/med diagnoses"/>
    <s v="."/>
    <s v="."/>
    <s v="."/>
    <n v="0.5"/>
    <n v="0.5"/>
    <n v="0.5"/>
    <n v="0.5"/>
    <n v="0"/>
    <n v="34"/>
    <n v="2"/>
    <m/>
    <x v="13"/>
    <x v="68"/>
    <m/>
    <m/>
  </r>
  <r>
    <x v="443"/>
    <m/>
    <s v="female"/>
    <m/>
    <n v="26"/>
    <n v="78.247770000000003"/>
    <n v="0.5"/>
    <n v="0"/>
    <x v="4"/>
    <s v="Remote Mood disorder"/>
    <s v="."/>
    <s v="."/>
    <s v="."/>
    <n v="0.5"/>
    <n v="0.5"/>
    <n v="0.5"/>
    <n v="0.5"/>
    <n v="0"/>
    <n v="34"/>
    <n v="2"/>
    <m/>
    <x v="5"/>
    <x v="11"/>
    <m/>
    <m/>
  </r>
  <r>
    <x v="443"/>
    <m/>
    <s v="female"/>
    <m/>
    <n v="26"/>
    <n v="78.247770000000003"/>
    <n v="0.5"/>
    <n v="0"/>
    <x v="4"/>
    <s v="Remote Mood disorder"/>
    <s v="."/>
    <s v="."/>
    <s v="."/>
    <n v="0.5"/>
    <n v="0.5"/>
    <n v="0.5"/>
    <n v="0.5"/>
    <n v="0"/>
    <n v="34"/>
    <n v="2"/>
    <m/>
    <x v="1"/>
    <x v="74"/>
    <m/>
    <m/>
  </r>
  <r>
    <x v="444"/>
    <m/>
    <s v="female"/>
    <m/>
    <n v="30"/>
    <n v="72.810400000000001"/>
    <n v="0"/>
    <n v="0"/>
    <x v="0"/>
    <s v="."/>
    <s v="."/>
    <s v="."/>
    <s v="."/>
    <n v="0"/>
    <n v="0"/>
    <n v="0"/>
    <n v="0"/>
    <n v="0"/>
    <n v="34"/>
    <n v="0"/>
    <m/>
    <x v="10"/>
    <x v="1"/>
    <m/>
    <m/>
  </r>
  <r>
    <x v="444"/>
    <m/>
    <s v="female"/>
    <m/>
    <n v="30"/>
    <n v="72.810400000000001"/>
    <n v="0.5"/>
    <n v="0.5"/>
    <x v="1"/>
    <s v="."/>
    <s v="."/>
    <s v="."/>
    <s v="."/>
    <n v="0.5"/>
    <n v="0.5"/>
    <n v="0.5"/>
    <n v="0"/>
    <n v="0"/>
    <n v="34"/>
    <n v="2"/>
    <m/>
    <x v="10"/>
    <x v="97"/>
    <m/>
    <m/>
  </r>
  <r>
    <x v="445"/>
    <m/>
    <s v="female"/>
    <m/>
    <n v="28"/>
    <n v="71.400409999999994"/>
    <n v="0"/>
    <n v="0"/>
    <x v="0"/>
    <s v="."/>
    <s v="."/>
    <s v="."/>
    <s v="."/>
    <n v="0"/>
    <n v="0"/>
    <n v="0"/>
    <n v="0"/>
    <n v="0"/>
    <n v="34"/>
    <n v="0"/>
    <m/>
    <x v="5"/>
    <x v="7"/>
    <m/>
    <m/>
  </r>
  <r>
    <x v="445"/>
    <m/>
    <s v="female"/>
    <m/>
    <n v="27"/>
    <n v="71.400409999999994"/>
    <n v="0"/>
    <n v="0"/>
    <x v="0"/>
    <s v="."/>
    <s v="."/>
    <s v="."/>
    <s v="."/>
    <n v="0"/>
    <n v="0"/>
    <n v="0"/>
    <n v="0"/>
    <n v="0"/>
    <n v="34"/>
    <n v="0"/>
    <m/>
    <x v="9"/>
    <x v="25"/>
    <m/>
    <m/>
  </r>
  <r>
    <x v="445"/>
    <m/>
    <s v="female"/>
    <m/>
    <n v="30"/>
    <n v="71.400409999999994"/>
    <n v="0"/>
    <n v="0"/>
    <x v="0"/>
    <s v="Active Other neurol/med diagnoses"/>
    <s v="."/>
    <s v="."/>
    <s v="."/>
    <n v="0"/>
    <n v="0"/>
    <n v="0"/>
    <n v="0"/>
    <n v="0"/>
    <n v="34"/>
    <n v="0"/>
    <m/>
    <x v="5"/>
    <x v="67"/>
    <m/>
    <m/>
  </r>
  <r>
    <x v="445"/>
    <m/>
    <s v="female"/>
    <m/>
    <n v="29"/>
    <n v="71.400409999999994"/>
    <n v="0"/>
    <n v="0"/>
    <x v="0"/>
    <s v="Active B-12 Deficiency"/>
    <s v="."/>
    <s v="."/>
    <s v="."/>
    <n v="0"/>
    <n v="0"/>
    <n v="0"/>
    <n v="0"/>
    <n v="0"/>
    <n v="34"/>
    <n v="0"/>
    <m/>
    <x v="5"/>
    <x v="67"/>
    <m/>
    <m/>
  </r>
  <r>
    <x v="445"/>
    <m/>
    <s v="female"/>
    <m/>
    <n v="28"/>
    <n v="71.400409999999994"/>
    <n v="0"/>
    <n v="0"/>
    <x v="0"/>
    <s v="."/>
    <s v="."/>
    <s v="."/>
    <s v="."/>
    <n v="0"/>
    <n v="0"/>
    <n v="0"/>
    <n v="0"/>
    <n v="0"/>
    <n v="34"/>
    <n v="0"/>
    <m/>
    <x v="5"/>
    <x v="72"/>
    <m/>
    <m/>
  </r>
  <r>
    <x v="445"/>
    <m/>
    <s v="female"/>
    <m/>
    <n v="30"/>
    <n v="71.400409999999994"/>
    <n v="0"/>
    <n v="0"/>
    <x v="0"/>
    <s v="."/>
    <s v="."/>
    <s v="."/>
    <s v="."/>
    <n v="0"/>
    <n v="0"/>
    <n v="0"/>
    <n v="0"/>
    <n v="0"/>
    <n v="34"/>
    <n v="0"/>
    <m/>
    <x v="5"/>
    <x v="133"/>
    <m/>
    <m/>
  </r>
  <r>
    <x v="446"/>
    <m/>
    <s v="male"/>
    <m/>
    <n v="25"/>
    <n v="78.603700000000003"/>
    <n v="0.5"/>
    <n v="0.5"/>
    <x v="1"/>
    <s v="Active Mood disorder"/>
    <s v="."/>
    <s v="."/>
    <s v="."/>
    <n v="0.5"/>
    <n v="0.5"/>
    <n v="0.5"/>
    <n v="0.5"/>
    <n v="0"/>
    <m/>
    <n v="2.5"/>
    <m/>
    <x v="14"/>
    <x v="133"/>
    <m/>
    <m/>
  </r>
  <r>
    <x v="447"/>
    <m/>
    <s v="male"/>
    <m/>
    <n v="30"/>
    <n v="68.594120000000004"/>
    <n v="0"/>
    <n v="0"/>
    <x v="0"/>
    <s v="."/>
    <s v="."/>
    <s v="."/>
    <s v="."/>
    <n v="0"/>
    <n v="0"/>
    <n v="0"/>
    <n v="0"/>
    <n v="0"/>
    <n v="33"/>
    <n v="0"/>
    <m/>
    <x v="0"/>
    <x v="116"/>
    <m/>
    <m/>
  </r>
  <r>
    <x v="447"/>
    <m/>
    <s v="male"/>
    <m/>
    <n v="29"/>
    <n v="68.59412000000000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47"/>
    <m/>
    <s v="male"/>
    <m/>
    <n v="28"/>
    <n v="68.594120000000004"/>
    <n v="0"/>
    <n v="0"/>
    <x v="0"/>
    <s v="Remote Mood disorder"/>
    <s v="."/>
    <s v="."/>
    <s v="."/>
    <n v="0"/>
    <n v="0"/>
    <n v="0"/>
    <n v="0"/>
    <n v="0"/>
    <n v="33"/>
    <n v="0"/>
    <m/>
    <x v="0"/>
    <x v="79"/>
    <m/>
    <m/>
  </r>
  <r>
    <x v="447"/>
    <m/>
    <s v="male"/>
    <m/>
    <n v="28"/>
    <n v="68.594120000000004"/>
    <n v="0"/>
    <n v="0"/>
    <x v="0"/>
    <s v="."/>
    <s v="."/>
    <s v="."/>
    <s v="."/>
    <n v="0"/>
    <n v="0"/>
    <n v="0"/>
    <n v="0"/>
    <n v="0"/>
    <n v="33"/>
    <n v="0"/>
    <m/>
    <x v="0"/>
    <x v="26"/>
    <m/>
    <m/>
  </r>
  <r>
    <x v="447"/>
    <m/>
    <s v="male"/>
    <m/>
    <n v="30"/>
    <n v="68.594120000000004"/>
    <n v="0"/>
    <n v="0"/>
    <x v="0"/>
    <s v="."/>
    <s v="."/>
    <s v="."/>
    <s v="."/>
    <n v="0"/>
    <n v="0"/>
    <n v="0"/>
    <n v="0"/>
    <n v="0"/>
    <n v="33"/>
    <n v="0"/>
    <m/>
    <x v="0"/>
    <x v="9"/>
    <m/>
    <m/>
  </r>
  <r>
    <x v="447"/>
    <m/>
    <s v="male"/>
    <m/>
    <n v="29"/>
    <n v="68.594120000000004"/>
    <n v="0"/>
    <n v="0"/>
    <x v="0"/>
    <s v="."/>
    <s v="."/>
    <s v="."/>
    <s v="."/>
    <n v="0"/>
    <n v="0"/>
    <n v="0"/>
    <n v="0"/>
    <n v="0"/>
    <n v="33"/>
    <n v="0"/>
    <m/>
    <x v="0"/>
    <x v="79"/>
    <m/>
    <m/>
  </r>
  <r>
    <x v="447"/>
    <m/>
    <s v="male"/>
    <m/>
    <n v="30"/>
    <n v="68.594120000000004"/>
    <n v="0"/>
    <n v="0"/>
    <x v="0"/>
    <s v="."/>
    <s v="."/>
    <s v="."/>
    <s v="."/>
    <n v="0"/>
    <n v="0"/>
    <n v="0"/>
    <n v="0"/>
    <n v="0"/>
    <n v="33"/>
    <n v="0"/>
    <m/>
    <x v="0"/>
    <x v="40"/>
    <m/>
    <m/>
  </r>
  <r>
    <x v="447"/>
    <m/>
    <s v="male"/>
    <m/>
    <n v="29"/>
    <n v="68.594120000000004"/>
    <n v="0"/>
    <n v="0"/>
    <x v="0"/>
    <s v="."/>
    <s v="."/>
    <s v="."/>
    <s v="."/>
    <n v="0"/>
    <n v="0"/>
    <n v="0"/>
    <n v="0"/>
    <n v="0"/>
    <n v="33"/>
    <n v="0"/>
    <m/>
    <x v="0"/>
    <x v="19"/>
    <m/>
    <m/>
  </r>
  <r>
    <x v="447"/>
    <m/>
    <s v="male"/>
    <m/>
    <n v="29"/>
    <n v="68.594120000000004"/>
    <n v="0"/>
    <n v="0"/>
    <x v="0"/>
    <s v="Active PD idiopathic"/>
    <s v="."/>
    <s v="."/>
    <s v="."/>
    <n v="0"/>
    <n v="0"/>
    <n v="0"/>
    <n v="0"/>
    <n v="0"/>
    <n v="33"/>
    <n v="0"/>
    <m/>
    <x v="14"/>
    <x v="26"/>
    <m/>
    <m/>
  </r>
  <r>
    <x v="447"/>
    <m/>
    <s v="male"/>
    <m/>
    <n v="27"/>
    <n v="68.594120000000004"/>
    <n v="0"/>
    <n v="0"/>
    <x v="0"/>
    <s v="."/>
    <s v="."/>
    <s v="."/>
    <s v="."/>
    <n v="0"/>
    <n v="0"/>
    <n v="0"/>
    <n v="0"/>
    <n v="0"/>
    <n v="33"/>
    <n v="0"/>
    <m/>
    <x v="6"/>
    <x v="41"/>
    <m/>
    <m/>
  </r>
  <r>
    <x v="447"/>
    <m/>
    <s v="male"/>
    <m/>
    <n v="28"/>
    <n v="68.594120000000004"/>
    <n v="0"/>
    <n v="0"/>
    <x v="0"/>
    <s v="."/>
    <s v="."/>
    <s v="."/>
    <s v="."/>
    <n v="0"/>
    <n v="0"/>
    <n v="0"/>
    <n v="0"/>
    <n v="0"/>
    <n v="33"/>
    <n v="0"/>
    <m/>
    <x v="6"/>
    <x v="67"/>
    <m/>
    <m/>
  </r>
  <r>
    <x v="447"/>
    <m/>
    <s v="male"/>
    <m/>
    <n v="28"/>
    <n v="68.594120000000004"/>
    <n v="0"/>
    <n v="0"/>
    <x v="0"/>
    <s v="."/>
    <s v="."/>
    <s v="."/>
    <s v="."/>
    <n v="0"/>
    <n v="0"/>
    <n v="0"/>
    <n v="0"/>
    <n v="0"/>
    <n v="33"/>
    <n v="0"/>
    <m/>
    <x v="6"/>
    <x v="9"/>
    <m/>
    <m/>
  </r>
  <r>
    <x v="447"/>
    <m/>
    <s v="male"/>
    <m/>
    <n v="24"/>
    <n v="68.594120000000004"/>
    <n v="0.5"/>
    <n v="0"/>
    <x v="1"/>
    <s v="."/>
    <s v="."/>
    <s v="."/>
    <s v="."/>
    <n v="0"/>
    <n v="0"/>
    <n v="0.5"/>
    <n v="0.5"/>
    <n v="0"/>
    <n v="33"/>
    <n v="1"/>
    <m/>
    <x v="6"/>
    <x v="40"/>
    <m/>
    <m/>
  </r>
  <r>
    <x v="447"/>
    <m/>
    <s v="male"/>
    <m/>
    <n v="30"/>
    <n v="68.594120000000004"/>
    <n v="0.5"/>
    <n v="0"/>
    <x v="1"/>
    <s v="."/>
    <s v="."/>
    <s v="."/>
    <s v="."/>
    <n v="0"/>
    <n v="0"/>
    <n v="0.5"/>
    <n v="0.5"/>
    <n v="0"/>
    <n v="33"/>
    <n v="1"/>
    <m/>
    <x v="6"/>
    <x v="6"/>
    <m/>
    <m/>
  </r>
  <r>
    <x v="447"/>
    <m/>
    <s v="male"/>
    <m/>
    <n v="25"/>
    <n v="68.594120000000004"/>
    <n v="0.5"/>
    <n v="0.5"/>
    <x v="4"/>
    <s v="."/>
    <s v="."/>
    <s v="."/>
    <s v="."/>
    <n v="0.5"/>
    <n v="0.5"/>
    <n v="0.5"/>
    <n v="0.5"/>
    <n v="0"/>
    <n v="33"/>
    <n v="2.5"/>
    <m/>
    <x v="6"/>
    <x v="21"/>
    <m/>
    <m/>
  </r>
  <r>
    <x v="447"/>
    <m/>
    <s v="male"/>
    <m/>
    <n v="21"/>
    <n v="68.594120000000004"/>
    <n v="1"/>
    <n v="1"/>
    <x v="4"/>
    <s v="."/>
    <s v="."/>
    <s v="."/>
    <s v="."/>
    <n v="1"/>
    <n v="1"/>
    <n v="2"/>
    <n v="1"/>
    <n v="0"/>
    <n v="33"/>
    <n v="6"/>
    <m/>
    <x v="6"/>
    <x v="116"/>
    <m/>
    <m/>
  </r>
  <r>
    <x v="447"/>
    <m/>
    <s v="male"/>
    <m/>
    <n v="18"/>
    <n v="68.594120000000004"/>
    <n v="1"/>
    <n v="1"/>
    <x v="4"/>
    <s v="."/>
    <s v="."/>
    <s v="."/>
    <s v="."/>
    <n v="1"/>
    <n v="1"/>
    <n v="2"/>
    <n v="1"/>
    <n v="1"/>
    <n v="33"/>
    <n v="7"/>
    <m/>
    <x v="7"/>
    <x v="58"/>
    <m/>
    <m/>
  </r>
  <r>
    <x v="447"/>
    <m/>
    <s v="male"/>
    <m/>
    <n v="14"/>
    <n v="68.594120000000004"/>
    <n v="2"/>
    <n v="2"/>
    <x v="4"/>
    <s v="."/>
    <s v="."/>
    <s v="."/>
    <s v="."/>
    <n v="2"/>
    <n v="2"/>
    <n v="2"/>
    <n v="2"/>
    <n v="1"/>
    <n v="33"/>
    <n v="11"/>
    <m/>
    <x v="6"/>
    <x v="29"/>
    <m/>
    <m/>
  </r>
  <r>
    <x v="448"/>
    <m/>
    <s v="male"/>
    <m/>
    <n v="26"/>
    <n v="79.529089999999997"/>
    <n v="0.5"/>
    <n v="0"/>
    <x v="1"/>
    <s v="."/>
    <s v="."/>
    <s v="."/>
    <s v="."/>
    <n v="0.5"/>
    <n v="0"/>
    <n v="0.5"/>
    <n v="0"/>
    <n v="0"/>
    <n v="33"/>
    <n v="1"/>
    <m/>
    <x v="7"/>
    <x v="140"/>
    <m/>
    <m/>
  </r>
  <r>
    <x v="448"/>
    <m/>
    <s v="male"/>
    <m/>
    <n v="26"/>
    <n v="79.529089999999997"/>
    <n v="0.5"/>
    <n v="0.5"/>
    <x v="1"/>
    <s v="."/>
    <s v="."/>
    <s v="."/>
    <s v="."/>
    <n v="0"/>
    <n v="0.5"/>
    <n v="0.5"/>
    <n v="0"/>
    <n v="0"/>
    <n v="33"/>
    <n v="1.5"/>
    <m/>
    <x v="7"/>
    <x v="142"/>
    <m/>
    <m/>
  </r>
  <r>
    <x v="448"/>
    <m/>
    <s v="male"/>
    <m/>
    <n v="29"/>
    <n v="79.529089999999997"/>
    <n v="0"/>
    <n v="0"/>
    <x v="0"/>
    <s v="Remote Hypothyroidism"/>
    <s v="."/>
    <s v="."/>
    <s v="."/>
    <n v="0"/>
    <n v="0"/>
    <n v="0"/>
    <n v="0"/>
    <n v="0"/>
    <n v="33"/>
    <n v="0"/>
    <m/>
    <x v="6"/>
    <x v="182"/>
    <m/>
    <m/>
  </r>
  <r>
    <x v="448"/>
    <m/>
    <s v="male"/>
    <m/>
    <n v="30"/>
    <n v="79.529089999999997"/>
    <n v="0"/>
    <n v="0"/>
    <x v="0"/>
    <s v="."/>
    <s v="."/>
    <s v="."/>
    <s v="."/>
    <n v="0"/>
    <n v="0"/>
    <n v="0"/>
    <n v="0"/>
    <n v="0"/>
    <n v="33"/>
    <n v="0"/>
    <m/>
    <x v="8"/>
    <x v="168"/>
    <m/>
    <m/>
  </r>
  <r>
    <x v="448"/>
    <m/>
    <s v="male"/>
    <m/>
    <n v="26"/>
    <n v="79.529089999999997"/>
    <n v="0"/>
    <n v="0"/>
    <x v="0"/>
    <s v="Active Other neurol/med diagnoses"/>
    <s v="."/>
    <s v="."/>
    <s v="."/>
    <n v="0"/>
    <n v="0"/>
    <n v="0"/>
    <n v="0"/>
    <n v="0"/>
    <n v="33"/>
    <n v="0"/>
    <m/>
    <x v="8"/>
    <x v="141"/>
    <m/>
    <m/>
  </r>
  <r>
    <x v="448"/>
    <m/>
    <s v="male"/>
    <m/>
    <n v="28"/>
    <n v="79.529089999999997"/>
    <n v="0"/>
    <n v="0"/>
    <x v="0"/>
    <s v="."/>
    <s v="."/>
    <s v="."/>
    <s v="."/>
    <n v="0"/>
    <n v="0"/>
    <n v="0"/>
    <n v="0"/>
    <n v="0"/>
    <n v="33"/>
    <n v="0"/>
    <m/>
    <x v="8"/>
    <x v="51"/>
    <m/>
    <m/>
  </r>
  <r>
    <x v="448"/>
    <m/>
    <s v="male"/>
    <m/>
    <n v="27"/>
    <n v="79.529089999999997"/>
    <n v="0"/>
    <n v="0"/>
    <x v="0"/>
    <s v="Remote Hypothyroidism"/>
    <s v="Remote Other neurol/med diagnoses"/>
    <s v="."/>
    <s v="."/>
    <n v="0"/>
    <n v="0"/>
    <n v="0"/>
    <n v="0"/>
    <n v="0"/>
    <n v="33"/>
    <n v="0"/>
    <m/>
    <x v="8"/>
    <x v="20"/>
    <m/>
    <m/>
  </r>
  <r>
    <x v="448"/>
    <m/>
    <s v="male"/>
    <m/>
    <n v="27"/>
    <n v="79.529089999999997"/>
    <n v="0"/>
    <n v="0"/>
    <x v="0"/>
    <s v="Remote Hypothyroidism"/>
    <s v="."/>
    <s v="."/>
    <s v="."/>
    <n v="0"/>
    <n v="0"/>
    <n v="0"/>
    <n v="0"/>
    <n v="0"/>
    <n v="33"/>
    <n v="0"/>
    <m/>
    <x v="8"/>
    <x v="137"/>
    <m/>
    <m/>
  </r>
  <r>
    <x v="449"/>
    <m/>
    <s v="female"/>
    <m/>
    <n v="29"/>
    <n v="74.157425000000003"/>
    <n v="0"/>
    <n v="0"/>
    <x v="0"/>
    <s v="."/>
    <s v="."/>
    <s v="."/>
    <s v="."/>
    <n v="0"/>
    <n v="0"/>
    <n v="0"/>
    <n v="0"/>
    <n v="0"/>
    <n v="33"/>
    <n v="0"/>
    <m/>
    <x v="10"/>
    <x v="77"/>
    <m/>
    <m/>
  </r>
  <r>
    <x v="449"/>
    <m/>
    <s v="female"/>
    <m/>
    <n v="29"/>
    <n v="74.157425000000003"/>
    <n v="0"/>
    <n v="0"/>
    <x v="0"/>
    <s v="."/>
    <s v="."/>
    <s v="."/>
    <s v="."/>
    <n v="0"/>
    <n v="0"/>
    <n v="0"/>
    <n v="0"/>
    <n v="0"/>
    <n v="33"/>
    <n v="0"/>
    <m/>
    <x v="10"/>
    <x v="78"/>
    <m/>
    <m/>
  </r>
  <r>
    <x v="449"/>
    <m/>
    <s v="female"/>
    <m/>
    <n v="30"/>
    <n v="74.157425000000003"/>
    <n v="0"/>
    <n v="0"/>
    <x v="0"/>
    <s v="."/>
    <s v="."/>
    <s v="."/>
    <s v="."/>
    <n v="0"/>
    <n v="0"/>
    <n v="0"/>
    <n v="0"/>
    <n v="0"/>
    <n v="33"/>
    <n v="0"/>
    <m/>
    <x v="10"/>
    <x v="65"/>
    <m/>
    <m/>
  </r>
  <r>
    <x v="449"/>
    <m/>
    <s v="female"/>
    <m/>
    <n v="29"/>
    <n v="74.157425000000003"/>
    <n v="0"/>
    <n v="0"/>
    <x v="0"/>
    <s v="Remote Hypothyroidism"/>
    <s v="."/>
    <s v="."/>
    <s v="."/>
    <n v="0"/>
    <n v="0"/>
    <n v="0"/>
    <n v="0"/>
    <n v="0"/>
    <n v="33"/>
    <n v="0"/>
    <m/>
    <x v="10"/>
    <x v="118"/>
    <m/>
    <m/>
  </r>
  <r>
    <x v="449"/>
    <m/>
    <s v="female"/>
    <m/>
    <n v="23"/>
    <n v="74.157425000000003"/>
    <n v="0.5"/>
    <n v="0.5"/>
    <x v="1"/>
    <s v="Active CVD"/>
    <s v="Active Mood disorder"/>
    <s v="Active Hypothyroidism"/>
    <s v="."/>
    <n v="0.5"/>
    <n v="0.5"/>
    <n v="0.5"/>
    <n v="0.5"/>
    <n v="0"/>
    <n v="33"/>
    <n v="2.5"/>
    <m/>
    <x v="10"/>
    <x v="96"/>
    <m/>
    <m/>
  </r>
  <r>
    <x v="450"/>
    <m/>
    <s v="female"/>
    <m/>
    <n v="30"/>
    <n v="54.458590000000001"/>
    <n v="0"/>
    <n v="0"/>
    <x v="0"/>
    <s v="."/>
    <s v="."/>
    <s v="."/>
    <s v="."/>
    <n v="0"/>
    <n v="0"/>
    <n v="0"/>
    <n v="0"/>
    <n v="0"/>
    <n v="33"/>
    <n v="0"/>
    <m/>
    <x v="4"/>
    <x v="7"/>
    <m/>
    <m/>
  </r>
  <r>
    <x v="450"/>
    <m/>
    <s v="female"/>
    <m/>
    <n v="30"/>
    <n v="54.458590000000001"/>
    <n v="0"/>
    <n v="0"/>
    <x v="0"/>
    <s v="."/>
    <s v="."/>
    <s v="."/>
    <s v="."/>
    <n v="0"/>
    <n v="0"/>
    <n v="0"/>
    <n v="0"/>
    <n v="0"/>
    <n v="33"/>
    <n v="0"/>
    <m/>
    <x v="10"/>
    <x v="67"/>
    <m/>
    <m/>
  </r>
  <r>
    <x v="451"/>
    <m/>
    <s v="female"/>
    <m/>
    <n v="30"/>
    <n v="55.383983999999998"/>
    <n v="0"/>
    <n v="0"/>
    <x v="0"/>
    <s v="."/>
    <s v="."/>
    <s v="."/>
    <s v="."/>
    <n v="0"/>
    <n v="0"/>
    <n v="0"/>
    <n v="0"/>
    <n v="0"/>
    <n v="34"/>
    <n v="0"/>
    <m/>
    <x v="4"/>
    <x v="72"/>
    <m/>
    <m/>
  </r>
  <r>
    <x v="451"/>
    <m/>
    <s v="female"/>
    <m/>
    <n v="29"/>
    <n v="55.383983999999998"/>
    <n v="0"/>
    <n v="0"/>
    <x v="0"/>
    <s v="."/>
    <s v="."/>
    <s v="."/>
    <s v="."/>
    <n v="0"/>
    <n v="0"/>
    <n v="0"/>
    <n v="0"/>
    <n v="0"/>
    <n v="34"/>
    <n v="0"/>
    <m/>
    <x v="4"/>
    <x v="16"/>
    <m/>
    <m/>
  </r>
  <r>
    <x v="452"/>
    <m/>
    <s v="female"/>
    <m/>
    <n v="29"/>
    <n v="61.141685000000003"/>
    <n v="0"/>
    <n v="0"/>
    <x v="0"/>
    <s v="."/>
    <s v="."/>
    <s v="."/>
    <s v="."/>
    <n v="0"/>
    <n v="0"/>
    <n v="0"/>
    <n v="0"/>
    <n v="0"/>
    <n v="33"/>
    <n v="0"/>
    <m/>
    <x v="3"/>
    <x v="135"/>
    <m/>
    <m/>
  </r>
  <r>
    <x v="452"/>
    <m/>
    <s v="female"/>
    <m/>
    <n v="29"/>
    <n v="61.141685000000003"/>
    <n v="0"/>
    <n v="0"/>
    <x v="0"/>
    <s v="Active Mood disorder"/>
    <s v="."/>
    <s v="."/>
    <s v="."/>
    <n v="0"/>
    <n v="0"/>
    <n v="0"/>
    <n v="0"/>
    <n v="0"/>
    <n v="33"/>
    <n v="0"/>
    <m/>
    <x v="3"/>
    <x v="146"/>
    <m/>
    <m/>
  </r>
  <r>
    <x v="453"/>
    <m/>
    <s v="female"/>
    <m/>
    <n v="30"/>
    <n v="73.075969999999998"/>
    <n v="0"/>
    <n v="0"/>
    <x v="0"/>
    <s v="."/>
    <s v="."/>
    <s v="."/>
    <s v="."/>
    <n v="0"/>
    <n v="0"/>
    <n v="0"/>
    <n v="0"/>
    <n v="0"/>
    <n v="33"/>
    <n v="0"/>
    <m/>
    <x v="5"/>
    <x v="109"/>
    <m/>
    <m/>
  </r>
  <r>
    <x v="453"/>
    <m/>
    <s v="female"/>
    <m/>
    <n v="30"/>
    <n v="73.075969999999998"/>
    <n v="0"/>
    <n v="0"/>
    <x v="0"/>
    <s v="."/>
    <s v="."/>
    <s v="."/>
    <s v="."/>
    <n v="0"/>
    <n v="0"/>
    <n v="0"/>
    <n v="0"/>
    <n v="0"/>
    <n v="33"/>
    <n v="0"/>
    <m/>
    <x v="5"/>
    <x v="115"/>
    <m/>
    <m/>
  </r>
  <r>
    <x v="454"/>
    <m/>
    <s v="male"/>
    <m/>
    <n v="30"/>
    <n v="54.639290000000003"/>
    <n v="0"/>
    <n v="0"/>
    <x v="0"/>
    <s v="."/>
    <s v="."/>
    <s v="."/>
    <s v="."/>
    <n v="0"/>
    <n v="0"/>
    <n v="0"/>
    <n v="0"/>
    <n v="0"/>
    <n v="44"/>
    <n v="0"/>
    <m/>
    <x v="13"/>
    <x v="195"/>
    <m/>
    <m/>
  </r>
  <r>
    <x v="454"/>
    <m/>
    <s v="male"/>
    <m/>
    <n v="30"/>
    <n v="54.639290000000003"/>
    <n v="0"/>
    <n v="0"/>
    <x v="0"/>
    <s v="."/>
    <s v="."/>
    <s v="."/>
    <s v="."/>
    <n v="0"/>
    <n v="0"/>
    <n v="0"/>
    <n v="0"/>
    <n v="0"/>
    <n v="44"/>
    <n v="0"/>
    <m/>
    <x v="0"/>
    <x v="0"/>
    <m/>
    <m/>
  </r>
  <r>
    <x v="455"/>
    <m/>
    <s v="female"/>
    <m/>
    <n v="30"/>
    <n v="72.191649999999996"/>
    <n v="0"/>
    <n v="0"/>
    <x v="0"/>
    <s v="."/>
    <s v="."/>
    <s v="."/>
    <s v="."/>
    <n v="0"/>
    <n v="0"/>
    <n v="0"/>
    <n v="0"/>
    <n v="0"/>
    <n v="33"/>
    <n v="0"/>
    <m/>
    <x v="5"/>
    <x v="10"/>
    <m/>
    <m/>
  </r>
  <r>
    <x v="455"/>
    <m/>
    <s v="female"/>
    <m/>
    <n v="30"/>
    <n v="72.191649999999996"/>
    <n v="0"/>
    <n v="0"/>
    <x v="0"/>
    <s v="."/>
    <s v="."/>
    <s v="."/>
    <s v="."/>
    <n v="0"/>
    <n v="0"/>
    <n v="0"/>
    <n v="0"/>
    <n v="0"/>
    <n v="33"/>
    <n v="0"/>
    <m/>
    <x v="2"/>
    <x v="46"/>
    <m/>
    <m/>
  </r>
  <r>
    <x v="455"/>
    <m/>
    <s v="female"/>
    <m/>
    <n v="30"/>
    <n v="72.191649999999996"/>
    <n v="0"/>
    <n v="0"/>
    <x v="0"/>
    <s v="."/>
    <s v="."/>
    <s v="."/>
    <s v="."/>
    <n v="0"/>
    <n v="0"/>
    <n v="0"/>
    <n v="0"/>
    <n v="0"/>
    <n v="33"/>
    <n v="0"/>
    <m/>
    <x v="5"/>
    <x v="10"/>
    <m/>
    <m/>
  </r>
  <r>
    <x v="455"/>
    <m/>
    <s v="female"/>
    <m/>
    <n v="30"/>
    <n v="72.191649999999996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55"/>
    <m/>
    <s v="female"/>
    <m/>
    <n v="30"/>
    <n v="72.191649999999996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55"/>
    <m/>
    <s v="female"/>
    <m/>
    <n v="30"/>
    <n v="72.191649999999996"/>
    <n v="0"/>
    <n v="0"/>
    <x v="0"/>
    <s v="."/>
    <s v="."/>
    <s v="."/>
    <s v="."/>
    <n v="0"/>
    <n v="0"/>
    <n v="0"/>
    <n v="0"/>
    <n v="0"/>
    <n v="33"/>
    <n v="0"/>
    <m/>
    <x v="3"/>
    <x v="46"/>
    <m/>
    <m/>
  </r>
  <r>
    <x v="455"/>
    <m/>
    <s v="female"/>
    <m/>
    <n v="30"/>
    <n v="72.191649999999996"/>
    <n v="0"/>
    <n v="0"/>
    <x v="0"/>
    <s v="."/>
    <s v="."/>
    <s v="."/>
    <s v="."/>
    <n v="0"/>
    <n v="0"/>
    <n v="0"/>
    <n v="0"/>
    <n v="0"/>
    <n v="33"/>
    <n v="0"/>
    <m/>
    <x v="5"/>
    <x v="43"/>
    <m/>
    <m/>
  </r>
  <r>
    <x v="455"/>
    <m/>
    <s v="female"/>
    <m/>
    <n v="30"/>
    <n v="72.191649999999996"/>
    <n v="0"/>
    <n v="0"/>
    <x v="0"/>
    <s v="Remote Hypothyroidism"/>
    <s v="."/>
    <s v="."/>
    <s v="."/>
    <n v="0"/>
    <n v="0"/>
    <n v="0"/>
    <n v="0"/>
    <n v="0"/>
    <n v="33"/>
    <n v="0"/>
    <m/>
    <x v="5"/>
    <x v="73"/>
    <m/>
    <m/>
  </r>
  <r>
    <x v="455"/>
    <m/>
    <s v="female"/>
    <m/>
    <n v="30"/>
    <n v="72.191649999999996"/>
    <n v="0"/>
    <n v="0"/>
    <x v="0"/>
    <s v="Remote Hypothyroidism"/>
    <s v="."/>
    <s v="."/>
    <s v="."/>
    <n v="0"/>
    <n v="0"/>
    <n v="0"/>
    <n v="0"/>
    <n v="0"/>
    <n v="33"/>
    <n v="0"/>
    <m/>
    <x v="5"/>
    <x v="80"/>
    <m/>
    <m/>
  </r>
  <r>
    <x v="456"/>
    <m/>
    <s v="male"/>
    <m/>
    <n v="30"/>
    <n v="70.351814000000005"/>
    <n v="0"/>
    <n v="0"/>
    <x v="0"/>
    <s v="."/>
    <s v="."/>
    <s v="."/>
    <s v="."/>
    <n v="0"/>
    <n v="0"/>
    <n v="0"/>
    <n v="0"/>
    <n v="0"/>
    <n v="33"/>
    <n v="0"/>
    <m/>
    <x v="14"/>
    <x v="128"/>
    <m/>
    <m/>
  </r>
  <r>
    <x v="456"/>
    <m/>
    <s v="male"/>
    <m/>
    <n v="29"/>
    <n v="70.351814000000005"/>
    <n v="0"/>
    <n v="0"/>
    <x v="0"/>
    <s v="."/>
    <s v="."/>
    <s v="."/>
    <s v="."/>
    <n v="0"/>
    <n v="0"/>
    <n v="0"/>
    <n v="0"/>
    <n v="0"/>
    <n v="33"/>
    <n v="0"/>
    <m/>
    <x v="14"/>
    <x v="148"/>
    <m/>
    <m/>
  </r>
  <r>
    <x v="456"/>
    <m/>
    <s v="male"/>
    <m/>
    <n v="29"/>
    <n v="70.351814000000005"/>
    <n v="0"/>
    <n v="0"/>
    <x v="0"/>
    <s v="."/>
    <s v="."/>
    <s v="."/>
    <s v="."/>
    <n v="0"/>
    <n v="0"/>
    <n v="0"/>
    <n v="0"/>
    <n v="0"/>
    <n v="33"/>
    <n v="0"/>
    <m/>
    <x v="6"/>
    <x v="183"/>
    <m/>
    <m/>
  </r>
  <r>
    <x v="456"/>
    <m/>
    <s v="male"/>
    <m/>
    <n v="29"/>
    <n v="70.351814000000005"/>
    <n v="0"/>
    <n v="0"/>
    <x v="0"/>
    <s v="."/>
    <s v="."/>
    <s v="."/>
    <s v="."/>
    <n v="0"/>
    <n v="0"/>
    <n v="0"/>
    <n v="0"/>
    <n v="0"/>
    <n v="33"/>
    <n v="0"/>
    <m/>
    <x v="6"/>
    <x v="136"/>
    <m/>
    <m/>
  </r>
  <r>
    <x v="456"/>
    <m/>
    <s v="male"/>
    <m/>
    <n v="30"/>
    <n v="70.351814000000005"/>
    <n v="0"/>
    <n v="0"/>
    <x v="0"/>
    <s v="."/>
    <s v="."/>
    <s v="."/>
    <s v="."/>
    <n v="0"/>
    <n v="0"/>
    <n v="0"/>
    <n v="0"/>
    <n v="0"/>
    <n v="33"/>
    <n v="0"/>
    <m/>
    <x v="14"/>
    <x v="141"/>
    <m/>
    <m/>
  </r>
  <r>
    <x v="456"/>
    <m/>
    <s v="male"/>
    <m/>
    <n v="30"/>
    <n v="70.351814000000005"/>
    <n v="0"/>
    <n v="0"/>
    <x v="0"/>
    <s v="."/>
    <s v="."/>
    <s v="."/>
    <s v="."/>
    <n v="0"/>
    <n v="0"/>
    <n v="0"/>
    <n v="0"/>
    <n v="0"/>
    <n v="33"/>
    <n v="0"/>
    <m/>
    <x v="14"/>
    <x v="141"/>
    <m/>
    <m/>
  </r>
  <r>
    <x v="456"/>
    <m/>
    <s v="male"/>
    <m/>
    <n v="30"/>
    <n v="70.351814000000005"/>
    <n v="0"/>
    <n v="0"/>
    <x v="0"/>
    <s v="."/>
    <s v="."/>
    <s v="."/>
    <s v="."/>
    <n v="0"/>
    <n v="0"/>
    <n v="0"/>
    <n v="0"/>
    <n v="0"/>
    <n v="33"/>
    <n v="0"/>
    <m/>
    <x v="16"/>
    <x v="137"/>
    <m/>
    <m/>
  </r>
  <r>
    <x v="457"/>
    <m/>
    <s v="male"/>
    <m/>
    <n v="30"/>
    <n v="74.839150000000004"/>
    <n v="0"/>
    <n v="0"/>
    <x v="0"/>
    <s v="."/>
    <s v="."/>
    <s v="."/>
    <s v="."/>
    <n v="0"/>
    <n v="0"/>
    <n v="0"/>
    <n v="0"/>
    <n v="0"/>
    <n v="33"/>
    <n v="0"/>
    <m/>
    <x v="1"/>
    <x v="68"/>
    <m/>
    <m/>
  </r>
  <r>
    <x v="457"/>
    <m/>
    <s v="male"/>
    <m/>
    <n v="30"/>
    <n v="74.839150000000004"/>
    <n v="0"/>
    <n v="0"/>
    <x v="0"/>
    <s v="."/>
    <s v="."/>
    <s v="."/>
    <s v="."/>
    <n v="0"/>
    <n v="0"/>
    <n v="0"/>
    <n v="0"/>
    <n v="0"/>
    <n v="33"/>
    <n v="0"/>
    <m/>
    <x v="1"/>
    <x v="179"/>
    <m/>
    <m/>
  </r>
  <r>
    <x v="457"/>
    <m/>
    <s v="male"/>
    <m/>
    <n v="29"/>
    <n v="74.839150000000004"/>
    <n v="0"/>
    <n v="0"/>
    <x v="0"/>
    <s v="."/>
    <s v="."/>
    <s v="."/>
    <s v="."/>
    <n v="0"/>
    <n v="0"/>
    <n v="0"/>
    <n v="0"/>
    <n v="0"/>
    <n v="33"/>
    <n v="0"/>
    <m/>
    <x v="3"/>
    <x v="53"/>
    <m/>
    <m/>
  </r>
  <r>
    <x v="457"/>
    <m/>
    <s v="male"/>
    <m/>
    <n v="28"/>
    <n v="74.839150000000004"/>
    <n v="0"/>
    <n v="0"/>
    <x v="0"/>
    <s v="."/>
    <s v="."/>
    <s v="."/>
    <s v="."/>
    <n v="0"/>
    <n v="0"/>
    <n v="0"/>
    <n v="0"/>
    <n v="0"/>
    <n v="33"/>
    <n v="0"/>
    <m/>
    <x v="3"/>
    <x v="100"/>
    <m/>
    <m/>
  </r>
  <r>
    <x v="457"/>
    <m/>
    <s v="male"/>
    <m/>
    <n v="28"/>
    <n v="74.839150000000004"/>
    <n v="0"/>
    <n v="0"/>
    <x v="0"/>
    <s v="."/>
    <s v="."/>
    <s v="."/>
    <s v="."/>
    <n v="0"/>
    <n v="0"/>
    <n v="0"/>
    <n v="0"/>
    <n v="0"/>
    <n v="33"/>
    <n v="0"/>
    <m/>
    <x v="1"/>
    <x v="29"/>
    <m/>
    <m/>
  </r>
  <r>
    <x v="458"/>
    <m/>
    <s v="female"/>
    <m/>
    <n v="30"/>
    <n v="77.941140000000004"/>
    <n v="0"/>
    <n v="0"/>
    <x v="0"/>
    <s v="."/>
    <s v="."/>
    <s v="."/>
    <s v="."/>
    <n v="0"/>
    <n v="0"/>
    <n v="0"/>
    <n v="0"/>
    <n v="0"/>
    <n v="33"/>
    <n v="0"/>
    <m/>
    <x v="5"/>
    <x v="79"/>
    <m/>
    <m/>
  </r>
  <r>
    <x v="458"/>
    <m/>
    <s v="female"/>
    <m/>
    <n v="30"/>
    <n v="77.941140000000004"/>
    <n v="0"/>
    <n v="0"/>
    <x v="0"/>
    <s v="."/>
    <s v="."/>
    <s v="."/>
    <s v="."/>
    <n v="0"/>
    <n v="0"/>
    <n v="0"/>
    <n v="0"/>
    <n v="0"/>
    <n v="33"/>
    <n v="0"/>
    <m/>
    <x v="5"/>
    <x v="27"/>
    <m/>
    <m/>
  </r>
  <r>
    <x v="458"/>
    <m/>
    <s v="female"/>
    <m/>
    <n v="30"/>
    <n v="77.94114000000000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59"/>
    <m/>
    <s v="male"/>
    <m/>
    <n v="30"/>
    <n v="57.311430000000001"/>
    <n v="0"/>
    <n v="0"/>
    <x v="0"/>
    <s v="."/>
    <s v="."/>
    <s v="."/>
    <s v="."/>
    <n v="0"/>
    <n v="0"/>
    <n v="0"/>
    <n v="0"/>
    <n v="0"/>
    <n v="33"/>
    <n v="0"/>
    <m/>
    <x v="7"/>
    <x v="21"/>
    <m/>
    <m/>
  </r>
  <r>
    <x v="459"/>
    <m/>
    <s v="male"/>
    <m/>
    <n v="30"/>
    <n v="57.311430000000001"/>
    <n v="0"/>
    <n v="0"/>
    <x v="0"/>
    <s v="Remote Other neurol/med diagnoses"/>
    <s v="."/>
    <s v="."/>
    <s v="."/>
    <n v="0"/>
    <n v="0"/>
    <n v="0"/>
    <n v="0"/>
    <n v="0"/>
    <n v="33"/>
    <n v="0"/>
    <m/>
    <x v="8"/>
    <x v="29"/>
    <m/>
    <m/>
  </r>
  <r>
    <x v="460"/>
    <m/>
    <s v="female"/>
    <m/>
    <n v="27"/>
    <n v="91.466120000000004"/>
    <n v="0"/>
    <n v="0"/>
    <x v="0"/>
    <s v="."/>
    <s v="."/>
    <s v="."/>
    <s v="."/>
    <n v="0"/>
    <n v="0"/>
    <n v="0"/>
    <n v="0"/>
    <n v="0"/>
    <n v="23"/>
    <n v="0"/>
    <m/>
    <x v="17"/>
    <x v="118"/>
    <m/>
    <m/>
  </r>
  <r>
    <x v="460"/>
    <m/>
    <s v="female"/>
    <m/>
    <n v="27"/>
    <n v="91.466120000000004"/>
    <n v="0"/>
    <n v="0"/>
    <x v="0"/>
    <s v="Active Mood disorder"/>
    <s v="."/>
    <s v="."/>
    <s v="."/>
    <n v="0"/>
    <n v="0"/>
    <n v="0"/>
    <n v="0"/>
    <n v="0"/>
    <n v="23"/>
    <n v="0"/>
    <m/>
    <x v="17"/>
    <x v="186"/>
    <m/>
    <m/>
  </r>
  <r>
    <x v="460"/>
    <m/>
    <s v="female"/>
    <m/>
    <n v="29"/>
    <n v="91.466120000000004"/>
    <n v="0"/>
    <n v="0"/>
    <x v="0"/>
    <s v="Active Mood disorder"/>
    <s v="Active Other neurol/med diagnoses"/>
    <s v="."/>
    <s v="."/>
    <n v="0"/>
    <n v="0"/>
    <n v="0"/>
    <n v="0"/>
    <n v="0"/>
    <n v="23"/>
    <n v="0"/>
    <m/>
    <x v="17"/>
    <x v="92"/>
    <m/>
    <m/>
  </r>
  <r>
    <x v="460"/>
    <m/>
    <s v="female"/>
    <m/>
    <n v="27"/>
    <n v="91.466120000000004"/>
    <n v="0.5"/>
    <n v="0"/>
    <x v="1"/>
    <s v="Active Mood disorder"/>
    <s v="Active Med-induced Cog Dys"/>
    <s v="."/>
    <s v="."/>
    <n v="0"/>
    <n v="0"/>
    <n v="0.5"/>
    <n v="0.5"/>
    <n v="0"/>
    <n v="23"/>
    <n v="1"/>
    <m/>
    <x v="0"/>
    <x v="0"/>
    <m/>
    <m/>
  </r>
  <r>
    <x v="461"/>
    <m/>
    <s v="male"/>
    <m/>
    <n v="29"/>
    <n v="51.427788"/>
    <n v="0"/>
    <n v="0"/>
    <x v="0"/>
    <s v="."/>
    <s v="."/>
    <s v="."/>
    <s v="."/>
    <n v="0"/>
    <n v="0"/>
    <n v="0"/>
    <n v="0"/>
    <n v="0"/>
    <n v="33"/>
    <n v="0"/>
    <m/>
    <x v="0"/>
    <x v="7"/>
    <m/>
    <m/>
  </r>
  <r>
    <x v="461"/>
    <m/>
    <s v="male"/>
    <m/>
    <n v="30"/>
    <n v="51.427788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61"/>
    <m/>
    <s v="male"/>
    <m/>
    <n v="29"/>
    <n v="51.427788"/>
    <n v="0"/>
    <n v="0"/>
    <x v="0"/>
    <s v="."/>
    <s v="."/>
    <s v="."/>
    <s v="."/>
    <n v="0"/>
    <n v="0"/>
    <n v="0"/>
    <n v="0"/>
    <n v="0"/>
    <n v="33"/>
    <n v="0"/>
    <m/>
    <x v="6"/>
    <x v="36"/>
    <m/>
    <m/>
  </r>
  <r>
    <x v="461"/>
    <m/>
    <s v="male"/>
    <m/>
    <n v="30"/>
    <n v="51.427788"/>
    <n v="0"/>
    <n v="0"/>
    <x v="0"/>
    <s v="."/>
    <s v="."/>
    <s v="."/>
    <s v="."/>
    <n v="0"/>
    <n v="0"/>
    <n v="0"/>
    <n v="0"/>
    <n v="0"/>
    <n v="33"/>
    <n v="0"/>
    <m/>
    <x v="6"/>
    <x v="25"/>
    <m/>
    <m/>
  </r>
  <r>
    <x v="461"/>
    <m/>
    <s v="male"/>
    <m/>
    <n v="30"/>
    <n v="51.427788"/>
    <n v="0"/>
    <n v="0"/>
    <x v="0"/>
    <s v="."/>
    <s v="."/>
    <s v="."/>
    <s v="."/>
    <n v="0"/>
    <n v="0"/>
    <n v="0"/>
    <n v="0"/>
    <n v="0"/>
    <n v="33"/>
    <n v="0"/>
    <m/>
    <x v="6"/>
    <x v="39"/>
    <m/>
    <m/>
  </r>
  <r>
    <x v="462"/>
    <m/>
    <s v="female"/>
    <m/>
    <n v="16"/>
    <n v="71.091033999999993"/>
    <n v="1"/>
    <n v="1"/>
    <x v="10"/>
    <s v="Remote Mood disorder"/>
    <s v="."/>
    <s v="."/>
    <s v="."/>
    <n v="1"/>
    <n v="1"/>
    <n v="1"/>
    <n v="1"/>
    <n v="0"/>
    <n v="34"/>
    <n v="5"/>
    <m/>
    <x v="1"/>
    <x v="72"/>
    <m/>
    <m/>
  </r>
  <r>
    <x v="462"/>
    <m/>
    <s v="female"/>
    <m/>
    <n v="19"/>
    <n v="71.091033999999993"/>
    <n v="1"/>
    <n v="1"/>
    <x v="10"/>
    <s v="."/>
    <s v="."/>
    <s v="."/>
    <s v="."/>
    <n v="1"/>
    <n v="1"/>
    <n v="1"/>
    <n v="2"/>
    <n v="1"/>
    <n v="34"/>
    <n v="7"/>
    <m/>
    <x v="1"/>
    <x v="17"/>
    <m/>
    <m/>
  </r>
  <r>
    <x v="462"/>
    <m/>
    <s v="female"/>
    <m/>
    <n v="9"/>
    <n v="71.091033999999993"/>
    <n v="2"/>
    <n v="2"/>
    <x v="10"/>
    <s v="."/>
    <s v="."/>
    <s v="."/>
    <s v="."/>
    <n v="2"/>
    <n v="2"/>
    <n v="2"/>
    <n v="2"/>
    <n v="1"/>
    <n v="34"/>
    <n v="11"/>
    <m/>
    <x v="1"/>
    <x v="10"/>
    <m/>
    <m/>
  </r>
  <r>
    <x v="463"/>
    <m/>
    <s v="male"/>
    <m/>
    <n v="30"/>
    <n v="61.790554"/>
    <n v="0"/>
    <n v="0"/>
    <x v="0"/>
    <s v="."/>
    <s v="."/>
    <s v="."/>
    <s v="."/>
    <n v="0"/>
    <n v="0"/>
    <n v="0"/>
    <n v="0"/>
    <n v="0"/>
    <n v="33"/>
    <n v="0"/>
    <m/>
    <x v="2"/>
    <x v="196"/>
    <m/>
    <m/>
  </r>
  <r>
    <x v="463"/>
    <m/>
    <s v="male"/>
    <m/>
    <n v="30"/>
    <n v="61.790554"/>
    <n v="0"/>
    <n v="0"/>
    <x v="0"/>
    <s v="Active Mood disorder"/>
    <s v="."/>
    <s v="."/>
    <s v="."/>
    <n v="0"/>
    <n v="0"/>
    <n v="0"/>
    <n v="0"/>
    <n v="0"/>
    <n v="33"/>
    <n v="0"/>
    <m/>
    <x v="14"/>
    <x v="197"/>
    <m/>
    <m/>
  </r>
  <r>
    <x v="464"/>
    <m/>
    <s v="male"/>
    <m/>
    <n v="28"/>
    <n v="66.302536000000003"/>
    <n v="0.5"/>
    <n v="0.5"/>
    <x v="4"/>
    <s v="Active Mood disorder"/>
    <s v="."/>
    <s v="."/>
    <s v="."/>
    <n v="0"/>
    <n v="0.5"/>
    <n v="0.5"/>
    <n v="0.5"/>
    <n v="0"/>
    <n v="24"/>
    <n v="2"/>
    <m/>
    <x v="6"/>
    <x v="161"/>
    <m/>
    <m/>
  </r>
  <r>
    <x v="464"/>
    <m/>
    <s v="male"/>
    <m/>
    <n v="28"/>
    <n v="66.302536000000003"/>
    <n v="0.5"/>
    <n v="0"/>
    <x v="1"/>
    <s v="Active Mood disorder"/>
    <s v="."/>
    <s v="."/>
    <s v="."/>
    <n v="0"/>
    <n v="0"/>
    <n v="0.5"/>
    <n v="0"/>
    <n v="0"/>
    <n v="24"/>
    <n v="0.5"/>
    <m/>
    <x v="6"/>
    <x v="192"/>
    <m/>
    <m/>
  </r>
  <r>
    <x v="464"/>
    <m/>
    <s v="male"/>
    <m/>
    <n v="30"/>
    <n v="66.302536000000003"/>
    <n v="0"/>
    <n v="0"/>
    <x v="0"/>
    <s v="Active Mood disorder"/>
    <s v="Active Other neurol/med diagnoses"/>
    <s v="."/>
    <s v="."/>
    <n v="0"/>
    <n v="0"/>
    <n v="0"/>
    <n v="0"/>
    <n v="0"/>
    <n v="24"/>
    <n v="0"/>
    <m/>
    <x v="7"/>
    <x v="171"/>
    <m/>
    <m/>
  </r>
  <r>
    <x v="465"/>
    <m/>
    <s v="female"/>
    <m/>
    <n v="29"/>
    <n v="57.092402999999997"/>
    <n v="0"/>
    <n v="0"/>
    <x v="0"/>
    <s v="Active Mood disorder"/>
    <s v="."/>
    <s v="."/>
    <s v="."/>
    <n v="0"/>
    <n v="0"/>
    <n v="0"/>
    <n v="0"/>
    <n v="0"/>
    <n v="33"/>
    <n v="0"/>
    <m/>
    <x v="8"/>
    <x v="0"/>
    <m/>
    <m/>
  </r>
  <r>
    <x v="465"/>
    <m/>
    <s v="female"/>
    <m/>
    <n v="28"/>
    <n v="57.092402999999997"/>
    <n v="0"/>
    <n v="0"/>
    <x v="0"/>
    <s v="Active Mood disorder"/>
    <s v="."/>
    <s v="."/>
    <s v="."/>
    <n v="0"/>
    <n v="0"/>
    <n v="0"/>
    <n v="0"/>
    <n v="0"/>
    <n v="33"/>
    <n v="0"/>
    <m/>
    <x v="7"/>
    <x v="24"/>
    <m/>
    <m/>
  </r>
  <r>
    <x v="465"/>
    <m/>
    <s v="female"/>
    <m/>
    <n v="29"/>
    <n v="57.092402999999997"/>
    <n v="0"/>
    <n v="0"/>
    <x v="0"/>
    <s v="Active Mood disorder"/>
    <s v="."/>
    <s v="."/>
    <s v="."/>
    <n v="0"/>
    <n v="0"/>
    <n v="0"/>
    <n v="0"/>
    <n v="0"/>
    <n v="33"/>
    <n v="0"/>
    <m/>
    <x v="8"/>
    <x v="34"/>
    <m/>
    <m/>
  </r>
  <r>
    <x v="466"/>
    <m/>
    <s v="male"/>
    <m/>
    <n v="28"/>
    <n v="70.554410000000004"/>
    <n v="0"/>
    <n v="0"/>
    <x v="0"/>
    <s v="."/>
    <s v="."/>
    <s v="."/>
    <s v="."/>
    <n v="0"/>
    <n v="0"/>
    <n v="0"/>
    <n v="0"/>
    <n v="0"/>
    <n v="23"/>
    <n v="0"/>
    <m/>
    <x v="7"/>
    <x v="138"/>
    <m/>
    <m/>
  </r>
  <r>
    <x v="466"/>
    <m/>
    <s v="male"/>
    <m/>
    <n v="29"/>
    <n v="70.554410000000004"/>
    <n v="0"/>
    <n v="0"/>
    <x v="0"/>
    <s v="."/>
    <s v="."/>
    <s v="."/>
    <s v="."/>
    <n v="0"/>
    <n v="0"/>
    <n v="0"/>
    <n v="0"/>
    <n v="0"/>
    <n v="23"/>
    <n v="0"/>
    <m/>
    <x v="6"/>
    <x v="176"/>
    <m/>
    <m/>
  </r>
  <r>
    <x v="466"/>
    <m/>
    <s v="male"/>
    <m/>
    <n v="29"/>
    <n v="70.554410000000004"/>
    <n v="0"/>
    <n v="0"/>
    <x v="0"/>
    <s v="."/>
    <s v="."/>
    <s v="."/>
    <s v="."/>
    <n v="0"/>
    <n v="0"/>
    <n v="0"/>
    <n v="0"/>
    <n v="0"/>
    <n v="23"/>
    <n v="0"/>
    <m/>
    <x v="7"/>
    <x v="137"/>
    <m/>
    <m/>
  </r>
  <r>
    <x v="466"/>
    <m/>
    <s v="male"/>
    <m/>
    <n v="30"/>
    <n v="70.554410000000004"/>
    <n v="0"/>
    <n v="0"/>
    <x v="0"/>
    <s v="."/>
    <s v="."/>
    <s v="."/>
    <s v="."/>
    <n v="0"/>
    <n v="0"/>
    <n v="0"/>
    <n v="0"/>
    <n v="0"/>
    <n v="23"/>
    <n v="0"/>
    <m/>
    <x v="4"/>
    <x v="20"/>
    <m/>
    <m/>
  </r>
  <r>
    <x v="466"/>
    <m/>
    <s v="male"/>
    <m/>
    <n v="29"/>
    <n v="70.554410000000004"/>
    <n v="0"/>
    <n v="0"/>
    <x v="0"/>
    <s v="."/>
    <s v="."/>
    <s v="."/>
    <s v="."/>
    <n v="0"/>
    <n v="0"/>
    <n v="0"/>
    <n v="0"/>
    <n v="0"/>
    <n v="23"/>
    <n v="0"/>
    <m/>
    <x v="8"/>
    <x v="137"/>
    <m/>
    <m/>
  </r>
  <r>
    <x v="466"/>
    <m/>
    <s v="male"/>
    <m/>
    <n v="30"/>
    <n v="70.554410000000004"/>
    <n v="0"/>
    <n v="0"/>
    <x v="0"/>
    <s v="."/>
    <s v="."/>
    <s v="."/>
    <s v="."/>
    <n v="0"/>
    <n v="0"/>
    <n v="0"/>
    <n v="0"/>
    <n v="0"/>
    <n v="23"/>
    <n v="0"/>
    <m/>
    <x v="8"/>
    <x v="71"/>
    <m/>
    <m/>
  </r>
  <r>
    <x v="466"/>
    <m/>
    <s v="male"/>
    <m/>
    <n v="30"/>
    <n v="70.554410000000004"/>
    <n v="0"/>
    <n v="0"/>
    <x v="0"/>
    <s v="."/>
    <s v="."/>
    <s v="."/>
    <s v="."/>
    <n v="0"/>
    <n v="0"/>
    <n v="0"/>
    <n v="0"/>
    <n v="0"/>
    <n v="23"/>
    <n v="0"/>
    <m/>
    <x v="8"/>
    <x v="151"/>
    <m/>
    <m/>
  </r>
  <r>
    <x v="466"/>
    <m/>
    <s v="male"/>
    <m/>
    <n v="30"/>
    <n v="70.554410000000004"/>
    <n v="0"/>
    <n v="0"/>
    <x v="0"/>
    <s v="."/>
    <s v="."/>
    <s v="."/>
    <s v="."/>
    <n v="0"/>
    <n v="0"/>
    <n v="0"/>
    <n v="0"/>
    <n v="0"/>
    <n v="23"/>
    <n v="0"/>
    <m/>
    <x v="8"/>
    <x v="179"/>
    <m/>
    <m/>
  </r>
  <r>
    <x v="467"/>
    <m/>
    <s v="female"/>
    <m/>
    <n v="29"/>
    <n v="51.646816000000001"/>
    <n v="0"/>
    <n v="0"/>
    <x v="0"/>
    <s v="."/>
    <s v="."/>
    <s v="."/>
    <s v="."/>
    <n v="0"/>
    <n v="0"/>
    <n v="0"/>
    <n v="0"/>
    <n v="0"/>
    <n v="33"/>
    <n v="0"/>
    <m/>
    <x v="8"/>
    <x v="19"/>
    <m/>
    <m/>
  </r>
  <r>
    <x v="467"/>
    <m/>
    <s v="female"/>
    <m/>
    <n v="30"/>
    <n v="51.646816000000001"/>
    <n v="0"/>
    <n v="0"/>
    <x v="0"/>
    <s v="."/>
    <s v="."/>
    <s v="."/>
    <s v="."/>
    <n v="0"/>
    <n v="0"/>
    <n v="0"/>
    <n v="0"/>
    <n v="0"/>
    <n v="33"/>
    <n v="0"/>
    <m/>
    <x v="4"/>
    <x v="34"/>
    <m/>
    <m/>
  </r>
  <r>
    <x v="467"/>
    <m/>
    <s v="female"/>
    <m/>
    <n v="29"/>
    <n v="51.646816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68"/>
    <m/>
    <s v="male"/>
    <m/>
    <n v="29"/>
    <n v="72.429839999999999"/>
    <n v="0"/>
    <n v="0"/>
    <x v="0"/>
    <s v="."/>
    <s v="."/>
    <s v="."/>
    <s v="."/>
    <n v="0"/>
    <n v="0"/>
    <n v="0"/>
    <n v="0"/>
    <n v="0"/>
    <n v="34"/>
    <n v="0"/>
    <m/>
    <x v="14"/>
    <x v="22"/>
    <m/>
    <m/>
  </r>
  <r>
    <x v="468"/>
    <m/>
    <s v="male"/>
    <m/>
    <n v="29"/>
    <n v="72.429839999999999"/>
    <n v="0"/>
    <n v="0"/>
    <x v="0"/>
    <s v="."/>
    <s v="."/>
    <s v="."/>
    <s v="."/>
    <n v="0"/>
    <n v="0"/>
    <n v="0"/>
    <n v="0"/>
    <n v="0"/>
    <n v="34"/>
    <n v="0"/>
    <m/>
    <x v="14"/>
    <x v="22"/>
    <m/>
    <m/>
  </r>
  <r>
    <x v="468"/>
    <m/>
    <s v="male"/>
    <m/>
    <n v="30"/>
    <n v="72.429839999999999"/>
    <n v="0"/>
    <n v="0"/>
    <x v="0"/>
    <s v="Remote B-12 Deficiency"/>
    <s v="."/>
    <s v="."/>
    <s v="."/>
    <n v="0"/>
    <n v="0"/>
    <n v="0"/>
    <n v="0"/>
    <n v="0"/>
    <n v="34"/>
    <n v="0"/>
    <m/>
    <x v="6"/>
    <x v="58"/>
    <m/>
    <m/>
  </r>
  <r>
    <x v="468"/>
    <m/>
    <s v="male"/>
    <m/>
    <n v="30"/>
    <n v="72.429839999999999"/>
    <n v="0"/>
    <n v="0"/>
    <x v="0"/>
    <s v="Remote B-12 Deficiency"/>
    <s v="."/>
    <s v="."/>
    <s v="."/>
    <n v="0"/>
    <n v="0"/>
    <n v="0"/>
    <n v="0"/>
    <n v="0"/>
    <n v="34"/>
    <n v="0"/>
    <m/>
    <x v="6"/>
    <x v="58"/>
    <m/>
    <m/>
  </r>
  <r>
    <x v="468"/>
    <m/>
    <s v="male"/>
    <m/>
    <n v="30"/>
    <n v="72.429839999999999"/>
    <n v="0"/>
    <n v="0"/>
    <x v="0"/>
    <s v="."/>
    <s v="."/>
    <s v="."/>
    <s v="."/>
    <n v="0"/>
    <n v="0"/>
    <n v="0"/>
    <n v="0"/>
    <n v="0"/>
    <n v="34"/>
    <n v="0"/>
    <m/>
    <x v="6"/>
    <x v="52"/>
    <m/>
    <m/>
  </r>
  <r>
    <x v="468"/>
    <m/>
    <s v="male"/>
    <m/>
    <n v="30"/>
    <n v="72.429839999999999"/>
    <n v="0"/>
    <n v="0"/>
    <x v="0"/>
    <s v="."/>
    <s v="."/>
    <s v="."/>
    <s v="."/>
    <n v="0"/>
    <n v="0"/>
    <n v="0"/>
    <n v="0"/>
    <n v="0"/>
    <n v="34"/>
    <n v="0"/>
    <m/>
    <x v="6"/>
    <x v="52"/>
    <m/>
    <m/>
  </r>
  <r>
    <x v="468"/>
    <m/>
    <s v="male"/>
    <m/>
    <m/>
    <n v="72.429839999999999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468"/>
    <m/>
    <s v="male"/>
    <m/>
    <m/>
    <n v="72.429839999999999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469"/>
    <m/>
    <s v="male"/>
    <m/>
    <n v="16"/>
    <n v="66.255989999999997"/>
    <n v="1"/>
    <n v="1"/>
    <x v="4"/>
    <s v="."/>
    <s v="."/>
    <s v="."/>
    <s v="."/>
    <n v="1"/>
    <n v="2"/>
    <n v="2"/>
    <n v="1"/>
    <n v="0"/>
    <n v="34"/>
    <n v="7"/>
    <m/>
    <x v="8"/>
    <x v="47"/>
    <m/>
    <m/>
  </r>
  <r>
    <x v="469"/>
    <m/>
    <s v="male"/>
    <m/>
    <n v="19"/>
    <n v="66.255989999999997"/>
    <n v="1"/>
    <n v="1"/>
    <x v="4"/>
    <s v="."/>
    <s v="."/>
    <s v="."/>
    <s v="."/>
    <n v="1"/>
    <n v="2"/>
    <n v="1"/>
    <n v="1"/>
    <n v="0"/>
    <n v="34"/>
    <n v="6"/>
    <m/>
    <x v="7"/>
    <x v="16"/>
    <m/>
    <m/>
  </r>
  <r>
    <x v="469"/>
    <m/>
    <s v="male"/>
    <m/>
    <n v="6"/>
    <n v="66.255989999999997"/>
    <n v="2"/>
    <n v="2"/>
    <x v="4"/>
    <s v="."/>
    <s v="."/>
    <s v="."/>
    <s v="."/>
    <n v="2"/>
    <n v="2"/>
    <n v="2"/>
    <n v="2"/>
    <n v="2"/>
    <n v="34"/>
    <n v="12"/>
    <m/>
    <x v="8"/>
    <x v="3"/>
    <m/>
    <m/>
  </r>
  <r>
    <x v="470"/>
    <m/>
    <s v="male"/>
    <m/>
    <m/>
    <n v="67.852159999999998"/>
    <n v="0.5"/>
    <n v="0"/>
    <x v="1"/>
    <s v="."/>
    <s v="."/>
    <s v="."/>
    <s v="."/>
    <n v="0.5"/>
    <n v="0"/>
    <n v="0.5"/>
    <n v="0.5"/>
    <n v="0"/>
    <n v="33"/>
    <n v="1.5"/>
    <m/>
    <x v="0"/>
    <x v="56"/>
    <m/>
    <m/>
  </r>
  <r>
    <x v="470"/>
    <m/>
    <s v="male"/>
    <m/>
    <n v="28"/>
    <n v="67.852159999999998"/>
    <n v="0.5"/>
    <n v="0"/>
    <x v="25"/>
    <s v="Active Affective disorder"/>
    <s v="Remote Major Head Trauma"/>
    <s v="."/>
    <s v="."/>
    <n v="0"/>
    <n v="0"/>
    <n v="0.5"/>
    <n v="0"/>
    <n v="0"/>
    <n v="33"/>
    <n v="0.5"/>
    <m/>
    <x v="0"/>
    <x v="145"/>
    <m/>
    <m/>
  </r>
  <r>
    <x v="470"/>
    <m/>
    <s v="male"/>
    <m/>
    <n v="29"/>
    <n v="67.852159999999998"/>
    <n v="0.5"/>
    <n v="0"/>
    <x v="1"/>
    <s v="."/>
    <s v="."/>
    <s v="."/>
    <s v="."/>
    <n v="0"/>
    <n v="0"/>
    <n v="0.5"/>
    <n v="0"/>
    <n v="0"/>
    <n v="33"/>
    <n v="0.5"/>
    <m/>
    <x v="0"/>
    <x v="70"/>
    <m/>
    <m/>
  </r>
  <r>
    <x v="470"/>
    <m/>
    <s v="male"/>
    <m/>
    <n v="30"/>
    <n v="67.852159999999998"/>
    <n v="0"/>
    <n v="0"/>
    <x v="0"/>
    <s v="Active Other neurol/med diagnoses"/>
    <s v="."/>
    <s v="."/>
    <s v="."/>
    <n v="0"/>
    <n v="0"/>
    <n v="0"/>
    <n v="0"/>
    <n v="0"/>
    <n v="33"/>
    <n v="0"/>
    <m/>
    <x v="0"/>
    <x v="176"/>
    <m/>
    <m/>
  </r>
  <r>
    <x v="470"/>
    <m/>
    <s v="male"/>
    <m/>
    <n v="29"/>
    <n v="67.852159999999998"/>
    <n v="0"/>
    <n v="0"/>
    <x v="0"/>
    <s v="."/>
    <s v="."/>
    <s v="."/>
    <s v="."/>
    <n v="0"/>
    <n v="0"/>
    <n v="0"/>
    <n v="0"/>
    <n v="0"/>
    <n v="33"/>
    <n v="0"/>
    <m/>
    <x v="0"/>
    <x v="136"/>
    <m/>
    <m/>
  </r>
  <r>
    <x v="470"/>
    <m/>
    <s v="male"/>
    <m/>
    <n v="29"/>
    <n v="67.852159999999998"/>
    <n v="0"/>
    <n v="0"/>
    <x v="0"/>
    <s v="."/>
    <s v="."/>
    <s v="."/>
    <s v="."/>
    <n v="0"/>
    <n v="0"/>
    <n v="0"/>
    <n v="0"/>
    <n v="0"/>
    <n v="33"/>
    <n v="0"/>
    <m/>
    <x v="0"/>
    <x v="142"/>
    <m/>
    <m/>
  </r>
  <r>
    <x v="470"/>
    <m/>
    <s v="male"/>
    <m/>
    <n v="29"/>
    <n v="67.852159999999998"/>
    <n v="0"/>
    <n v="0"/>
    <x v="0"/>
    <s v="."/>
    <s v="."/>
    <s v="."/>
    <s v="."/>
    <n v="0"/>
    <n v="0"/>
    <n v="0"/>
    <n v="0"/>
    <n v="0"/>
    <n v="33"/>
    <n v="0"/>
    <m/>
    <x v="0"/>
    <x v="138"/>
    <m/>
    <m/>
  </r>
  <r>
    <x v="470"/>
    <m/>
    <s v="male"/>
    <m/>
    <n v="30"/>
    <n v="67.852159999999998"/>
    <n v="0"/>
    <n v="0"/>
    <x v="0"/>
    <s v="."/>
    <s v="."/>
    <s v="."/>
    <s v="."/>
    <n v="0"/>
    <n v="0"/>
    <n v="0"/>
    <n v="0"/>
    <n v="0"/>
    <n v="33"/>
    <n v="0"/>
    <m/>
    <x v="0"/>
    <x v="139"/>
    <m/>
    <m/>
  </r>
  <r>
    <x v="470"/>
    <m/>
    <s v="male"/>
    <m/>
    <n v="29"/>
    <n v="67.852159999999998"/>
    <n v="0"/>
    <n v="0"/>
    <x v="0"/>
    <s v="."/>
    <s v="."/>
    <s v="."/>
    <s v="."/>
    <n v="0"/>
    <n v="0"/>
    <n v="0"/>
    <n v="0"/>
    <n v="0"/>
    <n v="33"/>
    <n v="0"/>
    <m/>
    <x v="0"/>
    <x v="138"/>
    <m/>
    <m/>
  </r>
  <r>
    <x v="470"/>
    <m/>
    <s v="male"/>
    <m/>
    <n v="29"/>
    <n v="67.852159999999998"/>
    <n v="0"/>
    <n v="0"/>
    <x v="0"/>
    <s v="."/>
    <s v="."/>
    <s v="."/>
    <s v="."/>
    <n v="0"/>
    <n v="0"/>
    <n v="0"/>
    <n v="0"/>
    <n v="0"/>
    <n v="33"/>
    <n v="0"/>
    <m/>
    <x v="4"/>
    <x v="52"/>
    <m/>
    <m/>
  </r>
  <r>
    <x v="470"/>
    <m/>
    <s v="male"/>
    <m/>
    <n v="29"/>
    <n v="67.852159999999998"/>
    <n v="0"/>
    <n v="0"/>
    <x v="0"/>
    <s v="."/>
    <s v="."/>
    <s v="."/>
    <s v="."/>
    <n v="0"/>
    <n v="0"/>
    <n v="0"/>
    <n v="0"/>
    <n v="0"/>
    <n v="33"/>
    <n v="0"/>
    <m/>
    <x v="4"/>
    <x v="56"/>
    <m/>
    <m/>
  </r>
  <r>
    <x v="470"/>
    <m/>
    <s v="male"/>
    <m/>
    <n v="30"/>
    <n v="67.852159999999998"/>
    <n v="0"/>
    <n v="0"/>
    <x v="0"/>
    <s v="."/>
    <s v="."/>
    <s v="."/>
    <s v="."/>
    <n v="0"/>
    <n v="0"/>
    <n v="0"/>
    <n v="0"/>
    <n v="0"/>
    <n v="33"/>
    <n v="0"/>
    <m/>
    <x v="10"/>
    <x v="168"/>
    <m/>
    <m/>
  </r>
  <r>
    <x v="470"/>
    <m/>
    <s v="male"/>
    <m/>
    <n v="29"/>
    <n v="67.852159999999998"/>
    <n v="0"/>
    <n v="0"/>
    <x v="0"/>
    <s v="."/>
    <s v="."/>
    <s v="."/>
    <s v="."/>
    <n v="0"/>
    <n v="0"/>
    <n v="0"/>
    <n v="0"/>
    <n v="0"/>
    <n v="33"/>
    <n v="0"/>
    <m/>
    <x v="4"/>
    <x v="178"/>
    <m/>
    <m/>
  </r>
  <r>
    <x v="470"/>
    <m/>
    <s v="male"/>
    <m/>
    <n v="28"/>
    <n v="67.852159999999998"/>
    <n v="0"/>
    <n v="0"/>
    <x v="0"/>
    <s v="."/>
    <s v="."/>
    <s v="."/>
    <s v="."/>
    <n v="0"/>
    <n v="0"/>
    <n v="0"/>
    <n v="0"/>
    <n v="0"/>
    <n v="33"/>
    <n v="0"/>
    <m/>
    <x v="10"/>
    <x v="142"/>
    <m/>
    <m/>
  </r>
  <r>
    <x v="470"/>
    <m/>
    <s v="male"/>
    <m/>
    <n v="25"/>
    <n v="67.852159999999998"/>
    <n v="0"/>
    <n v="0"/>
    <x v="0"/>
    <s v="."/>
    <s v="."/>
    <s v="."/>
    <s v="."/>
    <n v="0"/>
    <n v="0"/>
    <n v="0"/>
    <n v="0"/>
    <n v="0"/>
    <n v="33"/>
    <n v="0"/>
    <m/>
    <x v="10"/>
    <x v="175"/>
    <m/>
    <m/>
  </r>
  <r>
    <x v="470"/>
    <m/>
    <s v="male"/>
    <m/>
    <n v="28"/>
    <n v="67.852159999999998"/>
    <n v="0"/>
    <n v="0"/>
    <x v="0"/>
    <s v="."/>
    <s v="."/>
    <s v="."/>
    <s v="."/>
    <n v="0"/>
    <n v="0"/>
    <n v="0"/>
    <n v="0"/>
    <n v="0"/>
    <n v="33"/>
    <n v="0"/>
    <m/>
    <x v="10"/>
    <x v="148"/>
    <m/>
    <m/>
  </r>
  <r>
    <x v="470"/>
    <m/>
    <s v="male"/>
    <m/>
    <n v="29"/>
    <n v="67.852159999999998"/>
    <n v="0"/>
    <n v="0"/>
    <x v="0"/>
    <s v="."/>
    <s v="."/>
    <s v="."/>
    <s v="."/>
    <n v="0"/>
    <n v="0"/>
    <n v="0"/>
    <n v="0"/>
    <n v="0"/>
    <n v="33"/>
    <n v="0"/>
    <m/>
    <x v="1"/>
    <x v="135"/>
    <m/>
    <m/>
  </r>
  <r>
    <x v="470"/>
    <m/>
    <s v="male"/>
    <m/>
    <n v="29"/>
    <n v="67.852159999999998"/>
    <n v="0.5"/>
    <n v="0"/>
    <x v="1"/>
    <s v="."/>
    <s v="."/>
    <s v="."/>
    <s v="."/>
    <n v="0"/>
    <n v="0"/>
    <n v="0.5"/>
    <n v="0"/>
    <n v="0"/>
    <n v="33"/>
    <n v="0.5"/>
    <m/>
    <x v="10"/>
    <x v="51"/>
    <m/>
    <m/>
  </r>
  <r>
    <x v="471"/>
    <m/>
    <s v="male"/>
    <m/>
    <n v="25"/>
    <n v="76.960980000000006"/>
    <n v="0.5"/>
    <n v="0.5"/>
    <x v="4"/>
    <s v="."/>
    <s v="."/>
    <s v="."/>
    <s v="."/>
    <n v="0"/>
    <n v="0"/>
    <n v="0.5"/>
    <n v="0"/>
    <n v="0"/>
    <n v="33"/>
    <n v="1"/>
    <m/>
    <x v="0"/>
    <x v="72"/>
    <m/>
    <m/>
  </r>
  <r>
    <x v="471"/>
    <m/>
    <s v="male"/>
    <m/>
    <n v="27"/>
    <n v="76.960980000000006"/>
    <n v="0.5"/>
    <n v="0"/>
    <x v="2"/>
    <s v="."/>
    <s v="."/>
    <s v="."/>
    <s v="."/>
    <n v="0"/>
    <n v="0.5"/>
    <n v="0.5"/>
    <n v="0"/>
    <n v="0"/>
    <n v="33"/>
    <n v="1"/>
    <m/>
    <x v="0"/>
    <x v="23"/>
    <m/>
    <m/>
  </r>
  <r>
    <x v="471"/>
    <m/>
    <s v="male"/>
    <m/>
    <n v="27"/>
    <n v="76.960980000000006"/>
    <n v="0.5"/>
    <n v="0.5"/>
    <x v="4"/>
    <s v="Active Other neurol/med diagnoses"/>
    <s v="."/>
    <s v="."/>
    <s v="."/>
    <n v="1"/>
    <n v="0.5"/>
    <n v="0.5"/>
    <n v="0.5"/>
    <n v="0"/>
    <n v="33"/>
    <n v="3"/>
    <m/>
    <x v="8"/>
    <x v="16"/>
    <m/>
    <m/>
  </r>
  <r>
    <x v="471"/>
    <m/>
    <s v="male"/>
    <m/>
    <n v="25"/>
    <n v="76.960980000000006"/>
    <n v="0.5"/>
    <n v="1"/>
    <x v="24"/>
    <s v="AD dem cannot be primary"/>
    <s v="Active DLBD"/>
    <s v="."/>
    <s v="."/>
    <n v="0.5"/>
    <n v="0.5"/>
    <n v="1"/>
    <n v="0.5"/>
    <n v="0"/>
    <n v="33"/>
    <n v="3.5"/>
    <m/>
    <x v="4"/>
    <x v="48"/>
    <m/>
    <m/>
  </r>
  <r>
    <x v="471"/>
    <m/>
    <s v="male"/>
    <m/>
    <n v="25"/>
    <n v="76.960980000000006"/>
    <n v="0.5"/>
    <n v="0.5"/>
    <x v="24"/>
    <s v="."/>
    <s v="."/>
    <s v="."/>
    <s v="."/>
    <n v="0.5"/>
    <n v="0.5"/>
    <n v="0.5"/>
    <n v="0.5"/>
    <n v="0"/>
    <n v="33"/>
    <n v="2.5"/>
    <m/>
    <x v="4"/>
    <x v="17"/>
    <m/>
    <m/>
  </r>
  <r>
    <x v="471"/>
    <m/>
    <s v="male"/>
    <m/>
    <n v="28"/>
    <n v="76.960980000000006"/>
    <n v="0.5"/>
    <n v="0.5"/>
    <x v="24"/>
    <s v="AD dem cannot be primary"/>
    <s v="."/>
    <s v="."/>
    <s v="."/>
    <n v="0.5"/>
    <n v="0.5"/>
    <n v="0.5"/>
    <n v="0"/>
    <n v="0"/>
    <n v="33"/>
    <n v="2"/>
    <m/>
    <x v="4"/>
    <x v="98"/>
    <m/>
    <m/>
  </r>
  <r>
    <x v="471"/>
    <m/>
    <s v="male"/>
    <m/>
    <n v="26"/>
    <n v="76.960980000000006"/>
    <n v="0.5"/>
    <n v="0.5"/>
    <x v="3"/>
    <s v="AD dem w/oth (list B) contribut"/>
    <s v="."/>
    <s v="."/>
    <s v="."/>
    <n v="1"/>
    <n v="0.5"/>
    <n v="1"/>
    <n v="1"/>
    <n v="0"/>
    <n v="33"/>
    <n v="4"/>
    <m/>
    <x v="4"/>
    <x v="47"/>
    <m/>
    <m/>
  </r>
  <r>
    <x v="471"/>
    <m/>
    <s v="male"/>
    <m/>
    <n v="29"/>
    <n v="76.960980000000006"/>
    <n v="0.5"/>
    <n v="0.5"/>
    <x v="24"/>
    <s v="Active PD idiopathic"/>
    <s v="Remote Mood disorder"/>
    <s v="."/>
    <s v="."/>
    <n v="1"/>
    <n v="0.5"/>
    <n v="1"/>
    <n v="0.5"/>
    <n v="0"/>
    <n v="33"/>
    <n v="3.5"/>
    <m/>
    <x v="4"/>
    <x v="3"/>
    <m/>
    <m/>
  </r>
  <r>
    <x v="471"/>
    <m/>
    <s v="male"/>
    <m/>
    <n v="27"/>
    <n v="76.960980000000006"/>
    <n v="0.5"/>
    <n v="0.5"/>
    <x v="24"/>
    <s v="."/>
    <s v="."/>
    <s v="."/>
    <s v="."/>
    <n v="0.5"/>
    <n v="0.5"/>
    <n v="0.5"/>
    <n v="0"/>
    <n v="0"/>
    <n v="33"/>
    <n v="2"/>
    <m/>
    <x v="4"/>
    <x v="112"/>
    <m/>
    <m/>
  </r>
  <r>
    <x v="472"/>
    <m/>
    <s v="female"/>
    <m/>
    <n v="30"/>
    <n v="55.531826000000002"/>
    <n v="0"/>
    <n v="0"/>
    <x v="0"/>
    <s v="Active Mood disorder"/>
    <s v="."/>
    <s v="."/>
    <s v="."/>
    <n v="0"/>
    <n v="0"/>
    <n v="0"/>
    <n v="0"/>
    <n v="0"/>
    <n v="34"/>
    <n v="0"/>
    <m/>
    <x v="3"/>
    <x v="6"/>
    <m/>
    <m/>
  </r>
  <r>
    <x v="472"/>
    <m/>
    <s v="female"/>
    <m/>
    <n v="30"/>
    <n v="55.531826000000002"/>
    <n v="0"/>
    <n v="0"/>
    <x v="0"/>
    <s v="."/>
    <s v="."/>
    <s v="."/>
    <s v="."/>
    <n v="0"/>
    <n v="0"/>
    <n v="0"/>
    <n v="0"/>
    <n v="0"/>
    <n v="34"/>
    <n v="0"/>
    <m/>
    <x v="3"/>
    <x v="48"/>
    <m/>
    <m/>
  </r>
  <r>
    <x v="472"/>
    <m/>
    <s v="female"/>
    <m/>
    <n v="30"/>
    <n v="55.531826000000002"/>
    <n v="0"/>
    <n v="0"/>
    <x v="0"/>
    <s v="Active Mood disorder"/>
    <s v="."/>
    <s v="."/>
    <s v="."/>
    <n v="0"/>
    <n v="0"/>
    <n v="0"/>
    <n v="0"/>
    <n v="0"/>
    <n v="34"/>
    <n v="0"/>
    <m/>
    <x v="0"/>
    <x v="0"/>
    <m/>
    <m/>
  </r>
  <r>
    <x v="472"/>
    <m/>
    <s v="female"/>
    <m/>
    <n v="29"/>
    <n v="55.531826000000002"/>
    <n v="0"/>
    <n v="0"/>
    <x v="0"/>
    <s v="Remote Mood disorder"/>
    <s v="."/>
    <s v="."/>
    <s v="."/>
    <n v="0"/>
    <n v="0"/>
    <n v="0"/>
    <n v="0"/>
    <n v="0"/>
    <n v="34"/>
    <n v="0"/>
    <m/>
    <x v="3"/>
    <x v="15"/>
    <m/>
    <m/>
  </r>
  <r>
    <x v="473"/>
    <m/>
    <s v="female"/>
    <m/>
    <n v="29"/>
    <n v="69.689255000000003"/>
    <n v="0"/>
    <n v="0"/>
    <x v="0"/>
    <s v="Remote Mood disorder"/>
    <s v="."/>
    <s v="."/>
    <s v="."/>
    <n v="0"/>
    <n v="0"/>
    <n v="0"/>
    <n v="0"/>
    <n v="0"/>
    <n v="33"/>
    <n v="0"/>
    <m/>
    <x v="2"/>
    <x v="14"/>
    <m/>
    <m/>
  </r>
  <r>
    <x v="473"/>
    <m/>
    <s v="female"/>
    <m/>
    <n v="30"/>
    <n v="69.689255000000003"/>
    <n v="0"/>
    <n v="0"/>
    <x v="0"/>
    <s v="Active Hypothyroidism"/>
    <s v="."/>
    <s v="."/>
    <s v="."/>
    <n v="0"/>
    <n v="0"/>
    <n v="0"/>
    <n v="0"/>
    <n v="0"/>
    <n v="33"/>
    <n v="0"/>
    <m/>
    <x v="2"/>
    <x v="15"/>
    <m/>
    <m/>
  </r>
  <r>
    <x v="473"/>
    <m/>
    <s v="female"/>
    <m/>
    <n v="30"/>
    <n v="69.689255000000003"/>
    <n v="0"/>
    <n v="0"/>
    <x v="0"/>
    <s v="Remote Mood disorder"/>
    <s v="Remote Bereavement"/>
    <s v="Remote Hypothyroidism"/>
    <s v="."/>
    <n v="0"/>
    <n v="0"/>
    <n v="0"/>
    <n v="0"/>
    <n v="0"/>
    <n v="33"/>
    <n v="0"/>
    <m/>
    <x v="0"/>
    <x v="0"/>
    <m/>
    <m/>
  </r>
  <r>
    <x v="474"/>
    <m/>
    <s v="female"/>
    <m/>
    <n v="30"/>
    <n v="64.525665000000004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474"/>
    <m/>
    <s v="female"/>
    <m/>
    <n v="30"/>
    <n v="64.525665000000004"/>
    <n v="0"/>
    <n v="0"/>
    <x v="0"/>
    <s v="."/>
    <s v="."/>
    <s v="."/>
    <s v="."/>
    <n v="0"/>
    <n v="0"/>
    <n v="0"/>
    <n v="0"/>
    <n v="0"/>
    <n v="34"/>
    <n v="0"/>
    <m/>
    <x v="2"/>
    <x v="65"/>
    <m/>
    <m/>
  </r>
  <r>
    <x v="474"/>
    <m/>
    <s v="female"/>
    <m/>
    <n v="30"/>
    <n v="64.525665000000004"/>
    <n v="0"/>
    <n v="0"/>
    <x v="0"/>
    <s v="Active Mood disorder"/>
    <s v="."/>
    <s v="."/>
    <s v="."/>
    <n v="0"/>
    <n v="0"/>
    <n v="0"/>
    <n v="0"/>
    <n v="0"/>
    <n v="34"/>
    <n v="0"/>
    <m/>
    <x v="2"/>
    <x v="78"/>
    <m/>
    <m/>
  </r>
  <r>
    <x v="474"/>
    <m/>
    <s v="female"/>
    <m/>
    <n v="30"/>
    <n v="64.525665000000004"/>
    <n v="0"/>
    <n v="0"/>
    <x v="0"/>
    <s v="."/>
    <s v="."/>
    <s v="."/>
    <s v="."/>
    <n v="0"/>
    <n v="0"/>
    <n v="0"/>
    <n v="0"/>
    <n v="0"/>
    <n v="34"/>
    <n v="0"/>
    <m/>
    <x v="2"/>
    <x v="61"/>
    <m/>
    <m/>
  </r>
  <r>
    <x v="474"/>
    <m/>
    <s v="female"/>
    <m/>
    <n v="30"/>
    <n v="64.525665000000004"/>
    <n v="0"/>
    <n v="0"/>
    <x v="0"/>
    <s v="Active B-12 Deficiency"/>
    <s v="."/>
    <s v="."/>
    <s v="."/>
    <n v="0"/>
    <n v="0"/>
    <n v="0"/>
    <n v="0"/>
    <n v="0"/>
    <n v="34"/>
    <n v="0"/>
    <m/>
    <x v="2"/>
    <x v="62"/>
    <m/>
    <m/>
  </r>
  <r>
    <x v="474"/>
    <m/>
    <s v="female"/>
    <m/>
    <n v="30"/>
    <n v="64.525665000000004"/>
    <n v="0"/>
    <n v="0"/>
    <x v="0"/>
    <s v="."/>
    <s v="."/>
    <s v="."/>
    <s v="."/>
    <n v="0"/>
    <n v="0"/>
    <n v="0"/>
    <n v="0"/>
    <n v="0"/>
    <n v="34"/>
    <n v="0"/>
    <m/>
    <x v="2"/>
    <x v="46"/>
    <m/>
    <m/>
  </r>
  <r>
    <x v="475"/>
    <m/>
    <s v="male"/>
    <m/>
    <n v="26"/>
    <n v="85.190960000000004"/>
    <n v="0.5"/>
    <n v="0.5"/>
    <x v="4"/>
    <s v="Remote CVD"/>
    <s v="."/>
    <s v="."/>
    <s v="."/>
    <n v="0"/>
    <n v="0.5"/>
    <n v="0.5"/>
    <n v="0"/>
    <n v="0"/>
    <n v="33"/>
    <n v="1.5"/>
    <m/>
    <x v="10"/>
    <x v="110"/>
    <m/>
    <m/>
  </r>
  <r>
    <x v="475"/>
    <m/>
    <s v="male"/>
    <m/>
    <n v="26"/>
    <n v="85.190960000000004"/>
    <n v="0.5"/>
    <n v="0"/>
    <x v="30"/>
    <s v="Remote CVD"/>
    <s v="."/>
    <s v="."/>
    <s v="."/>
    <n v="0"/>
    <n v="0.5"/>
    <n v="0.5"/>
    <n v="0.5"/>
    <n v="0"/>
    <n v="33"/>
    <n v="1.5"/>
    <m/>
    <x v="3"/>
    <x v="36"/>
    <m/>
    <m/>
  </r>
  <r>
    <x v="475"/>
    <m/>
    <s v="male"/>
    <m/>
    <n v="22"/>
    <n v="85.190960000000004"/>
    <n v="1"/>
    <n v="0.5"/>
    <x v="30"/>
    <s v="Remote CVD"/>
    <s v="."/>
    <s v="."/>
    <s v="."/>
    <n v="0.5"/>
    <n v="1"/>
    <n v="0.5"/>
    <n v="1"/>
    <n v="1"/>
    <n v="33"/>
    <n v="4.5"/>
    <m/>
    <x v="3"/>
    <x v="42"/>
    <m/>
    <m/>
  </r>
  <r>
    <x v="476"/>
    <m/>
    <s v="male"/>
    <m/>
    <n v="29"/>
    <n v="61.637233999999999"/>
    <n v="0"/>
    <n v="0"/>
    <x v="0"/>
    <s v="."/>
    <s v="."/>
    <s v="."/>
    <s v="."/>
    <n v="0"/>
    <n v="0"/>
    <n v="0"/>
    <n v="0"/>
    <n v="0"/>
    <n v="33"/>
    <n v="0"/>
    <m/>
    <x v="4"/>
    <x v="147"/>
    <m/>
    <m/>
  </r>
  <r>
    <x v="476"/>
    <m/>
    <s v="male"/>
    <m/>
    <n v="30"/>
    <n v="61.637233999999999"/>
    <n v="0"/>
    <n v="0"/>
    <x v="0"/>
    <s v="."/>
    <s v="."/>
    <s v="."/>
    <s v="."/>
    <n v="0"/>
    <n v="0"/>
    <n v="0"/>
    <n v="0"/>
    <n v="0"/>
    <n v="33"/>
    <n v="0"/>
    <m/>
    <x v="4"/>
    <x v="18"/>
    <m/>
    <m/>
  </r>
  <r>
    <x v="477"/>
    <m/>
    <s v="female"/>
    <m/>
    <n v="30"/>
    <n v="68.473650000000006"/>
    <n v="0"/>
    <n v="0"/>
    <x v="0"/>
    <s v="Remote Mood disorder"/>
    <s v="."/>
    <s v="."/>
    <s v="."/>
    <n v="0"/>
    <n v="0"/>
    <n v="0"/>
    <n v="0"/>
    <n v="0"/>
    <n v="33"/>
    <n v="0"/>
    <m/>
    <x v="9"/>
    <x v="63"/>
    <m/>
    <m/>
  </r>
  <r>
    <x v="478"/>
    <m/>
    <s v="female"/>
    <m/>
    <n v="29"/>
    <n v="64.323070000000001"/>
    <n v="0"/>
    <n v="0"/>
    <x v="0"/>
    <s v="."/>
    <s v="."/>
    <s v="."/>
    <s v="."/>
    <n v="0"/>
    <n v="0"/>
    <n v="0"/>
    <n v="0"/>
    <n v="0"/>
    <n v="34"/>
    <n v="0"/>
    <m/>
    <x v="4"/>
    <x v="102"/>
    <m/>
    <m/>
  </r>
  <r>
    <x v="478"/>
    <m/>
    <s v="female"/>
    <m/>
    <n v="30"/>
    <n v="64.323070000000001"/>
    <n v="0"/>
    <n v="0"/>
    <x v="0"/>
    <s v="."/>
    <s v="."/>
    <s v="."/>
    <s v="."/>
    <n v="0"/>
    <n v="0"/>
    <n v="0"/>
    <n v="0"/>
    <n v="0"/>
    <n v="34"/>
    <n v="0"/>
    <m/>
    <x v="4"/>
    <x v="152"/>
    <m/>
    <m/>
  </r>
  <r>
    <x v="478"/>
    <m/>
    <s v="female"/>
    <m/>
    <n v="30"/>
    <n v="64.323070000000001"/>
    <n v="0"/>
    <n v="0"/>
    <x v="0"/>
    <s v="."/>
    <s v="."/>
    <s v="."/>
    <s v="."/>
    <n v="0"/>
    <n v="0"/>
    <n v="0"/>
    <n v="0"/>
    <n v="0"/>
    <n v="34"/>
    <n v="0"/>
    <m/>
    <x v="4"/>
    <x v="138"/>
    <m/>
    <m/>
  </r>
  <r>
    <x v="478"/>
    <m/>
    <s v="female"/>
    <m/>
    <n v="30"/>
    <n v="64.323070000000001"/>
    <n v="0"/>
    <n v="0"/>
    <x v="0"/>
    <s v="."/>
    <s v="."/>
    <s v="."/>
    <s v="."/>
    <n v="0"/>
    <n v="0"/>
    <n v="0"/>
    <n v="0"/>
    <n v="0"/>
    <n v="34"/>
    <n v="0"/>
    <m/>
    <x v="4"/>
    <x v="183"/>
    <m/>
    <m/>
  </r>
  <r>
    <x v="478"/>
    <m/>
    <s v="female"/>
    <m/>
    <n v="29"/>
    <n v="64.323070000000001"/>
    <n v="0"/>
    <n v="0"/>
    <x v="0"/>
    <s v="."/>
    <s v="."/>
    <s v="."/>
    <s v="."/>
    <n v="0"/>
    <n v="0"/>
    <n v="0"/>
    <n v="0"/>
    <n v="0"/>
    <n v="34"/>
    <n v="0"/>
    <m/>
    <x v="4"/>
    <x v="130"/>
    <m/>
    <m/>
  </r>
  <r>
    <x v="478"/>
    <m/>
    <s v="female"/>
    <m/>
    <n v="29"/>
    <n v="64.323070000000001"/>
    <n v="0"/>
    <n v="0"/>
    <x v="0"/>
    <s v="."/>
    <s v="."/>
    <s v="."/>
    <s v="."/>
    <n v="0"/>
    <n v="0"/>
    <n v="0"/>
    <n v="0"/>
    <n v="0"/>
    <n v="34"/>
    <n v="0"/>
    <m/>
    <x v="4"/>
    <x v="152"/>
    <m/>
    <m/>
  </r>
  <r>
    <x v="479"/>
    <m/>
    <s v="male"/>
    <m/>
    <n v="29"/>
    <n v="76.75"/>
    <n v="0.5"/>
    <n v="0"/>
    <x v="1"/>
    <s v="."/>
    <s v="."/>
    <s v="."/>
    <s v="."/>
    <n v="0"/>
    <n v="0"/>
    <n v="0.5"/>
    <n v="0"/>
    <n v="0"/>
    <m/>
    <n v="0.5"/>
    <m/>
    <x v="0"/>
    <x v="0"/>
    <m/>
    <m/>
  </r>
  <r>
    <x v="480"/>
    <m/>
    <s v="female"/>
    <m/>
    <n v="29"/>
    <n v="67.488020000000006"/>
    <n v="0"/>
    <n v="0"/>
    <x v="0"/>
    <s v="Remote Hypothyroidism"/>
    <s v="."/>
    <s v="."/>
    <s v="."/>
    <n v="0"/>
    <n v="0"/>
    <n v="0"/>
    <n v="0"/>
    <n v="0"/>
    <n v="34"/>
    <n v="0"/>
    <m/>
    <x v="0"/>
    <x v="43"/>
    <m/>
    <m/>
  </r>
  <r>
    <x v="480"/>
    <m/>
    <s v="female"/>
    <m/>
    <n v="30"/>
    <n v="67.488020000000006"/>
    <n v="0"/>
    <n v="0"/>
    <x v="0"/>
    <s v="."/>
    <s v="."/>
    <s v="."/>
    <s v="."/>
    <n v="0"/>
    <n v="0"/>
    <n v="0"/>
    <n v="0"/>
    <n v="0"/>
    <n v="34"/>
    <n v="0"/>
    <m/>
    <x v="5"/>
    <x v="44"/>
    <m/>
    <m/>
  </r>
  <r>
    <x v="480"/>
    <m/>
    <s v="female"/>
    <m/>
    <n v="28"/>
    <n v="67.488020000000006"/>
    <n v="0"/>
    <n v="0"/>
    <x v="0"/>
    <s v="."/>
    <s v="."/>
    <s v="."/>
    <s v="."/>
    <n v="0"/>
    <n v="0"/>
    <n v="0"/>
    <n v="0"/>
    <n v="0"/>
    <n v="34"/>
    <n v="0"/>
    <m/>
    <x v="5"/>
    <x v="74"/>
    <m/>
    <m/>
  </r>
  <r>
    <x v="480"/>
    <m/>
    <s v="female"/>
    <m/>
    <n v="30"/>
    <n v="67.488020000000006"/>
    <n v="0"/>
    <n v="0"/>
    <x v="0"/>
    <s v="."/>
    <s v="."/>
    <s v="."/>
    <s v="."/>
    <n v="0"/>
    <n v="0"/>
    <n v="0"/>
    <n v="0"/>
    <n v="0"/>
    <n v="34"/>
    <n v="0"/>
    <m/>
    <x v="5"/>
    <x v="86"/>
    <m/>
    <m/>
  </r>
  <r>
    <x v="480"/>
    <m/>
    <s v="female"/>
    <m/>
    <n v="30"/>
    <n v="67.488020000000006"/>
    <n v="0"/>
    <n v="0"/>
    <x v="0"/>
    <s v="."/>
    <s v="."/>
    <s v="."/>
    <s v="."/>
    <n v="0"/>
    <n v="0"/>
    <n v="0"/>
    <n v="0"/>
    <n v="0"/>
    <n v="34"/>
    <n v="0"/>
    <m/>
    <x v="5"/>
    <x v="46"/>
    <m/>
    <m/>
  </r>
  <r>
    <x v="480"/>
    <m/>
    <s v="female"/>
    <m/>
    <n v="27"/>
    <n v="67.488020000000006"/>
    <n v="0"/>
    <n v="0"/>
    <x v="0"/>
    <s v="."/>
    <s v="."/>
    <s v="."/>
    <s v="."/>
    <n v="0"/>
    <n v="0"/>
    <n v="0"/>
    <n v="0"/>
    <n v="0"/>
    <n v="34"/>
    <n v="0"/>
    <m/>
    <x v="5"/>
    <x v="12"/>
    <m/>
    <m/>
  </r>
  <r>
    <x v="480"/>
    <m/>
    <s v="female"/>
    <m/>
    <n v="29"/>
    <n v="67.488020000000006"/>
    <n v="0"/>
    <n v="0"/>
    <x v="0"/>
    <s v="."/>
    <s v="."/>
    <s v="."/>
    <s v="."/>
    <n v="0"/>
    <n v="0"/>
    <n v="0"/>
    <n v="0"/>
    <n v="0"/>
    <n v="34"/>
    <n v="0"/>
    <m/>
    <x v="9"/>
    <x v="13"/>
    <m/>
    <m/>
  </r>
  <r>
    <x v="480"/>
    <m/>
    <s v="female"/>
    <m/>
    <n v="30"/>
    <n v="67.488020000000006"/>
    <n v="0"/>
    <n v="0"/>
    <x v="0"/>
    <s v="."/>
    <s v="."/>
    <s v="."/>
    <s v="."/>
    <n v="0"/>
    <n v="0"/>
    <n v="0"/>
    <n v="0"/>
    <n v="0"/>
    <n v="34"/>
    <n v="0"/>
    <m/>
    <x v="9"/>
    <x v="11"/>
    <m/>
    <m/>
  </r>
  <r>
    <x v="480"/>
    <m/>
    <s v="female"/>
    <m/>
    <n v="30"/>
    <n v="67.488020000000006"/>
    <n v="0"/>
    <n v="0"/>
    <x v="0"/>
    <s v="."/>
    <s v="."/>
    <s v="."/>
    <s v="."/>
    <n v="0"/>
    <n v="0"/>
    <n v="0"/>
    <n v="0"/>
    <n v="0"/>
    <n v="34"/>
    <n v="0"/>
    <m/>
    <x v="9"/>
    <x v="12"/>
    <m/>
    <m/>
  </r>
  <r>
    <x v="480"/>
    <m/>
    <s v="female"/>
    <m/>
    <n v="30"/>
    <n v="67.488020000000006"/>
    <n v="0"/>
    <n v="0"/>
    <x v="0"/>
    <s v="Remote Mood disorder"/>
    <s v="."/>
    <s v="."/>
    <s v="."/>
    <n v="0"/>
    <n v="0"/>
    <n v="0"/>
    <n v="0"/>
    <n v="0"/>
    <n v="34"/>
    <n v="0"/>
    <m/>
    <x v="9"/>
    <x v="73"/>
    <m/>
    <m/>
  </r>
  <r>
    <x v="480"/>
    <m/>
    <s v="female"/>
    <m/>
    <n v="30"/>
    <n v="67.488020000000006"/>
    <n v="0"/>
    <n v="0"/>
    <x v="0"/>
    <s v="Remote B-12 Deficiency"/>
    <s v="Remote Mood disorder"/>
    <s v="."/>
    <s v="."/>
    <n v="0"/>
    <n v="0"/>
    <n v="0"/>
    <n v="0"/>
    <n v="0"/>
    <n v="34"/>
    <n v="0"/>
    <m/>
    <x v="5"/>
    <x v="43"/>
    <m/>
    <m/>
  </r>
  <r>
    <x v="480"/>
    <m/>
    <s v="female"/>
    <m/>
    <n v="29"/>
    <n v="67.488020000000006"/>
    <n v="0"/>
    <n v="0"/>
    <x v="0"/>
    <s v="."/>
    <s v="."/>
    <s v="."/>
    <s v="."/>
    <n v="0"/>
    <n v="0"/>
    <n v="0"/>
    <n v="0"/>
    <n v="0"/>
    <n v="34"/>
    <n v="0"/>
    <m/>
    <x v="5"/>
    <x v="73"/>
    <m/>
    <m/>
  </r>
  <r>
    <x v="480"/>
    <m/>
    <s v="female"/>
    <m/>
    <n v="29"/>
    <n v="67.488020000000006"/>
    <n v="0"/>
    <n v="0"/>
    <x v="0"/>
    <s v="Remote CVD"/>
    <s v="Remote Mood disorder"/>
    <s v="."/>
    <s v="."/>
    <n v="0"/>
    <n v="0"/>
    <n v="0"/>
    <n v="0"/>
    <n v="0"/>
    <n v="34"/>
    <n v="0"/>
    <m/>
    <x v="5"/>
    <x v="86"/>
    <m/>
    <m/>
  </r>
  <r>
    <x v="481"/>
    <m/>
    <s v="male"/>
    <m/>
    <n v="26"/>
    <n v="73.921974000000006"/>
    <n v="0"/>
    <n v="0"/>
    <x v="0"/>
    <s v="."/>
    <s v="."/>
    <s v="."/>
    <s v="."/>
    <n v="0"/>
    <n v="0"/>
    <n v="0"/>
    <n v="0"/>
    <n v="0"/>
    <n v="33"/>
    <n v="0"/>
    <m/>
    <x v="7"/>
    <x v="9"/>
    <m/>
    <m/>
  </r>
  <r>
    <x v="481"/>
    <m/>
    <s v="male"/>
    <m/>
    <n v="30"/>
    <n v="73.921974000000006"/>
    <n v="0"/>
    <n v="0"/>
    <x v="0"/>
    <s v="."/>
    <s v="."/>
    <s v="."/>
    <s v="."/>
    <n v="0"/>
    <n v="0"/>
    <n v="0"/>
    <n v="0"/>
    <n v="0"/>
    <n v="33"/>
    <n v="0"/>
    <m/>
    <x v="14"/>
    <x v="110"/>
    <m/>
    <m/>
  </r>
  <r>
    <x v="481"/>
    <m/>
    <s v="male"/>
    <m/>
    <n v="26"/>
    <n v="73.921974000000006"/>
    <n v="0"/>
    <n v="0"/>
    <x v="0"/>
    <s v="."/>
    <s v="."/>
    <s v="."/>
    <s v="."/>
    <n v="0"/>
    <n v="0"/>
    <n v="0"/>
    <n v="0"/>
    <n v="0"/>
    <n v="33"/>
    <n v="0"/>
    <m/>
    <x v="14"/>
    <x v="32"/>
    <m/>
    <m/>
  </r>
  <r>
    <x v="481"/>
    <m/>
    <s v="male"/>
    <m/>
    <n v="29"/>
    <n v="73.921974000000006"/>
    <n v="0"/>
    <n v="0"/>
    <x v="0"/>
    <s v="."/>
    <s v="."/>
    <s v="."/>
    <s v="."/>
    <n v="0"/>
    <n v="0"/>
    <n v="0"/>
    <n v="0"/>
    <n v="0"/>
    <n v="33"/>
    <n v="0"/>
    <m/>
    <x v="14"/>
    <x v="19"/>
    <m/>
    <m/>
  </r>
  <r>
    <x v="481"/>
    <m/>
    <s v="male"/>
    <m/>
    <n v="29"/>
    <n v="73.921974000000006"/>
    <n v="0"/>
    <n v="0"/>
    <x v="0"/>
    <s v="."/>
    <s v="."/>
    <s v="."/>
    <s v="."/>
    <n v="0"/>
    <n v="0"/>
    <n v="0"/>
    <n v="0"/>
    <n v="0"/>
    <n v="33"/>
    <n v="0"/>
    <m/>
    <x v="16"/>
    <x v="110"/>
    <m/>
    <m/>
  </r>
  <r>
    <x v="481"/>
    <m/>
    <s v="male"/>
    <m/>
    <n v="28"/>
    <n v="73.921974000000006"/>
    <n v="0"/>
    <n v="0"/>
    <x v="0"/>
    <s v="."/>
    <s v="."/>
    <s v="."/>
    <s v="."/>
    <n v="0"/>
    <n v="0"/>
    <n v="0"/>
    <n v="0"/>
    <n v="0"/>
    <n v="33"/>
    <n v="0"/>
    <m/>
    <x v="16"/>
    <x v="40"/>
    <m/>
    <m/>
  </r>
  <r>
    <x v="481"/>
    <m/>
    <s v="male"/>
    <m/>
    <n v="29"/>
    <n v="73.921974000000006"/>
    <n v="0"/>
    <n v="0"/>
    <x v="0"/>
    <s v="."/>
    <s v="."/>
    <s v="."/>
    <s v="."/>
    <n v="0"/>
    <n v="0"/>
    <n v="0"/>
    <n v="0"/>
    <n v="0"/>
    <n v="33"/>
    <n v="0"/>
    <m/>
    <x v="16"/>
    <x v="7"/>
    <m/>
    <m/>
  </r>
  <r>
    <x v="481"/>
    <m/>
    <s v="male"/>
    <m/>
    <n v="26"/>
    <n v="73.921974000000006"/>
    <n v="0"/>
    <n v="0"/>
    <x v="0"/>
    <s v="Remote CVD"/>
    <s v="."/>
    <s v="."/>
    <s v="."/>
    <n v="0"/>
    <n v="0"/>
    <n v="0"/>
    <n v="0"/>
    <n v="0"/>
    <n v="33"/>
    <n v="0"/>
    <m/>
    <x v="14"/>
    <x v="7"/>
    <m/>
    <m/>
  </r>
  <r>
    <x v="482"/>
    <m/>
    <s v="male"/>
    <m/>
    <n v="29"/>
    <n v="64.544830000000005"/>
    <n v="0.5"/>
    <n v="0"/>
    <x v="4"/>
    <s v="."/>
    <s v="."/>
    <s v="."/>
    <s v="."/>
    <n v="0"/>
    <n v="0.5"/>
    <n v="0.5"/>
    <n v="0.5"/>
    <n v="0"/>
    <n v="33"/>
    <n v="1.5"/>
    <m/>
    <x v="6"/>
    <x v="53"/>
    <m/>
    <m/>
  </r>
  <r>
    <x v="482"/>
    <m/>
    <s v="male"/>
    <m/>
    <n v="30"/>
    <n v="64.544830000000005"/>
    <n v="0.5"/>
    <n v="0.5"/>
    <x v="6"/>
    <s v="."/>
    <s v="."/>
    <s v="."/>
    <s v="."/>
    <n v="0.5"/>
    <n v="0.5"/>
    <n v="0.5"/>
    <n v="0.5"/>
    <n v="1"/>
    <n v="33"/>
    <n v="3.5"/>
    <m/>
    <x v="6"/>
    <x v="9"/>
    <m/>
    <m/>
  </r>
  <r>
    <x v="482"/>
    <m/>
    <s v="male"/>
    <m/>
    <n v="24"/>
    <n v="64.544830000000005"/>
    <n v="1"/>
    <n v="2"/>
    <x v="24"/>
    <s v="."/>
    <s v="."/>
    <s v="."/>
    <s v="."/>
    <n v="2"/>
    <n v="2"/>
    <n v="1"/>
    <n v="1"/>
    <n v="2"/>
    <n v="33"/>
    <n v="10"/>
    <m/>
    <x v="0"/>
    <x v="0"/>
    <m/>
    <m/>
  </r>
  <r>
    <x v="483"/>
    <m/>
    <s v="male"/>
    <m/>
    <n v="27"/>
    <n v="87.690619999999996"/>
    <n v="0.5"/>
    <n v="0.5"/>
    <x v="4"/>
    <s v="."/>
    <s v="."/>
    <s v="."/>
    <s v="."/>
    <n v="0.5"/>
    <n v="1"/>
    <n v="0.5"/>
    <n v="0.5"/>
    <n v="0"/>
    <n v="33"/>
    <n v="3"/>
    <m/>
    <x v="16"/>
    <x v="42"/>
    <m/>
    <m/>
  </r>
  <r>
    <x v="484"/>
    <m/>
    <s v="female"/>
    <m/>
    <n v="26"/>
    <n v="70.017799999999994"/>
    <n v="0.5"/>
    <n v="0"/>
    <x v="4"/>
    <s v="Remote Mood disorder"/>
    <s v="."/>
    <s v="."/>
    <s v="."/>
    <n v="0.5"/>
    <n v="0.5"/>
    <n v="1"/>
    <n v="1"/>
    <n v="0"/>
    <n v="34"/>
    <n v="3"/>
    <m/>
    <x v="5"/>
    <x v="57"/>
    <m/>
    <m/>
  </r>
  <r>
    <x v="484"/>
    <m/>
    <s v="female"/>
    <m/>
    <n v="26"/>
    <n v="70.017799999999994"/>
    <n v="0.5"/>
    <n v="0.5"/>
    <x v="4"/>
    <s v="."/>
    <s v="."/>
    <s v="."/>
    <s v="."/>
    <n v="0.5"/>
    <n v="0.5"/>
    <n v="1"/>
    <n v="1"/>
    <n v="0"/>
    <n v="34"/>
    <n v="3.5"/>
    <m/>
    <x v="5"/>
    <x v="112"/>
    <m/>
    <m/>
  </r>
  <r>
    <x v="484"/>
    <m/>
    <s v="female"/>
    <m/>
    <n v="24"/>
    <n v="70.017799999999994"/>
    <n v="0.5"/>
    <n v="1"/>
    <x v="4"/>
    <s v="."/>
    <s v="."/>
    <s v="."/>
    <s v="."/>
    <n v="0.5"/>
    <n v="0.5"/>
    <n v="1"/>
    <n v="1"/>
    <n v="0"/>
    <n v="34"/>
    <n v="4"/>
    <m/>
    <x v="5"/>
    <x v="16"/>
    <m/>
    <m/>
  </r>
  <r>
    <x v="484"/>
    <m/>
    <s v="female"/>
    <m/>
    <n v="19"/>
    <n v="70.017799999999994"/>
    <n v="1"/>
    <n v="1"/>
    <x v="4"/>
    <s v="other mental retarAD demion"/>
    <s v="."/>
    <s v="."/>
    <s v="."/>
    <n v="1"/>
    <n v="1"/>
    <n v="2"/>
    <n v="1"/>
    <n v="0"/>
    <n v="34"/>
    <n v="6"/>
    <m/>
    <x v="9"/>
    <x v="42"/>
    <m/>
    <m/>
  </r>
  <r>
    <x v="484"/>
    <m/>
    <s v="female"/>
    <m/>
    <n v="1"/>
    <n v="70.017799999999994"/>
    <n v="3"/>
    <n v="3"/>
    <x v="4"/>
    <s v="Remote Mood disorder"/>
    <s v="."/>
    <s v="."/>
    <s v="."/>
    <n v="3"/>
    <n v="3"/>
    <n v="2"/>
    <n v="3"/>
    <n v="3"/>
    <n v="34"/>
    <n v="17"/>
    <m/>
    <x v="0"/>
    <x v="86"/>
    <m/>
    <m/>
  </r>
  <r>
    <x v="485"/>
    <m/>
    <s v="female"/>
    <m/>
    <n v="23"/>
    <n v="84.104039999999998"/>
    <n v="0.5"/>
    <n v="0"/>
    <x v="4"/>
    <s v="."/>
    <s v="."/>
    <s v="."/>
    <s v="."/>
    <n v="1"/>
    <n v="0.5"/>
    <n v="0.5"/>
    <n v="1"/>
    <n v="0"/>
    <n v="33"/>
    <n v="3"/>
    <m/>
    <x v="5"/>
    <x v="42"/>
    <m/>
    <m/>
  </r>
  <r>
    <x v="485"/>
    <m/>
    <s v="female"/>
    <m/>
    <n v="23"/>
    <n v="84.104039999999998"/>
    <n v="1"/>
    <n v="1"/>
    <x v="4"/>
    <s v="."/>
    <s v="."/>
    <s v="."/>
    <s v="."/>
    <n v="0.5"/>
    <n v="1"/>
    <n v="1"/>
    <n v="1"/>
    <n v="1"/>
    <n v="33"/>
    <n v="5.5"/>
    <m/>
    <x v="5"/>
    <x v="6"/>
    <m/>
    <m/>
  </r>
  <r>
    <x v="486"/>
    <m/>
    <s v="female"/>
    <m/>
    <n v="30"/>
    <n v="51.663246000000001"/>
    <n v="0"/>
    <n v="0"/>
    <x v="0"/>
    <s v="."/>
    <s v="."/>
    <s v="."/>
    <s v="."/>
    <n v="0"/>
    <n v="0"/>
    <n v="0"/>
    <n v="0"/>
    <n v="0"/>
    <n v="33"/>
    <n v="0"/>
    <m/>
    <x v="1"/>
    <x v="40"/>
    <m/>
    <m/>
  </r>
  <r>
    <x v="487"/>
    <m/>
    <s v="female"/>
    <m/>
    <n v="29"/>
    <n v="69.47296"/>
    <n v="0"/>
    <n v="0"/>
    <x v="0"/>
    <s v="."/>
    <s v="."/>
    <s v="."/>
    <s v="."/>
    <n v="0"/>
    <n v="0"/>
    <n v="0"/>
    <n v="0"/>
    <n v="0"/>
    <n v="33"/>
    <n v="0"/>
    <m/>
    <x v="1"/>
    <x v="4"/>
    <m/>
    <m/>
  </r>
  <r>
    <x v="487"/>
    <m/>
    <s v="female"/>
    <m/>
    <n v="30"/>
    <n v="69.47296"/>
    <n v="0"/>
    <n v="0"/>
    <x v="0"/>
    <s v="."/>
    <s v="."/>
    <s v="."/>
    <s v="."/>
    <n v="0"/>
    <n v="0"/>
    <n v="0"/>
    <n v="0"/>
    <n v="0"/>
    <n v="33"/>
    <n v="0"/>
    <m/>
    <x v="2"/>
    <x v="154"/>
    <m/>
    <m/>
  </r>
  <r>
    <x v="488"/>
    <m/>
    <s v="female"/>
    <m/>
    <n v="30"/>
    <n v="77.273099999999999"/>
    <n v="0"/>
    <n v="0"/>
    <x v="0"/>
    <s v="."/>
    <s v="."/>
    <s v="."/>
    <s v="."/>
    <n v="0"/>
    <n v="0"/>
    <n v="0"/>
    <n v="0"/>
    <n v="0"/>
    <n v="33"/>
    <n v="0"/>
    <m/>
    <x v="0"/>
    <x v="72"/>
    <m/>
    <m/>
  </r>
  <r>
    <x v="488"/>
    <m/>
    <s v="female"/>
    <m/>
    <n v="29"/>
    <n v="77.273099999999999"/>
    <n v="0"/>
    <n v="0"/>
    <x v="0"/>
    <s v="."/>
    <s v="."/>
    <s v="."/>
    <s v="."/>
    <n v="0"/>
    <n v="0"/>
    <n v="0"/>
    <n v="0"/>
    <n v="0"/>
    <n v="33"/>
    <n v="0"/>
    <m/>
    <x v="4"/>
    <x v="72"/>
    <m/>
    <m/>
  </r>
  <r>
    <x v="488"/>
    <m/>
    <s v="female"/>
    <m/>
    <n v="29"/>
    <n v="77.273099999999999"/>
    <n v="0"/>
    <n v="0"/>
    <x v="0"/>
    <s v="."/>
    <s v="."/>
    <s v="."/>
    <s v="."/>
    <n v="0"/>
    <n v="0"/>
    <n v="0"/>
    <n v="0"/>
    <n v="0"/>
    <n v="33"/>
    <n v="0"/>
    <m/>
    <x v="10"/>
    <x v="154"/>
    <m/>
    <m/>
  </r>
  <r>
    <x v="488"/>
    <m/>
    <s v="female"/>
    <m/>
    <n v="30"/>
    <n v="77.273099999999999"/>
    <n v="0"/>
    <n v="0"/>
    <x v="0"/>
    <s v="."/>
    <s v="."/>
    <s v="."/>
    <s v="."/>
    <n v="0"/>
    <n v="0"/>
    <n v="0"/>
    <n v="0"/>
    <n v="0"/>
    <n v="33"/>
    <n v="0"/>
    <m/>
    <x v="4"/>
    <x v="3"/>
    <m/>
    <m/>
  </r>
  <r>
    <x v="488"/>
    <m/>
    <s v="female"/>
    <m/>
    <n v="30"/>
    <n v="77.273099999999999"/>
    <n v="0"/>
    <n v="0"/>
    <x v="0"/>
    <s v="."/>
    <s v="."/>
    <s v="."/>
    <s v="."/>
    <n v="0"/>
    <n v="0"/>
    <n v="0"/>
    <n v="0"/>
    <n v="0"/>
    <n v="33"/>
    <n v="0"/>
    <m/>
    <x v="4"/>
    <x v="18"/>
    <m/>
    <m/>
  </r>
  <r>
    <x v="488"/>
    <m/>
    <s v="female"/>
    <m/>
    <n v="30"/>
    <n v="77.273099999999999"/>
    <n v="0"/>
    <n v="0"/>
    <x v="0"/>
    <s v="."/>
    <s v="."/>
    <s v="."/>
    <s v="."/>
    <n v="0"/>
    <n v="0"/>
    <n v="0"/>
    <n v="0"/>
    <n v="0"/>
    <n v="33"/>
    <n v="0"/>
    <m/>
    <x v="10"/>
    <x v="15"/>
    <m/>
    <m/>
  </r>
  <r>
    <x v="488"/>
    <m/>
    <s v="female"/>
    <m/>
    <n v="30"/>
    <n v="77.273099999999999"/>
    <n v="0"/>
    <n v="0"/>
    <x v="0"/>
    <s v="."/>
    <s v="."/>
    <s v="."/>
    <s v="."/>
    <n v="0"/>
    <n v="0"/>
    <n v="0"/>
    <n v="0"/>
    <n v="0"/>
    <n v="33"/>
    <n v="0"/>
    <m/>
    <x v="10"/>
    <x v="45"/>
    <m/>
    <m/>
  </r>
  <r>
    <x v="488"/>
    <m/>
    <s v="female"/>
    <m/>
    <n v="30"/>
    <n v="77.273099999999999"/>
    <n v="0"/>
    <n v="0"/>
    <x v="0"/>
    <s v="."/>
    <s v="."/>
    <s v="."/>
    <s v="."/>
    <n v="0"/>
    <n v="0"/>
    <n v="0"/>
    <n v="0"/>
    <n v="0"/>
    <n v="33"/>
    <n v="0"/>
    <m/>
    <x v="4"/>
    <x v="45"/>
    <m/>
    <m/>
  </r>
  <r>
    <x v="488"/>
    <m/>
    <s v="female"/>
    <m/>
    <n v="30"/>
    <n v="77.273099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88"/>
    <m/>
    <s v="female"/>
    <m/>
    <n v="30"/>
    <n v="77.273099999999999"/>
    <n v="0"/>
    <n v="0"/>
    <x v="0"/>
    <s v="."/>
    <s v="."/>
    <s v="."/>
    <s v="."/>
    <n v="0"/>
    <n v="0"/>
    <n v="0"/>
    <n v="0"/>
    <n v="0"/>
    <n v="33"/>
    <n v="0"/>
    <m/>
    <x v="10"/>
    <x v="80"/>
    <m/>
    <m/>
  </r>
  <r>
    <x v="488"/>
    <m/>
    <s v="female"/>
    <m/>
    <n v="30"/>
    <n v="77.273099999999999"/>
    <n v="0"/>
    <n v="0"/>
    <x v="0"/>
    <s v="."/>
    <s v="."/>
    <s v="."/>
    <s v="."/>
    <n v="0"/>
    <n v="0"/>
    <n v="0"/>
    <n v="0"/>
    <n v="0"/>
    <n v="33"/>
    <n v="0"/>
    <m/>
    <x v="10"/>
    <x v="73"/>
    <m/>
    <m/>
  </r>
  <r>
    <x v="488"/>
    <m/>
    <s v="female"/>
    <m/>
    <n v="29"/>
    <n v="77.273099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89"/>
    <m/>
    <s v="female"/>
    <m/>
    <n v="26"/>
    <n v="74.247770000000003"/>
    <n v="0.5"/>
    <n v="0.5"/>
    <x v="4"/>
    <s v="."/>
    <s v="."/>
    <s v="."/>
    <s v="."/>
    <n v="1"/>
    <n v="0.5"/>
    <n v="1"/>
    <n v="1"/>
    <n v="0"/>
    <n v="33"/>
    <n v="4"/>
    <m/>
    <x v="4"/>
    <x v="116"/>
    <m/>
    <m/>
  </r>
  <r>
    <x v="490"/>
    <m/>
    <s v="female"/>
    <m/>
    <n v="29"/>
    <n v="64.870636000000005"/>
    <n v="0"/>
    <n v="0"/>
    <x v="0"/>
    <s v="."/>
    <s v="."/>
    <s v="."/>
    <s v="."/>
    <n v="0"/>
    <n v="0"/>
    <n v="0"/>
    <n v="0"/>
    <n v="0"/>
    <n v="23"/>
    <n v="0"/>
    <m/>
    <x v="2"/>
    <x v="27"/>
    <m/>
    <m/>
  </r>
  <r>
    <x v="490"/>
    <m/>
    <s v="female"/>
    <m/>
    <n v="27"/>
    <n v="64.870636000000005"/>
    <n v="0"/>
    <n v="0"/>
    <x v="0"/>
    <s v="."/>
    <s v="."/>
    <s v="."/>
    <s v="."/>
    <n v="0"/>
    <n v="0"/>
    <n v="0"/>
    <n v="0"/>
    <n v="0"/>
    <n v="23"/>
    <n v="0"/>
    <m/>
    <x v="2"/>
    <x v="28"/>
    <m/>
    <m/>
  </r>
  <r>
    <x v="490"/>
    <m/>
    <s v="female"/>
    <m/>
    <n v="30"/>
    <n v="64.870636000000005"/>
    <n v="0"/>
    <n v="0"/>
    <x v="0"/>
    <s v="."/>
    <s v="."/>
    <s v="."/>
    <s v="."/>
    <n v="0"/>
    <n v="0"/>
    <n v="0"/>
    <n v="0"/>
    <n v="0"/>
    <n v="23"/>
    <n v="0"/>
    <m/>
    <x v="2"/>
    <x v="50"/>
    <m/>
    <m/>
  </r>
  <r>
    <x v="490"/>
    <m/>
    <s v="female"/>
    <m/>
    <n v="27"/>
    <n v="64.870636000000005"/>
    <n v="0.5"/>
    <n v="0.5"/>
    <x v="1"/>
    <s v="Active Mood disorder"/>
    <s v="."/>
    <s v="."/>
    <s v="."/>
    <n v="0.5"/>
    <n v="0.5"/>
    <n v="0"/>
    <n v="0"/>
    <n v="0"/>
    <n v="23"/>
    <n v="1.5"/>
    <m/>
    <x v="1"/>
    <x v="116"/>
    <m/>
    <m/>
  </r>
  <r>
    <x v="490"/>
    <m/>
    <s v="female"/>
    <m/>
    <n v="29"/>
    <n v="64.870636000000005"/>
    <n v="0.5"/>
    <n v="0"/>
    <x v="1"/>
    <s v="Active Mood disorder"/>
    <s v="."/>
    <s v="."/>
    <s v="."/>
    <n v="0"/>
    <n v="0"/>
    <n v="0.5"/>
    <n v="0"/>
    <n v="0"/>
    <n v="23"/>
    <n v="0.5"/>
    <m/>
    <x v="1"/>
    <x v="21"/>
    <m/>
    <m/>
  </r>
  <r>
    <x v="490"/>
    <m/>
    <s v="female"/>
    <m/>
    <n v="27"/>
    <n v="64.870636000000005"/>
    <n v="0"/>
    <n v="0"/>
    <x v="0"/>
    <s v="Active Mood disorder"/>
    <s v="Active Other neurol/med diagnoses"/>
    <s v="."/>
    <s v="."/>
    <n v="0"/>
    <n v="0"/>
    <n v="0"/>
    <n v="0"/>
    <n v="0"/>
    <n v="23"/>
    <n v="0"/>
    <m/>
    <x v="0"/>
    <x v="0"/>
    <m/>
    <m/>
  </r>
  <r>
    <x v="491"/>
    <m/>
    <s v="female"/>
    <m/>
    <n v="30"/>
    <n v="70.789869999999993"/>
    <n v="0"/>
    <n v="0"/>
    <x v="0"/>
    <s v="."/>
    <s v="."/>
    <s v="."/>
    <s v="."/>
    <n v="0"/>
    <n v="0"/>
    <n v="0"/>
    <n v="0"/>
    <n v="0"/>
    <n v="34"/>
    <n v="0"/>
    <m/>
    <x v="2"/>
    <x v="47"/>
    <m/>
    <m/>
  </r>
  <r>
    <x v="491"/>
    <m/>
    <s v="female"/>
    <m/>
    <n v="29"/>
    <n v="70.789869999999993"/>
    <n v="0"/>
    <n v="0"/>
    <x v="0"/>
    <s v="."/>
    <s v="."/>
    <s v="."/>
    <s v="."/>
    <n v="0"/>
    <n v="0"/>
    <n v="0"/>
    <n v="0"/>
    <n v="0"/>
    <n v="34"/>
    <n v="0"/>
    <m/>
    <x v="5"/>
    <x v="10"/>
    <m/>
    <m/>
  </r>
  <r>
    <x v="491"/>
    <m/>
    <s v="female"/>
    <m/>
    <n v="29"/>
    <n v="70.789869999999993"/>
    <n v="0"/>
    <n v="0"/>
    <x v="0"/>
    <s v="Remote Med-induced Cog Dys"/>
    <s v="."/>
    <s v="."/>
    <s v="."/>
    <n v="0"/>
    <n v="0"/>
    <n v="0"/>
    <n v="0"/>
    <n v="0"/>
    <n v="34"/>
    <n v="0"/>
    <m/>
    <x v="5"/>
    <x v="47"/>
    <m/>
    <m/>
  </r>
  <r>
    <x v="491"/>
    <m/>
    <s v="female"/>
    <m/>
    <n v="29"/>
    <n v="70.789869999999993"/>
    <n v="0"/>
    <n v="0"/>
    <x v="0"/>
    <s v="."/>
    <s v="."/>
    <s v="."/>
    <s v="."/>
    <n v="0"/>
    <n v="0"/>
    <n v="0"/>
    <n v="0"/>
    <n v="0"/>
    <n v="34"/>
    <n v="0"/>
    <m/>
    <x v="5"/>
    <x v="44"/>
    <m/>
    <m/>
  </r>
  <r>
    <x v="491"/>
    <m/>
    <s v="female"/>
    <m/>
    <n v="29"/>
    <n v="70.789869999999993"/>
    <n v="0"/>
    <n v="0"/>
    <x v="0"/>
    <s v="."/>
    <s v="."/>
    <s v="."/>
    <s v="."/>
    <n v="0"/>
    <n v="0"/>
    <n v="0"/>
    <n v="0"/>
    <n v="0"/>
    <n v="34"/>
    <n v="0"/>
    <m/>
    <x v="5"/>
    <x v="38"/>
    <m/>
    <m/>
  </r>
  <r>
    <x v="491"/>
    <m/>
    <s v="female"/>
    <m/>
    <n v="30"/>
    <n v="70.789869999999993"/>
    <n v="0"/>
    <n v="0"/>
    <x v="0"/>
    <s v="Active Bereavement"/>
    <s v="."/>
    <s v="."/>
    <s v="."/>
    <n v="0"/>
    <n v="0"/>
    <n v="0"/>
    <n v="0"/>
    <n v="0"/>
    <n v="34"/>
    <n v="0"/>
    <m/>
    <x v="5"/>
    <x v="131"/>
    <m/>
    <m/>
  </r>
  <r>
    <x v="492"/>
    <m/>
    <s v="female"/>
    <m/>
    <n v="29"/>
    <n v="66.921289999999999"/>
    <n v="0.5"/>
    <n v="0"/>
    <x v="15"/>
    <s v="Active Mood disorder"/>
    <s v="."/>
    <s v="."/>
    <s v="."/>
    <n v="0"/>
    <n v="0"/>
    <n v="0.5"/>
    <n v="0"/>
    <n v="0"/>
    <n v="34"/>
    <n v="0.5"/>
    <m/>
    <x v="0"/>
    <x v="75"/>
    <m/>
    <m/>
  </r>
  <r>
    <x v="492"/>
    <m/>
    <s v="female"/>
    <m/>
    <n v="25"/>
    <n v="66.921289999999999"/>
    <n v="0.5"/>
    <n v="0"/>
    <x v="4"/>
    <s v="Active Mood disorder"/>
    <s v="."/>
    <s v="."/>
    <s v="."/>
    <n v="0.5"/>
    <n v="0.5"/>
    <n v="0.5"/>
    <n v="0.5"/>
    <n v="0"/>
    <n v="34"/>
    <n v="2"/>
    <m/>
    <x v="19"/>
    <x v="90"/>
    <m/>
    <m/>
  </r>
  <r>
    <x v="493"/>
    <m/>
    <s v="female"/>
    <m/>
    <n v="30"/>
    <n v="52.095824999999998"/>
    <n v="0"/>
    <n v="0"/>
    <x v="0"/>
    <s v="."/>
    <s v="."/>
    <s v="."/>
    <s v="."/>
    <n v="0"/>
    <n v="0"/>
    <n v="0"/>
    <n v="0"/>
    <n v="0"/>
    <n v="33"/>
    <n v="0"/>
    <m/>
    <x v="4"/>
    <x v="112"/>
    <m/>
    <m/>
  </r>
  <r>
    <x v="493"/>
    <m/>
    <s v="female"/>
    <m/>
    <n v="30"/>
    <n v="52.095824999999998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493"/>
    <m/>
    <s v="female"/>
    <m/>
    <n v="30"/>
    <n v="52.095824999999998"/>
    <n v="0"/>
    <n v="0"/>
    <x v="0"/>
    <s v="."/>
    <s v="."/>
    <s v="."/>
    <s v="."/>
    <n v="0"/>
    <n v="0"/>
    <n v="0"/>
    <n v="0"/>
    <n v="0"/>
    <n v="33"/>
    <n v="0"/>
    <m/>
    <x v="8"/>
    <x v="3"/>
    <m/>
    <m/>
  </r>
  <r>
    <x v="494"/>
    <m/>
    <s v="female"/>
    <m/>
    <n v="25"/>
    <n v="75.704314999999994"/>
    <n v="0"/>
    <n v="0"/>
    <x v="0"/>
    <s v="."/>
    <s v="."/>
    <s v="."/>
    <s v="."/>
    <n v="0"/>
    <n v="0"/>
    <n v="0"/>
    <n v="0"/>
    <n v="0"/>
    <n v="44"/>
    <n v="0"/>
    <m/>
    <x v="17"/>
    <x v="100"/>
    <m/>
    <m/>
  </r>
  <r>
    <x v="494"/>
    <m/>
    <s v="female"/>
    <m/>
    <n v="30"/>
    <n v="75.704314999999994"/>
    <n v="0"/>
    <n v="0"/>
    <x v="0"/>
    <s v="."/>
    <s v="."/>
    <s v="."/>
    <s v="."/>
    <n v="0"/>
    <n v="0.5"/>
    <n v="0"/>
    <n v="0"/>
    <n v="0"/>
    <n v="44"/>
    <n v="0.5"/>
    <m/>
    <x v="19"/>
    <x v="52"/>
    <m/>
    <m/>
  </r>
  <r>
    <x v="494"/>
    <m/>
    <s v="female"/>
    <m/>
    <n v="26"/>
    <n v="75.704314999999994"/>
    <n v="0"/>
    <n v="0"/>
    <x v="0"/>
    <s v="."/>
    <s v="."/>
    <s v="."/>
    <s v="."/>
    <n v="0"/>
    <n v="0"/>
    <n v="0"/>
    <n v="0"/>
    <n v="0"/>
    <n v="44"/>
    <n v="0"/>
    <m/>
    <x v="17"/>
    <x v="32"/>
    <m/>
    <m/>
  </r>
  <r>
    <x v="494"/>
    <m/>
    <s v="female"/>
    <m/>
    <n v="29"/>
    <n v="75.704314999999994"/>
    <n v="0"/>
    <n v="0"/>
    <x v="0"/>
    <s v="."/>
    <s v="."/>
    <s v="."/>
    <s v="."/>
    <n v="0"/>
    <n v="0.5"/>
    <n v="0"/>
    <n v="0"/>
    <n v="0"/>
    <n v="44"/>
    <n v="0.5"/>
    <m/>
    <x v="19"/>
    <x v="32"/>
    <m/>
    <m/>
  </r>
  <r>
    <x v="494"/>
    <m/>
    <s v="female"/>
    <m/>
    <n v="23"/>
    <n v="75.704314999999994"/>
    <n v="0.5"/>
    <n v="0"/>
    <x v="1"/>
    <s v="Active Hypothyroidism"/>
    <s v="."/>
    <s v="."/>
    <s v="."/>
    <n v="0"/>
    <n v="0.5"/>
    <n v="0.5"/>
    <n v="0"/>
    <n v="0"/>
    <n v="44"/>
    <n v="1"/>
    <m/>
    <x v="19"/>
    <x v="67"/>
    <m/>
    <m/>
  </r>
  <r>
    <x v="494"/>
    <m/>
    <s v="female"/>
    <m/>
    <n v="26"/>
    <n v="75.704314999999994"/>
    <n v="0.5"/>
    <n v="0"/>
    <x v="4"/>
    <s v="Active Hypothyroidism"/>
    <s v="."/>
    <s v="."/>
    <s v="."/>
    <n v="0"/>
    <n v="0.5"/>
    <n v="0.5"/>
    <n v="0"/>
    <n v="0"/>
    <n v="44"/>
    <n v="1"/>
    <m/>
    <x v="20"/>
    <x v="2"/>
    <m/>
    <m/>
  </r>
  <r>
    <x v="494"/>
    <m/>
    <s v="female"/>
    <m/>
    <n v="22"/>
    <n v="75.704314999999994"/>
    <n v="0.5"/>
    <n v="0"/>
    <x v="1"/>
    <s v="Remote Hypothyroidism"/>
    <s v="."/>
    <s v="."/>
    <s v="."/>
    <n v="0"/>
    <n v="0.5"/>
    <n v="0.5"/>
    <n v="0"/>
    <n v="0"/>
    <n v="44"/>
    <n v="1"/>
    <m/>
    <x v="19"/>
    <x v="18"/>
    <m/>
    <m/>
  </r>
  <r>
    <x v="495"/>
    <m/>
    <s v="female"/>
    <m/>
    <n v="19"/>
    <n v="77.234769999999997"/>
    <n v="1"/>
    <n v="0.5"/>
    <x v="4"/>
    <s v="."/>
    <s v="."/>
    <s v="."/>
    <s v="."/>
    <n v="1"/>
    <n v="1"/>
    <n v="1"/>
    <n v="1"/>
    <n v="0"/>
    <n v="34"/>
    <n v="4.5"/>
    <m/>
    <x v="3"/>
    <x v="110"/>
    <m/>
    <m/>
  </r>
  <r>
    <x v="495"/>
    <m/>
    <s v="female"/>
    <m/>
    <n v="24"/>
    <n v="77.234769999999997"/>
    <n v="0.5"/>
    <n v="0.5"/>
    <x v="4"/>
    <s v="."/>
    <s v="."/>
    <s v="."/>
    <s v="."/>
    <n v="0.5"/>
    <n v="0.5"/>
    <n v="0.5"/>
    <n v="1"/>
    <n v="0"/>
    <n v="34"/>
    <n v="3"/>
    <m/>
    <x v="10"/>
    <x v="6"/>
    <m/>
    <m/>
  </r>
  <r>
    <x v="495"/>
    <m/>
    <s v="female"/>
    <m/>
    <n v="20"/>
    <n v="77.234769999999997"/>
    <n v="1"/>
    <n v="1"/>
    <x v="4"/>
    <s v="."/>
    <s v="."/>
    <s v="."/>
    <s v="."/>
    <n v="2"/>
    <n v="1"/>
    <n v="1"/>
    <n v="1"/>
    <n v="0"/>
    <n v="34"/>
    <n v="6"/>
    <m/>
    <x v="3"/>
    <x v="5"/>
    <m/>
    <m/>
  </r>
  <r>
    <x v="495"/>
    <m/>
    <s v="female"/>
    <m/>
    <n v="20"/>
    <n v="77.234769999999997"/>
    <n v="1"/>
    <n v="1"/>
    <x v="4"/>
    <s v="."/>
    <s v="."/>
    <s v="."/>
    <s v="."/>
    <n v="1"/>
    <n v="1"/>
    <n v="1"/>
    <n v="2"/>
    <n v="0"/>
    <n v="34"/>
    <n v="6"/>
    <m/>
    <x v="3"/>
    <x v="7"/>
    <m/>
    <m/>
  </r>
  <r>
    <x v="495"/>
    <m/>
    <s v="female"/>
    <m/>
    <n v="15"/>
    <n v="77.234769999999997"/>
    <n v="1"/>
    <n v="1"/>
    <x v="4"/>
    <s v="."/>
    <s v="."/>
    <s v="."/>
    <s v="."/>
    <n v="1"/>
    <n v="1"/>
    <n v="2"/>
    <n v="2"/>
    <n v="0"/>
    <n v="34"/>
    <n v="7"/>
    <m/>
    <x v="3"/>
    <x v="34"/>
    <m/>
    <m/>
  </r>
  <r>
    <x v="495"/>
    <m/>
    <s v="female"/>
    <m/>
    <n v="14"/>
    <n v="77.234769999999997"/>
    <n v="2"/>
    <n v="2"/>
    <x v="4"/>
    <s v="."/>
    <s v="."/>
    <s v="."/>
    <s v="."/>
    <n v="2"/>
    <n v="2"/>
    <n v="2"/>
    <n v="2"/>
    <n v="2"/>
    <n v="34"/>
    <n v="12"/>
    <m/>
    <x v="3"/>
    <x v="4"/>
    <m/>
    <m/>
  </r>
  <r>
    <x v="496"/>
    <m/>
    <s v="male"/>
    <m/>
    <n v="30"/>
    <n v="66.447640000000007"/>
    <n v="0"/>
    <n v="0"/>
    <x v="0"/>
    <s v="."/>
    <s v="."/>
    <s v="."/>
    <s v="."/>
    <n v="0"/>
    <n v="0"/>
    <n v="0"/>
    <n v="0"/>
    <n v="0"/>
    <n v="33"/>
    <n v="0"/>
    <m/>
    <x v="12"/>
    <x v="68"/>
    <m/>
    <m/>
  </r>
  <r>
    <x v="496"/>
    <m/>
    <s v="male"/>
    <m/>
    <n v="30"/>
    <n v="66.447640000000007"/>
    <n v="0"/>
    <n v="0"/>
    <x v="0"/>
    <s v="Active Mood disorder"/>
    <s v="."/>
    <s v="."/>
    <s v="."/>
    <n v="0"/>
    <n v="0"/>
    <n v="0"/>
    <n v="0"/>
    <n v="0"/>
    <n v="33"/>
    <n v="0"/>
    <m/>
    <x v="12"/>
    <x v="126"/>
    <m/>
    <m/>
  </r>
  <r>
    <x v="496"/>
    <m/>
    <s v="male"/>
    <m/>
    <n v="30"/>
    <n v="66.447640000000007"/>
    <n v="0"/>
    <n v="0"/>
    <x v="0"/>
    <s v="."/>
    <s v="."/>
    <s v="."/>
    <s v="."/>
    <n v="0"/>
    <n v="0"/>
    <n v="0"/>
    <n v="0"/>
    <n v="0"/>
    <n v="33"/>
    <n v="0"/>
    <m/>
    <x v="13"/>
    <x v="126"/>
    <m/>
    <m/>
  </r>
  <r>
    <x v="496"/>
    <m/>
    <s v="male"/>
    <m/>
    <n v="30"/>
    <n v="66.447640000000007"/>
    <n v="0"/>
    <n v="0"/>
    <x v="0"/>
    <s v="."/>
    <s v="."/>
    <s v="."/>
    <s v="."/>
    <n v="0"/>
    <n v="0"/>
    <n v="0"/>
    <n v="0"/>
    <n v="0"/>
    <n v="33"/>
    <n v="0"/>
    <m/>
    <x v="13"/>
    <x v="31"/>
    <m/>
    <m/>
  </r>
  <r>
    <x v="496"/>
    <m/>
    <s v="male"/>
    <m/>
    <n v="30"/>
    <n v="66.447640000000007"/>
    <n v="0"/>
    <n v="0"/>
    <x v="0"/>
    <s v="."/>
    <s v="."/>
    <s v="."/>
    <s v="."/>
    <n v="0"/>
    <n v="0"/>
    <n v="0"/>
    <n v="0"/>
    <n v="0"/>
    <n v="33"/>
    <n v="0"/>
    <m/>
    <x v="13"/>
    <x v="68"/>
    <m/>
    <m/>
  </r>
  <r>
    <x v="496"/>
    <m/>
    <s v="male"/>
    <m/>
    <n v="30"/>
    <n v="66.447640000000007"/>
    <n v="0"/>
    <n v="0"/>
    <x v="0"/>
    <s v="."/>
    <s v="."/>
    <s v="."/>
    <s v="."/>
    <n v="0"/>
    <n v="0"/>
    <n v="0"/>
    <n v="0"/>
    <n v="0"/>
    <n v="33"/>
    <n v="0"/>
    <m/>
    <x v="13"/>
    <x v="22"/>
    <m/>
    <m/>
  </r>
  <r>
    <x v="496"/>
    <m/>
    <s v="male"/>
    <m/>
    <n v="30"/>
    <n v="66.447640000000007"/>
    <n v="0"/>
    <n v="0"/>
    <x v="0"/>
    <s v="."/>
    <s v="."/>
    <s v="."/>
    <s v="."/>
    <n v="0"/>
    <n v="0"/>
    <n v="0"/>
    <n v="0"/>
    <n v="0"/>
    <n v="33"/>
    <n v="0"/>
    <m/>
    <x v="13"/>
    <x v="31"/>
    <m/>
    <m/>
  </r>
  <r>
    <x v="496"/>
    <m/>
    <s v="male"/>
    <m/>
    <n v="30"/>
    <n v="66.447640000000007"/>
    <n v="0"/>
    <n v="0"/>
    <x v="0"/>
    <s v="."/>
    <s v="."/>
    <s v="."/>
    <s v="."/>
    <n v="0"/>
    <n v="0"/>
    <n v="0"/>
    <n v="0"/>
    <n v="0"/>
    <n v="33"/>
    <n v="0"/>
    <m/>
    <x v="13"/>
    <x v="127"/>
    <m/>
    <m/>
  </r>
  <r>
    <x v="496"/>
    <m/>
    <s v="male"/>
    <m/>
    <n v="29"/>
    <n v="66.447640000000007"/>
    <n v="0"/>
    <n v="0"/>
    <x v="0"/>
    <s v="."/>
    <s v="."/>
    <s v="."/>
    <s v="."/>
    <n v="0"/>
    <n v="0"/>
    <n v="0"/>
    <n v="0"/>
    <n v="0"/>
    <n v="33"/>
    <n v="0"/>
    <m/>
    <x v="16"/>
    <x v="28"/>
    <m/>
    <m/>
  </r>
  <r>
    <x v="496"/>
    <m/>
    <s v="male"/>
    <m/>
    <n v="30"/>
    <n v="66.447640000000007"/>
    <n v="0"/>
    <n v="0"/>
    <x v="0"/>
    <s v="Active PD idiopathic"/>
    <s v="."/>
    <s v="."/>
    <s v="."/>
    <n v="0"/>
    <n v="0"/>
    <n v="0"/>
    <n v="0"/>
    <n v="0"/>
    <n v="33"/>
    <n v="0"/>
    <m/>
    <x v="16"/>
    <x v="58"/>
    <m/>
    <m/>
  </r>
  <r>
    <x v="496"/>
    <m/>
    <s v="male"/>
    <m/>
    <n v="30"/>
    <n v="66.447640000000007"/>
    <n v="0"/>
    <n v="0"/>
    <x v="0"/>
    <s v="Active PD idiopathic"/>
    <s v="."/>
    <s v="."/>
    <s v="."/>
    <n v="0"/>
    <n v="0"/>
    <n v="0"/>
    <n v="0"/>
    <n v="0"/>
    <n v="33"/>
    <n v="0"/>
    <m/>
    <x v="13"/>
    <x v="58"/>
    <m/>
    <m/>
  </r>
  <r>
    <x v="497"/>
    <m/>
    <s v="female"/>
    <m/>
    <n v="28"/>
    <n v="52.235455000000002"/>
    <n v="0"/>
    <n v="0"/>
    <x v="0"/>
    <s v="."/>
    <s v="."/>
    <s v="."/>
    <s v="."/>
    <n v="0"/>
    <n v="0"/>
    <n v="0"/>
    <n v="0"/>
    <n v="0"/>
    <n v="33"/>
    <n v="0"/>
    <m/>
    <x v="2"/>
    <x v="166"/>
    <m/>
    <m/>
  </r>
  <r>
    <x v="497"/>
    <m/>
    <s v="female"/>
    <m/>
    <n v="29"/>
    <n v="52.235455000000002"/>
    <n v="0"/>
    <n v="0"/>
    <x v="0"/>
    <s v="Remote Alcoholism"/>
    <s v="."/>
    <s v="."/>
    <s v="."/>
    <n v="0"/>
    <n v="0"/>
    <n v="0"/>
    <n v="0"/>
    <n v="0"/>
    <n v="33"/>
    <n v="0"/>
    <m/>
    <x v="0"/>
    <x v="0"/>
    <m/>
    <m/>
  </r>
  <r>
    <x v="497"/>
    <m/>
    <s v="female"/>
    <m/>
    <n v="30"/>
    <n v="52.235455000000002"/>
    <n v="0"/>
    <n v="0"/>
    <x v="0"/>
    <s v="."/>
    <s v="."/>
    <s v="."/>
    <s v="."/>
    <n v="0"/>
    <n v="0"/>
    <n v="0"/>
    <n v="0"/>
    <n v="0"/>
    <n v="33"/>
    <n v="0"/>
    <m/>
    <x v="5"/>
    <x v="89"/>
    <m/>
    <m/>
  </r>
  <r>
    <x v="498"/>
    <m/>
    <s v="female"/>
    <m/>
    <n v="28"/>
    <n v="84.470910000000003"/>
    <n v="0.5"/>
    <n v="0"/>
    <x v="1"/>
    <s v="."/>
    <s v="."/>
    <s v="."/>
    <s v="."/>
    <n v="0"/>
    <n v="0.5"/>
    <n v="0"/>
    <n v="0.5"/>
    <n v="0"/>
    <n v="34"/>
    <n v="1"/>
    <m/>
    <x v="0"/>
    <x v="170"/>
    <m/>
    <m/>
  </r>
  <r>
    <x v="498"/>
    <m/>
    <s v="female"/>
    <m/>
    <n v="30"/>
    <n v="84.470910000000003"/>
    <n v="0"/>
    <n v="0"/>
    <x v="0"/>
    <s v="Active Bereavement"/>
    <s v="."/>
    <s v="."/>
    <s v="."/>
    <n v="0"/>
    <n v="0"/>
    <n v="0"/>
    <n v="0"/>
    <n v="0"/>
    <n v="34"/>
    <n v="0"/>
    <m/>
    <x v="0"/>
    <x v="109"/>
    <m/>
    <m/>
  </r>
  <r>
    <x v="498"/>
    <m/>
    <s v="female"/>
    <m/>
    <n v="30"/>
    <n v="84.470910000000003"/>
    <n v="0"/>
    <n v="0"/>
    <x v="0"/>
    <s v="Remote Mood disorder"/>
    <s v="."/>
    <s v="."/>
    <s v="."/>
    <n v="0"/>
    <n v="0"/>
    <n v="0"/>
    <n v="0"/>
    <n v="0"/>
    <n v="34"/>
    <n v="0"/>
    <m/>
    <x v="0"/>
    <x v="88"/>
    <m/>
    <m/>
  </r>
  <r>
    <x v="498"/>
    <m/>
    <s v="female"/>
    <m/>
    <n v="28"/>
    <n v="84.470910000000003"/>
    <n v="0"/>
    <n v="0"/>
    <x v="0"/>
    <s v="Active Mood disorder"/>
    <s v="."/>
    <s v="."/>
    <s v="."/>
    <n v="0"/>
    <n v="0"/>
    <n v="0"/>
    <n v="0"/>
    <n v="0"/>
    <n v="34"/>
    <n v="0"/>
    <m/>
    <x v="0"/>
    <x v="88"/>
    <m/>
    <m/>
  </r>
  <r>
    <x v="498"/>
    <m/>
    <s v="female"/>
    <m/>
    <n v="28"/>
    <n v="84.470910000000003"/>
    <n v="0"/>
    <n v="0"/>
    <x v="0"/>
    <s v="."/>
    <s v="."/>
    <s v="."/>
    <s v="."/>
    <n v="0"/>
    <n v="0"/>
    <n v="0"/>
    <n v="0"/>
    <n v="0"/>
    <n v="34"/>
    <n v="0"/>
    <m/>
    <x v="17"/>
    <x v="144"/>
    <m/>
    <m/>
  </r>
  <r>
    <x v="498"/>
    <m/>
    <s v="female"/>
    <m/>
    <n v="29"/>
    <n v="84.470910000000003"/>
    <n v="0"/>
    <n v="0"/>
    <x v="0"/>
    <s v="."/>
    <s v="."/>
    <s v="."/>
    <s v="."/>
    <n v="0"/>
    <n v="0"/>
    <n v="0"/>
    <n v="0"/>
    <n v="0"/>
    <n v="34"/>
    <n v="0"/>
    <m/>
    <x v="17"/>
    <x v="75"/>
    <m/>
    <m/>
  </r>
  <r>
    <x v="498"/>
    <m/>
    <s v="female"/>
    <m/>
    <n v="29"/>
    <n v="84.470910000000003"/>
    <n v="0"/>
    <n v="0"/>
    <x v="0"/>
    <s v="."/>
    <s v="."/>
    <s v="."/>
    <s v="."/>
    <n v="0"/>
    <n v="0"/>
    <n v="0"/>
    <n v="0"/>
    <n v="0"/>
    <n v="34"/>
    <n v="0"/>
    <m/>
    <x v="19"/>
    <x v="186"/>
    <m/>
    <m/>
  </r>
  <r>
    <x v="498"/>
    <m/>
    <s v="female"/>
    <m/>
    <n v="28"/>
    <n v="84.470910000000003"/>
    <n v="0.5"/>
    <n v="0"/>
    <x v="1"/>
    <s v="."/>
    <s v="."/>
    <s v="."/>
    <s v="."/>
    <n v="0"/>
    <n v="0"/>
    <n v="0.5"/>
    <n v="0"/>
    <n v="0"/>
    <n v="34"/>
    <n v="0.5"/>
    <m/>
    <x v="19"/>
    <x v="186"/>
    <m/>
    <m/>
  </r>
  <r>
    <x v="498"/>
    <m/>
    <s v="female"/>
    <m/>
    <n v="27"/>
    <n v="84.470910000000003"/>
    <n v="0.5"/>
    <n v="0"/>
    <x v="1"/>
    <s v="."/>
    <s v="."/>
    <s v="."/>
    <s v="."/>
    <n v="0"/>
    <n v="0"/>
    <n v="0.5"/>
    <n v="0"/>
    <n v="0"/>
    <n v="34"/>
    <n v="0.5"/>
    <m/>
    <x v="19"/>
    <x v="174"/>
    <m/>
    <m/>
  </r>
  <r>
    <x v="499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4"/>
    <n v="0"/>
    <m/>
    <x v="3"/>
    <x v="45"/>
    <m/>
    <m/>
  </r>
  <r>
    <x v="499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4"/>
    <n v="0"/>
    <m/>
    <x v="1"/>
    <x v="96"/>
    <m/>
    <m/>
  </r>
  <r>
    <x v="499"/>
    <m/>
    <s v="female"/>
    <m/>
    <n v="29"/>
    <n v="65.719369999999998"/>
    <n v="0"/>
    <n v="0"/>
    <x v="0"/>
    <s v="."/>
    <s v="."/>
    <s v="."/>
    <s v="."/>
    <n v="0"/>
    <n v="0"/>
    <n v="0"/>
    <n v="0"/>
    <n v="0"/>
    <n v="34"/>
    <n v="0"/>
    <m/>
    <x v="1"/>
    <x v="134"/>
    <m/>
    <m/>
  </r>
  <r>
    <x v="499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4"/>
    <n v="0"/>
    <m/>
    <x v="2"/>
    <x v="95"/>
    <m/>
    <m/>
  </r>
  <r>
    <x v="499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4"/>
    <n v="0"/>
    <m/>
    <x v="1"/>
    <x v="90"/>
    <m/>
    <m/>
  </r>
  <r>
    <x v="499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4"/>
    <n v="0"/>
    <m/>
    <x v="1"/>
    <x v="91"/>
    <m/>
    <m/>
  </r>
  <r>
    <x v="499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4"/>
    <n v="0"/>
    <m/>
    <x v="1"/>
    <x v="89"/>
    <m/>
    <m/>
  </r>
  <r>
    <x v="499"/>
    <m/>
    <s v="female"/>
    <m/>
    <n v="30"/>
    <n v="65.719369999999998"/>
    <n v="0"/>
    <n v="0"/>
    <x v="0"/>
    <s v="."/>
    <s v="."/>
    <s v="."/>
    <s v="."/>
    <n v="0"/>
    <n v="0"/>
    <n v="0"/>
    <n v="0"/>
    <n v="0"/>
    <n v="34"/>
    <n v="0"/>
    <m/>
    <x v="2"/>
    <x v="91"/>
    <m/>
    <m/>
  </r>
  <r>
    <x v="500"/>
    <m/>
    <s v="female"/>
    <m/>
    <n v="29"/>
    <n v="71.047225999999995"/>
    <n v="0"/>
    <n v="0"/>
    <x v="0"/>
    <s v="Remote Mood disorder"/>
    <s v="."/>
    <s v="."/>
    <s v="."/>
    <n v="0"/>
    <n v="0"/>
    <n v="0"/>
    <n v="0"/>
    <n v="0"/>
    <n v="33"/>
    <n v="0"/>
    <m/>
    <x v="5"/>
    <x v="63"/>
    <m/>
    <m/>
  </r>
  <r>
    <x v="500"/>
    <m/>
    <s v="female"/>
    <m/>
    <n v="30"/>
    <n v="71.047225999999995"/>
    <n v="0"/>
    <n v="0"/>
    <x v="0"/>
    <s v="Remote Mood disorder"/>
    <s v="."/>
    <s v="."/>
    <s v="."/>
    <n v="0"/>
    <n v="0"/>
    <n v="0"/>
    <n v="0"/>
    <n v="0"/>
    <n v="33"/>
    <n v="0"/>
    <m/>
    <x v="5"/>
    <x v="78"/>
    <m/>
    <m/>
  </r>
  <r>
    <x v="500"/>
    <m/>
    <s v="female"/>
    <m/>
    <n v="30"/>
    <n v="71.047225999999995"/>
    <n v="0"/>
    <n v="0"/>
    <x v="0"/>
    <s v="Remote Mood disorder"/>
    <s v="."/>
    <s v="."/>
    <s v="."/>
    <n v="0"/>
    <n v="0"/>
    <n v="0"/>
    <n v="0"/>
    <n v="0"/>
    <n v="33"/>
    <n v="0"/>
    <m/>
    <x v="5"/>
    <x v="65"/>
    <m/>
    <m/>
  </r>
  <r>
    <x v="501"/>
    <m/>
    <s v="female"/>
    <m/>
    <n v="26"/>
    <n v="81.475700000000003"/>
    <n v="0.5"/>
    <n v="0"/>
    <x v="4"/>
    <s v="."/>
    <s v="."/>
    <s v="."/>
    <s v="."/>
    <n v="0.5"/>
    <n v="0"/>
    <n v="0.5"/>
    <n v="0"/>
    <n v="0"/>
    <n v="34"/>
    <n v="1"/>
    <m/>
    <x v="0"/>
    <x v="10"/>
    <m/>
    <m/>
  </r>
  <r>
    <x v="501"/>
    <m/>
    <s v="female"/>
    <m/>
    <n v="25"/>
    <n v="81.475700000000003"/>
    <n v="0.5"/>
    <n v="0"/>
    <x v="4"/>
    <s v="."/>
    <s v="."/>
    <s v="."/>
    <s v="."/>
    <n v="0.5"/>
    <n v="0"/>
    <n v="0.5"/>
    <n v="0.5"/>
    <n v="0"/>
    <n v="34"/>
    <n v="1.5"/>
    <m/>
    <x v="0"/>
    <x v="10"/>
    <m/>
    <m/>
  </r>
  <r>
    <x v="501"/>
    <m/>
    <s v="female"/>
    <m/>
    <n v="27"/>
    <n v="81.475700000000003"/>
    <n v="0.5"/>
    <n v="0"/>
    <x v="4"/>
    <s v="Remote CVD"/>
    <s v="."/>
    <s v="."/>
    <s v="."/>
    <n v="0"/>
    <n v="0.5"/>
    <n v="0.5"/>
    <n v="0.5"/>
    <n v="0"/>
    <n v="34"/>
    <n v="1.5"/>
    <m/>
    <x v="8"/>
    <x v="13"/>
    <m/>
    <m/>
  </r>
  <r>
    <x v="501"/>
    <m/>
    <s v="female"/>
    <m/>
    <n v="26"/>
    <n v="81.475700000000003"/>
    <n v="0.5"/>
    <n v="0.5"/>
    <x v="4"/>
    <s v="."/>
    <s v="."/>
    <s v="."/>
    <s v="."/>
    <n v="1"/>
    <n v="0.5"/>
    <n v="1"/>
    <n v="1"/>
    <n v="0"/>
    <n v="34"/>
    <n v="4"/>
    <m/>
    <x v="8"/>
    <x v="46"/>
    <m/>
    <m/>
  </r>
  <r>
    <x v="501"/>
    <m/>
    <s v="female"/>
    <m/>
    <n v="25"/>
    <n v="81.475700000000003"/>
    <n v="0.5"/>
    <n v="0.5"/>
    <x v="4"/>
    <s v="Active Mood disorder"/>
    <s v="."/>
    <s v="."/>
    <s v="."/>
    <n v="0.5"/>
    <n v="1"/>
    <n v="1"/>
    <n v="1"/>
    <n v="0"/>
    <n v="34"/>
    <n v="4"/>
    <m/>
    <x v="8"/>
    <x v="87"/>
    <m/>
    <m/>
  </r>
  <r>
    <x v="502"/>
    <m/>
    <s v="male"/>
    <m/>
    <n v="26"/>
    <n v="70.173850000000002"/>
    <n v="0"/>
    <n v="0"/>
    <x v="0"/>
    <s v="."/>
    <s v="."/>
    <s v="."/>
    <s v="."/>
    <n v="0"/>
    <n v="0"/>
    <n v="0"/>
    <n v="0"/>
    <n v="0"/>
    <n v="34"/>
    <n v="0"/>
    <m/>
    <x v="12"/>
    <x v="135"/>
    <m/>
    <m/>
  </r>
  <r>
    <x v="502"/>
    <m/>
    <s v="male"/>
    <m/>
    <n v="29"/>
    <n v="70.173850000000002"/>
    <n v="0"/>
    <n v="0"/>
    <x v="0"/>
    <s v="."/>
    <s v="."/>
    <s v="."/>
    <s v="."/>
    <n v="0"/>
    <n v="0"/>
    <n v="0"/>
    <n v="0"/>
    <n v="0"/>
    <n v="34"/>
    <n v="0"/>
    <m/>
    <x v="13"/>
    <x v="8"/>
    <m/>
    <m/>
  </r>
  <r>
    <x v="503"/>
    <m/>
    <s v="male"/>
    <m/>
    <n v="29"/>
    <n v="73.48939"/>
    <n v="0.5"/>
    <n v="0"/>
    <x v="1"/>
    <s v="Active Mood disorder"/>
    <s v="Active Med-induced Cog Dys"/>
    <s v="Active Other neurol/med diagnoses"/>
    <s v="."/>
    <n v="0"/>
    <n v="0"/>
    <n v="0.5"/>
    <n v="0"/>
    <n v="0"/>
    <n v="34"/>
    <n v="0.5"/>
    <m/>
    <x v="6"/>
    <x v="135"/>
    <m/>
    <m/>
  </r>
  <r>
    <x v="503"/>
    <m/>
    <s v="male"/>
    <m/>
    <n v="25"/>
    <n v="73.48939"/>
    <n v="0.5"/>
    <n v="0"/>
    <x v="1"/>
    <s v="."/>
    <s v="."/>
    <s v="."/>
    <s v="."/>
    <n v="0"/>
    <n v="0"/>
    <n v="0.5"/>
    <n v="0"/>
    <n v="0"/>
    <n v="34"/>
    <n v="0.5"/>
    <m/>
    <x v="7"/>
    <x v="182"/>
    <m/>
    <m/>
  </r>
  <r>
    <x v="503"/>
    <m/>
    <s v="male"/>
    <m/>
    <n v="26"/>
    <n v="73.48939"/>
    <n v="0.5"/>
    <n v="0.5"/>
    <x v="4"/>
    <s v="Active Other neurol/med diagnoses"/>
    <s v="."/>
    <s v="."/>
    <s v="."/>
    <n v="0.5"/>
    <n v="0.5"/>
    <n v="1"/>
    <n v="0"/>
    <n v="0"/>
    <n v="34"/>
    <n v="2.5"/>
    <m/>
    <x v="7"/>
    <x v="168"/>
    <m/>
    <m/>
  </r>
  <r>
    <x v="503"/>
    <m/>
    <s v="male"/>
    <m/>
    <n v="25"/>
    <n v="73.48939"/>
    <n v="0.5"/>
    <n v="0.5"/>
    <x v="4"/>
    <s v="."/>
    <s v="."/>
    <s v="."/>
    <s v="."/>
    <n v="0.5"/>
    <n v="0.5"/>
    <n v="1"/>
    <n v="0.5"/>
    <n v="0"/>
    <n v="34"/>
    <n v="3"/>
    <m/>
    <x v="7"/>
    <x v="168"/>
    <m/>
    <m/>
  </r>
  <r>
    <x v="503"/>
    <m/>
    <s v="male"/>
    <m/>
    <n v="25"/>
    <n v="73.48939"/>
    <n v="0.5"/>
    <n v="0.5"/>
    <x v="4"/>
    <s v="."/>
    <s v="."/>
    <s v="."/>
    <s v="."/>
    <n v="0.5"/>
    <n v="1"/>
    <n v="1"/>
    <n v="0.5"/>
    <n v="0"/>
    <n v="34"/>
    <n v="3.5"/>
    <m/>
    <x v="7"/>
    <x v="138"/>
    <m/>
    <m/>
  </r>
  <r>
    <x v="503"/>
    <m/>
    <s v="male"/>
    <m/>
    <n v="19"/>
    <n v="73.48939"/>
    <n v="1"/>
    <n v="1"/>
    <x v="4"/>
    <s v="."/>
    <s v="."/>
    <s v="."/>
    <s v="."/>
    <n v="1"/>
    <n v="1"/>
    <n v="1"/>
    <n v="1"/>
    <n v="0"/>
    <n v="34"/>
    <n v="5"/>
    <m/>
    <x v="7"/>
    <x v="176"/>
    <m/>
    <m/>
  </r>
  <r>
    <x v="503"/>
    <m/>
    <s v="male"/>
    <m/>
    <n v="21"/>
    <n v="73.48939"/>
    <n v="1"/>
    <n v="1"/>
    <x v="41"/>
    <s v="."/>
    <s v="."/>
    <s v="."/>
    <s v="."/>
    <n v="1"/>
    <n v="1"/>
    <n v="2"/>
    <n v="1"/>
    <n v="1"/>
    <n v="34"/>
    <n v="7"/>
    <m/>
    <x v="7"/>
    <x v="136"/>
    <m/>
    <m/>
  </r>
  <r>
    <x v="503"/>
    <m/>
    <s v="male"/>
    <m/>
    <n v="21"/>
    <n v="73.48939"/>
    <n v="1"/>
    <n v="1"/>
    <x v="4"/>
    <s v="."/>
    <s v="."/>
    <s v="."/>
    <s v="."/>
    <n v="1"/>
    <n v="0.5"/>
    <n v="1"/>
    <n v="1"/>
    <n v="1"/>
    <n v="34"/>
    <n v="5.5"/>
    <m/>
    <x v="7"/>
    <x v="148"/>
    <m/>
    <m/>
  </r>
  <r>
    <x v="504"/>
    <m/>
    <s v="male"/>
    <m/>
    <n v="29"/>
    <n v="72.383300000000006"/>
    <n v="0"/>
    <n v="0"/>
    <x v="0"/>
    <s v="."/>
    <s v="."/>
    <s v="."/>
    <s v="."/>
    <n v="0"/>
    <n v="0"/>
    <n v="0"/>
    <n v="0"/>
    <n v="0"/>
    <n v="23"/>
    <n v="0"/>
    <m/>
    <x v="6"/>
    <x v="153"/>
    <m/>
    <m/>
  </r>
  <r>
    <x v="504"/>
    <m/>
    <s v="male"/>
    <m/>
    <n v="29"/>
    <n v="72.383300000000006"/>
    <n v="0"/>
    <n v="0"/>
    <x v="0"/>
    <s v="."/>
    <s v="."/>
    <s v="."/>
    <s v="."/>
    <n v="0"/>
    <n v="0"/>
    <n v="0"/>
    <n v="0"/>
    <n v="0"/>
    <n v="23"/>
    <n v="0"/>
    <m/>
    <x v="6"/>
    <x v="103"/>
    <m/>
    <m/>
  </r>
  <r>
    <x v="504"/>
    <m/>
    <s v="male"/>
    <m/>
    <n v="28"/>
    <n v="72.383300000000006"/>
    <n v="0"/>
    <n v="0"/>
    <x v="0"/>
    <s v="."/>
    <s v="."/>
    <s v="."/>
    <s v="."/>
    <n v="0"/>
    <n v="0"/>
    <n v="0"/>
    <n v="0"/>
    <n v="0"/>
    <n v="23"/>
    <n v="0"/>
    <m/>
    <x v="6"/>
    <x v="104"/>
    <m/>
    <m/>
  </r>
  <r>
    <x v="504"/>
    <m/>
    <s v="male"/>
    <m/>
    <n v="30"/>
    <n v="72.383300000000006"/>
    <n v="0"/>
    <n v="0"/>
    <x v="0"/>
    <s v="."/>
    <s v="."/>
    <s v="."/>
    <s v="."/>
    <n v="0"/>
    <n v="0"/>
    <n v="0"/>
    <n v="0"/>
    <n v="0"/>
    <n v="23"/>
    <n v="0"/>
    <m/>
    <x v="6"/>
    <x v="55"/>
    <m/>
    <m/>
  </r>
  <r>
    <x v="504"/>
    <m/>
    <s v="male"/>
    <m/>
    <n v="30"/>
    <n v="72.383300000000006"/>
    <n v="0"/>
    <n v="0"/>
    <x v="0"/>
    <s v="."/>
    <s v="."/>
    <s v="."/>
    <s v="."/>
    <n v="0"/>
    <n v="0"/>
    <n v="0"/>
    <n v="0"/>
    <n v="0"/>
    <n v="23"/>
    <n v="0"/>
    <m/>
    <x v="6"/>
    <x v="198"/>
    <m/>
    <m/>
  </r>
  <r>
    <x v="504"/>
    <m/>
    <s v="male"/>
    <m/>
    <n v="30"/>
    <n v="72.383300000000006"/>
    <n v="0"/>
    <n v="0"/>
    <x v="0"/>
    <s v="Active Mood disorder"/>
    <s v="Active Bereavement"/>
    <s v="."/>
    <s v="."/>
    <n v="0"/>
    <n v="0"/>
    <n v="0"/>
    <n v="0"/>
    <n v="0"/>
    <n v="23"/>
    <n v="0"/>
    <m/>
    <x v="7"/>
    <x v="199"/>
    <m/>
    <m/>
  </r>
  <r>
    <x v="504"/>
    <m/>
    <s v="male"/>
    <m/>
    <n v="30"/>
    <n v="72.383300000000006"/>
    <n v="0"/>
    <n v="0"/>
    <x v="0"/>
    <s v="."/>
    <s v="."/>
    <s v="."/>
    <s v="."/>
    <n v="0"/>
    <n v="0"/>
    <n v="0"/>
    <n v="0"/>
    <n v="0"/>
    <n v="23"/>
    <n v="0"/>
    <m/>
    <x v="7"/>
    <x v="200"/>
    <m/>
    <m/>
  </r>
  <r>
    <x v="504"/>
    <m/>
    <s v="male"/>
    <m/>
    <n v="29"/>
    <n v="72.383300000000006"/>
    <n v="0"/>
    <n v="0"/>
    <x v="0"/>
    <s v="."/>
    <s v="."/>
    <s v="."/>
    <s v="."/>
    <n v="0"/>
    <n v="0"/>
    <n v="0"/>
    <n v="0"/>
    <n v="0"/>
    <n v="23"/>
    <n v="0"/>
    <m/>
    <x v="6"/>
    <x v="142"/>
    <m/>
    <m/>
  </r>
  <r>
    <x v="504"/>
    <m/>
    <s v="male"/>
    <m/>
    <n v="30"/>
    <n v="72.383300000000006"/>
    <n v="0"/>
    <n v="0"/>
    <x v="0"/>
    <s v="Remote CVD"/>
    <s v="Remote Other neurol/med diagnoses"/>
    <s v="."/>
    <s v="."/>
    <n v="0"/>
    <n v="0"/>
    <n v="0"/>
    <n v="0"/>
    <n v="0"/>
    <n v="23"/>
    <n v="0"/>
    <m/>
    <x v="14"/>
    <x v="137"/>
    <m/>
    <m/>
  </r>
  <r>
    <x v="504"/>
    <m/>
    <s v="male"/>
    <m/>
    <n v="30"/>
    <n v="72.383300000000006"/>
    <n v="0"/>
    <n v="0"/>
    <x v="0"/>
    <s v="."/>
    <s v="."/>
    <s v="."/>
    <s v="."/>
    <n v="0"/>
    <n v="0"/>
    <n v="0"/>
    <n v="0"/>
    <n v="0"/>
    <n v="23"/>
    <n v="0"/>
    <m/>
    <x v="6"/>
    <x v="139"/>
    <m/>
    <m/>
  </r>
  <r>
    <x v="504"/>
    <m/>
    <s v="male"/>
    <m/>
    <n v="25"/>
    <n v="72.383300000000006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505"/>
    <m/>
    <s v="male"/>
    <m/>
    <n v="27"/>
    <n v="85.63176"/>
    <n v="0"/>
    <n v="0"/>
    <x v="0"/>
    <s v="."/>
    <s v="."/>
    <s v="."/>
    <s v="."/>
    <n v="0"/>
    <n v="0"/>
    <n v="0"/>
    <n v="0"/>
    <n v="0"/>
    <n v="33"/>
    <n v="0"/>
    <m/>
    <x v="2"/>
    <x v="112"/>
    <m/>
    <m/>
  </r>
  <r>
    <x v="505"/>
    <m/>
    <s v="male"/>
    <m/>
    <n v="29"/>
    <n v="85.63176"/>
    <n v="0"/>
    <n v="0"/>
    <x v="0"/>
    <s v="."/>
    <s v="."/>
    <s v="."/>
    <s v="."/>
    <n v="0"/>
    <n v="0"/>
    <n v="0"/>
    <n v="0"/>
    <n v="0"/>
    <n v="33"/>
    <n v="0"/>
    <m/>
    <x v="2"/>
    <x v="13"/>
    <m/>
    <m/>
  </r>
  <r>
    <x v="506"/>
    <m/>
    <s v="male"/>
    <m/>
    <n v="21"/>
    <n v="88.199860000000001"/>
    <n v="0.5"/>
    <n v="0.5"/>
    <x v="4"/>
    <s v="."/>
    <s v="."/>
    <s v="."/>
    <s v="."/>
    <n v="0.5"/>
    <n v="0.5"/>
    <n v="1"/>
    <n v="1"/>
    <n v="1"/>
    <n v="34"/>
    <n v="4.5"/>
    <m/>
    <x v="4"/>
    <x v="74"/>
    <m/>
    <m/>
  </r>
  <r>
    <x v="506"/>
    <m/>
    <s v="male"/>
    <m/>
    <n v="25"/>
    <n v="88.199860000000001"/>
    <n v="1"/>
    <n v="1"/>
    <x v="4"/>
    <s v="Active Mood disorder"/>
    <s v="."/>
    <s v="."/>
    <s v="."/>
    <n v="1"/>
    <n v="1"/>
    <n v="1"/>
    <n v="1"/>
    <n v="0"/>
    <n v="34"/>
    <n v="5"/>
    <m/>
    <x v="4"/>
    <x v="57"/>
    <m/>
    <m/>
  </r>
  <r>
    <x v="507"/>
    <m/>
    <s v="male"/>
    <m/>
    <n v="29"/>
    <n v="72.665300000000002"/>
    <n v="0.5"/>
    <n v="0.5"/>
    <x v="24"/>
    <s v="Frontotemporal demt. secn"/>
    <s v="AD dem cannot be primary"/>
    <s v="Active Mood disorder"/>
    <s v="."/>
    <n v="0.5"/>
    <n v="0.5"/>
    <n v="0.5"/>
    <n v="0.5"/>
    <n v="0"/>
    <n v="23"/>
    <n v="2.5"/>
    <m/>
    <x v="8"/>
    <x v="20"/>
    <m/>
    <m/>
  </r>
  <r>
    <x v="507"/>
    <m/>
    <s v="male"/>
    <m/>
    <n v="25"/>
    <n v="72.665300000000002"/>
    <n v="0.5"/>
    <n v="0.5"/>
    <x v="24"/>
    <s v="AD dem cannot be primary"/>
    <s v="Active PD idiopathic"/>
    <s v="."/>
    <s v="."/>
    <n v="0.5"/>
    <n v="0.5"/>
    <n v="0.5"/>
    <n v="0"/>
    <n v="0.5"/>
    <n v="23"/>
    <n v="2.5"/>
    <m/>
    <x v="8"/>
    <x v="135"/>
    <m/>
    <m/>
  </r>
  <r>
    <x v="507"/>
    <m/>
    <s v="male"/>
    <m/>
    <n v="28"/>
    <n v="72.665300000000002"/>
    <n v="0.5"/>
    <n v="0.5"/>
    <x v="24"/>
    <s v="Active PD idiopathic"/>
    <s v="Remote Mood disorder"/>
    <s v="."/>
    <s v="."/>
    <n v="0.5"/>
    <n v="0.5"/>
    <n v="0.5"/>
    <n v="0"/>
    <n v="0"/>
    <n v="23"/>
    <n v="2"/>
    <m/>
    <x v="4"/>
    <x v="20"/>
    <m/>
    <m/>
  </r>
  <r>
    <x v="507"/>
    <m/>
    <s v="male"/>
    <m/>
    <n v="27"/>
    <n v="72.665300000000002"/>
    <n v="0.5"/>
    <n v="0.5"/>
    <x v="1"/>
    <s v="Active PD idiopathic"/>
    <s v="Active Mood disorder"/>
    <s v="."/>
    <s v="."/>
    <n v="0.5"/>
    <n v="0.5"/>
    <n v="0.5"/>
    <n v="0"/>
    <n v="0"/>
    <n v="23"/>
    <n v="2"/>
    <m/>
    <x v="4"/>
    <x v="177"/>
    <m/>
    <m/>
  </r>
  <r>
    <x v="507"/>
    <m/>
    <s v="male"/>
    <m/>
    <n v="26"/>
    <n v="72.665300000000002"/>
    <n v="0.5"/>
    <n v="0.5"/>
    <x v="3"/>
    <s v="Active Mood disorder"/>
    <s v="Active Other neurol/med diagnoses"/>
    <s v="."/>
    <s v="."/>
    <n v="0.5"/>
    <n v="0.5"/>
    <n v="0.5"/>
    <n v="0.5"/>
    <n v="0"/>
    <n v="23"/>
    <n v="2.5"/>
    <m/>
    <x v="4"/>
    <x v="168"/>
    <m/>
    <m/>
  </r>
  <r>
    <x v="507"/>
    <m/>
    <s v="male"/>
    <m/>
    <n v="27"/>
    <n v="72.665300000000002"/>
    <n v="0.5"/>
    <n v="0.5"/>
    <x v="3"/>
    <s v="Active Mood disorder"/>
    <s v="Active Other neurol/med diagnoses"/>
    <s v="."/>
    <s v="."/>
    <n v="0.5"/>
    <n v="0.5"/>
    <n v="0.5"/>
    <n v="0"/>
    <n v="0.5"/>
    <n v="23"/>
    <n v="2.5"/>
    <m/>
    <x v="4"/>
    <x v="30"/>
    <m/>
    <m/>
  </r>
  <r>
    <x v="508"/>
    <m/>
    <s v="female"/>
    <m/>
    <n v="27"/>
    <n v="74.075294"/>
    <n v="0"/>
    <n v="0"/>
    <x v="0"/>
    <s v="Remote Hypothyroidism"/>
    <s v="."/>
    <s v="."/>
    <s v="."/>
    <n v="0"/>
    <n v="0"/>
    <n v="0"/>
    <n v="0"/>
    <n v="0"/>
    <n v="23"/>
    <n v="0"/>
    <m/>
    <x v="8"/>
    <x v="78"/>
    <m/>
    <m/>
  </r>
  <r>
    <x v="508"/>
    <m/>
    <s v="female"/>
    <m/>
    <n v="30"/>
    <n v="74.075294"/>
    <n v="0"/>
    <n v="0"/>
    <x v="0"/>
    <s v="."/>
    <s v="."/>
    <s v="."/>
    <s v="."/>
    <n v="0"/>
    <n v="0"/>
    <n v="0"/>
    <n v="0"/>
    <n v="0"/>
    <n v="23"/>
    <n v="0"/>
    <m/>
    <x v="8"/>
    <x v="37"/>
    <m/>
    <m/>
  </r>
  <r>
    <x v="508"/>
    <m/>
    <s v="female"/>
    <m/>
    <n v="30"/>
    <n v="74.075294"/>
    <n v="0"/>
    <n v="0"/>
    <x v="0"/>
    <s v="Remote Hypothyroidism"/>
    <s v="."/>
    <s v="."/>
    <s v="."/>
    <n v="0"/>
    <n v="0"/>
    <n v="0"/>
    <n v="0"/>
    <n v="0"/>
    <n v="23"/>
    <n v="0"/>
    <m/>
    <x v="8"/>
    <x v="37"/>
    <m/>
    <m/>
  </r>
  <r>
    <x v="509"/>
    <m/>
    <s v="female"/>
    <m/>
    <n v="30"/>
    <n v="75.436004999999994"/>
    <n v="0"/>
    <n v="0"/>
    <x v="0"/>
    <s v="."/>
    <s v="."/>
    <s v="."/>
    <s v="."/>
    <n v="0"/>
    <n v="0"/>
    <n v="0"/>
    <n v="0"/>
    <n v="0"/>
    <n v="33"/>
    <n v="0"/>
    <m/>
    <x v="5"/>
    <x v="47"/>
    <m/>
    <m/>
  </r>
  <r>
    <x v="509"/>
    <m/>
    <s v="female"/>
    <m/>
    <n v="29"/>
    <n v="75.436004999999994"/>
    <n v="0"/>
    <n v="0"/>
    <x v="0"/>
    <s v="."/>
    <s v="."/>
    <s v="."/>
    <s v="."/>
    <n v="0"/>
    <n v="0"/>
    <n v="0"/>
    <n v="0"/>
    <n v="0"/>
    <n v="33"/>
    <n v="0"/>
    <m/>
    <x v="2"/>
    <x v="112"/>
    <m/>
    <m/>
  </r>
  <r>
    <x v="509"/>
    <m/>
    <s v="female"/>
    <m/>
    <n v="30"/>
    <n v="75.436004999999994"/>
    <n v="0"/>
    <n v="0"/>
    <x v="0"/>
    <s v="."/>
    <s v="."/>
    <s v="."/>
    <s v="."/>
    <n v="0"/>
    <n v="0"/>
    <n v="0"/>
    <n v="0"/>
    <n v="0"/>
    <n v="33"/>
    <n v="0"/>
    <m/>
    <x v="5"/>
    <x v="48"/>
    <m/>
    <m/>
  </r>
  <r>
    <x v="509"/>
    <m/>
    <s v="female"/>
    <m/>
    <n v="30"/>
    <n v="75.436004999999994"/>
    <n v="0"/>
    <n v="0"/>
    <x v="0"/>
    <s v="Active Other neurol/med diagnoses"/>
    <s v="."/>
    <s v="."/>
    <s v="."/>
    <n v="0"/>
    <n v="0"/>
    <n v="0"/>
    <n v="0"/>
    <n v="0"/>
    <n v="33"/>
    <n v="0"/>
    <m/>
    <x v="2"/>
    <x v="13"/>
    <m/>
    <m/>
  </r>
  <r>
    <x v="509"/>
    <m/>
    <s v="female"/>
    <m/>
    <n v="29"/>
    <n v="75.436004999999994"/>
    <n v="0"/>
    <n v="0"/>
    <x v="0"/>
    <s v="."/>
    <s v="."/>
    <s v="."/>
    <s v="."/>
    <n v="0"/>
    <n v="0"/>
    <n v="0"/>
    <n v="0"/>
    <n v="0"/>
    <n v="33"/>
    <n v="0"/>
    <m/>
    <x v="2"/>
    <x v="46"/>
    <m/>
    <m/>
  </r>
  <r>
    <x v="509"/>
    <m/>
    <s v="female"/>
    <m/>
    <n v="30"/>
    <n v="75.436004999999994"/>
    <n v="0"/>
    <n v="0"/>
    <x v="0"/>
    <s v="."/>
    <s v="."/>
    <s v="."/>
    <s v="."/>
    <n v="0"/>
    <n v="0"/>
    <n v="0"/>
    <n v="0"/>
    <n v="0"/>
    <n v="33"/>
    <n v="0"/>
    <m/>
    <x v="5"/>
    <x v="73"/>
    <m/>
    <m/>
  </r>
  <r>
    <x v="510"/>
    <m/>
    <s v="male"/>
    <m/>
    <n v="27"/>
    <n v="74.592740000000006"/>
    <n v="1"/>
    <n v="0.5"/>
    <x v="4"/>
    <s v="Remote Hypothyroidism"/>
    <s v="."/>
    <s v="."/>
    <s v="."/>
    <n v="1"/>
    <n v="1"/>
    <n v="1"/>
    <n v="1"/>
    <n v="0"/>
    <n v="34"/>
    <n v="4.5"/>
    <m/>
    <x v="13"/>
    <x v="189"/>
    <m/>
    <m/>
  </r>
  <r>
    <x v="510"/>
    <m/>
    <s v="male"/>
    <m/>
    <n v="23"/>
    <n v="74.592740000000006"/>
    <n v="1"/>
    <n v="1"/>
    <x v="4"/>
    <s v="."/>
    <s v="."/>
    <s v="."/>
    <s v="."/>
    <n v="0.5"/>
    <n v="1"/>
    <n v="1"/>
    <n v="1"/>
    <n v="0"/>
    <n v="34"/>
    <n v="4.5"/>
    <m/>
    <x v="12"/>
    <x v="201"/>
    <m/>
    <m/>
  </r>
  <r>
    <x v="510"/>
    <m/>
    <s v="male"/>
    <m/>
    <n v="22"/>
    <n v="74.592740000000006"/>
    <n v="1"/>
    <n v="1"/>
    <x v="4"/>
    <s v="Active Other neurol/med diagnoses"/>
    <s v="."/>
    <s v="."/>
    <s v="."/>
    <n v="1"/>
    <n v="1"/>
    <n v="1"/>
    <n v="1"/>
    <n v="1"/>
    <n v="34"/>
    <n v="6"/>
    <m/>
    <x v="13"/>
    <x v="202"/>
    <m/>
    <m/>
  </r>
  <r>
    <x v="510"/>
    <m/>
    <s v="male"/>
    <m/>
    <n v="15"/>
    <n v="74.592740000000006"/>
    <n v="2"/>
    <n v="2"/>
    <x v="4"/>
    <s v="Active Mood disorder"/>
    <s v="Remote Hypothyroidism"/>
    <s v="Active Other neurol/med diagnoses"/>
    <s v="."/>
    <n v="2"/>
    <n v="2"/>
    <n v="2"/>
    <n v="2"/>
    <n v="2"/>
    <n v="34"/>
    <n v="12"/>
    <m/>
    <x v="0"/>
    <x v="0"/>
    <m/>
    <m/>
  </r>
  <r>
    <x v="511"/>
    <m/>
    <s v="male"/>
    <m/>
    <n v="27"/>
    <n v="76.386039999999994"/>
    <n v="0.5"/>
    <n v="0.5"/>
    <x v="4"/>
    <s v="."/>
    <s v="."/>
    <s v="."/>
    <s v="."/>
    <n v="0.5"/>
    <n v="0.5"/>
    <n v="0.5"/>
    <n v="0.5"/>
    <n v="0"/>
    <n v="33"/>
    <n v="2.5"/>
    <m/>
    <x v="0"/>
    <x v="58"/>
    <m/>
    <m/>
  </r>
  <r>
    <x v="511"/>
    <m/>
    <s v="male"/>
    <m/>
    <n v="26"/>
    <n v="76.386039999999994"/>
    <n v="0.5"/>
    <n v="0.5"/>
    <x v="4"/>
    <s v="."/>
    <s v="."/>
    <s v="."/>
    <s v="."/>
    <n v="0.5"/>
    <n v="0.5"/>
    <n v="0.5"/>
    <n v="0.5"/>
    <n v="0"/>
    <n v="33"/>
    <n v="2.5"/>
    <m/>
    <x v="14"/>
    <x v="127"/>
    <m/>
    <m/>
  </r>
  <r>
    <x v="511"/>
    <m/>
    <s v="male"/>
    <m/>
    <n v="25"/>
    <n v="76.386039999999994"/>
    <n v="0.5"/>
    <n v="0.5"/>
    <x v="4"/>
    <s v="."/>
    <s v="."/>
    <s v="."/>
    <s v="."/>
    <n v="0.5"/>
    <n v="0.5"/>
    <n v="1"/>
    <n v="0.5"/>
    <n v="0"/>
    <n v="33"/>
    <n v="3"/>
    <m/>
    <x v="14"/>
    <x v="22"/>
    <m/>
    <m/>
  </r>
  <r>
    <x v="511"/>
    <m/>
    <s v="male"/>
    <m/>
    <n v="24"/>
    <n v="76.386039999999994"/>
    <n v="0.5"/>
    <n v="1"/>
    <x v="4"/>
    <s v="."/>
    <s v="."/>
    <s v="."/>
    <s v="."/>
    <n v="1"/>
    <n v="0.5"/>
    <n v="1"/>
    <n v="0.5"/>
    <n v="0"/>
    <n v="33"/>
    <n v="4"/>
    <m/>
    <x v="14"/>
    <x v="8"/>
    <m/>
    <m/>
  </r>
  <r>
    <x v="512"/>
    <m/>
    <s v="male"/>
    <m/>
    <n v="28"/>
    <n v="66.154685999999998"/>
    <n v="0"/>
    <n v="0"/>
    <x v="0"/>
    <s v="."/>
    <s v="."/>
    <s v="."/>
    <s v="."/>
    <n v="0"/>
    <n v="0.5"/>
    <n v="0"/>
    <n v="0"/>
    <n v="0"/>
    <n v="34"/>
    <n v="0.5"/>
    <m/>
    <x v="12"/>
    <x v="34"/>
    <m/>
    <m/>
  </r>
  <r>
    <x v="513"/>
    <m/>
    <s v="female"/>
    <m/>
    <n v="29"/>
    <n v="64.665300000000002"/>
    <n v="0"/>
    <n v="0"/>
    <x v="0"/>
    <s v="Remote Mood disorder"/>
    <s v="."/>
    <s v="."/>
    <s v="."/>
    <n v="0"/>
    <n v="0"/>
    <n v="0"/>
    <n v="0"/>
    <n v="0"/>
    <n v="33"/>
    <n v="0"/>
    <m/>
    <x v="2"/>
    <x v="1"/>
    <m/>
    <m/>
  </r>
  <r>
    <x v="513"/>
    <m/>
    <s v="female"/>
    <m/>
    <n v="30"/>
    <n v="64.665300000000002"/>
    <n v="0"/>
    <n v="0"/>
    <x v="0"/>
    <s v="."/>
    <s v="."/>
    <s v="."/>
    <s v="."/>
    <n v="0"/>
    <n v="0"/>
    <n v="0"/>
    <n v="0"/>
    <n v="0"/>
    <n v="33"/>
    <n v="0"/>
    <m/>
    <x v="5"/>
    <x v="43"/>
    <m/>
    <m/>
  </r>
  <r>
    <x v="513"/>
    <m/>
    <s v="female"/>
    <m/>
    <n v="29"/>
    <n v="64.665300000000002"/>
    <n v="0"/>
    <n v="0"/>
    <x v="0"/>
    <s v="."/>
    <s v="."/>
    <s v="."/>
    <s v="."/>
    <n v="0"/>
    <n v="0"/>
    <n v="0"/>
    <n v="0"/>
    <n v="0"/>
    <n v="33"/>
    <n v="0"/>
    <m/>
    <x v="5"/>
    <x v="43"/>
    <m/>
    <m/>
  </r>
  <r>
    <x v="513"/>
    <m/>
    <s v="female"/>
    <m/>
    <n v="28"/>
    <n v="64.665300000000002"/>
    <n v="0"/>
    <n v="0"/>
    <x v="0"/>
    <s v="Active Mood disorder"/>
    <s v="Remote Hypothyroidism"/>
    <s v="."/>
    <s v="."/>
    <n v="0"/>
    <n v="0"/>
    <n v="0"/>
    <n v="0"/>
    <n v="0"/>
    <n v="33"/>
    <n v="0"/>
    <m/>
    <x v="5"/>
    <x v="12"/>
    <m/>
    <m/>
  </r>
  <r>
    <x v="513"/>
    <m/>
    <s v="female"/>
    <m/>
    <n v="29"/>
    <n v="64.665300000000002"/>
    <n v="0"/>
    <n v="0"/>
    <x v="0"/>
    <s v="Remote Hypothyroidism"/>
    <s v="."/>
    <s v="."/>
    <s v="."/>
    <n v="0"/>
    <n v="0"/>
    <n v="0"/>
    <n v="0"/>
    <n v="0"/>
    <n v="33"/>
    <n v="0"/>
    <m/>
    <x v="5"/>
    <x v="13"/>
    <m/>
    <m/>
  </r>
  <r>
    <x v="514"/>
    <m/>
    <s v="male"/>
    <m/>
    <n v="28"/>
    <n v="73.037639999999996"/>
    <n v="0"/>
    <n v="0"/>
    <x v="0"/>
    <s v="Active Seizure Disorder"/>
    <s v="."/>
    <s v="."/>
    <s v="."/>
    <n v="0"/>
    <n v="0"/>
    <n v="0"/>
    <n v="0"/>
    <n v="0"/>
    <n v="33"/>
    <n v="0"/>
    <m/>
    <x v="10"/>
    <x v="4"/>
    <m/>
    <m/>
  </r>
  <r>
    <x v="514"/>
    <m/>
    <s v="male"/>
    <m/>
    <n v="30"/>
    <n v="73.037639999999996"/>
    <n v="0"/>
    <n v="0"/>
    <x v="0"/>
    <s v="Remote Hypothyroidism"/>
    <s v="Remote Seizure Disorder"/>
    <s v="."/>
    <s v="."/>
    <n v="0"/>
    <n v="0"/>
    <n v="0"/>
    <n v="0"/>
    <n v="0"/>
    <n v="33"/>
    <n v="0"/>
    <m/>
    <x v="10"/>
    <x v="67"/>
    <m/>
    <m/>
  </r>
  <r>
    <x v="514"/>
    <m/>
    <s v="male"/>
    <m/>
    <n v="30"/>
    <n v="73.037639999999996"/>
    <n v="0"/>
    <n v="0"/>
    <x v="0"/>
    <s v="Remote Seizure Disorder"/>
    <s v="."/>
    <s v="."/>
    <s v="."/>
    <n v="0"/>
    <n v="0"/>
    <n v="0"/>
    <n v="0"/>
    <n v="0"/>
    <n v="33"/>
    <n v="0"/>
    <m/>
    <x v="10"/>
    <x v="36"/>
    <m/>
    <m/>
  </r>
  <r>
    <x v="514"/>
    <m/>
    <s v="male"/>
    <m/>
    <n v="29"/>
    <n v="73.037639999999996"/>
    <n v="0"/>
    <n v="0"/>
    <x v="0"/>
    <s v="Remote Hypothyroidism"/>
    <s v="Remote Seizure Disorder"/>
    <s v="."/>
    <s v="."/>
    <n v="0"/>
    <n v="0"/>
    <n v="0"/>
    <n v="0"/>
    <n v="0"/>
    <n v="33"/>
    <n v="0"/>
    <m/>
    <x v="10"/>
    <x v="39"/>
    <m/>
    <m/>
  </r>
  <r>
    <x v="514"/>
    <m/>
    <s v="male"/>
    <m/>
    <n v="29"/>
    <n v="73.037639999999996"/>
    <n v="0"/>
    <n v="0"/>
    <x v="0"/>
    <s v="Remote Hypothyroidism"/>
    <s v="Remote Seizure Disorder"/>
    <s v="."/>
    <s v="."/>
    <n v="0"/>
    <n v="0"/>
    <n v="0"/>
    <n v="0"/>
    <n v="0"/>
    <n v="33"/>
    <n v="0"/>
    <m/>
    <x v="10"/>
    <x v="154"/>
    <m/>
    <m/>
  </r>
  <r>
    <x v="514"/>
    <m/>
    <s v="male"/>
    <m/>
    <n v="30"/>
    <n v="73.037639999999996"/>
    <n v="0"/>
    <n v="0"/>
    <x v="0"/>
    <s v="Active PD idiopathic"/>
    <s v="."/>
    <s v="."/>
    <s v="."/>
    <n v="0"/>
    <n v="0"/>
    <n v="0"/>
    <n v="0"/>
    <n v="0"/>
    <n v="33"/>
    <n v="0"/>
    <m/>
    <x v="10"/>
    <x v="39"/>
    <m/>
    <m/>
  </r>
  <r>
    <x v="515"/>
    <m/>
    <s v="male"/>
    <m/>
    <n v="29"/>
    <n v="66.913070000000005"/>
    <n v="0.5"/>
    <n v="0"/>
    <x v="2"/>
    <s v="."/>
    <s v="."/>
    <s v="."/>
    <s v="."/>
    <n v="0"/>
    <n v="0"/>
    <n v="0.5"/>
    <n v="0"/>
    <n v="0"/>
    <n v="33"/>
    <n v="0.5"/>
    <m/>
    <x v="8"/>
    <x v="21"/>
    <m/>
    <m/>
  </r>
  <r>
    <x v="515"/>
    <m/>
    <s v="male"/>
    <m/>
    <n v="27"/>
    <n v="66.913070000000005"/>
    <n v="0"/>
    <n v="0"/>
    <x v="0"/>
    <s v="Active Mood disorder"/>
    <s v="."/>
    <s v="."/>
    <s v="."/>
    <n v="0"/>
    <n v="0"/>
    <n v="0"/>
    <n v="0"/>
    <n v="0"/>
    <n v="33"/>
    <n v="0"/>
    <m/>
    <x v="4"/>
    <x v="50"/>
    <m/>
    <m/>
  </r>
  <r>
    <x v="515"/>
    <m/>
    <s v="male"/>
    <m/>
    <n v="30"/>
    <n v="66.913070000000005"/>
    <n v="0.5"/>
    <n v="0"/>
    <x v="1"/>
    <s v="."/>
    <s v="."/>
    <s v="."/>
    <s v="."/>
    <n v="0"/>
    <n v="0"/>
    <n v="0.5"/>
    <n v="0"/>
    <n v="0"/>
    <n v="33"/>
    <n v="0.5"/>
    <m/>
    <x v="4"/>
    <x v="79"/>
    <m/>
    <m/>
  </r>
  <r>
    <x v="515"/>
    <m/>
    <s v="male"/>
    <m/>
    <n v="25"/>
    <n v="66.913070000000005"/>
    <n v="0.5"/>
    <n v="0"/>
    <x v="1"/>
    <s v="Active Med-induced Cog Dys"/>
    <s v="."/>
    <s v="."/>
    <s v="."/>
    <n v="0"/>
    <n v="0"/>
    <n v="0.5"/>
    <n v="0"/>
    <n v="0"/>
    <n v="33"/>
    <n v="0.5"/>
    <m/>
    <x v="4"/>
    <x v="41"/>
    <m/>
    <m/>
  </r>
  <r>
    <x v="515"/>
    <m/>
    <s v="male"/>
    <m/>
    <n v="28"/>
    <n v="66.913070000000005"/>
    <n v="0"/>
    <n v="0"/>
    <x v="0"/>
    <s v="Active Mood disorder"/>
    <s v="."/>
    <s v="."/>
    <s v="."/>
    <n v="0"/>
    <n v="0"/>
    <n v="0"/>
    <n v="0"/>
    <n v="0"/>
    <n v="33"/>
    <n v="0"/>
    <m/>
    <x v="4"/>
    <x v="28"/>
    <m/>
    <m/>
  </r>
  <r>
    <x v="515"/>
    <m/>
    <s v="male"/>
    <m/>
    <n v="28"/>
    <n v="66.913070000000005"/>
    <n v="0.5"/>
    <n v="0"/>
    <x v="1"/>
    <s v="Active Med-induced Cog Dys"/>
    <s v="Active Seizure Disorder"/>
    <s v="."/>
    <s v="."/>
    <n v="0"/>
    <n v="0.5"/>
    <n v="0.5"/>
    <n v="0.5"/>
    <n v="0"/>
    <n v="33"/>
    <n v="1.5"/>
    <m/>
    <x v="4"/>
    <x v="58"/>
    <m/>
    <m/>
  </r>
  <r>
    <x v="515"/>
    <m/>
    <s v="male"/>
    <m/>
    <n v="30"/>
    <n v="66.913070000000005"/>
    <n v="0.5"/>
    <n v="0"/>
    <x v="1"/>
    <s v="Active Med-induced Cog Dys"/>
    <s v="Active Seizure Disorder"/>
    <s v="."/>
    <s v="."/>
    <n v="0"/>
    <n v="0"/>
    <n v="0.5"/>
    <n v="0"/>
    <n v="0"/>
    <n v="33"/>
    <n v="0.5"/>
    <m/>
    <x v="4"/>
    <x v="26"/>
    <m/>
    <m/>
  </r>
  <r>
    <x v="515"/>
    <m/>
    <s v="male"/>
    <m/>
    <n v="30"/>
    <n v="66.913070000000005"/>
    <n v="0.5"/>
    <n v="0"/>
    <x v="4"/>
    <s v="Active Mood disorder"/>
    <s v="."/>
    <s v="."/>
    <s v="."/>
    <n v="0"/>
    <n v="0"/>
    <n v="0.5"/>
    <n v="0.5"/>
    <n v="0"/>
    <n v="33"/>
    <n v="1"/>
    <m/>
    <x v="4"/>
    <x v="8"/>
    <m/>
    <m/>
  </r>
  <r>
    <x v="515"/>
    <m/>
    <s v="male"/>
    <m/>
    <n v="29"/>
    <n v="66.913070000000005"/>
    <n v="0.5"/>
    <n v="0"/>
    <x v="1"/>
    <s v="Remote Mood disorder"/>
    <s v="."/>
    <s v="."/>
    <s v="."/>
    <n v="0"/>
    <n v="0"/>
    <n v="0.5"/>
    <n v="0"/>
    <n v="0"/>
    <n v="33"/>
    <n v="0.5"/>
    <m/>
    <x v="6"/>
    <x v="8"/>
    <m/>
    <m/>
  </r>
  <r>
    <x v="515"/>
    <m/>
    <s v="male"/>
    <m/>
    <n v="24"/>
    <n v="66.913070000000005"/>
    <n v="0.5"/>
    <n v="0"/>
    <x v="4"/>
    <s v="Active Med-induced Cog Dys"/>
    <s v="."/>
    <s v="."/>
    <s v="."/>
    <n v="0"/>
    <n v="0"/>
    <n v="0.5"/>
    <n v="0"/>
    <n v="0"/>
    <n v="33"/>
    <n v="0.5"/>
    <m/>
    <x v="4"/>
    <x v="24"/>
    <m/>
    <m/>
  </r>
  <r>
    <x v="516"/>
    <m/>
    <s v="female"/>
    <m/>
    <n v="30"/>
    <n v="74.012320000000003"/>
    <n v="0.5"/>
    <n v="0.5"/>
    <x v="4"/>
    <s v="."/>
    <s v="."/>
    <s v="."/>
    <s v="."/>
    <n v="0"/>
    <n v="0.5"/>
    <n v="0.5"/>
    <n v="0"/>
    <n v="0"/>
    <n v="34"/>
    <n v="1.5"/>
    <m/>
    <x v="1"/>
    <x v="185"/>
    <m/>
    <m/>
  </r>
  <r>
    <x v="516"/>
    <m/>
    <s v="female"/>
    <m/>
    <n v="27"/>
    <n v="74.012320000000003"/>
    <n v="0.5"/>
    <n v="0.5"/>
    <x v="4"/>
    <s v="."/>
    <s v="."/>
    <s v="."/>
    <s v="."/>
    <n v="0.5"/>
    <n v="0.5"/>
    <n v="1"/>
    <n v="1"/>
    <n v="0"/>
    <n v="34"/>
    <n v="3.5"/>
    <m/>
    <x v="1"/>
    <x v="149"/>
    <m/>
    <m/>
  </r>
  <r>
    <x v="516"/>
    <m/>
    <s v="female"/>
    <m/>
    <n v="25"/>
    <n v="74.012320000000003"/>
    <n v="1"/>
    <n v="1"/>
    <x v="4"/>
    <s v="."/>
    <s v="."/>
    <s v="."/>
    <s v="."/>
    <n v="1"/>
    <n v="1"/>
    <n v="1"/>
    <n v="1"/>
    <n v="1"/>
    <n v="34"/>
    <n v="6"/>
    <m/>
    <x v="2"/>
    <x v="93"/>
    <m/>
    <m/>
  </r>
  <r>
    <x v="516"/>
    <m/>
    <s v="female"/>
    <m/>
    <n v="23"/>
    <n v="74.012320000000003"/>
    <n v="1"/>
    <n v="1"/>
    <x v="4"/>
    <s v="."/>
    <s v="."/>
    <s v="."/>
    <s v="."/>
    <n v="1"/>
    <n v="1"/>
    <n v="1"/>
    <n v="1"/>
    <n v="0"/>
    <n v="34"/>
    <n v="5"/>
    <m/>
    <x v="2"/>
    <x v="149"/>
    <m/>
    <m/>
  </r>
  <r>
    <x v="516"/>
    <m/>
    <s v="female"/>
    <m/>
    <n v="24"/>
    <n v="74.012320000000003"/>
    <n v="1"/>
    <n v="1"/>
    <x v="4"/>
    <s v="."/>
    <s v="."/>
    <s v="."/>
    <s v="."/>
    <n v="2"/>
    <n v="1"/>
    <n v="2"/>
    <n v="1"/>
    <n v="0"/>
    <n v="34"/>
    <n v="7"/>
    <m/>
    <x v="2"/>
    <x v="150"/>
    <m/>
    <m/>
  </r>
  <r>
    <x v="516"/>
    <m/>
    <s v="female"/>
    <m/>
    <n v="6"/>
    <n v="74.012320000000003"/>
    <n v="3"/>
    <n v="2"/>
    <x v="4"/>
    <s v="Active Med-induced Cog Dys"/>
    <s v="."/>
    <s v="."/>
    <s v="."/>
    <n v="3"/>
    <n v="2"/>
    <n v="3"/>
    <n v="3"/>
    <n v="3"/>
    <n v="34"/>
    <n v="16"/>
    <m/>
    <x v="2"/>
    <x v="186"/>
    <m/>
    <m/>
  </r>
  <r>
    <x v="517"/>
    <m/>
    <s v="female"/>
    <m/>
    <n v="30"/>
    <n v="65.062290000000004"/>
    <n v="0"/>
    <n v="0"/>
    <x v="0"/>
    <s v="."/>
    <s v="."/>
    <s v="."/>
    <s v="."/>
    <n v="0"/>
    <n v="0"/>
    <n v="0"/>
    <n v="0"/>
    <n v="0"/>
    <n v="33"/>
    <n v="0"/>
    <m/>
    <x v="2"/>
    <x v="11"/>
    <m/>
    <m/>
  </r>
  <r>
    <x v="517"/>
    <m/>
    <s v="female"/>
    <m/>
    <n v="29"/>
    <n v="65.062290000000004"/>
    <n v="0"/>
    <n v="0"/>
    <x v="0"/>
    <s v="."/>
    <s v="."/>
    <s v="."/>
    <s v="."/>
    <n v="0"/>
    <n v="0"/>
    <n v="0"/>
    <n v="0"/>
    <n v="0"/>
    <n v="33"/>
    <n v="0"/>
    <m/>
    <x v="5"/>
    <x v="46"/>
    <m/>
    <m/>
  </r>
  <r>
    <x v="517"/>
    <m/>
    <s v="female"/>
    <m/>
    <n v="30"/>
    <n v="65.062290000000004"/>
    <n v="0"/>
    <n v="0"/>
    <x v="0"/>
    <s v="."/>
    <s v="."/>
    <s v="."/>
    <s v="."/>
    <n v="0"/>
    <n v="0"/>
    <n v="0"/>
    <n v="0"/>
    <n v="0"/>
    <n v="33"/>
    <n v="0"/>
    <m/>
    <x v="5"/>
    <x v="12"/>
    <m/>
    <m/>
  </r>
  <r>
    <x v="517"/>
    <m/>
    <s v="female"/>
    <m/>
    <n v="30"/>
    <n v="65.062290000000004"/>
    <n v="0"/>
    <n v="0"/>
    <x v="0"/>
    <s v="Remote CVD"/>
    <s v="Remote Bereavement"/>
    <s v="."/>
    <s v="."/>
    <n v="0"/>
    <n v="0"/>
    <n v="0"/>
    <n v="0"/>
    <n v="0"/>
    <n v="33"/>
    <n v="0"/>
    <m/>
    <x v="2"/>
    <x v="57"/>
    <m/>
    <m/>
  </r>
  <r>
    <x v="517"/>
    <m/>
    <s v="female"/>
    <m/>
    <n v="30"/>
    <n v="65.062290000000004"/>
    <n v="0"/>
    <n v="0"/>
    <x v="0"/>
    <s v="."/>
    <s v="."/>
    <s v="."/>
    <s v="."/>
    <n v="0"/>
    <n v="0"/>
    <n v="0"/>
    <n v="0"/>
    <n v="0"/>
    <n v="33"/>
    <n v="0"/>
    <m/>
    <x v="2"/>
    <x v="86"/>
    <m/>
    <m/>
  </r>
  <r>
    <x v="517"/>
    <m/>
    <s v="female"/>
    <m/>
    <n v="29"/>
    <n v="65.062290000000004"/>
    <n v="0"/>
    <n v="0"/>
    <x v="0"/>
    <s v="."/>
    <s v="."/>
    <s v="."/>
    <s v="."/>
    <n v="0"/>
    <n v="0"/>
    <n v="0"/>
    <n v="0"/>
    <n v="0"/>
    <n v="33"/>
    <n v="0"/>
    <m/>
    <x v="2"/>
    <x v="10"/>
    <m/>
    <m/>
  </r>
  <r>
    <x v="517"/>
    <m/>
    <s v="female"/>
    <m/>
    <n v="30"/>
    <n v="65.062290000000004"/>
    <n v="0"/>
    <n v="0"/>
    <x v="0"/>
    <s v="."/>
    <s v="."/>
    <s v="."/>
    <s v="."/>
    <n v="0"/>
    <n v="0"/>
    <n v="0"/>
    <n v="0"/>
    <n v="0"/>
    <n v="33"/>
    <n v="0"/>
    <m/>
    <x v="5"/>
    <x v="10"/>
    <m/>
    <m/>
  </r>
  <r>
    <x v="518"/>
    <m/>
    <s v="female"/>
    <m/>
    <n v="25"/>
    <n v="70.751540000000006"/>
    <n v="0.5"/>
    <n v="0"/>
    <x v="32"/>
    <s v="Remote Mood disorder"/>
    <s v="."/>
    <s v="."/>
    <s v="."/>
    <n v="0.5"/>
    <n v="0.5"/>
    <n v="0.5"/>
    <n v="0"/>
    <n v="0"/>
    <n v="34"/>
    <n v="1.5"/>
    <m/>
    <x v="1"/>
    <x v="97"/>
    <m/>
    <m/>
  </r>
  <r>
    <x v="519"/>
    <m/>
    <s v="female"/>
    <m/>
    <n v="29"/>
    <n v="82.061599999999999"/>
    <n v="0"/>
    <n v="0"/>
    <x v="0"/>
    <s v="."/>
    <s v="."/>
    <s v="."/>
    <s v="."/>
    <n v="0"/>
    <n v="0"/>
    <n v="0"/>
    <n v="0"/>
    <n v="0"/>
    <n v="23"/>
    <n v="0"/>
    <m/>
    <x v="0"/>
    <x v="62"/>
    <m/>
    <m/>
  </r>
  <r>
    <x v="519"/>
    <m/>
    <s v="female"/>
    <m/>
    <n v="29"/>
    <n v="82.061599999999999"/>
    <n v="0"/>
    <n v="0"/>
    <x v="0"/>
    <s v="."/>
    <s v="."/>
    <s v="."/>
    <s v="."/>
    <n v="0"/>
    <n v="0"/>
    <n v="0"/>
    <n v="0"/>
    <n v="0"/>
    <n v="23"/>
    <n v="0"/>
    <m/>
    <x v="0"/>
    <x v="62"/>
    <m/>
    <m/>
  </r>
  <r>
    <x v="519"/>
    <m/>
    <s v="female"/>
    <m/>
    <n v="29"/>
    <n v="82.061599999999999"/>
    <n v="0"/>
    <n v="0"/>
    <x v="0"/>
    <s v="."/>
    <s v="."/>
    <s v="."/>
    <s v="."/>
    <n v="0"/>
    <n v="0"/>
    <n v="0"/>
    <n v="0"/>
    <n v="0"/>
    <n v="23"/>
    <n v="0"/>
    <m/>
    <x v="0"/>
    <x v="57"/>
    <m/>
    <m/>
  </r>
  <r>
    <x v="519"/>
    <m/>
    <s v="female"/>
    <m/>
    <n v="29"/>
    <n v="82.061599999999999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519"/>
    <m/>
    <s v="female"/>
    <m/>
    <n v="28"/>
    <n v="82.061599999999999"/>
    <n v="0"/>
    <n v="0"/>
    <x v="0"/>
    <s v="."/>
    <s v="."/>
    <s v="."/>
    <s v="."/>
    <n v="0"/>
    <n v="0"/>
    <n v="0"/>
    <n v="0"/>
    <n v="0"/>
    <n v="23"/>
    <n v="0"/>
    <m/>
    <x v="3"/>
    <x v="57"/>
    <m/>
    <m/>
  </r>
  <r>
    <x v="519"/>
    <m/>
    <s v="female"/>
    <m/>
    <n v="29"/>
    <n v="82.061599999999999"/>
    <n v="0"/>
    <n v="0"/>
    <x v="0"/>
    <s v="."/>
    <s v="."/>
    <s v="."/>
    <s v="."/>
    <n v="0"/>
    <n v="0"/>
    <n v="0"/>
    <n v="0"/>
    <n v="0"/>
    <n v="23"/>
    <n v="0"/>
    <m/>
    <x v="10"/>
    <x v="134"/>
    <m/>
    <m/>
  </r>
  <r>
    <x v="519"/>
    <m/>
    <s v="female"/>
    <m/>
    <n v="30"/>
    <n v="82.061599999999999"/>
    <n v="0"/>
    <n v="0"/>
    <x v="0"/>
    <s v="."/>
    <s v="."/>
    <s v="."/>
    <s v="."/>
    <n v="0"/>
    <n v="0"/>
    <n v="0"/>
    <n v="0"/>
    <n v="0"/>
    <n v="23"/>
    <n v="0"/>
    <m/>
    <x v="3"/>
    <x v="64"/>
    <m/>
    <m/>
  </r>
  <r>
    <x v="519"/>
    <m/>
    <s v="female"/>
    <m/>
    <n v="28"/>
    <n v="82.061599999999999"/>
    <n v="0"/>
    <n v="0"/>
    <x v="0"/>
    <s v="."/>
    <s v="."/>
    <s v="."/>
    <s v="."/>
    <n v="0"/>
    <n v="0"/>
    <n v="0"/>
    <n v="0"/>
    <n v="0"/>
    <n v="23"/>
    <n v="0"/>
    <m/>
    <x v="2"/>
    <x v="144"/>
    <m/>
    <m/>
  </r>
  <r>
    <x v="519"/>
    <m/>
    <s v="female"/>
    <m/>
    <n v="29"/>
    <n v="82.061599999999999"/>
    <n v="0"/>
    <n v="0"/>
    <x v="0"/>
    <s v="."/>
    <s v="."/>
    <s v="."/>
    <s v="."/>
    <n v="0"/>
    <n v="0"/>
    <n v="0"/>
    <n v="0"/>
    <n v="0"/>
    <n v="23"/>
    <n v="0"/>
    <m/>
    <x v="2"/>
    <x v="108"/>
    <m/>
    <m/>
  </r>
  <r>
    <x v="519"/>
    <m/>
    <s v="female"/>
    <m/>
    <n v="30"/>
    <n v="82.061599999999999"/>
    <n v="0"/>
    <n v="0"/>
    <x v="0"/>
    <s v="."/>
    <s v="."/>
    <s v="."/>
    <s v="."/>
    <n v="0"/>
    <n v="0"/>
    <n v="0"/>
    <n v="0"/>
    <n v="0"/>
    <n v="23"/>
    <n v="0"/>
    <m/>
    <x v="1"/>
    <x v="166"/>
    <m/>
    <m/>
  </r>
  <r>
    <x v="519"/>
    <m/>
    <s v="female"/>
    <m/>
    <n v="28"/>
    <n v="82.061599999999999"/>
    <n v="0"/>
    <n v="0"/>
    <x v="0"/>
    <s v="."/>
    <s v="."/>
    <s v="."/>
    <s v="."/>
    <n v="0"/>
    <n v="0"/>
    <n v="0"/>
    <n v="0"/>
    <n v="0"/>
    <n v="23"/>
    <n v="0"/>
    <m/>
    <x v="2"/>
    <x v="115"/>
    <m/>
    <m/>
  </r>
  <r>
    <x v="519"/>
    <m/>
    <s v="female"/>
    <m/>
    <n v="26"/>
    <n v="82.061599999999999"/>
    <n v="0.5"/>
    <n v="0.5"/>
    <x v="4"/>
    <s v="."/>
    <s v="."/>
    <s v="."/>
    <s v="."/>
    <n v="0.5"/>
    <n v="0.5"/>
    <n v="0.5"/>
    <n v="0"/>
    <n v="0"/>
    <n v="23"/>
    <n v="2"/>
    <m/>
    <x v="2"/>
    <x v="173"/>
    <m/>
    <m/>
  </r>
  <r>
    <x v="519"/>
    <m/>
    <s v="female"/>
    <m/>
    <n v="26"/>
    <n v="82.061599999999999"/>
    <n v="1"/>
    <n v="0.5"/>
    <x v="4"/>
    <s v="."/>
    <s v="."/>
    <s v="."/>
    <s v="."/>
    <n v="1"/>
    <n v="0.5"/>
    <n v="1"/>
    <n v="1"/>
    <n v="1"/>
    <n v="23"/>
    <n v="5"/>
    <m/>
    <x v="5"/>
    <x v="95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0"/>
    <x v="61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4"/>
    <x v="80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4"/>
    <x v="80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4"/>
    <x v="38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10"/>
    <x v="131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10"/>
    <x v="99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10"/>
    <x v="62"/>
    <m/>
    <m/>
  </r>
  <r>
    <x v="520"/>
    <m/>
    <s v="female"/>
    <m/>
    <n v="30"/>
    <n v="63.707050000000002"/>
    <n v="0"/>
    <n v="0"/>
    <x v="0"/>
    <s v="."/>
    <s v="."/>
    <s v="."/>
    <s v="."/>
    <n v="0"/>
    <n v="0"/>
    <n v="0"/>
    <n v="0"/>
    <n v="0"/>
    <n v="34"/>
    <n v="0"/>
    <m/>
    <x v="10"/>
    <x v="62"/>
    <m/>
    <m/>
  </r>
  <r>
    <x v="520"/>
    <m/>
    <s v="female"/>
    <m/>
    <n v="29"/>
    <n v="63.707050000000002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521"/>
    <m/>
    <s v="male"/>
    <m/>
    <n v="30"/>
    <n v="68.128680000000003"/>
    <n v="0"/>
    <n v="0"/>
    <x v="0"/>
    <s v="."/>
    <s v="."/>
    <s v="."/>
    <s v="."/>
    <n v="0"/>
    <n v="0"/>
    <n v="0"/>
    <n v="0"/>
    <n v="0"/>
    <n v="33"/>
    <n v="0"/>
    <m/>
    <x v="6"/>
    <x v="40"/>
    <m/>
    <m/>
  </r>
  <r>
    <x v="521"/>
    <m/>
    <s v="male"/>
    <m/>
    <n v="30"/>
    <n v="68.128680000000003"/>
    <n v="0"/>
    <n v="0"/>
    <x v="0"/>
    <s v="."/>
    <s v="."/>
    <s v="."/>
    <s v="."/>
    <n v="0"/>
    <n v="0"/>
    <n v="0"/>
    <n v="0"/>
    <n v="0"/>
    <n v="33"/>
    <n v="0"/>
    <m/>
    <x v="14"/>
    <x v="40"/>
    <m/>
    <m/>
  </r>
  <r>
    <x v="521"/>
    <m/>
    <s v="male"/>
    <m/>
    <n v="30"/>
    <n v="68.128680000000003"/>
    <n v="0"/>
    <n v="0"/>
    <x v="0"/>
    <s v="."/>
    <s v="."/>
    <s v="."/>
    <s v="."/>
    <n v="0"/>
    <n v="0"/>
    <n v="0"/>
    <n v="0"/>
    <n v="0"/>
    <n v="33"/>
    <n v="0"/>
    <m/>
    <x v="7"/>
    <x v="35"/>
    <m/>
    <m/>
  </r>
  <r>
    <x v="521"/>
    <m/>
    <s v="male"/>
    <m/>
    <n v="30"/>
    <n v="68.128680000000003"/>
    <n v="0"/>
    <n v="0"/>
    <x v="0"/>
    <s v="Remote Other neurol/med diagnoses"/>
    <s v="."/>
    <s v="."/>
    <s v="."/>
    <n v="0"/>
    <n v="0"/>
    <n v="0"/>
    <n v="0"/>
    <n v="0"/>
    <n v="33"/>
    <n v="0"/>
    <m/>
    <x v="7"/>
    <x v="35"/>
    <m/>
    <m/>
  </r>
  <r>
    <x v="521"/>
    <m/>
    <s v="male"/>
    <m/>
    <n v="30"/>
    <n v="68.128680000000003"/>
    <n v="0"/>
    <n v="0"/>
    <x v="0"/>
    <s v="."/>
    <s v="."/>
    <s v="."/>
    <s v="."/>
    <n v="0"/>
    <n v="0"/>
    <n v="0"/>
    <n v="0"/>
    <n v="0"/>
    <n v="33"/>
    <n v="0"/>
    <m/>
    <x v="7"/>
    <x v="32"/>
    <m/>
    <m/>
  </r>
  <r>
    <x v="521"/>
    <m/>
    <s v="male"/>
    <m/>
    <n v="29"/>
    <n v="68.128680000000003"/>
    <n v="0"/>
    <n v="0"/>
    <x v="0"/>
    <s v="."/>
    <s v="."/>
    <s v="."/>
    <s v="."/>
    <n v="0"/>
    <n v="0"/>
    <n v="0"/>
    <n v="0"/>
    <n v="0"/>
    <n v="33"/>
    <n v="0"/>
    <m/>
    <x v="14"/>
    <x v="110"/>
    <m/>
    <m/>
  </r>
  <r>
    <x v="521"/>
    <m/>
    <s v="male"/>
    <m/>
    <n v="29"/>
    <n v="68.128680000000003"/>
    <n v="0"/>
    <n v="0"/>
    <x v="0"/>
    <s v="."/>
    <s v="."/>
    <s v="."/>
    <s v="."/>
    <n v="0"/>
    <n v="0"/>
    <n v="0"/>
    <n v="0"/>
    <n v="0"/>
    <n v="33"/>
    <n v="0"/>
    <m/>
    <x v="6"/>
    <x v="35"/>
    <m/>
    <m/>
  </r>
  <r>
    <x v="521"/>
    <m/>
    <s v="male"/>
    <m/>
    <n v="30"/>
    <n v="68.128680000000003"/>
    <n v="0"/>
    <n v="0"/>
    <x v="0"/>
    <s v="."/>
    <s v="."/>
    <s v="."/>
    <s v="."/>
    <n v="0"/>
    <n v="0"/>
    <n v="0"/>
    <n v="0"/>
    <n v="0"/>
    <n v="33"/>
    <n v="0"/>
    <m/>
    <x v="6"/>
    <x v="8"/>
    <m/>
    <m/>
  </r>
  <r>
    <x v="521"/>
    <m/>
    <s v="male"/>
    <m/>
    <n v="29"/>
    <n v="68.128680000000003"/>
    <n v="0"/>
    <n v="0"/>
    <x v="0"/>
    <s v="."/>
    <s v="."/>
    <s v="."/>
    <s v="."/>
    <n v="0"/>
    <n v="0"/>
    <n v="0"/>
    <n v="0"/>
    <n v="0"/>
    <n v="33"/>
    <n v="0"/>
    <m/>
    <x v="6"/>
    <x v="7"/>
    <m/>
    <m/>
  </r>
  <r>
    <x v="522"/>
    <m/>
    <s v="male"/>
    <m/>
    <n v="30"/>
    <n v="67.512664999999998"/>
    <n v="0"/>
    <n v="0"/>
    <x v="0"/>
    <s v="."/>
    <s v="."/>
    <s v="."/>
    <s v="."/>
    <n v="0"/>
    <n v="0"/>
    <n v="0"/>
    <n v="0"/>
    <n v="0"/>
    <n v="34"/>
    <n v="0"/>
    <m/>
    <x v="6"/>
    <x v="47"/>
    <m/>
    <m/>
  </r>
  <r>
    <x v="522"/>
    <m/>
    <s v="male"/>
    <m/>
    <n v="27"/>
    <n v="67.512664999999998"/>
    <n v="0"/>
    <n v="0"/>
    <x v="0"/>
    <s v="."/>
    <s v="."/>
    <s v="."/>
    <s v="."/>
    <n v="0"/>
    <n v="0"/>
    <n v="0"/>
    <n v="0"/>
    <n v="0"/>
    <n v="34"/>
    <n v="0"/>
    <m/>
    <x v="7"/>
    <x v="98"/>
    <m/>
    <m/>
  </r>
  <r>
    <x v="522"/>
    <m/>
    <s v="male"/>
    <m/>
    <n v="29"/>
    <n v="67.512664999999998"/>
    <n v="0"/>
    <n v="0"/>
    <x v="0"/>
    <s v="."/>
    <s v="."/>
    <s v="."/>
    <s v="."/>
    <n v="0"/>
    <n v="0"/>
    <n v="0"/>
    <n v="0"/>
    <n v="0"/>
    <n v="34"/>
    <n v="0"/>
    <m/>
    <x v="6"/>
    <x v="13"/>
    <m/>
    <m/>
  </r>
  <r>
    <x v="522"/>
    <m/>
    <s v="male"/>
    <m/>
    <n v="30"/>
    <n v="67.512664999999998"/>
    <n v="0"/>
    <n v="0"/>
    <x v="0"/>
    <s v="."/>
    <s v="."/>
    <s v="."/>
    <s v="."/>
    <n v="0"/>
    <n v="0"/>
    <n v="0"/>
    <n v="0"/>
    <n v="0"/>
    <n v="34"/>
    <n v="0"/>
    <m/>
    <x v="6"/>
    <x v="98"/>
    <m/>
    <m/>
  </r>
  <r>
    <x v="522"/>
    <m/>
    <s v="male"/>
    <m/>
    <n v="30"/>
    <n v="67.512664999999998"/>
    <n v="0.5"/>
    <n v="0"/>
    <x v="4"/>
    <s v="."/>
    <s v="."/>
    <s v="."/>
    <s v="."/>
    <n v="0"/>
    <n v="0"/>
    <n v="0.5"/>
    <n v="0.5"/>
    <n v="0"/>
    <n v="34"/>
    <n v="1"/>
    <m/>
    <x v="6"/>
    <x v="43"/>
    <m/>
    <m/>
  </r>
  <r>
    <x v="522"/>
    <m/>
    <s v="male"/>
    <m/>
    <n v="29"/>
    <n v="67.512664999999998"/>
    <n v="0.5"/>
    <n v="0"/>
    <x v="1"/>
    <s v="."/>
    <s v="."/>
    <s v="."/>
    <s v="."/>
    <n v="0"/>
    <n v="0"/>
    <n v="0.5"/>
    <n v="0.5"/>
    <n v="1"/>
    <n v="34"/>
    <n v="2"/>
    <m/>
    <x v="6"/>
    <x v="46"/>
    <m/>
    <m/>
  </r>
  <r>
    <x v="522"/>
    <m/>
    <s v="male"/>
    <m/>
    <n v="27"/>
    <n v="67.512664999999998"/>
    <n v="1"/>
    <n v="1"/>
    <x v="4"/>
    <s v="Remote Mood disorder"/>
    <s v="Remote Hypothyroidism"/>
    <s v="."/>
    <s v="."/>
    <n v="0.5"/>
    <n v="1"/>
    <n v="1"/>
    <n v="1"/>
    <n v="1"/>
    <n v="34"/>
    <n v="5.5"/>
    <m/>
    <x v="6"/>
    <x v="46"/>
    <m/>
    <m/>
  </r>
  <r>
    <x v="522"/>
    <m/>
    <s v="male"/>
    <m/>
    <n v="26"/>
    <n v="67.512664999999998"/>
    <n v="0.5"/>
    <n v="0.5"/>
    <x v="4"/>
    <s v="AD dem w/depresss- contribut"/>
    <s v="Active Mood disorder"/>
    <s v="."/>
    <s v="."/>
    <n v="0.5"/>
    <n v="1"/>
    <n v="0.5"/>
    <n v="0.5"/>
    <n v="1"/>
    <n v="34"/>
    <n v="4"/>
    <m/>
    <x v="6"/>
    <x v="44"/>
    <m/>
    <m/>
  </r>
  <r>
    <x v="523"/>
    <m/>
    <s v="female"/>
    <m/>
    <n v="28"/>
    <n v="69.798770000000005"/>
    <n v="0"/>
    <n v="0"/>
    <x v="0"/>
    <s v="Remote CVD"/>
    <s v="."/>
    <s v="."/>
    <s v="."/>
    <n v="0"/>
    <n v="0"/>
    <n v="0"/>
    <n v="0"/>
    <n v="0"/>
    <n v="33"/>
    <n v="0"/>
    <m/>
    <x v="3"/>
    <x v="33"/>
    <m/>
    <m/>
  </r>
  <r>
    <x v="523"/>
    <m/>
    <s v="female"/>
    <m/>
    <n v="28"/>
    <n v="69.798770000000005"/>
    <n v="0"/>
    <n v="0"/>
    <x v="0"/>
    <s v="."/>
    <s v="."/>
    <s v="."/>
    <s v="."/>
    <n v="0"/>
    <n v="0"/>
    <n v="0"/>
    <n v="0"/>
    <n v="0"/>
    <n v="33"/>
    <n v="0"/>
    <m/>
    <x v="1"/>
    <x v="24"/>
    <m/>
    <m/>
  </r>
  <r>
    <x v="524"/>
    <m/>
    <s v="female"/>
    <m/>
    <n v="29"/>
    <n v="61.377139999999997"/>
    <n v="0"/>
    <n v="0"/>
    <x v="0"/>
    <s v="."/>
    <s v="."/>
    <s v="."/>
    <s v="."/>
    <n v="0"/>
    <n v="0"/>
    <n v="0"/>
    <n v="0"/>
    <n v="0"/>
    <n v="33"/>
    <n v="0"/>
    <m/>
    <x v="5"/>
    <x v="34"/>
    <m/>
    <m/>
  </r>
  <r>
    <x v="524"/>
    <m/>
    <s v="female"/>
    <m/>
    <n v="29"/>
    <n v="61.377139999999997"/>
    <n v="0"/>
    <n v="0"/>
    <x v="0"/>
    <s v="."/>
    <s v="."/>
    <s v="."/>
    <s v="."/>
    <n v="0"/>
    <n v="0"/>
    <n v="0"/>
    <n v="0"/>
    <n v="0"/>
    <n v="33"/>
    <n v="0"/>
    <m/>
    <x v="9"/>
    <x v="8"/>
    <m/>
    <m/>
  </r>
  <r>
    <x v="524"/>
    <m/>
    <s v="female"/>
    <m/>
    <n v="29"/>
    <n v="61.377139999999997"/>
    <n v="0"/>
    <n v="0"/>
    <x v="0"/>
    <s v="."/>
    <s v="."/>
    <s v="."/>
    <s v="."/>
    <n v="0"/>
    <n v="0"/>
    <n v="0"/>
    <n v="0"/>
    <n v="0"/>
    <n v="33"/>
    <n v="0"/>
    <m/>
    <x v="5"/>
    <x v="5"/>
    <m/>
    <m/>
  </r>
  <r>
    <x v="524"/>
    <m/>
    <s v="female"/>
    <m/>
    <n v="29"/>
    <n v="61.377139999999997"/>
    <n v="0"/>
    <n v="0"/>
    <x v="0"/>
    <s v="."/>
    <s v="."/>
    <s v="."/>
    <s v="."/>
    <n v="0"/>
    <n v="0"/>
    <n v="0"/>
    <n v="0"/>
    <n v="0"/>
    <n v="33"/>
    <n v="0"/>
    <m/>
    <x v="9"/>
    <x v="6"/>
    <m/>
    <m/>
  </r>
  <r>
    <x v="524"/>
    <m/>
    <s v="female"/>
    <m/>
    <n v="29"/>
    <n v="61.377139999999997"/>
    <n v="0"/>
    <n v="0"/>
    <x v="0"/>
    <s v="."/>
    <s v="."/>
    <s v="."/>
    <s v="."/>
    <n v="0"/>
    <n v="0"/>
    <n v="0"/>
    <n v="0"/>
    <n v="0"/>
    <n v="33"/>
    <n v="0"/>
    <m/>
    <x v="5"/>
    <x v="8"/>
    <m/>
    <m/>
  </r>
  <r>
    <x v="524"/>
    <m/>
    <s v="female"/>
    <m/>
    <n v="28"/>
    <n v="61.377139999999997"/>
    <n v="0"/>
    <n v="0"/>
    <x v="0"/>
    <s v="Remote Hypothyroidism"/>
    <s v="."/>
    <s v="."/>
    <s v="."/>
    <n v="0"/>
    <n v="0"/>
    <n v="0"/>
    <n v="0"/>
    <n v="0"/>
    <n v="33"/>
    <n v="0"/>
    <m/>
    <x v="9"/>
    <x v="34"/>
    <m/>
    <m/>
  </r>
  <r>
    <x v="524"/>
    <m/>
    <s v="female"/>
    <m/>
    <n v="30"/>
    <n v="61.377139999999997"/>
    <n v="0"/>
    <n v="0"/>
    <x v="0"/>
    <s v="Remote Hypothyroidism"/>
    <s v="."/>
    <s v="."/>
    <s v="."/>
    <n v="0"/>
    <n v="0"/>
    <n v="0"/>
    <n v="0"/>
    <n v="0"/>
    <n v="33"/>
    <n v="0"/>
    <m/>
    <x v="9"/>
    <x v="7"/>
    <m/>
    <m/>
  </r>
  <r>
    <x v="524"/>
    <m/>
    <s v="female"/>
    <m/>
    <n v="30"/>
    <n v="61.377139999999997"/>
    <n v="0"/>
    <n v="0"/>
    <x v="0"/>
    <s v="Remote Hypothyroidism"/>
    <s v="."/>
    <s v="."/>
    <s v="."/>
    <n v="0"/>
    <n v="0"/>
    <n v="0"/>
    <n v="0"/>
    <n v="0"/>
    <n v="33"/>
    <n v="0"/>
    <m/>
    <x v="0"/>
    <x v="0"/>
    <m/>
    <m/>
  </r>
  <r>
    <x v="525"/>
    <m/>
    <s v="female"/>
    <m/>
    <n v="23"/>
    <n v="78.650239999999997"/>
    <n v="1"/>
    <n v="0.5"/>
    <x v="4"/>
    <s v="."/>
    <s v="."/>
    <s v="."/>
    <s v="."/>
    <n v="1"/>
    <n v="1"/>
    <n v="1"/>
    <n v="1"/>
    <n v="0"/>
    <n v="33"/>
    <n v="4.5"/>
    <m/>
    <x v="0"/>
    <x v="117"/>
    <m/>
    <m/>
  </r>
  <r>
    <x v="525"/>
    <m/>
    <s v="female"/>
    <m/>
    <n v="23"/>
    <n v="78.650239999999997"/>
    <n v="0.5"/>
    <n v="0.5"/>
    <x v="3"/>
    <s v="."/>
    <s v="."/>
    <s v="."/>
    <s v="."/>
    <n v="0.5"/>
    <n v="1"/>
    <n v="1"/>
    <n v="0.5"/>
    <n v="0"/>
    <n v="33"/>
    <n v="3.5"/>
    <m/>
    <x v="0"/>
    <x v="18"/>
    <m/>
    <m/>
  </r>
  <r>
    <x v="525"/>
    <m/>
    <s v="female"/>
    <m/>
    <n v="26"/>
    <n v="78.650239999999997"/>
    <n v="0.5"/>
    <n v="1"/>
    <x v="27"/>
    <s v="Active Mood disorder"/>
    <s v="."/>
    <s v="."/>
    <s v="."/>
    <n v="0.5"/>
    <n v="1"/>
    <n v="1"/>
    <n v="0.5"/>
    <n v="0"/>
    <n v="33"/>
    <n v="4"/>
    <m/>
    <x v="0"/>
    <x v="112"/>
    <m/>
    <m/>
  </r>
  <r>
    <x v="525"/>
    <m/>
    <s v="female"/>
    <m/>
    <n v="18"/>
    <n v="78.650239999999997"/>
    <n v="0.5"/>
    <n v="0.5"/>
    <x v="4"/>
    <s v="."/>
    <s v="."/>
    <s v="."/>
    <s v="."/>
    <n v="0.5"/>
    <n v="1"/>
    <n v="1"/>
    <n v="1"/>
    <n v="0"/>
    <n v="33"/>
    <n v="4"/>
    <m/>
    <x v="0"/>
    <x v="47"/>
    <m/>
    <m/>
  </r>
  <r>
    <x v="525"/>
    <m/>
    <s v="female"/>
    <m/>
    <n v="15"/>
    <n v="78.650239999999997"/>
    <n v="1"/>
    <n v="1"/>
    <x v="4"/>
    <s v="."/>
    <s v="."/>
    <s v="."/>
    <s v="."/>
    <n v="1"/>
    <n v="2"/>
    <n v="1"/>
    <n v="2"/>
    <n v="1"/>
    <n v="33"/>
    <n v="8"/>
    <m/>
    <x v="10"/>
    <x v="80"/>
    <m/>
    <m/>
  </r>
  <r>
    <x v="525"/>
    <m/>
    <s v="female"/>
    <m/>
    <n v="22"/>
    <n v="78.650239999999997"/>
    <n v="2"/>
    <n v="2"/>
    <x v="4"/>
    <s v="."/>
    <s v="."/>
    <s v="."/>
    <s v="."/>
    <n v="2"/>
    <n v="2"/>
    <n v="2"/>
    <n v="1"/>
    <n v="1"/>
    <n v="33"/>
    <n v="10"/>
    <m/>
    <x v="10"/>
    <x v="12"/>
    <m/>
    <m/>
  </r>
  <r>
    <x v="526"/>
    <m/>
    <s v="female"/>
    <m/>
    <n v="29"/>
    <n v="81.653660000000002"/>
    <n v="0"/>
    <n v="0"/>
    <x v="0"/>
    <s v="Remote Hypothyroidism"/>
    <s v="."/>
    <s v="."/>
    <s v="."/>
    <n v="0"/>
    <n v="0"/>
    <n v="0"/>
    <n v="0"/>
    <n v="0"/>
    <n v="23"/>
    <n v="0"/>
    <m/>
    <x v="0"/>
    <x v="11"/>
    <m/>
    <m/>
  </r>
  <r>
    <x v="526"/>
    <m/>
    <s v="female"/>
    <m/>
    <n v="30"/>
    <n v="81.653660000000002"/>
    <n v="0"/>
    <n v="0"/>
    <x v="0"/>
    <s v="."/>
    <s v="."/>
    <s v="."/>
    <s v="."/>
    <n v="0"/>
    <n v="0"/>
    <n v="0"/>
    <n v="0"/>
    <n v="0"/>
    <n v="23"/>
    <n v="0"/>
    <m/>
    <x v="3"/>
    <x v="80"/>
    <m/>
    <m/>
  </r>
  <r>
    <x v="526"/>
    <m/>
    <s v="female"/>
    <m/>
    <n v="30"/>
    <n v="81.653660000000002"/>
    <n v="0"/>
    <n v="0"/>
    <x v="0"/>
    <s v="."/>
    <s v="."/>
    <s v="."/>
    <s v="."/>
    <n v="0"/>
    <n v="0"/>
    <n v="0"/>
    <n v="0"/>
    <n v="0"/>
    <n v="23"/>
    <n v="0"/>
    <m/>
    <x v="1"/>
    <x v="44"/>
    <m/>
    <m/>
  </r>
  <r>
    <x v="526"/>
    <m/>
    <s v="female"/>
    <m/>
    <n v="26"/>
    <n v="81.653660000000002"/>
    <n v="0"/>
    <n v="0"/>
    <x v="0"/>
    <s v="Remote Hypothyroidism"/>
    <s v="."/>
    <s v="."/>
    <s v="."/>
    <n v="0"/>
    <n v="0"/>
    <n v="0"/>
    <n v="0"/>
    <n v="0"/>
    <n v="23"/>
    <n v="0"/>
    <m/>
    <x v="10"/>
    <x v="11"/>
    <m/>
    <m/>
  </r>
  <r>
    <x v="526"/>
    <m/>
    <s v="female"/>
    <m/>
    <n v="27"/>
    <n v="81.653660000000002"/>
    <n v="0"/>
    <n v="0"/>
    <x v="0"/>
    <s v="."/>
    <s v="."/>
    <s v="."/>
    <s v="."/>
    <n v="0"/>
    <n v="0"/>
    <n v="0"/>
    <n v="0"/>
    <n v="0"/>
    <n v="23"/>
    <n v="0"/>
    <m/>
    <x v="3"/>
    <x v="44"/>
    <m/>
    <m/>
  </r>
  <r>
    <x v="526"/>
    <m/>
    <s v="female"/>
    <m/>
    <n v="30"/>
    <n v="81.653660000000002"/>
    <n v="0"/>
    <n v="0"/>
    <x v="0"/>
    <s v="Remote Hypothyroidism"/>
    <s v="."/>
    <s v="."/>
    <s v="."/>
    <n v="0"/>
    <n v="0"/>
    <n v="0"/>
    <n v="0"/>
    <n v="0"/>
    <n v="23"/>
    <n v="0"/>
    <m/>
    <x v="1"/>
    <x v="13"/>
    <m/>
    <m/>
  </r>
  <r>
    <x v="526"/>
    <m/>
    <s v="female"/>
    <m/>
    <n v="27"/>
    <n v="81.653660000000002"/>
    <n v="0"/>
    <n v="0"/>
    <x v="0"/>
    <s v="Active Bereavement"/>
    <s v="."/>
    <s v="."/>
    <s v="."/>
    <n v="0"/>
    <n v="0"/>
    <n v="0"/>
    <n v="0"/>
    <n v="0"/>
    <n v="23"/>
    <n v="0"/>
    <m/>
    <x v="1"/>
    <x v="10"/>
    <m/>
    <m/>
  </r>
  <r>
    <x v="526"/>
    <m/>
    <s v="female"/>
    <m/>
    <n v="28"/>
    <n v="81.653660000000002"/>
    <n v="0"/>
    <n v="0"/>
    <x v="0"/>
    <s v="."/>
    <s v="."/>
    <s v="."/>
    <s v="."/>
    <n v="0"/>
    <n v="0"/>
    <n v="0"/>
    <n v="0"/>
    <n v="0"/>
    <n v="23"/>
    <n v="0"/>
    <m/>
    <x v="1"/>
    <x v="11"/>
    <m/>
    <m/>
  </r>
  <r>
    <x v="526"/>
    <m/>
    <s v="female"/>
    <m/>
    <n v="25"/>
    <n v="81.653660000000002"/>
    <n v="0"/>
    <n v="0"/>
    <x v="0"/>
    <s v="Active Other neurol/med diagnoses"/>
    <s v="."/>
    <s v="."/>
    <s v="."/>
    <n v="0"/>
    <n v="0"/>
    <n v="0"/>
    <n v="0"/>
    <n v="0"/>
    <n v="23"/>
    <n v="0"/>
    <m/>
    <x v="1"/>
    <x v="74"/>
    <m/>
    <m/>
  </r>
  <r>
    <x v="527"/>
    <m/>
    <s v="male"/>
    <m/>
    <n v="29"/>
    <n v="72.665300000000002"/>
    <n v="0"/>
    <n v="0"/>
    <x v="0"/>
    <s v="Remote Alcoholism"/>
    <s v="Active Other neurol/med diagnoses"/>
    <s v="."/>
    <s v="."/>
    <n v="0"/>
    <n v="0"/>
    <n v="0"/>
    <n v="0"/>
    <n v="0"/>
    <n v="33"/>
    <n v="0"/>
    <m/>
    <x v="0"/>
    <x v="151"/>
    <m/>
    <m/>
  </r>
  <r>
    <x v="527"/>
    <m/>
    <s v="male"/>
    <m/>
    <n v="30"/>
    <n v="72.665300000000002"/>
    <n v="0"/>
    <n v="0"/>
    <x v="0"/>
    <s v="Active Mood disorder"/>
    <s v="."/>
    <s v="."/>
    <s v="."/>
    <n v="0"/>
    <n v="0"/>
    <n v="0"/>
    <n v="0"/>
    <n v="0"/>
    <n v="33"/>
    <n v="0"/>
    <m/>
    <x v="0"/>
    <x v="68"/>
    <m/>
    <m/>
  </r>
  <r>
    <x v="527"/>
    <m/>
    <s v="male"/>
    <m/>
    <n v="30"/>
    <n v="72.665300000000002"/>
    <n v="0"/>
    <n v="0"/>
    <x v="0"/>
    <s v="Remote Alcoholism"/>
    <s v="."/>
    <s v="."/>
    <s v="."/>
    <n v="0"/>
    <n v="0"/>
    <n v="0"/>
    <n v="0"/>
    <n v="0"/>
    <n v="33"/>
    <n v="0"/>
    <m/>
    <x v="0"/>
    <x v="135"/>
    <m/>
    <m/>
  </r>
  <r>
    <x v="527"/>
    <m/>
    <s v="male"/>
    <m/>
    <n v="30"/>
    <n v="72.665300000000002"/>
    <n v="0"/>
    <n v="0"/>
    <x v="0"/>
    <s v="Remote CVD"/>
    <s v="."/>
    <s v="."/>
    <s v="."/>
    <n v="0"/>
    <n v="0"/>
    <n v="0"/>
    <n v="0"/>
    <n v="0"/>
    <n v="33"/>
    <n v="0"/>
    <m/>
    <x v="0"/>
    <x v="127"/>
    <m/>
    <m/>
  </r>
  <r>
    <x v="527"/>
    <m/>
    <s v="male"/>
    <m/>
    <n v="30"/>
    <n v="72.665300000000002"/>
    <n v="0"/>
    <n v="0"/>
    <x v="0"/>
    <s v="Remote CVD"/>
    <s v="."/>
    <s v="."/>
    <s v="."/>
    <n v="0"/>
    <n v="0"/>
    <n v="0"/>
    <n v="0"/>
    <n v="0"/>
    <n v="33"/>
    <n v="0"/>
    <m/>
    <x v="0"/>
    <x v="30"/>
    <m/>
    <m/>
  </r>
  <r>
    <x v="527"/>
    <m/>
    <s v="male"/>
    <m/>
    <n v="30"/>
    <n v="72.665300000000002"/>
    <n v="0"/>
    <n v="0"/>
    <x v="0"/>
    <s v="Remote CVD"/>
    <s v="."/>
    <s v="."/>
    <s v="."/>
    <n v="0"/>
    <n v="0"/>
    <n v="0"/>
    <n v="0"/>
    <n v="0"/>
    <n v="33"/>
    <n v="0"/>
    <m/>
    <x v="0"/>
    <x v="116"/>
    <m/>
    <m/>
  </r>
  <r>
    <x v="527"/>
    <m/>
    <s v="male"/>
    <m/>
    <n v="30"/>
    <n v="72.665300000000002"/>
    <n v="0"/>
    <n v="0"/>
    <x v="0"/>
    <s v="."/>
    <s v="."/>
    <s v="."/>
    <s v="."/>
    <n v="0"/>
    <n v="0"/>
    <n v="0"/>
    <n v="0"/>
    <n v="0"/>
    <n v="33"/>
    <n v="0"/>
    <m/>
    <x v="0"/>
    <x v="58"/>
    <m/>
    <m/>
  </r>
  <r>
    <x v="527"/>
    <m/>
    <s v="male"/>
    <m/>
    <n v="30"/>
    <n v="72.665300000000002"/>
    <n v="0"/>
    <n v="0"/>
    <x v="0"/>
    <s v="."/>
    <s v="."/>
    <s v="."/>
    <s v="."/>
    <n v="0"/>
    <n v="0"/>
    <n v="0"/>
    <n v="0"/>
    <n v="0"/>
    <n v="33"/>
    <n v="0"/>
    <m/>
    <x v="0"/>
    <x v="58"/>
    <m/>
    <m/>
  </r>
  <r>
    <x v="527"/>
    <m/>
    <s v="male"/>
    <m/>
    <n v="30"/>
    <n v="72.665300000000002"/>
    <n v="0"/>
    <n v="0"/>
    <x v="0"/>
    <s v="."/>
    <s v="."/>
    <s v="."/>
    <s v="."/>
    <n v="0"/>
    <n v="0"/>
    <n v="0"/>
    <n v="0"/>
    <n v="0"/>
    <n v="33"/>
    <n v="0"/>
    <m/>
    <x v="7"/>
    <x v="26"/>
    <m/>
    <m/>
  </r>
  <r>
    <x v="527"/>
    <m/>
    <s v="male"/>
    <m/>
    <n v="30"/>
    <n v="72.665300000000002"/>
    <n v="0.5"/>
    <n v="0"/>
    <x v="2"/>
    <s v="Remote Mood disorder"/>
    <s v="."/>
    <s v="."/>
    <s v="."/>
    <n v="0"/>
    <n v="0"/>
    <n v="0.5"/>
    <n v="0"/>
    <n v="0"/>
    <n v="33"/>
    <n v="0.5"/>
    <m/>
    <x v="7"/>
    <x v="6"/>
    <m/>
    <m/>
  </r>
  <r>
    <x v="527"/>
    <m/>
    <s v="male"/>
    <m/>
    <n v="26"/>
    <n v="72.665300000000002"/>
    <n v="0"/>
    <n v="0"/>
    <x v="0"/>
    <s v="Active Mood disorder"/>
    <s v="."/>
    <s v="."/>
    <s v="."/>
    <n v="0"/>
    <n v="0"/>
    <n v="0"/>
    <n v="0"/>
    <n v="0"/>
    <n v="33"/>
    <n v="0"/>
    <m/>
    <x v="7"/>
    <x v="7"/>
    <m/>
    <m/>
  </r>
  <r>
    <x v="527"/>
    <m/>
    <s v="male"/>
    <m/>
    <n v="28"/>
    <n v="72.665300000000002"/>
    <n v="0"/>
    <n v="0"/>
    <x v="0"/>
    <s v="."/>
    <s v="."/>
    <s v="."/>
    <s v="."/>
    <n v="0"/>
    <n v="0"/>
    <n v="0"/>
    <n v="0"/>
    <n v="0"/>
    <n v="33"/>
    <n v="0"/>
    <m/>
    <x v="7"/>
    <x v="41"/>
    <m/>
    <m/>
  </r>
  <r>
    <x v="527"/>
    <m/>
    <s v="male"/>
    <m/>
    <n v="28"/>
    <n v="72.665300000000002"/>
    <n v="0.5"/>
    <n v="0.5"/>
    <x v="1"/>
    <s v="Active Med-induced Cog Dys"/>
    <s v="Active Global Cerebral Hypop"/>
    <s v="."/>
    <s v="."/>
    <n v="0.5"/>
    <n v="0"/>
    <n v="0.5"/>
    <n v="0"/>
    <n v="0"/>
    <n v="33"/>
    <n v="1.5"/>
    <m/>
    <x v="7"/>
    <x v="7"/>
    <m/>
    <m/>
  </r>
  <r>
    <x v="527"/>
    <m/>
    <s v="male"/>
    <m/>
    <n v="30"/>
    <n v="72.665300000000002"/>
    <n v="0"/>
    <n v="0"/>
    <x v="0"/>
    <s v="."/>
    <s v="."/>
    <s v="."/>
    <s v="."/>
    <n v="0"/>
    <n v="0"/>
    <n v="0"/>
    <n v="0"/>
    <n v="0"/>
    <n v="33"/>
    <n v="0"/>
    <m/>
    <x v="4"/>
    <x v="16"/>
    <m/>
    <m/>
  </r>
  <r>
    <x v="528"/>
    <m/>
    <s v="male"/>
    <m/>
    <n v="29"/>
    <n v="70.967830000000006"/>
    <n v="0"/>
    <n v="0"/>
    <x v="0"/>
    <s v="."/>
    <s v="."/>
    <s v="."/>
    <s v="."/>
    <n v="0"/>
    <n v="0"/>
    <n v="0"/>
    <n v="0"/>
    <n v="0"/>
    <n v="33"/>
    <n v="0"/>
    <m/>
    <x v="7"/>
    <x v="156"/>
    <m/>
    <m/>
  </r>
  <r>
    <x v="528"/>
    <m/>
    <s v="male"/>
    <m/>
    <n v="29"/>
    <n v="70.967830000000006"/>
    <n v="0"/>
    <n v="0"/>
    <x v="0"/>
    <s v="."/>
    <s v="."/>
    <s v="."/>
    <s v="."/>
    <n v="0"/>
    <n v="0"/>
    <n v="0"/>
    <n v="0"/>
    <n v="0"/>
    <n v="33"/>
    <n v="0"/>
    <m/>
    <x v="7"/>
    <x v="161"/>
    <m/>
    <m/>
  </r>
  <r>
    <x v="528"/>
    <m/>
    <s v="male"/>
    <m/>
    <n v="28"/>
    <n v="70.967830000000006"/>
    <n v="0"/>
    <n v="0"/>
    <x v="0"/>
    <s v="."/>
    <s v="."/>
    <s v="."/>
    <s v="."/>
    <n v="0"/>
    <n v="0"/>
    <n v="0"/>
    <n v="0"/>
    <n v="0"/>
    <n v="33"/>
    <n v="0"/>
    <m/>
    <x v="8"/>
    <x v="104"/>
    <m/>
    <m/>
  </r>
  <r>
    <x v="529"/>
    <m/>
    <s v="female"/>
    <m/>
    <n v="30"/>
    <n v="74.642030000000005"/>
    <n v="0"/>
    <n v="0"/>
    <x v="0"/>
    <s v="."/>
    <s v="."/>
    <s v="."/>
    <s v="."/>
    <n v="0"/>
    <n v="0"/>
    <n v="0"/>
    <n v="0"/>
    <n v="0"/>
    <m/>
    <n v="0"/>
    <m/>
    <x v="19"/>
    <x v="134"/>
    <m/>
    <m/>
  </r>
  <r>
    <x v="529"/>
    <m/>
    <s v="female"/>
    <m/>
    <n v="28"/>
    <n v="74.642030000000005"/>
    <n v="0"/>
    <n v="0"/>
    <x v="0"/>
    <s v="."/>
    <s v="."/>
    <s v="."/>
    <s v="."/>
    <n v="0"/>
    <n v="0"/>
    <n v="0"/>
    <n v="0"/>
    <n v="0"/>
    <m/>
    <n v="0"/>
    <m/>
    <x v="19"/>
    <x v="107"/>
    <m/>
    <m/>
  </r>
  <r>
    <x v="530"/>
    <m/>
    <s v="female"/>
    <m/>
    <n v="28"/>
    <n v="54.954140000000002"/>
    <n v="0"/>
    <n v="0"/>
    <x v="0"/>
    <s v="."/>
    <s v="."/>
    <s v="."/>
    <s v="."/>
    <n v="0"/>
    <n v="0"/>
    <n v="0"/>
    <n v="0"/>
    <n v="0"/>
    <n v="33"/>
    <n v="0"/>
    <m/>
    <x v="4"/>
    <x v="100"/>
    <m/>
    <m/>
  </r>
  <r>
    <x v="530"/>
    <m/>
    <s v="female"/>
    <m/>
    <n v="30"/>
    <n v="54.954140000000002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530"/>
    <m/>
    <s v="female"/>
    <m/>
    <n v="30"/>
    <n v="54.954140000000002"/>
    <n v="0"/>
    <n v="0"/>
    <x v="0"/>
    <s v="Active Mood disorder"/>
    <s v="."/>
    <s v="."/>
    <s v="."/>
    <n v="0"/>
    <n v="0"/>
    <n v="0"/>
    <n v="0"/>
    <n v="0"/>
    <n v="33"/>
    <n v="0"/>
    <m/>
    <x v="4"/>
    <x v="27"/>
    <m/>
    <m/>
  </r>
  <r>
    <x v="531"/>
    <m/>
    <s v="female"/>
    <m/>
    <n v="28"/>
    <n v="69.166319999999999"/>
    <n v="0"/>
    <n v="0"/>
    <x v="0"/>
    <s v="."/>
    <s v="."/>
    <s v="."/>
    <s v="."/>
    <n v="0"/>
    <n v="0"/>
    <n v="0"/>
    <n v="0"/>
    <n v="0"/>
    <n v="33"/>
    <n v="0"/>
    <m/>
    <x v="0"/>
    <x v="87"/>
    <m/>
    <m/>
  </r>
  <r>
    <x v="531"/>
    <m/>
    <s v="female"/>
    <m/>
    <n v="29"/>
    <n v="69.166319999999999"/>
    <n v="0"/>
    <n v="0"/>
    <x v="0"/>
    <s v="."/>
    <s v="."/>
    <s v="."/>
    <s v="."/>
    <n v="0"/>
    <n v="0"/>
    <n v="0"/>
    <n v="0"/>
    <n v="0"/>
    <n v="33"/>
    <n v="0"/>
    <m/>
    <x v="0"/>
    <x v="63"/>
    <m/>
    <m/>
  </r>
  <r>
    <x v="531"/>
    <m/>
    <s v="female"/>
    <m/>
    <n v="29"/>
    <n v="69.166319999999999"/>
    <n v="0"/>
    <n v="0"/>
    <x v="0"/>
    <s v="."/>
    <s v="."/>
    <s v="."/>
    <s v="."/>
    <n v="0"/>
    <n v="0"/>
    <n v="0"/>
    <n v="0"/>
    <n v="0"/>
    <n v="33"/>
    <n v="0"/>
    <m/>
    <x v="0"/>
    <x v="80"/>
    <m/>
    <m/>
  </r>
  <r>
    <x v="531"/>
    <m/>
    <s v="female"/>
    <m/>
    <n v="30"/>
    <n v="69.166319999999999"/>
    <n v="0"/>
    <n v="0"/>
    <x v="0"/>
    <s v="."/>
    <s v="."/>
    <s v="."/>
    <s v="."/>
    <n v="0"/>
    <n v="0"/>
    <n v="0"/>
    <n v="0"/>
    <n v="0"/>
    <n v="33"/>
    <n v="0"/>
    <m/>
    <x v="0"/>
    <x v="74"/>
    <m/>
    <m/>
  </r>
  <r>
    <x v="531"/>
    <m/>
    <s v="female"/>
    <m/>
    <n v="29"/>
    <n v="69.166319999999999"/>
    <n v="0"/>
    <n v="0"/>
    <x v="0"/>
    <s v="."/>
    <s v="."/>
    <s v="."/>
    <s v="."/>
    <n v="0"/>
    <n v="0"/>
    <n v="0"/>
    <n v="0"/>
    <n v="0"/>
    <n v="33"/>
    <n v="0"/>
    <m/>
    <x v="0"/>
    <x v="62"/>
    <m/>
    <m/>
  </r>
  <r>
    <x v="531"/>
    <m/>
    <s v="female"/>
    <m/>
    <n v="30"/>
    <n v="69.166319999999999"/>
    <n v="0"/>
    <n v="0"/>
    <x v="0"/>
    <s v="."/>
    <s v="."/>
    <s v="."/>
    <s v="."/>
    <n v="0"/>
    <n v="0"/>
    <n v="0"/>
    <n v="0"/>
    <n v="0"/>
    <n v="33"/>
    <n v="0"/>
    <m/>
    <x v="0"/>
    <x v="64"/>
    <m/>
    <m/>
  </r>
  <r>
    <x v="531"/>
    <m/>
    <s v="female"/>
    <m/>
    <n v="28"/>
    <n v="69.166319999999999"/>
    <n v="0"/>
    <n v="0"/>
    <x v="0"/>
    <s v="."/>
    <s v="."/>
    <s v="."/>
    <s v="."/>
    <n v="0"/>
    <n v="0"/>
    <n v="0"/>
    <n v="0"/>
    <n v="0"/>
    <n v="33"/>
    <n v="0"/>
    <m/>
    <x v="0"/>
    <x v="57"/>
    <m/>
    <m/>
  </r>
  <r>
    <x v="531"/>
    <m/>
    <s v="female"/>
    <m/>
    <n v="30"/>
    <n v="69.166319999999999"/>
    <n v="0"/>
    <n v="0"/>
    <x v="0"/>
    <s v="."/>
    <s v="."/>
    <s v="."/>
    <s v="."/>
    <n v="0"/>
    <n v="0"/>
    <n v="0"/>
    <n v="0"/>
    <n v="0"/>
    <n v="33"/>
    <n v="0"/>
    <m/>
    <x v="2"/>
    <x v="45"/>
    <m/>
    <m/>
  </r>
  <r>
    <x v="531"/>
    <m/>
    <s v="female"/>
    <m/>
    <n v="30"/>
    <n v="69.166319999999999"/>
    <n v="0"/>
    <n v="0"/>
    <x v="0"/>
    <s v="."/>
    <s v="."/>
    <s v="."/>
    <s v="."/>
    <n v="0"/>
    <n v="0"/>
    <n v="0"/>
    <n v="0"/>
    <n v="0"/>
    <n v="33"/>
    <n v="0"/>
    <m/>
    <x v="5"/>
    <x v="131"/>
    <m/>
    <m/>
  </r>
  <r>
    <x v="531"/>
    <m/>
    <s v="female"/>
    <m/>
    <n v="27"/>
    <n v="69.166319999999999"/>
    <n v="0"/>
    <n v="0"/>
    <x v="0"/>
    <s v="."/>
    <s v="."/>
    <s v="."/>
    <s v="."/>
    <n v="0"/>
    <n v="0"/>
    <n v="0"/>
    <n v="0"/>
    <n v="0"/>
    <n v="33"/>
    <n v="0"/>
    <m/>
    <x v="5"/>
    <x v="45"/>
    <m/>
    <m/>
  </r>
  <r>
    <x v="531"/>
    <m/>
    <s v="female"/>
    <m/>
    <n v="28"/>
    <n v="69.166319999999999"/>
    <n v="0"/>
    <n v="0"/>
    <x v="0"/>
    <s v="."/>
    <s v="."/>
    <s v="."/>
    <s v="."/>
    <n v="0"/>
    <n v="0"/>
    <n v="0"/>
    <n v="0"/>
    <n v="0"/>
    <n v="33"/>
    <n v="0"/>
    <m/>
    <x v="5"/>
    <x v="45"/>
    <m/>
    <m/>
  </r>
  <r>
    <x v="531"/>
    <m/>
    <s v="female"/>
    <m/>
    <n v="29"/>
    <n v="69.166319999999999"/>
    <n v="0"/>
    <n v="0"/>
    <x v="0"/>
    <s v="Active Bereavement"/>
    <s v="."/>
    <s v="."/>
    <s v="."/>
    <n v="0"/>
    <n v="0"/>
    <n v="0"/>
    <n v="0"/>
    <n v="0"/>
    <n v="33"/>
    <n v="0"/>
    <m/>
    <x v="9"/>
    <x v="64"/>
    <m/>
    <m/>
  </r>
  <r>
    <x v="531"/>
    <m/>
    <s v="female"/>
    <m/>
    <n v="28"/>
    <n v="69.166319999999999"/>
    <n v="0"/>
    <n v="0"/>
    <x v="0"/>
    <s v="."/>
    <s v="."/>
    <s v="."/>
    <s v="."/>
    <n v="0"/>
    <n v="0"/>
    <n v="0"/>
    <n v="0"/>
    <n v="0"/>
    <n v="33"/>
    <n v="0"/>
    <m/>
    <x v="5"/>
    <x v="87"/>
    <m/>
    <m/>
  </r>
  <r>
    <x v="531"/>
    <m/>
    <s v="female"/>
    <m/>
    <n v="28"/>
    <n v="69.166319999999999"/>
    <n v="0"/>
    <n v="0"/>
    <x v="0"/>
    <s v="Remote B-12 Deficiency"/>
    <s v="."/>
    <s v="."/>
    <s v="."/>
    <n v="0"/>
    <n v="0"/>
    <n v="0"/>
    <n v="0"/>
    <n v="0"/>
    <n v="33"/>
    <n v="0"/>
    <m/>
    <x v="2"/>
    <x v="38"/>
    <m/>
    <m/>
  </r>
  <r>
    <x v="532"/>
    <m/>
    <s v="male"/>
    <m/>
    <n v="28"/>
    <n v="66.160163999999995"/>
    <n v="0"/>
    <n v="0"/>
    <x v="0"/>
    <s v="."/>
    <s v="."/>
    <s v="."/>
    <s v="."/>
    <n v="0"/>
    <n v="0"/>
    <n v="0"/>
    <n v="0"/>
    <n v="0"/>
    <n v="33"/>
    <n v="0"/>
    <m/>
    <x v="8"/>
    <x v="54"/>
    <m/>
    <m/>
  </r>
  <r>
    <x v="532"/>
    <m/>
    <s v="male"/>
    <m/>
    <n v="26"/>
    <n v="66.160163999999995"/>
    <n v="0"/>
    <n v="0"/>
    <x v="0"/>
    <s v="."/>
    <s v="."/>
    <s v="."/>
    <s v="."/>
    <n v="0"/>
    <n v="0"/>
    <n v="0"/>
    <n v="0"/>
    <n v="0"/>
    <n v="33"/>
    <n v="0"/>
    <m/>
    <x v="8"/>
    <x v="56"/>
    <m/>
    <m/>
  </r>
  <r>
    <x v="532"/>
    <m/>
    <s v="male"/>
    <m/>
    <n v="28"/>
    <n v="66.160163999999995"/>
    <n v="0"/>
    <n v="0"/>
    <x v="0"/>
    <s v="Remote Alcoholism"/>
    <s v="."/>
    <s v="."/>
    <s v="."/>
    <n v="0"/>
    <n v="0"/>
    <n v="0"/>
    <n v="0"/>
    <n v="0"/>
    <n v="33"/>
    <n v="0"/>
    <m/>
    <x v="4"/>
    <x v="179"/>
    <m/>
    <m/>
  </r>
  <r>
    <x v="533"/>
    <m/>
    <s v="female"/>
    <m/>
    <n v="29"/>
    <n v="54.392882999999998"/>
    <n v="0"/>
    <n v="0"/>
    <x v="0"/>
    <s v="."/>
    <s v="."/>
    <s v="."/>
    <s v="."/>
    <n v="0"/>
    <n v="0"/>
    <n v="0"/>
    <n v="0"/>
    <n v="0"/>
    <n v="44"/>
    <n v="0"/>
    <m/>
    <x v="1"/>
    <x v="3"/>
    <m/>
    <m/>
  </r>
  <r>
    <x v="533"/>
    <m/>
    <s v="female"/>
    <m/>
    <n v="29"/>
    <n v="54.392882999999998"/>
    <n v="0"/>
    <n v="0"/>
    <x v="0"/>
    <s v="Active Major Head Trauma"/>
    <s v="."/>
    <s v="."/>
    <s v="."/>
    <n v="0"/>
    <n v="0"/>
    <n v="0"/>
    <n v="0"/>
    <n v="0"/>
    <n v="44"/>
    <n v="0"/>
    <m/>
    <x v="18"/>
    <x v="45"/>
    <m/>
    <m/>
  </r>
  <r>
    <x v="533"/>
    <m/>
    <s v="female"/>
    <m/>
    <n v="30"/>
    <n v="54.392882999999998"/>
    <n v="0"/>
    <n v="0"/>
    <x v="0"/>
    <s v="Active Other neurol/med diagnoses"/>
    <s v="."/>
    <s v="."/>
    <s v="."/>
    <n v="0"/>
    <n v="0"/>
    <n v="0"/>
    <n v="0"/>
    <n v="0"/>
    <n v="44"/>
    <n v="0"/>
    <m/>
    <x v="1"/>
    <x v="87"/>
    <m/>
    <m/>
  </r>
  <r>
    <x v="533"/>
    <m/>
    <s v="female"/>
    <m/>
    <n v="30"/>
    <n v="54.392882999999998"/>
    <n v="0"/>
    <n v="0"/>
    <x v="0"/>
    <s v="."/>
    <s v="."/>
    <s v="."/>
    <s v="."/>
    <n v="0"/>
    <n v="0"/>
    <n v="0"/>
    <n v="0"/>
    <n v="0"/>
    <n v="44"/>
    <n v="0"/>
    <m/>
    <x v="1"/>
    <x v="131"/>
    <m/>
    <m/>
  </r>
  <r>
    <x v="534"/>
    <m/>
    <s v="male"/>
    <m/>
    <n v="30"/>
    <n v="62.565365"/>
    <n v="0"/>
    <n v="0"/>
    <x v="0"/>
    <s v="."/>
    <s v="."/>
    <s v="."/>
    <s v="."/>
    <n v="0"/>
    <n v="0"/>
    <n v="0"/>
    <n v="0"/>
    <n v="0"/>
    <n v="33"/>
    <n v="0"/>
    <m/>
    <x v="8"/>
    <x v="127"/>
    <m/>
    <m/>
  </r>
  <r>
    <x v="534"/>
    <m/>
    <s v="male"/>
    <m/>
    <n v="30"/>
    <n v="62.565365"/>
    <n v="0"/>
    <n v="0"/>
    <x v="0"/>
    <s v="."/>
    <s v="."/>
    <s v="."/>
    <s v="."/>
    <n v="0"/>
    <n v="0"/>
    <n v="0"/>
    <n v="0"/>
    <n v="0"/>
    <n v="33"/>
    <n v="0"/>
    <m/>
    <x v="4"/>
    <x v="52"/>
    <m/>
    <m/>
  </r>
  <r>
    <x v="534"/>
    <m/>
    <s v="male"/>
    <m/>
    <n v="30"/>
    <n v="62.565365"/>
    <n v="0"/>
    <n v="0"/>
    <x v="0"/>
    <s v="."/>
    <s v="."/>
    <s v="."/>
    <s v="."/>
    <n v="0"/>
    <n v="0"/>
    <n v="0"/>
    <n v="0"/>
    <n v="0"/>
    <n v="33"/>
    <n v="0"/>
    <m/>
    <x v="4"/>
    <x v="127"/>
    <m/>
    <m/>
  </r>
  <r>
    <x v="535"/>
    <m/>
    <s v="female"/>
    <m/>
    <n v="29"/>
    <n v="69.368930000000006"/>
    <n v="0.5"/>
    <n v="0"/>
    <x v="1"/>
    <s v="Remote Mood disorder"/>
    <s v="Remote Hypothyroidism"/>
    <s v="."/>
    <s v="."/>
    <n v="0.5"/>
    <n v="0.5"/>
    <n v="0.5"/>
    <n v="0"/>
    <n v="0"/>
    <n v="33"/>
    <n v="1.5"/>
    <m/>
    <x v="17"/>
    <x v="61"/>
    <m/>
    <m/>
  </r>
  <r>
    <x v="535"/>
    <m/>
    <s v="female"/>
    <m/>
    <n v="29"/>
    <n v="69.368930000000006"/>
    <n v="0.5"/>
    <n v="0"/>
    <x v="1"/>
    <s v="Remote Mood disorder"/>
    <s v="Active Med-induced Cog Dys"/>
    <s v="."/>
    <s v="."/>
    <n v="0.5"/>
    <n v="0.5"/>
    <n v="0.5"/>
    <n v="0.5"/>
    <n v="0"/>
    <n v="33"/>
    <n v="2"/>
    <m/>
    <x v="17"/>
    <x v="61"/>
    <m/>
    <m/>
  </r>
  <r>
    <x v="535"/>
    <m/>
    <s v="female"/>
    <m/>
    <n v="29"/>
    <n v="69.368930000000006"/>
    <n v="0.5"/>
    <n v="0"/>
    <x v="1"/>
    <s v="Active Mood disorder"/>
    <s v="."/>
    <s v="."/>
    <s v="."/>
    <n v="0"/>
    <n v="0.5"/>
    <n v="0.5"/>
    <n v="0.5"/>
    <n v="0"/>
    <n v="33"/>
    <n v="1.5"/>
    <m/>
    <x v="0"/>
    <x v="0"/>
    <m/>
    <m/>
  </r>
  <r>
    <x v="536"/>
    <m/>
    <s v="female"/>
    <m/>
    <n v="30"/>
    <n v="72.114990000000006"/>
    <n v="0"/>
    <n v="0"/>
    <x v="0"/>
    <s v="."/>
    <s v="."/>
    <s v="."/>
    <s v="."/>
    <n v="0"/>
    <n v="0"/>
    <n v="0"/>
    <n v="0"/>
    <n v="0"/>
    <n v="34"/>
    <n v="0"/>
    <m/>
    <x v="4"/>
    <x v="77"/>
    <m/>
    <m/>
  </r>
  <r>
    <x v="536"/>
    <m/>
    <s v="female"/>
    <m/>
    <n v="30"/>
    <n v="72.114990000000006"/>
    <n v="0"/>
    <n v="0"/>
    <x v="0"/>
    <s v="."/>
    <s v="."/>
    <s v="."/>
    <s v="."/>
    <n v="0"/>
    <n v="0"/>
    <n v="0"/>
    <n v="0"/>
    <n v="0"/>
    <n v="34"/>
    <n v="0"/>
    <m/>
    <x v="4"/>
    <x v="65"/>
    <m/>
    <m/>
  </r>
  <r>
    <x v="536"/>
    <m/>
    <s v="female"/>
    <m/>
    <n v="30"/>
    <n v="72.114990000000006"/>
    <n v="0"/>
    <n v="0"/>
    <x v="0"/>
    <s v="."/>
    <s v="."/>
    <s v="."/>
    <s v="."/>
    <n v="0"/>
    <n v="0"/>
    <n v="0"/>
    <n v="0"/>
    <n v="0"/>
    <n v="34"/>
    <n v="0"/>
    <m/>
    <x v="4"/>
    <x v="65"/>
    <m/>
    <m/>
  </r>
  <r>
    <x v="536"/>
    <m/>
    <s v="female"/>
    <m/>
    <n v="30"/>
    <n v="72.114990000000006"/>
    <n v="0"/>
    <n v="0"/>
    <x v="0"/>
    <s v="."/>
    <s v="."/>
    <s v="."/>
    <s v="."/>
    <n v="0"/>
    <n v="0"/>
    <n v="0"/>
    <n v="0"/>
    <n v="0"/>
    <n v="34"/>
    <n v="0"/>
    <m/>
    <x v="4"/>
    <x v="64"/>
    <m/>
    <m/>
  </r>
  <r>
    <x v="536"/>
    <m/>
    <s v="female"/>
    <m/>
    <n v="30"/>
    <n v="72.114990000000006"/>
    <n v="0"/>
    <n v="0"/>
    <x v="0"/>
    <s v="."/>
    <s v="."/>
    <s v="."/>
    <s v="."/>
    <n v="0"/>
    <n v="0"/>
    <n v="0"/>
    <n v="0"/>
    <n v="0"/>
    <n v="34"/>
    <n v="0"/>
    <m/>
    <x v="4"/>
    <x v="77"/>
    <m/>
    <m/>
  </r>
  <r>
    <x v="536"/>
    <m/>
    <s v="female"/>
    <m/>
    <n v="30"/>
    <n v="72.114990000000006"/>
    <n v="0"/>
    <n v="0"/>
    <x v="0"/>
    <s v="."/>
    <s v="."/>
    <s v="."/>
    <s v="."/>
    <n v="0"/>
    <n v="0"/>
    <n v="0"/>
    <n v="0"/>
    <n v="0"/>
    <n v="34"/>
    <n v="0"/>
    <m/>
    <x v="4"/>
    <x v="81"/>
    <m/>
    <m/>
  </r>
  <r>
    <x v="536"/>
    <m/>
    <s v="female"/>
    <m/>
    <n v="29"/>
    <n v="72.114990000000006"/>
    <n v="0"/>
    <n v="0"/>
    <x v="0"/>
    <s v="."/>
    <s v="."/>
    <s v="."/>
    <s v="."/>
    <n v="0"/>
    <n v="0"/>
    <n v="0"/>
    <n v="0"/>
    <n v="0"/>
    <n v="34"/>
    <n v="0"/>
    <m/>
    <x v="4"/>
    <x v="64"/>
    <m/>
    <m/>
  </r>
  <r>
    <x v="537"/>
    <m/>
    <s v="male"/>
    <m/>
    <n v="25"/>
    <n v="65.177279999999996"/>
    <n v="1"/>
    <n v="0.5"/>
    <x v="24"/>
    <s v="Active Mood disorder"/>
    <s v="."/>
    <s v="."/>
    <s v="."/>
    <n v="1"/>
    <n v="1"/>
    <n v="1"/>
    <n v="1"/>
    <n v="0"/>
    <n v="33"/>
    <n v="4.5"/>
    <m/>
    <x v="10"/>
    <x v="147"/>
    <m/>
    <m/>
  </r>
  <r>
    <x v="537"/>
    <m/>
    <s v="male"/>
    <m/>
    <n v="27"/>
    <n v="65.177279999999996"/>
    <n v="1"/>
    <n v="1"/>
    <x v="24"/>
    <s v="Active Mood disorder"/>
    <s v="Active Other neurol/med diagnoses"/>
    <s v="."/>
    <s v="."/>
    <n v="1"/>
    <n v="1"/>
    <n v="0.5"/>
    <n v="0.5"/>
    <n v="0"/>
    <n v="33"/>
    <n v="4"/>
    <m/>
    <x v="10"/>
    <x v="16"/>
    <m/>
    <m/>
  </r>
  <r>
    <x v="537"/>
    <m/>
    <s v="male"/>
    <m/>
    <m/>
    <n v="65.177279999999996"/>
    <n v="3"/>
    <n v="3"/>
    <x v="24"/>
    <s v="."/>
    <s v="."/>
    <s v="."/>
    <s v="."/>
    <n v="3"/>
    <n v="3"/>
    <n v="2"/>
    <n v="3"/>
    <n v="3"/>
    <n v="33"/>
    <n v="17"/>
    <m/>
    <x v="0"/>
    <x v="0"/>
    <m/>
    <m/>
  </r>
  <r>
    <x v="538"/>
    <m/>
    <s v="female"/>
    <m/>
    <n v="28"/>
    <n v="72.158799999999999"/>
    <n v="0.5"/>
    <n v="0"/>
    <x v="4"/>
    <s v="AD dem w/depresss- not contribut"/>
    <s v="Active Mood disorder"/>
    <s v="Active Other neurol/med diagnoses"/>
    <s v="."/>
    <n v="0"/>
    <n v="0"/>
    <n v="0.5"/>
    <n v="0.5"/>
    <n v="0"/>
    <n v="44"/>
    <n v="1"/>
    <m/>
    <x v="1"/>
    <x v="80"/>
    <m/>
    <m/>
  </r>
  <r>
    <x v="538"/>
    <m/>
    <s v="female"/>
    <m/>
    <n v="28"/>
    <n v="72.158799999999999"/>
    <n v="0.5"/>
    <n v="0.5"/>
    <x v="4"/>
    <s v="."/>
    <s v="."/>
    <s v="."/>
    <s v="."/>
    <n v="0.5"/>
    <n v="0.5"/>
    <n v="0.5"/>
    <n v="0.5"/>
    <n v="0"/>
    <n v="44"/>
    <n v="2.5"/>
    <m/>
    <x v="1"/>
    <x v="44"/>
    <m/>
    <m/>
  </r>
  <r>
    <x v="538"/>
    <m/>
    <s v="female"/>
    <m/>
    <n v="26"/>
    <n v="72.158799999999999"/>
    <n v="0.5"/>
    <n v="0.5"/>
    <x v="3"/>
    <s v="Active Mood disorder"/>
    <s v="."/>
    <s v="."/>
    <s v="."/>
    <n v="0.5"/>
    <n v="0.5"/>
    <n v="1"/>
    <n v="0.5"/>
    <n v="0"/>
    <n v="44"/>
    <n v="3"/>
    <m/>
    <x v="2"/>
    <x v="61"/>
    <m/>
    <m/>
  </r>
  <r>
    <x v="538"/>
    <m/>
    <s v="female"/>
    <m/>
    <n v="25"/>
    <n v="72.158799999999999"/>
    <n v="0.5"/>
    <n v="0.5"/>
    <x v="4"/>
    <s v="Active Mood disorder"/>
    <s v="."/>
    <s v="."/>
    <s v="."/>
    <n v="0.5"/>
    <n v="1"/>
    <n v="1"/>
    <n v="1"/>
    <n v="0"/>
    <n v="44"/>
    <n v="4"/>
    <m/>
    <x v="1"/>
    <x v="44"/>
    <m/>
    <m/>
  </r>
  <r>
    <x v="538"/>
    <m/>
    <s v="female"/>
    <m/>
    <n v="26"/>
    <n v="72.158799999999999"/>
    <n v="1"/>
    <n v="0.5"/>
    <x v="4"/>
    <s v="Active Mood disorder"/>
    <s v="."/>
    <s v="."/>
    <s v="."/>
    <n v="1"/>
    <n v="1"/>
    <n v="1"/>
    <n v="1"/>
    <n v="0"/>
    <n v="44"/>
    <n v="4.5"/>
    <m/>
    <x v="1"/>
    <x v="46"/>
    <m/>
    <m/>
  </r>
  <r>
    <x v="538"/>
    <m/>
    <s v="female"/>
    <m/>
    <n v="23"/>
    <n v="72.158799999999999"/>
    <n v="1"/>
    <n v="1"/>
    <x v="4"/>
    <s v="AD dem Language dysf with"/>
    <s v="."/>
    <s v="."/>
    <s v="."/>
    <n v="1"/>
    <n v="0.5"/>
    <n v="1"/>
    <n v="1"/>
    <n v="0"/>
    <n v="44"/>
    <n v="4.5"/>
    <m/>
    <x v="1"/>
    <x v="112"/>
    <m/>
    <m/>
  </r>
  <r>
    <x v="538"/>
    <m/>
    <s v="female"/>
    <m/>
    <n v="19"/>
    <n v="72.158799999999999"/>
    <n v="1"/>
    <n v="1"/>
    <x v="4"/>
    <s v="Remote Mood disorder"/>
    <s v="."/>
    <s v="."/>
    <s v="."/>
    <n v="1"/>
    <n v="1"/>
    <n v="2"/>
    <n v="2"/>
    <n v="1"/>
    <n v="44"/>
    <n v="8"/>
    <m/>
    <x v="1"/>
    <x v="15"/>
    <m/>
    <m/>
  </r>
  <r>
    <x v="539"/>
    <m/>
    <s v="male"/>
    <m/>
    <n v="29"/>
    <n v="80.353179999999995"/>
    <n v="0.5"/>
    <n v="0"/>
    <x v="4"/>
    <s v="."/>
    <s v="."/>
    <s v="."/>
    <s v="."/>
    <n v="0.5"/>
    <n v="0.5"/>
    <n v="0.5"/>
    <n v="0.5"/>
    <n v="0"/>
    <n v="33"/>
    <n v="2"/>
    <m/>
    <x v="7"/>
    <x v="100"/>
    <m/>
    <m/>
  </r>
  <r>
    <x v="539"/>
    <m/>
    <s v="male"/>
    <m/>
    <n v="24"/>
    <n v="80.353179999999995"/>
    <n v="0.5"/>
    <n v="0"/>
    <x v="4"/>
    <s v="."/>
    <s v="."/>
    <s v="."/>
    <s v="."/>
    <n v="0.5"/>
    <n v="0.5"/>
    <n v="1"/>
    <n v="0.5"/>
    <n v="0"/>
    <n v="33"/>
    <n v="2.5"/>
    <m/>
    <x v="7"/>
    <x v="40"/>
    <m/>
    <m/>
  </r>
  <r>
    <x v="539"/>
    <m/>
    <s v="male"/>
    <m/>
    <n v="25"/>
    <n v="80.353179999999995"/>
    <n v="1"/>
    <n v="1"/>
    <x v="4"/>
    <s v="."/>
    <s v="."/>
    <s v="."/>
    <s v="."/>
    <n v="1"/>
    <n v="1"/>
    <n v="1"/>
    <n v="0.5"/>
    <n v="1"/>
    <n v="33"/>
    <n v="5.5"/>
    <m/>
    <x v="7"/>
    <x v="116"/>
    <m/>
    <m/>
  </r>
  <r>
    <x v="540"/>
    <m/>
    <s v="female"/>
    <m/>
    <n v="26"/>
    <n v="79.704314999999994"/>
    <n v="0.5"/>
    <n v="0"/>
    <x v="4"/>
    <s v="."/>
    <s v="."/>
    <s v="."/>
    <s v="."/>
    <n v="0"/>
    <n v="0.5"/>
    <n v="0.5"/>
    <n v="0"/>
    <n v="0"/>
    <n v="34"/>
    <n v="1"/>
    <m/>
    <x v="2"/>
    <x v="62"/>
    <m/>
    <m/>
  </r>
  <r>
    <x v="540"/>
    <m/>
    <s v="female"/>
    <m/>
    <n v="27"/>
    <n v="79.704314999999994"/>
    <n v="0.5"/>
    <n v="0"/>
    <x v="4"/>
    <s v="."/>
    <s v="."/>
    <s v="."/>
    <s v="."/>
    <n v="0.5"/>
    <n v="0.5"/>
    <n v="0.5"/>
    <n v="0"/>
    <n v="0"/>
    <n v="34"/>
    <n v="1.5"/>
    <m/>
    <x v="1"/>
    <x v="62"/>
    <m/>
    <m/>
  </r>
  <r>
    <x v="541"/>
    <m/>
    <s v="female"/>
    <m/>
    <n v="30"/>
    <n v="57.344284000000002"/>
    <n v="0"/>
    <n v="0"/>
    <x v="0"/>
    <s v="Remote Mood disorder"/>
    <s v="."/>
    <s v="."/>
    <s v="."/>
    <n v="0"/>
    <n v="0"/>
    <n v="0"/>
    <n v="0"/>
    <n v="0"/>
    <n v="23"/>
    <n v="0"/>
    <m/>
    <x v="2"/>
    <x v="109"/>
    <m/>
    <m/>
  </r>
  <r>
    <x v="541"/>
    <m/>
    <s v="female"/>
    <m/>
    <n v="30"/>
    <n v="57.344284000000002"/>
    <n v="0"/>
    <n v="0"/>
    <x v="0"/>
    <s v="Remote Mood disorder"/>
    <s v="."/>
    <s v="."/>
    <s v="."/>
    <n v="0"/>
    <n v="0"/>
    <n v="0"/>
    <n v="0"/>
    <n v="0"/>
    <n v="23"/>
    <n v="0"/>
    <m/>
    <x v="0"/>
    <x v="0"/>
    <m/>
    <m/>
  </r>
  <r>
    <x v="541"/>
    <m/>
    <s v="female"/>
    <m/>
    <n v="30"/>
    <n v="57.344284000000002"/>
    <n v="0"/>
    <n v="0"/>
    <x v="0"/>
    <s v="Remote Mood disorder"/>
    <s v="."/>
    <s v="."/>
    <s v="."/>
    <n v="0"/>
    <n v="0"/>
    <n v="0"/>
    <n v="0"/>
    <n v="0"/>
    <n v="23"/>
    <n v="0"/>
    <m/>
    <x v="5"/>
    <x v="173"/>
    <m/>
    <m/>
  </r>
  <r>
    <x v="542"/>
    <m/>
    <s v="male"/>
    <m/>
    <n v="29"/>
    <n v="67.709784999999997"/>
    <n v="0"/>
    <n v="0"/>
    <x v="0"/>
    <s v="."/>
    <s v="."/>
    <s v="."/>
    <s v="."/>
    <n v="0"/>
    <n v="0"/>
    <n v="0"/>
    <n v="0"/>
    <n v="0"/>
    <n v="23"/>
    <n v="0"/>
    <m/>
    <x v="10"/>
    <x v="104"/>
    <m/>
    <m/>
  </r>
  <r>
    <x v="542"/>
    <m/>
    <s v="male"/>
    <m/>
    <n v="30"/>
    <n v="67.709784999999997"/>
    <n v="0"/>
    <n v="0"/>
    <x v="0"/>
    <s v="."/>
    <s v="."/>
    <s v="."/>
    <s v="."/>
    <n v="0"/>
    <n v="0"/>
    <n v="0"/>
    <n v="0"/>
    <n v="0"/>
    <n v="23"/>
    <n v="0"/>
    <m/>
    <x v="3"/>
    <x v="140"/>
    <m/>
    <m/>
  </r>
  <r>
    <x v="542"/>
    <m/>
    <s v="male"/>
    <m/>
    <n v="30"/>
    <n v="67.709784999999997"/>
    <n v="0"/>
    <n v="0"/>
    <x v="0"/>
    <s v="."/>
    <s v="."/>
    <s v="."/>
    <s v="."/>
    <n v="0"/>
    <n v="0"/>
    <n v="0"/>
    <n v="0"/>
    <n v="0"/>
    <n v="23"/>
    <n v="0"/>
    <m/>
    <x v="3"/>
    <x v="136"/>
    <m/>
    <m/>
  </r>
  <r>
    <x v="542"/>
    <m/>
    <s v="male"/>
    <m/>
    <n v="30"/>
    <n v="67.709784999999997"/>
    <n v="0"/>
    <n v="0"/>
    <x v="0"/>
    <s v="."/>
    <s v="."/>
    <s v="."/>
    <s v="."/>
    <n v="0"/>
    <n v="0"/>
    <n v="0"/>
    <n v="0"/>
    <n v="0"/>
    <n v="23"/>
    <n v="0"/>
    <m/>
    <x v="10"/>
    <x v="33"/>
    <m/>
    <m/>
  </r>
  <r>
    <x v="542"/>
    <m/>
    <s v="male"/>
    <m/>
    <n v="30"/>
    <n v="67.709784999999997"/>
    <n v="0"/>
    <n v="0"/>
    <x v="0"/>
    <s v="."/>
    <s v="."/>
    <s v="."/>
    <s v="."/>
    <n v="0"/>
    <n v="0"/>
    <n v="0"/>
    <n v="0"/>
    <n v="0"/>
    <n v="23"/>
    <n v="0"/>
    <m/>
    <x v="3"/>
    <x v="9"/>
    <m/>
    <m/>
  </r>
  <r>
    <x v="542"/>
    <m/>
    <s v="male"/>
    <m/>
    <n v="30"/>
    <n v="67.709784999999997"/>
    <n v="0"/>
    <n v="0"/>
    <x v="0"/>
    <s v="."/>
    <s v="."/>
    <s v="."/>
    <s v="."/>
    <n v="0"/>
    <n v="0"/>
    <n v="0"/>
    <n v="0"/>
    <n v="0"/>
    <n v="23"/>
    <n v="0"/>
    <m/>
    <x v="10"/>
    <x v="31"/>
    <m/>
    <m/>
  </r>
  <r>
    <x v="542"/>
    <m/>
    <s v="male"/>
    <m/>
    <n v="30"/>
    <n v="67.709784999999997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543"/>
    <m/>
    <s v="female"/>
    <m/>
    <n v="28"/>
    <n v="50.182068000000001"/>
    <n v="0"/>
    <n v="0"/>
    <x v="0"/>
    <s v="Remote Mood disorder"/>
    <s v="Remote Alcoholism"/>
    <s v="."/>
    <s v="."/>
    <n v="0"/>
    <n v="0"/>
    <n v="0"/>
    <n v="0"/>
    <n v="0"/>
    <n v="34"/>
    <n v="0"/>
    <m/>
    <x v="0"/>
    <x v="81"/>
    <m/>
    <m/>
  </r>
  <r>
    <x v="543"/>
    <m/>
    <s v="female"/>
    <m/>
    <n v="30"/>
    <n v="50.182068000000001"/>
    <n v="0"/>
    <n v="0"/>
    <x v="0"/>
    <s v="."/>
    <s v="."/>
    <s v="."/>
    <s v="."/>
    <n v="0"/>
    <n v="0"/>
    <n v="0"/>
    <n v="0"/>
    <n v="0"/>
    <n v="34"/>
    <n v="0"/>
    <m/>
    <x v="2"/>
    <x v="78"/>
    <m/>
    <m/>
  </r>
  <r>
    <x v="543"/>
    <m/>
    <s v="female"/>
    <m/>
    <n v="30"/>
    <n v="50.182068000000001"/>
    <n v="0"/>
    <n v="0"/>
    <x v="0"/>
    <s v="Active Mood disorder"/>
    <s v="."/>
    <s v="."/>
    <s v="."/>
    <n v="0"/>
    <n v="0"/>
    <n v="0"/>
    <n v="0"/>
    <n v="0"/>
    <n v="34"/>
    <n v="0"/>
    <m/>
    <x v="2"/>
    <x v="64"/>
    <m/>
    <m/>
  </r>
  <r>
    <x v="543"/>
    <m/>
    <s v="female"/>
    <m/>
    <n v="29"/>
    <n v="50.182068000000001"/>
    <n v="0"/>
    <n v="0"/>
    <x v="0"/>
    <s v="Remote Mood disorder"/>
    <s v="."/>
    <s v="."/>
    <s v="."/>
    <n v="0"/>
    <n v="0"/>
    <n v="0"/>
    <n v="0"/>
    <n v="0"/>
    <n v="34"/>
    <n v="0"/>
    <m/>
    <x v="5"/>
    <x v="44"/>
    <m/>
    <m/>
  </r>
  <r>
    <x v="543"/>
    <m/>
    <s v="female"/>
    <m/>
    <n v="29"/>
    <n v="50.182068000000001"/>
    <n v="0"/>
    <n v="0"/>
    <x v="0"/>
    <s v="."/>
    <s v="."/>
    <s v="."/>
    <s v="."/>
    <n v="0"/>
    <n v="0"/>
    <n v="0"/>
    <n v="0"/>
    <n v="0"/>
    <n v="34"/>
    <n v="0"/>
    <m/>
    <x v="5"/>
    <x v="73"/>
    <m/>
    <m/>
  </r>
  <r>
    <x v="544"/>
    <m/>
    <s v="female"/>
    <m/>
    <n v="26"/>
    <n v="67.619439999999997"/>
    <n v="0.5"/>
    <n v="0"/>
    <x v="3"/>
    <s v="AD dem w/oth (list B) not contrib"/>
    <s v="Active Mood disorder"/>
    <s v="."/>
    <s v="."/>
    <n v="0.5"/>
    <n v="0.5"/>
    <n v="1"/>
    <n v="0.5"/>
    <n v="0"/>
    <n v="34"/>
    <n v="2.5"/>
    <m/>
    <x v="5"/>
    <x v="2"/>
    <m/>
    <m/>
  </r>
  <r>
    <x v="544"/>
    <m/>
    <s v="female"/>
    <m/>
    <n v="24"/>
    <n v="67.619439999999997"/>
    <n v="1"/>
    <n v="0.5"/>
    <x v="3"/>
    <s v="Active Mood disorder"/>
    <s v="."/>
    <s v="."/>
    <s v="."/>
    <n v="1"/>
    <n v="1"/>
    <n v="1"/>
    <n v="1"/>
    <n v="0"/>
    <n v="34"/>
    <n v="4.5"/>
    <m/>
    <x v="2"/>
    <x v="147"/>
    <m/>
    <m/>
  </r>
  <r>
    <x v="544"/>
    <m/>
    <s v="female"/>
    <m/>
    <n v="22"/>
    <n v="67.619439999999997"/>
    <n v="1"/>
    <n v="1"/>
    <x v="4"/>
    <s v="Active Mood disorder"/>
    <s v="."/>
    <s v="."/>
    <s v="."/>
    <n v="1"/>
    <n v="1"/>
    <n v="1"/>
    <n v="1"/>
    <n v="0"/>
    <n v="34"/>
    <n v="5"/>
    <m/>
    <x v="5"/>
    <x v="47"/>
    <m/>
    <m/>
  </r>
  <r>
    <x v="544"/>
    <m/>
    <s v="female"/>
    <m/>
    <n v="13"/>
    <n v="67.619439999999997"/>
    <n v="2"/>
    <n v="2"/>
    <x v="4"/>
    <s v="AD dem w/CVD not contrib"/>
    <s v="AD dem w/depresss- not contribut"/>
    <s v="Remote CVD"/>
    <s v="Active Mood disorder"/>
    <n v="2"/>
    <n v="2"/>
    <n v="2"/>
    <n v="3"/>
    <n v="2"/>
    <n v="34"/>
    <n v="13"/>
    <m/>
    <x v="5"/>
    <x v="23"/>
    <m/>
    <m/>
  </r>
  <r>
    <x v="545"/>
    <m/>
    <s v="male"/>
    <m/>
    <n v="23"/>
    <n v="70.132779999999997"/>
    <n v="0.5"/>
    <n v="1"/>
    <x v="23"/>
    <s v="."/>
    <s v="."/>
    <s v="."/>
    <s v="."/>
    <n v="1"/>
    <n v="0.5"/>
    <n v="0.5"/>
    <n v="0.5"/>
    <n v="0"/>
    <n v="33"/>
    <n v="3.5"/>
    <m/>
    <x v="3"/>
    <x v="5"/>
    <m/>
    <m/>
  </r>
  <r>
    <x v="545"/>
    <m/>
    <s v="male"/>
    <m/>
    <n v="26"/>
    <n v="70.132779999999997"/>
    <n v="1"/>
    <n v="1"/>
    <x v="13"/>
    <s v="Non AD dem- Other secondary"/>
    <s v="Active Mood disorder"/>
    <s v="."/>
    <s v="."/>
    <n v="0.5"/>
    <n v="1"/>
    <n v="1"/>
    <n v="1"/>
    <n v="1"/>
    <n v="33"/>
    <n v="5.5"/>
    <m/>
    <x v="3"/>
    <x v="154"/>
    <m/>
    <m/>
  </r>
  <r>
    <x v="545"/>
    <m/>
    <s v="male"/>
    <m/>
    <n v="24"/>
    <n v="70.132779999999997"/>
    <n v="1"/>
    <n v="1"/>
    <x v="24"/>
    <s v="AD dem cannot be primary"/>
    <s v="Remote Mood disorder"/>
    <s v="."/>
    <s v="."/>
    <n v="2"/>
    <n v="1"/>
    <n v="1"/>
    <n v="1"/>
    <n v="1"/>
    <n v="33"/>
    <n v="7"/>
    <m/>
    <x v="10"/>
    <x v="33"/>
    <m/>
    <m/>
  </r>
  <r>
    <x v="545"/>
    <m/>
    <s v="male"/>
    <m/>
    <n v="15"/>
    <n v="70.132779999999997"/>
    <n v="2"/>
    <n v="2"/>
    <x v="24"/>
    <s v="AD dem cannot be primary"/>
    <s v="Remote Mood disorder"/>
    <s v="."/>
    <s v="."/>
    <n v="2"/>
    <n v="2"/>
    <n v="2"/>
    <n v="1"/>
    <n v="3"/>
    <n v="33"/>
    <n v="12"/>
    <m/>
    <x v="3"/>
    <x v="39"/>
    <m/>
    <m/>
  </r>
  <r>
    <x v="546"/>
    <m/>
    <s v="male"/>
    <m/>
    <n v="29"/>
    <n v="73.883644000000004"/>
    <n v="0"/>
    <n v="0"/>
    <x v="0"/>
    <s v="."/>
    <s v="."/>
    <s v="."/>
    <s v="."/>
    <n v="0"/>
    <n v="0"/>
    <n v="0"/>
    <n v="0"/>
    <n v="0"/>
    <n v="34"/>
    <n v="0"/>
    <m/>
    <x v="6"/>
    <x v="9"/>
    <m/>
    <m/>
  </r>
  <r>
    <x v="546"/>
    <m/>
    <s v="male"/>
    <m/>
    <n v="29"/>
    <n v="73.883644000000004"/>
    <n v="0"/>
    <n v="0"/>
    <x v="0"/>
    <s v="."/>
    <s v="."/>
    <s v="."/>
    <s v="."/>
    <n v="0"/>
    <n v="0"/>
    <n v="0"/>
    <n v="0"/>
    <n v="0"/>
    <n v="34"/>
    <n v="0"/>
    <m/>
    <x v="6"/>
    <x v="26"/>
    <m/>
    <m/>
  </r>
  <r>
    <x v="546"/>
    <m/>
    <s v="male"/>
    <m/>
    <n v="29"/>
    <n v="73.883644000000004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547"/>
    <m/>
    <s v="male"/>
    <m/>
    <n v="29"/>
    <n v="80.400000000000006"/>
    <n v="0"/>
    <n v="0"/>
    <x v="40"/>
    <s v="."/>
    <s v="."/>
    <s v="."/>
    <s v="."/>
    <n v="0"/>
    <n v="0"/>
    <n v="0"/>
    <n v="0"/>
    <n v="0"/>
    <n v="33"/>
    <n v="0"/>
    <m/>
    <x v="0"/>
    <x v="0"/>
    <m/>
    <m/>
  </r>
  <r>
    <x v="547"/>
    <m/>
    <s v="male"/>
    <m/>
    <n v="27"/>
    <n v="80.400000000000006"/>
    <n v="0.5"/>
    <n v="0.5"/>
    <x v="33"/>
    <s v="."/>
    <s v="."/>
    <s v="."/>
    <s v="."/>
    <n v="0"/>
    <n v="0.5"/>
    <n v="0.5"/>
    <n v="0"/>
    <n v="0"/>
    <n v="33"/>
    <n v="1.5"/>
    <m/>
    <x v="0"/>
    <x v="0"/>
    <m/>
    <m/>
  </r>
  <r>
    <x v="548"/>
    <m/>
    <s v="male"/>
    <m/>
    <n v="28"/>
    <n v="86.151949999999999"/>
    <n v="0"/>
    <n v="0"/>
    <x v="0"/>
    <s v="Remote Mood disorder"/>
    <s v="."/>
    <s v="."/>
    <s v="."/>
    <n v="0"/>
    <n v="0"/>
    <n v="0"/>
    <n v="0"/>
    <n v="0"/>
    <n v="34"/>
    <n v="0"/>
    <m/>
    <x v="6"/>
    <x v="67"/>
    <m/>
    <m/>
  </r>
  <r>
    <x v="548"/>
    <m/>
    <s v="male"/>
    <m/>
    <n v="28"/>
    <n v="86.151949999999999"/>
    <n v="0"/>
    <n v="0"/>
    <x v="0"/>
    <s v="."/>
    <s v="."/>
    <s v="."/>
    <s v="."/>
    <n v="0"/>
    <n v="0"/>
    <n v="0"/>
    <n v="0"/>
    <n v="0"/>
    <n v="34"/>
    <n v="0"/>
    <m/>
    <x v="6"/>
    <x v="17"/>
    <m/>
    <m/>
  </r>
  <r>
    <x v="548"/>
    <m/>
    <s v="male"/>
    <m/>
    <n v="30"/>
    <n v="86.151949999999999"/>
    <n v="0"/>
    <n v="0"/>
    <x v="0"/>
    <s v="."/>
    <s v="."/>
    <s v="."/>
    <s v="."/>
    <n v="0"/>
    <n v="0"/>
    <n v="0"/>
    <n v="0"/>
    <n v="0"/>
    <n v="34"/>
    <n v="0"/>
    <m/>
    <x v="7"/>
    <x v="42"/>
    <m/>
    <m/>
  </r>
  <r>
    <x v="548"/>
    <m/>
    <s v="male"/>
    <m/>
    <n v="27"/>
    <n v="86.151949999999999"/>
    <n v="0"/>
    <n v="0"/>
    <x v="0"/>
    <s v="Active Mood disorder"/>
    <s v="Remote Bereavement"/>
    <s v="Active B-12 Deficiency"/>
    <s v="."/>
    <n v="0"/>
    <n v="0"/>
    <n v="0"/>
    <n v="0"/>
    <n v="0"/>
    <n v="34"/>
    <n v="0"/>
    <m/>
    <x v="6"/>
    <x v="67"/>
    <m/>
    <m/>
  </r>
  <r>
    <x v="549"/>
    <m/>
    <s v="female"/>
    <m/>
    <n v="30"/>
    <n v="64.134155000000007"/>
    <n v="0"/>
    <n v="0"/>
    <x v="0"/>
    <s v="."/>
    <s v="."/>
    <s v="."/>
    <s v="."/>
    <n v="0"/>
    <n v="0"/>
    <n v="0"/>
    <n v="0"/>
    <n v="0"/>
    <n v="34"/>
    <n v="0"/>
    <m/>
    <x v="0"/>
    <x v="49"/>
    <m/>
    <m/>
  </r>
  <r>
    <x v="549"/>
    <m/>
    <s v="female"/>
    <m/>
    <m/>
    <n v="64.13415500000000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549"/>
    <m/>
    <s v="female"/>
    <m/>
    <n v="30"/>
    <n v="64.134155000000007"/>
    <n v="0"/>
    <n v="0"/>
    <x v="0"/>
    <s v="."/>
    <s v="."/>
    <s v="."/>
    <s v="."/>
    <n v="0"/>
    <n v="0"/>
    <n v="0"/>
    <n v="0"/>
    <n v="0"/>
    <n v="34"/>
    <n v="0"/>
    <m/>
    <x v="0"/>
    <x v="2"/>
    <m/>
    <m/>
  </r>
  <r>
    <x v="549"/>
    <m/>
    <s v="female"/>
    <m/>
    <n v="30"/>
    <n v="64.134155000000007"/>
    <n v="0"/>
    <n v="0"/>
    <x v="0"/>
    <s v="."/>
    <s v="."/>
    <s v="."/>
    <s v="."/>
    <n v="0"/>
    <n v="0"/>
    <n v="0"/>
    <n v="0"/>
    <n v="0"/>
    <n v="34"/>
    <n v="0"/>
    <m/>
    <x v="0"/>
    <x v="12"/>
    <m/>
    <m/>
  </r>
  <r>
    <x v="549"/>
    <m/>
    <s v="female"/>
    <m/>
    <n v="29"/>
    <n v="64.134155000000007"/>
    <n v="0"/>
    <n v="0"/>
    <x v="0"/>
    <s v="Active Mood disorder"/>
    <s v="."/>
    <s v="."/>
    <s v="."/>
    <n v="0"/>
    <n v="0"/>
    <n v="0"/>
    <n v="0"/>
    <n v="0"/>
    <n v="34"/>
    <n v="0"/>
    <m/>
    <x v="2"/>
    <x v="38"/>
    <m/>
    <m/>
  </r>
  <r>
    <x v="549"/>
    <m/>
    <s v="female"/>
    <m/>
    <n v="30"/>
    <n v="64.134155000000007"/>
    <n v="0"/>
    <n v="0"/>
    <x v="0"/>
    <s v="Active Mood disorder"/>
    <s v="."/>
    <s v="."/>
    <s v="."/>
    <n v="0.5"/>
    <n v="0"/>
    <n v="0"/>
    <n v="0"/>
    <n v="0"/>
    <n v="34"/>
    <n v="0.5"/>
    <m/>
    <x v="2"/>
    <x v="80"/>
    <m/>
    <m/>
  </r>
  <r>
    <x v="549"/>
    <m/>
    <s v="female"/>
    <m/>
    <n v="29"/>
    <n v="64.134155000000007"/>
    <n v="0.5"/>
    <n v="0"/>
    <x v="4"/>
    <s v="."/>
    <s v="."/>
    <s v="."/>
    <s v="."/>
    <n v="0.5"/>
    <n v="0"/>
    <n v="0.5"/>
    <n v="0.5"/>
    <n v="0"/>
    <n v="34"/>
    <n v="1.5"/>
    <m/>
    <x v="2"/>
    <x v="44"/>
    <m/>
    <m/>
  </r>
  <r>
    <x v="549"/>
    <m/>
    <s v="female"/>
    <m/>
    <n v="27"/>
    <n v="64.134155000000007"/>
    <n v="0.5"/>
    <n v="0"/>
    <x v="1"/>
    <s v="."/>
    <s v="."/>
    <s v="."/>
    <s v="."/>
    <n v="0.5"/>
    <n v="0"/>
    <n v="0.5"/>
    <n v="0"/>
    <n v="0"/>
    <n v="34"/>
    <n v="1"/>
    <m/>
    <x v="5"/>
    <x v="74"/>
    <m/>
    <m/>
  </r>
  <r>
    <x v="549"/>
    <m/>
    <s v="female"/>
    <m/>
    <n v="26"/>
    <n v="64.134155000000007"/>
    <n v="0.5"/>
    <n v="0.5"/>
    <x v="42"/>
    <s v="."/>
    <s v="."/>
    <s v="."/>
    <s v="."/>
    <n v="0.5"/>
    <n v="0.5"/>
    <n v="0.5"/>
    <n v="0.5"/>
    <n v="0"/>
    <n v="34"/>
    <n v="2.5"/>
    <m/>
    <x v="5"/>
    <x v="113"/>
    <m/>
    <m/>
  </r>
  <r>
    <x v="549"/>
    <m/>
    <s v="female"/>
    <m/>
    <n v="29"/>
    <n v="64.134155000000007"/>
    <n v="1"/>
    <n v="0.5"/>
    <x v="4"/>
    <s v="."/>
    <s v="."/>
    <s v="."/>
    <s v="."/>
    <n v="1"/>
    <n v="1"/>
    <n v="1"/>
    <n v="1"/>
    <n v="0"/>
    <n v="34"/>
    <n v="4.5"/>
    <m/>
    <x v="5"/>
    <x v="115"/>
    <m/>
    <m/>
  </r>
  <r>
    <x v="549"/>
    <m/>
    <s v="female"/>
    <m/>
    <n v="23"/>
    <n v="64.134155000000007"/>
    <n v="1"/>
    <n v="2"/>
    <x v="4"/>
    <s v="."/>
    <s v="."/>
    <s v="."/>
    <s v="."/>
    <n v="2"/>
    <n v="1"/>
    <n v="1"/>
    <n v="1"/>
    <n v="1"/>
    <n v="34"/>
    <n v="8"/>
    <m/>
    <x v="5"/>
    <x v="81"/>
    <m/>
    <m/>
  </r>
  <r>
    <x v="549"/>
    <m/>
    <s v="female"/>
    <m/>
    <n v="22"/>
    <n v="64.134155000000007"/>
    <n v="1"/>
    <n v="2"/>
    <x v="4"/>
    <s v="."/>
    <s v="."/>
    <s v="."/>
    <s v="."/>
    <n v="2"/>
    <n v="1"/>
    <n v="1"/>
    <n v="1"/>
    <n v="1"/>
    <n v="34"/>
    <n v="8"/>
    <m/>
    <x v="2"/>
    <x v="113"/>
    <m/>
    <m/>
  </r>
  <r>
    <x v="549"/>
    <m/>
    <s v="female"/>
    <m/>
    <n v="17"/>
    <n v="64.134155000000007"/>
    <n v="2"/>
    <n v="2"/>
    <x v="4"/>
    <s v="."/>
    <s v="."/>
    <s v="."/>
    <s v="."/>
    <n v="2"/>
    <n v="2"/>
    <n v="2"/>
    <n v="2"/>
    <n v="1"/>
    <n v="34"/>
    <n v="11"/>
    <m/>
    <x v="5"/>
    <x v="65"/>
    <m/>
    <m/>
  </r>
  <r>
    <x v="550"/>
    <m/>
    <s v="female"/>
    <m/>
    <n v="29"/>
    <n v="47.101985999999997"/>
    <n v="0"/>
    <n v="0"/>
    <x v="0"/>
    <s v="."/>
    <s v="."/>
    <s v="."/>
    <s v="."/>
    <n v="0"/>
    <n v="0"/>
    <n v="0"/>
    <n v="0"/>
    <n v="0"/>
    <n v="33"/>
    <n v="0"/>
    <m/>
    <x v="0"/>
    <x v="203"/>
    <m/>
    <m/>
  </r>
  <r>
    <x v="550"/>
    <m/>
    <s v="female"/>
    <m/>
    <n v="29"/>
    <n v="47.101985999999997"/>
    <n v="0"/>
    <n v="0"/>
    <x v="0"/>
    <s v="Active Mood disorder"/>
    <s v="."/>
    <s v="."/>
    <s v="."/>
    <n v="0"/>
    <n v="0"/>
    <n v="0"/>
    <n v="0"/>
    <n v="0"/>
    <n v="33"/>
    <n v="0"/>
    <m/>
    <x v="8"/>
    <x v="148"/>
    <m/>
    <m/>
  </r>
  <r>
    <x v="550"/>
    <m/>
    <s v="female"/>
    <m/>
    <n v="30"/>
    <n v="47.101985999999997"/>
    <n v="0"/>
    <n v="0"/>
    <x v="0"/>
    <s v="."/>
    <s v="."/>
    <s v="."/>
    <s v="."/>
    <n v="0"/>
    <n v="0"/>
    <n v="0"/>
    <n v="0"/>
    <n v="0"/>
    <n v="33"/>
    <n v="0"/>
    <m/>
    <x v="8"/>
    <x v="54"/>
    <m/>
    <m/>
  </r>
  <r>
    <x v="550"/>
    <m/>
    <s v="female"/>
    <m/>
    <n v="29"/>
    <n v="47.101985999999997"/>
    <n v="0"/>
    <n v="0"/>
    <x v="0"/>
    <s v="Active Mood disorder"/>
    <s v="Remote Hypothyroidism"/>
    <s v="Active Other neurol/med diagnoses"/>
    <s v="."/>
    <n v="0"/>
    <n v="0"/>
    <n v="0"/>
    <n v="0"/>
    <n v="0"/>
    <n v="33"/>
    <n v="0"/>
    <m/>
    <x v="8"/>
    <x v="9"/>
    <m/>
    <m/>
  </r>
  <r>
    <x v="551"/>
    <m/>
    <s v="female"/>
    <m/>
    <n v="29"/>
    <n v="74.47775"/>
    <n v="0"/>
    <n v="0"/>
    <x v="0"/>
    <s v="."/>
    <s v="."/>
    <s v="."/>
    <s v="."/>
    <n v="0"/>
    <n v="0"/>
    <n v="0"/>
    <n v="0"/>
    <n v="0"/>
    <n v="34"/>
    <n v="0"/>
    <m/>
    <x v="17"/>
    <x v="188"/>
    <m/>
    <m/>
  </r>
  <r>
    <x v="551"/>
    <m/>
    <s v="female"/>
    <m/>
    <n v="30"/>
    <n v="74.47775"/>
    <n v="0"/>
    <n v="0"/>
    <x v="0"/>
    <s v="."/>
    <s v="."/>
    <s v="."/>
    <s v="."/>
    <n v="0"/>
    <n v="0"/>
    <n v="0"/>
    <n v="0"/>
    <n v="0"/>
    <n v="34"/>
    <n v="0"/>
    <m/>
    <x v="17"/>
    <x v="188"/>
    <m/>
    <m/>
  </r>
  <r>
    <x v="551"/>
    <m/>
    <s v="female"/>
    <m/>
    <n v="30"/>
    <n v="74.47775"/>
    <n v="0"/>
    <n v="0"/>
    <x v="0"/>
    <s v="."/>
    <s v="."/>
    <s v="."/>
    <s v="."/>
    <n v="0"/>
    <n v="0"/>
    <n v="0"/>
    <n v="0"/>
    <n v="0"/>
    <n v="34"/>
    <n v="0"/>
    <m/>
    <x v="19"/>
    <x v="185"/>
    <m/>
    <m/>
  </r>
  <r>
    <x v="551"/>
    <m/>
    <s v="female"/>
    <m/>
    <n v="29"/>
    <n v="74.47775"/>
    <n v="0"/>
    <n v="0"/>
    <x v="0"/>
    <s v="."/>
    <s v="."/>
    <s v="."/>
    <s v="."/>
    <n v="0"/>
    <n v="0"/>
    <n v="0"/>
    <n v="0"/>
    <n v="0"/>
    <n v="34"/>
    <n v="0"/>
    <m/>
    <x v="19"/>
    <x v="174"/>
    <m/>
    <m/>
  </r>
  <r>
    <x v="551"/>
    <m/>
    <s v="female"/>
    <m/>
    <n v="29"/>
    <n v="74.47775"/>
    <n v="0"/>
    <n v="0"/>
    <x v="0"/>
    <s v="."/>
    <s v="."/>
    <s v="."/>
    <s v="."/>
    <n v="0"/>
    <n v="0"/>
    <n v="0"/>
    <n v="0"/>
    <n v="0"/>
    <n v="34"/>
    <n v="0"/>
    <m/>
    <x v="19"/>
    <x v="59"/>
    <m/>
    <m/>
  </r>
  <r>
    <x v="551"/>
    <m/>
    <s v="female"/>
    <m/>
    <n v="29"/>
    <n v="74.47775"/>
    <n v="0"/>
    <n v="0"/>
    <x v="0"/>
    <s v="."/>
    <s v="."/>
    <s v="."/>
    <s v="."/>
    <n v="0"/>
    <n v="0"/>
    <n v="0"/>
    <n v="0"/>
    <n v="0"/>
    <n v="34"/>
    <n v="0"/>
    <m/>
    <x v="24"/>
    <x v="184"/>
    <m/>
    <m/>
  </r>
  <r>
    <x v="551"/>
    <m/>
    <s v="female"/>
    <m/>
    <n v="30"/>
    <n v="74.47775"/>
    <n v="0"/>
    <n v="0"/>
    <x v="0"/>
    <s v="."/>
    <s v="."/>
    <s v="."/>
    <s v="."/>
    <n v="0"/>
    <n v="0"/>
    <n v="0"/>
    <n v="0"/>
    <n v="0"/>
    <n v="34"/>
    <n v="0"/>
    <m/>
    <x v="17"/>
    <x v="93"/>
    <m/>
    <m/>
  </r>
  <r>
    <x v="551"/>
    <m/>
    <s v="female"/>
    <m/>
    <n v="30"/>
    <n v="74.47775"/>
    <n v="0"/>
    <n v="0"/>
    <x v="0"/>
    <s v="."/>
    <s v="."/>
    <s v="."/>
    <s v="."/>
    <n v="0"/>
    <n v="0"/>
    <n v="0"/>
    <n v="0"/>
    <n v="0"/>
    <n v="34"/>
    <n v="0"/>
    <m/>
    <x v="19"/>
    <x v="187"/>
    <m/>
    <m/>
  </r>
  <r>
    <x v="551"/>
    <m/>
    <s v="female"/>
    <m/>
    <n v="29"/>
    <n v="74.47775"/>
    <n v="0"/>
    <n v="0"/>
    <x v="0"/>
    <s v="Active Bereavement"/>
    <s v="."/>
    <s v="."/>
    <s v="."/>
    <n v="0"/>
    <n v="0"/>
    <n v="0"/>
    <n v="0"/>
    <n v="0"/>
    <n v="34"/>
    <n v="0"/>
    <m/>
    <x v="19"/>
    <x v="188"/>
    <m/>
    <m/>
  </r>
  <r>
    <x v="551"/>
    <m/>
    <s v="female"/>
    <m/>
    <n v="29"/>
    <n v="74.47775"/>
    <n v="0"/>
    <n v="0"/>
    <x v="0"/>
    <s v="Remote Bereavement"/>
    <s v="."/>
    <s v="."/>
    <s v="."/>
    <n v="0"/>
    <n v="0"/>
    <n v="0"/>
    <n v="0"/>
    <n v="0"/>
    <n v="34"/>
    <n v="0"/>
    <m/>
    <x v="0"/>
    <x v="0"/>
    <m/>
    <m/>
  </r>
  <r>
    <x v="552"/>
    <m/>
    <s v="male"/>
    <m/>
    <n v="30"/>
    <n v="58.480490000000003"/>
    <n v="0"/>
    <n v="0"/>
    <x v="0"/>
    <s v="Active Mood disorder"/>
    <s v="Active Other neurol/med diagnoses"/>
    <s v="."/>
    <s v="."/>
    <n v="0"/>
    <n v="0"/>
    <n v="0"/>
    <n v="0.5"/>
    <n v="0"/>
    <n v="34"/>
    <n v="0.5"/>
    <m/>
    <x v="0"/>
    <x v="0"/>
    <m/>
    <m/>
  </r>
  <r>
    <x v="553"/>
    <m/>
    <s v="female"/>
    <m/>
    <n v="24"/>
    <n v="74.650239999999997"/>
    <n v="0.5"/>
    <n v="0"/>
    <x v="4"/>
    <s v="."/>
    <s v="."/>
    <s v="."/>
    <s v="."/>
    <n v="0"/>
    <n v="0.5"/>
    <n v="0.5"/>
    <n v="0"/>
    <n v="0"/>
    <n v="34"/>
    <n v="1"/>
    <m/>
    <x v="2"/>
    <x v="78"/>
    <m/>
    <m/>
  </r>
  <r>
    <x v="553"/>
    <m/>
    <s v="female"/>
    <m/>
    <n v="26"/>
    <n v="74.650239999999997"/>
    <n v="0.5"/>
    <n v="0.5"/>
    <x v="4"/>
    <s v="Remote Mood disorder"/>
    <s v="."/>
    <s v="."/>
    <s v="."/>
    <n v="0.5"/>
    <n v="0.5"/>
    <n v="0.5"/>
    <n v="1"/>
    <n v="0"/>
    <n v="34"/>
    <n v="3"/>
    <m/>
    <x v="1"/>
    <x v="87"/>
    <m/>
    <m/>
  </r>
  <r>
    <x v="553"/>
    <m/>
    <s v="female"/>
    <m/>
    <n v="24"/>
    <n v="74.650239999999997"/>
    <n v="0.5"/>
    <n v="0.5"/>
    <x v="4"/>
    <s v="."/>
    <s v="."/>
    <s v="."/>
    <s v="."/>
    <n v="0.5"/>
    <n v="0.5"/>
    <n v="0.5"/>
    <n v="0.5"/>
    <n v="0"/>
    <n v="34"/>
    <n v="2.5"/>
    <m/>
    <x v="2"/>
    <x v="63"/>
    <m/>
    <m/>
  </r>
  <r>
    <x v="553"/>
    <m/>
    <s v="female"/>
    <m/>
    <n v="25"/>
    <n v="74.650239999999997"/>
    <n v="0.5"/>
    <n v="0"/>
    <x v="4"/>
    <s v="."/>
    <s v="."/>
    <s v="."/>
    <s v="."/>
    <n v="0.5"/>
    <n v="0.5"/>
    <n v="1"/>
    <n v="0.5"/>
    <n v="0"/>
    <n v="34"/>
    <n v="2.5"/>
    <m/>
    <x v="2"/>
    <x v="38"/>
    <m/>
    <m/>
  </r>
  <r>
    <x v="554"/>
    <m/>
    <s v="male"/>
    <m/>
    <n v="29"/>
    <n v="80.158799999999999"/>
    <n v="0"/>
    <n v="0"/>
    <x v="0"/>
    <s v="."/>
    <s v="."/>
    <s v="."/>
    <s v="."/>
    <n v="0"/>
    <n v="0"/>
    <n v="0"/>
    <n v="0"/>
    <n v="0"/>
    <n v="33"/>
    <n v="0"/>
    <m/>
    <x v="13"/>
    <x v="17"/>
    <m/>
    <m/>
  </r>
  <r>
    <x v="554"/>
    <m/>
    <s v="male"/>
    <m/>
    <n v="30"/>
    <n v="80.158799999999999"/>
    <n v="0"/>
    <n v="0"/>
    <x v="0"/>
    <s v="."/>
    <s v="."/>
    <s v="."/>
    <s v="."/>
    <n v="0"/>
    <n v="0"/>
    <n v="0"/>
    <n v="0"/>
    <n v="0"/>
    <n v="33"/>
    <n v="0"/>
    <m/>
    <x v="13"/>
    <x v="147"/>
    <m/>
    <m/>
  </r>
  <r>
    <x v="554"/>
    <m/>
    <s v="male"/>
    <m/>
    <n v="30"/>
    <n v="80.158799999999999"/>
    <n v="0"/>
    <n v="0"/>
    <x v="0"/>
    <s v="."/>
    <s v="."/>
    <s v="."/>
    <s v="."/>
    <n v="0"/>
    <n v="0"/>
    <n v="0"/>
    <n v="0"/>
    <n v="0"/>
    <n v="33"/>
    <n v="0"/>
    <m/>
    <x v="13"/>
    <x v="18"/>
    <m/>
    <m/>
  </r>
  <r>
    <x v="554"/>
    <m/>
    <s v="male"/>
    <m/>
    <n v="26"/>
    <n v="80.158799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555"/>
    <m/>
    <s v="male"/>
    <m/>
    <n v="29"/>
    <n v="65.694730000000007"/>
    <n v="0.5"/>
    <n v="0"/>
    <x v="15"/>
    <s v="Remote Mood disorder"/>
    <s v="Remote Other neurol/med diagnoses"/>
    <s v="."/>
    <s v="."/>
    <n v="0"/>
    <n v="0"/>
    <n v="0.5"/>
    <n v="0"/>
    <n v="1"/>
    <n v="33"/>
    <n v="1.5"/>
    <m/>
    <x v="0"/>
    <x v="43"/>
    <m/>
    <m/>
  </r>
  <r>
    <x v="555"/>
    <m/>
    <s v="male"/>
    <m/>
    <n v="30"/>
    <n v="65.694730000000007"/>
    <n v="0"/>
    <n v="0"/>
    <x v="0"/>
    <s v="Remote Mood disorder"/>
    <s v="."/>
    <s v="."/>
    <s v="."/>
    <n v="0"/>
    <n v="0"/>
    <n v="0"/>
    <n v="0"/>
    <n v="0"/>
    <n v="33"/>
    <n v="0"/>
    <m/>
    <x v="0"/>
    <x v="12"/>
    <m/>
    <m/>
  </r>
  <r>
    <x v="555"/>
    <m/>
    <s v="male"/>
    <m/>
    <n v="30"/>
    <n v="65.694730000000007"/>
    <n v="0"/>
    <n v="0"/>
    <x v="0"/>
    <s v="Remote Mood disorder"/>
    <s v="."/>
    <s v="."/>
    <s v="."/>
    <n v="0"/>
    <n v="0"/>
    <n v="0"/>
    <n v="0"/>
    <n v="0"/>
    <n v="33"/>
    <n v="0"/>
    <m/>
    <x v="8"/>
    <x v="73"/>
    <m/>
    <m/>
  </r>
  <r>
    <x v="555"/>
    <m/>
    <s v="male"/>
    <m/>
    <n v="29"/>
    <n v="65.694730000000007"/>
    <n v="0.5"/>
    <n v="0"/>
    <x v="2"/>
    <s v="Remote Major Head Trauma"/>
    <s v="."/>
    <s v="."/>
    <s v="."/>
    <n v="0"/>
    <n v="0"/>
    <n v="0.5"/>
    <n v="0.5"/>
    <n v="0"/>
    <n v="33"/>
    <n v="1"/>
    <m/>
    <x v="4"/>
    <x v="80"/>
    <m/>
    <m/>
  </r>
  <r>
    <x v="555"/>
    <m/>
    <s v="male"/>
    <m/>
    <n v="30"/>
    <n v="65.694730000000007"/>
    <n v="0.5"/>
    <n v="0"/>
    <x v="1"/>
    <s v="."/>
    <s v="."/>
    <s v="."/>
    <s v="."/>
    <n v="0"/>
    <n v="0"/>
    <n v="0.5"/>
    <n v="0"/>
    <n v="0"/>
    <n v="33"/>
    <n v="0.5"/>
    <m/>
    <x v="4"/>
    <x v="10"/>
    <m/>
    <m/>
  </r>
  <r>
    <x v="555"/>
    <m/>
    <s v="male"/>
    <m/>
    <n v="30"/>
    <n v="65.694730000000007"/>
    <n v="0"/>
    <n v="0"/>
    <x v="0"/>
    <s v="."/>
    <s v="."/>
    <s v="."/>
    <s v="."/>
    <n v="0"/>
    <n v="0"/>
    <n v="0"/>
    <n v="0"/>
    <n v="0"/>
    <n v="33"/>
    <n v="0"/>
    <m/>
    <x v="8"/>
    <x v="10"/>
    <m/>
    <m/>
  </r>
  <r>
    <x v="555"/>
    <m/>
    <s v="male"/>
    <m/>
    <n v="29"/>
    <n v="65.694730000000007"/>
    <n v="0"/>
    <n v="0"/>
    <x v="0"/>
    <s v="Remote Mood disorder"/>
    <s v="Remote Major Head Trauma"/>
    <s v="."/>
    <s v="."/>
    <n v="0"/>
    <n v="0"/>
    <n v="0"/>
    <n v="0.5"/>
    <n v="0"/>
    <n v="33"/>
    <n v="0.5"/>
    <m/>
    <x v="4"/>
    <x v="86"/>
    <m/>
    <m/>
  </r>
  <r>
    <x v="555"/>
    <m/>
    <s v="male"/>
    <m/>
    <n v="30"/>
    <n v="65.694730000000007"/>
    <n v="0.5"/>
    <n v="0"/>
    <x v="1"/>
    <s v="Remote Bereavement"/>
    <s v="Remote Major Head Trauma"/>
    <s v="."/>
    <s v="."/>
    <n v="0"/>
    <n v="0"/>
    <n v="0.5"/>
    <n v="0"/>
    <n v="0"/>
    <n v="33"/>
    <n v="0.5"/>
    <m/>
    <x v="10"/>
    <x v="38"/>
    <m/>
    <m/>
  </r>
  <r>
    <x v="555"/>
    <m/>
    <s v="male"/>
    <m/>
    <n v="30"/>
    <n v="65.694730000000007"/>
    <n v="0"/>
    <n v="0"/>
    <x v="0"/>
    <s v="Remote Mood disorder"/>
    <s v="."/>
    <s v="."/>
    <s v="."/>
    <n v="0"/>
    <n v="0"/>
    <n v="0"/>
    <n v="0"/>
    <n v="0"/>
    <n v="33"/>
    <n v="0"/>
    <m/>
    <x v="4"/>
    <x v="62"/>
    <m/>
    <m/>
  </r>
  <r>
    <x v="555"/>
    <m/>
    <s v="male"/>
    <m/>
    <n v="29"/>
    <n v="65.694730000000007"/>
    <n v="0.5"/>
    <n v="0"/>
    <x v="1"/>
    <s v="Remote Seizure Disorder"/>
    <s v="."/>
    <s v="."/>
    <s v="."/>
    <n v="0"/>
    <n v="0.5"/>
    <n v="0.5"/>
    <n v="0"/>
    <n v="0"/>
    <n v="33"/>
    <n v="1"/>
    <m/>
    <x v="3"/>
    <x v="74"/>
    <m/>
    <m/>
  </r>
  <r>
    <x v="555"/>
    <m/>
    <s v="male"/>
    <m/>
    <n v="27"/>
    <n v="65.694730000000007"/>
    <n v="0.5"/>
    <n v="0.5"/>
    <x v="4"/>
    <s v="Remote Seizure Disorder"/>
    <s v="."/>
    <s v="."/>
    <s v="."/>
    <n v="1"/>
    <n v="1"/>
    <n v="1"/>
    <n v="0.5"/>
    <n v="0"/>
    <n v="33"/>
    <n v="4"/>
    <m/>
    <x v="0"/>
    <x v="0"/>
    <m/>
    <m/>
  </r>
  <r>
    <x v="556"/>
    <m/>
    <s v="female"/>
    <m/>
    <n v="30"/>
    <n v="62.324435999999999"/>
    <n v="0"/>
    <n v="0"/>
    <x v="0"/>
    <s v="Active Mood disorder"/>
    <s v="."/>
    <s v="."/>
    <s v="."/>
    <n v="0"/>
    <n v="0"/>
    <n v="0"/>
    <n v="0"/>
    <n v="0"/>
    <n v="23"/>
    <n v="0"/>
    <m/>
    <x v="3"/>
    <x v="65"/>
    <m/>
    <m/>
  </r>
  <r>
    <x v="557"/>
    <m/>
    <s v="female"/>
    <m/>
    <n v="30"/>
    <n v="66.896645000000007"/>
    <n v="0"/>
    <n v="0"/>
    <x v="0"/>
    <s v="."/>
    <s v="."/>
    <s v="."/>
    <s v="."/>
    <n v="0"/>
    <n v="0"/>
    <n v="0"/>
    <n v="0"/>
    <n v="0"/>
    <n v="33"/>
    <n v="0"/>
    <m/>
    <x v="1"/>
    <x v="39"/>
    <m/>
    <m/>
  </r>
  <r>
    <x v="557"/>
    <m/>
    <s v="female"/>
    <m/>
    <n v="30"/>
    <n v="66.896645000000007"/>
    <n v="0"/>
    <n v="0"/>
    <x v="0"/>
    <s v="."/>
    <s v="."/>
    <s v="."/>
    <s v="."/>
    <n v="0"/>
    <n v="0"/>
    <n v="0"/>
    <n v="0"/>
    <n v="0"/>
    <n v="33"/>
    <n v="0"/>
    <m/>
    <x v="1"/>
    <x v="24"/>
    <m/>
    <m/>
  </r>
  <r>
    <x v="557"/>
    <m/>
    <s v="female"/>
    <m/>
    <n v="28"/>
    <n v="66.896645000000007"/>
    <n v="0"/>
    <n v="0"/>
    <x v="0"/>
    <s v="."/>
    <s v="."/>
    <s v="."/>
    <s v="."/>
    <n v="0"/>
    <n v="0"/>
    <n v="0"/>
    <n v="0"/>
    <n v="0"/>
    <n v="33"/>
    <n v="0"/>
    <m/>
    <x v="1"/>
    <x v="72"/>
    <m/>
    <m/>
  </r>
  <r>
    <x v="557"/>
    <m/>
    <s v="female"/>
    <m/>
    <n v="30"/>
    <n v="66.896645000000007"/>
    <n v="0"/>
    <n v="0"/>
    <x v="0"/>
    <s v="."/>
    <s v="."/>
    <s v="."/>
    <s v="."/>
    <n v="0"/>
    <n v="0"/>
    <n v="0"/>
    <n v="0"/>
    <n v="0"/>
    <n v="33"/>
    <n v="0"/>
    <m/>
    <x v="2"/>
    <x v="16"/>
    <m/>
    <m/>
  </r>
  <r>
    <x v="557"/>
    <m/>
    <s v="female"/>
    <m/>
    <n v="29"/>
    <n v="66.896645000000007"/>
    <n v="0"/>
    <n v="0"/>
    <x v="0"/>
    <s v="."/>
    <s v="."/>
    <s v="."/>
    <s v="."/>
    <n v="0"/>
    <n v="0"/>
    <n v="0"/>
    <n v="0"/>
    <n v="0"/>
    <n v="33"/>
    <n v="0"/>
    <m/>
    <x v="2"/>
    <x v="15"/>
    <m/>
    <m/>
  </r>
  <r>
    <x v="557"/>
    <m/>
    <s v="female"/>
    <m/>
    <n v="29"/>
    <n v="66.896645000000007"/>
    <n v="0"/>
    <n v="0"/>
    <x v="0"/>
    <s v="."/>
    <s v="."/>
    <s v="."/>
    <s v="."/>
    <n v="0"/>
    <n v="0"/>
    <n v="0"/>
    <n v="0"/>
    <n v="0"/>
    <n v="33"/>
    <n v="0"/>
    <m/>
    <x v="2"/>
    <x v="3"/>
    <m/>
    <m/>
  </r>
  <r>
    <x v="557"/>
    <m/>
    <s v="female"/>
    <m/>
    <n v="28"/>
    <n v="66.896645000000007"/>
    <n v="0"/>
    <n v="0"/>
    <x v="0"/>
    <s v="."/>
    <s v="."/>
    <s v="."/>
    <s v="."/>
    <n v="0"/>
    <n v="0"/>
    <n v="0"/>
    <n v="0"/>
    <n v="0"/>
    <n v="33"/>
    <n v="0"/>
    <m/>
    <x v="2"/>
    <x v="17"/>
    <m/>
    <m/>
  </r>
  <r>
    <x v="557"/>
    <m/>
    <s v="female"/>
    <m/>
    <n v="30"/>
    <n v="66.896645000000007"/>
    <n v="0"/>
    <n v="0"/>
    <x v="0"/>
    <s v="."/>
    <s v="."/>
    <s v="."/>
    <s v="."/>
    <n v="0"/>
    <n v="0"/>
    <n v="0"/>
    <n v="0"/>
    <n v="0"/>
    <n v="33"/>
    <n v="0"/>
    <m/>
    <x v="2"/>
    <x v="18"/>
    <m/>
    <m/>
  </r>
  <r>
    <x v="557"/>
    <m/>
    <s v="female"/>
    <m/>
    <n v="29"/>
    <n v="66.896645000000007"/>
    <n v="0"/>
    <n v="0"/>
    <x v="0"/>
    <s v="."/>
    <s v="."/>
    <s v="."/>
    <s v="."/>
    <n v="0"/>
    <n v="0"/>
    <n v="0"/>
    <n v="0"/>
    <n v="0"/>
    <n v="33"/>
    <n v="0"/>
    <m/>
    <x v="1"/>
    <x v="147"/>
    <m/>
    <m/>
  </r>
  <r>
    <x v="557"/>
    <m/>
    <s v="female"/>
    <m/>
    <n v="28"/>
    <n v="66.896645000000007"/>
    <n v="0"/>
    <n v="0"/>
    <x v="0"/>
    <s v="."/>
    <s v="."/>
    <s v="."/>
    <s v="."/>
    <n v="0"/>
    <n v="0"/>
    <n v="0"/>
    <n v="0"/>
    <n v="0"/>
    <n v="33"/>
    <n v="0"/>
    <m/>
    <x v="1"/>
    <x v="2"/>
    <m/>
    <m/>
  </r>
  <r>
    <x v="558"/>
    <m/>
    <s v="female"/>
    <m/>
    <n v="29"/>
    <n v="72.292950000000005"/>
    <n v="0"/>
    <n v="0"/>
    <x v="0"/>
    <s v="."/>
    <s v="."/>
    <s v="."/>
    <s v="."/>
    <n v="0"/>
    <n v="0"/>
    <n v="0"/>
    <n v="0"/>
    <n v="0"/>
    <n v="44"/>
    <n v="0"/>
    <m/>
    <x v="0"/>
    <x v="1"/>
    <m/>
    <m/>
  </r>
  <r>
    <x v="558"/>
    <m/>
    <s v="female"/>
    <m/>
    <n v="30"/>
    <n v="72.292950000000005"/>
    <n v="0.5"/>
    <n v="0"/>
    <x v="2"/>
    <s v="Active Mood disorder"/>
    <s v="."/>
    <s v="."/>
    <s v="."/>
    <n v="0"/>
    <n v="0"/>
    <n v="0.5"/>
    <n v="0"/>
    <n v="0"/>
    <n v="44"/>
    <n v="0.5"/>
    <m/>
    <x v="9"/>
    <x v="10"/>
    <m/>
    <m/>
  </r>
  <r>
    <x v="558"/>
    <m/>
    <s v="female"/>
    <m/>
    <n v="28"/>
    <n v="72.292950000000005"/>
    <n v="0"/>
    <n v="0"/>
    <x v="0"/>
    <s v="Active PD idiopathic"/>
    <s v="."/>
    <s v="."/>
    <s v="."/>
    <n v="0"/>
    <n v="0.5"/>
    <n v="0"/>
    <n v="0"/>
    <n v="0"/>
    <n v="44"/>
    <n v="0.5"/>
    <m/>
    <x v="9"/>
    <x v="87"/>
    <m/>
    <m/>
  </r>
  <r>
    <x v="558"/>
    <m/>
    <s v="female"/>
    <m/>
    <n v="30"/>
    <n v="72.292950000000005"/>
    <n v="0"/>
    <n v="0"/>
    <x v="0"/>
    <s v="."/>
    <s v="."/>
    <s v="."/>
    <s v="."/>
    <n v="0"/>
    <n v="0"/>
    <n v="0"/>
    <n v="0"/>
    <n v="0"/>
    <n v="44"/>
    <n v="0"/>
    <m/>
    <x v="9"/>
    <x v="131"/>
    <m/>
    <m/>
  </r>
  <r>
    <x v="558"/>
    <m/>
    <s v="female"/>
    <m/>
    <n v="29"/>
    <n v="72.292950000000005"/>
    <n v="0"/>
    <n v="0"/>
    <x v="0"/>
    <s v="Active PD idiopathic"/>
    <s v="."/>
    <s v="."/>
    <s v="."/>
    <n v="0"/>
    <n v="0"/>
    <n v="0"/>
    <n v="0"/>
    <n v="0"/>
    <n v="44"/>
    <n v="0"/>
    <m/>
    <x v="9"/>
    <x v="57"/>
    <m/>
    <m/>
  </r>
  <r>
    <x v="558"/>
    <m/>
    <s v="female"/>
    <m/>
    <n v="29"/>
    <n v="72.292950000000005"/>
    <n v="0.5"/>
    <n v="0"/>
    <x v="1"/>
    <s v="."/>
    <s v="."/>
    <s v="."/>
    <s v="."/>
    <n v="0"/>
    <n v="0"/>
    <n v="0.5"/>
    <n v="0"/>
    <n v="0"/>
    <n v="44"/>
    <n v="0.5"/>
    <m/>
    <x v="9"/>
    <x v="86"/>
    <m/>
    <m/>
  </r>
  <r>
    <x v="558"/>
    <m/>
    <s v="female"/>
    <m/>
    <n v="29"/>
    <n v="72.292950000000005"/>
    <n v="0"/>
    <n v="0"/>
    <x v="0"/>
    <s v="."/>
    <s v="."/>
    <s v="."/>
    <s v="."/>
    <n v="0"/>
    <n v="0"/>
    <n v="0"/>
    <n v="0"/>
    <n v="0"/>
    <n v="44"/>
    <n v="0"/>
    <m/>
    <x v="0"/>
    <x v="0"/>
    <m/>
    <m/>
  </r>
  <r>
    <x v="559"/>
    <m/>
    <s v="male"/>
    <m/>
    <n v="29"/>
    <n v="72.61054"/>
    <n v="0.5"/>
    <n v="0"/>
    <x v="2"/>
    <s v="."/>
    <s v="."/>
    <s v="."/>
    <s v="."/>
    <n v="0"/>
    <n v="0"/>
    <n v="0.5"/>
    <n v="0"/>
    <n v="0"/>
    <n v="33"/>
    <n v="0.5"/>
    <m/>
    <x v="12"/>
    <x v="27"/>
    <m/>
    <m/>
  </r>
  <r>
    <x v="559"/>
    <m/>
    <s v="male"/>
    <m/>
    <n v="29"/>
    <n v="72.61054"/>
    <n v="0.5"/>
    <n v="0"/>
    <x v="1"/>
    <s v="."/>
    <s v="."/>
    <s v="."/>
    <s v="."/>
    <n v="0"/>
    <n v="0"/>
    <n v="0.5"/>
    <n v="0.5"/>
    <n v="0"/>
    <n v="33"/>
    <n v="1"/>
    <m/>
    <x v="12"/>
    <x v="29"/>
    <m/>
    <m/>
  </r>
  <r>
    <x v="559"/>
    <m/>
    <s v="male"/>
    <m/>
    <n v="28"/>
    <n v="72.61054"/>
    <n v="0.5"/>
    <n v="0"/>
    <x v="1"/>
    <s v="."/>
    <s v="."/>
    <s v="."/>
    <s v="."/>
    <n v="0"/>
    <n v="0"/>
    <n v="0.5"/>
    <n v="0"/>
    <n v="0"/>
    <n v="33"/>
    <n v="0.5"/>
    <m/>
    <x v="12"/>
    <x v="56"/>
    <m/>
    <m/>
  </r>
  <r>
    <x v="559"/>
    <m/>
    <s v="male"/>
    <m/>
    <n v="29"/>
    <n v="72.61054"/>
    <n v="0.5"/>
    <n v="0"/>
    <x v="1"/>
    <s v="Active Med-induced Cog Dys"/>
    <s v="Active Other neurol/med diagnoses"/>
    <s v="."/>
    <s v="."/>
    <n v="0"/>
    <n v="0"/>
    <n v="0.5"/>
    <n v="0"/>
    <n v="0"/>
    <n v="33"/>
    <n v="0.5"/>
    <m/>
    <x v="12"/>
    <x v="141"/>
    <m/>
    <m/>
  </r>
  <r>
    <x v="559"/>
    <m/>
    <s v="male"/>
    <m/>
    <n v="30"/>
    <n v="72.61054"/>
    <n v="0"/>
    <n v="0"/>
    <x v="0"/>
    <s v="Active Med-induced Cog Dys"/>
    <s v="Active B-12 Deficiency"/>
    <s v="."/>
    <s v="."/>
    <n v="0"/>
    <n v="0"/>
    <n v="0"/>
    <n v="0"/>
    <n v="0"/>
    <n v="33"/>
    <n v="0"/>
    <m/>
    <x v="12"/>
    <x v="79"/>
    <m/>
    <m/>
  </r>
  <r>
    <x v="559"/>
    <m/>
    <s v="male"/>
    <m/>
    <n v="30"/>
    <n v="72.61054"/>
    <n v="0.5"/>
    <n v="0.5"/>
    <x v="1"/>
    <s v="Remote B-12 Deficiency"/>
    <s v="."/>
    <s v="."/>
    <s v="."/>
    <n v="0"/>
    <n v="0"/>
    <n v="0.5"/>
    <n v="0"/>
    <n v="0"/>
    <n v="33"/>
    <n v="1"/>
    <m/>
    <x v="13"/>
    <x v="29"/>
    <m/>
    <m/>
  </r>
  <r>
    <x v="559"/>
    <m/>
    <s v="male"/>
    <m/>
    <n v="30"/>
    <n v="72.61054"/>
    <n v="0.5"/>
    <n v="0"/>
    <x v="1"/>
    <s v="Remote B-12 Deficiency"/>
    <s v="."/>
    <s v="."/>
    <s v="."/>
    <n v="0"/>
    <n v="0"/>
    <n v="0.5"/>
    <n v="0"/>
    <n v="0"/>
    <n v="33"/>
    <n v="0.5"/>
    <m/>
    <x v="12"/>
    <x v="22"/>
    <m/>
    <m/>
  </r>
  <r>
    <x v="559"/>
    <m/>
    <s v="male"/>
    <m/>
    <n v="28"/>
    <n v="72.61054"/>
    <n v="0"/>
    <n v="0"/>
    <x v="0"/>
    <s v="."/>
    <s v="."/>
    <s v="."/>
    <s v="."/>
    <n v="0"/>
    <n v="0"/>
    <n v="0"/>
    <n v="0"/>
    <n v="0"/>
    <n v="33"/>
    <n v="0"/>
    <m/>
    <x v="0"/>
    <x v="52"/>
    <m/>
    <m/>
  </r>
  <r>
    <x v="559"/>
    <m/>
    <s v="male"/>
    <m/>
    <n v="29"/>
    <n v="72.61054"/>
    <n v="0"/>
    <n v="0"/>
    <x v="0"/>
    <s v="."/>
    <s v="."/>
    <s v="."/>
    <s v="."/>
    <n v="0"/>
    <n v="0"/>
    <n v="0"/>
    <n v="0"/>
    <n v="0"/>
    <n v="33"/>
    <n v="0"/>
    <m/>
    <x v="13"/>
    <x v="58"/>
    <m/>
    <m/>
  </r>
  <r>
    <x v="559"/>
    <m/>
    <s v="male"/>
    <m/>
    <n v="29"/>
    <n v="72.61054"/>
    <n v="0"/>
    <n v="0"/>
    <x v="0"/>
    <s v="."/>
    <s v="."/>
    <s v="."/>
    <s v="."/>
    <n v="0"/>
    <n v="0"/>
    <n v="0"/>
    <n v="0"/>
    <n v="0"/>
    <n v="33"/>
    <n v="0"/>
    <m/>
    <x v="16"/>
    <x v="27"/>
    <m/>
    <m/>
  </r>
  <r>
    <x v="559"/>
    <m/>
    <s v="male"/>
    <m/>
    <n v="28"/>
    <n v="72.61054"/>
    <n v="0.5"/>
    <n v="0"/>
    <x v="15"/>
    <s v="."/>
    <s v="."/>
    <s v="."/>
    <s v="."/>
    <n v="0"/>
    <n v="0"/>
    <n v="0.5"/>
    <n v="0"/>
    <n v="0"/>
    <n v="33"/>
    <n v="0.5"/>
    <m/>
    <x v="0"/>
    <x v="0"/>
    <m/>
    <m/>
  </r>
  <r>
    <x v="560"/>
    <m/>
    <s v="male"/>
    <m/>
    <n v="27"/>
    <n v="79.375770000000003"/>
    <n v="0"/>
    <n v="0"/>
    <x v="0"/>
    <s v="."/>
    <s v="."/>
    <s v="."/>
    <s v="."/>
    <n v="0"/>
    <n v="0"/>
    <n v="0"/>
    <n v="0"/>
    <n v="0"/>
    <n v="44"/>
    <n v="0"/>
    <m/>
    <x v="13"/>
    <x v="70"/>
    <m/>
    <m/>
  </r>
  <r>
    <x v="560"/>
    <m/>
    <s v="male"/>
    <m/>
    <n v="26"/>
    <n v="79.375770000000003"/>
    <n v="0"/>
    <n v="0"/>
    <x v="0"/>
    <s v="."/>
    <s v="."/>
    <s v="."/>
    <s v="."/>
    <n v="0"/>
    <n v="0"/>
    <n v="0"/>
    <n v="0"/>
    <n v="0"/>
    <n v="44"/>
    <n v="0"/>
    <m/>
    <x v="13"/>
    <x v="127"/>
    <m/>
    <m/>
  </r>
  <r>
    <x v="560"/>
    <m/>
    <s v="male"/>
    <m/>
    <n v="29"/>
    <n v="79.375770000000003"/>
    <n v="0"/>
    <n v="0"/>
    <x v="0"/>
    <s v="."/>
    <s v="."/>
    <s v="."/>
    <s v="."/>
    <n v="0"/>
    <n v="0"/>
    <n v="0"/>
    <n v="0"/>
    <n v="0"/>
    <n v="44"/>
    <n v="0"/>
    <m/>
    <x v="13"/>
    <x v="68"/>
    <m/>
    <m/>
  </r>
  <r>
    <x v="560"/>
    <m/>
    <s v="male"/>
    <m/>
    <n v="29"/>
    <n v="79.375770000000003"/>
    <n v="0"/>
    <n v="0"/>
    <x v="0"/>
    <s v="."/>
    <s v="."/>
    <s v="."/>
    <s v="."/>
    <n v="0"/>
    <n v="0"/>
    <n v="0"/>
    <n v="0"/>
    <n v="0"/>
    <n v="44"/>
    <n v="0"/>
    <m/>
    <x v="13"/>
    <x v="51"/>
    <m/>
    <m/>
  </r>
  <r>
    <x v="561"/>
    <m/>
    <s v="female"/>
    <m/>
    <n v="26"/>
    <n v="75.345659999999995"/>
    <n v="0.5"/>
    <n v="0"/>
    <x v="1"/>
    <s v="Active Mood disorder"/>
    <s v="."/>
    <s v="."/>
    <s v="."/>
    <n v="0.5"/>
    <n v="0.5"/>
    <n v="0.5"/>
    <n v="0"/>
    <n v="0"/>
    <n v="33"/>
    <n v="1.5"/>
    <m/>
    <x v="3"/>
    <x v="46"/>
    <m/>
    <m/>
  </r>
  <r>
    <x v="562"/>
    <m/>
    <s v="female"/>
    <m/>
    <n v="30"/>
    <n v="53.481180000000002"/>
    <n v="0"/>
    <n v="0"/>
    <x v="0"/>
    <s v="."/>
    <s v="."/>
    <s v="."/>
    <s v="."/>
    <n v="0"/>
    <n v="0"/>
    <n v="0"/>
    <n v="0"/>
    <n v="0"/>
    <n v="24"/>
    <n v="0"/>
    <m/>
    <x v="0"/>
    <x v="154"/>
    <m/>
    <m/>
  </r>
  <r>
    <x v="562"/>
    <m/>
    <s v="female"/>
    <m/>
    <n v="30"/>
    <n v="53.481180000000002"/>
    <n v="0"/>
    <n v="0"/>
    <x v="0"/>
    <s v="."/>
    <s v="."/>
    <s v="."/>
    <s v="."/>
    <n v="0"/>
    <n v="0"/>
    <n v="0"/>
    <n v="0"/>
    <n v="0"/>
    <n v="24"/>
    <n v="0"/>
    <m/>
    <x v="3"/>
    <x v="4"/>
    <m/>
    <m/>
  </r>
  <r>
    <x v="562"/>
    <m/>
    <s v="female"/>
    <m/>
    <n v="30"/>
    <n v="53.481180000000002"/>
    <n v="0"/>
    <n v="0"/>
    <x v="0"/>
    <s v="."/>
    <s v="."/>
    <s v="."/>
    <s v="."/>
    <n v="0"/>
    <n v="0"/>
    <n v="0"/>
    <n v="0"/>
    <n v="0"/>
    <n v="24"/>
    <n v="0"/>
    <m/>
    <x v="0"/>
    <x v="0"/>
    <m/>
    <m/>
  </r>
  <r>
    <x v="562"/>
    <m/>
    <s v="female"/>
    <m/>
    <n v="29"/>
    <n v="53.481180000000002"/>
    <n v="0"/>
    <n v="0"/>
    <x v="0"/>
    <s v="Active Mood disorder"/>
    <s v="."/>
    <s v="."/>
    <s v="."/>
    <n v="0"/>
    <n v="0"/>
    <n v="0"/>
    <n v="0"/>
    <n v="0"/>
    <n v="24"/>
    <n v="0"/>
    <m/>
    <x v="3"/>
    <x v="17"/>
    <m/>
    <m/>
  </r>
  <r>
    <x v="563"/>
    <m/>
    <s v="male"/>
    <m/>
    <n v="30"/>
    <n v="67.501710000000003"/>
    <n v="0"/>
    <n v="0"/>
    <x v="0"/>
    <s v="."/>
    <s v="."/>
    <s v="."/>
    <s v="."/>
    <n v="0"/>
    <n v="0"/>
    <n v="0"/>
    <n v="0"/>
    <n v="0"/>
    <n v="23"/>
    <n v="0"/>
    <m/>
    <x v="6"/>
    <x v="126"/>
    <m/>
    <m/>
  </r>
  <r>
    <x v="563"/>
    <m/>
    <s v="male"/>
    <m/>
    <n v="30"/>
    <n v="67.501710000000003"/>
    <n v="0"/>
    <n v="0"/>
    <x v="0"/>
    <s v="."/>
    <s v="."/>
    <s v="."/>
    <s v="."/>
    <n v="0"/>
    <n v="0"/>
    <n v="0"/>
    <n v="0"/>
    <n v="0"/>
    <n v="23"/>
    <n v="0"/>
    <m/>
    <x v="6"/>
    <x v="100"/>
    <m/>
    <m/>
  </r>
  <r>
    <x v="563"/>
    <m/>
    <s v="male"/>
    <m/>
    <n v="29"/>
    <n v="67.501710000000003"/>
    <n v="0"/>
    <n v="0"/>
    <x v="0"/>
    <s v="."/>
    <s v="."/>
    <s v="."/>
    <s v="."/>
    <n v="0"/>
    <n v="0"/>
    <n v="0"/>
    <n v="0"/>
    <n v="0"/>
    <n v="23"/>
    <n v="0"/>
    <m/>
    <x v="6"/>
    <x v="126"/>
    <m/>
    <m/>
  </r>
  <r>
    <x v="563"/>
    <m/>
    <s v="male"/>
    <m/>
    <n v="29"/>
    <n v="67.501710000000003"/>
    <n v="0"/>
    <n v="0"/>
    <x v="0"/>
    <s v="."/>
    <s v="."/>
    <s v="."/>
    <s v="."/>
    <n v="0"/>
    <n v="0"/>
    <n v="0"/>
    <n v="0"/>
    <n v="0"/>
    <n v="23"/>
    <n v="0"/>
    <m/>
    <x v="6"/>
    <x v="135"/>
    <m/>
    <m/>
  </r>
  <r>
    <x v="563"/>
    <m/>
    <s v="male"/>
    <m/>
    <n v="28"/>
    <n v="67.501710000000003"/>
    <n v="0"/>
    <n v="0"/>
    <x v="0"/>
    <s v="."/>
    <s v="."/>
    <s v="."/>
    <s v="."/>
    <n v="0"/>
    <n v="0"/>
    <n v="0"/>
    <n v="0"/>
    <n v="0"/>
    <n v="23"/>
    <n v="0"/>
    <m/>
    <x v="6"/>
    <x v="111"/>
    <m/>
    <m/>
  </r>
  <r>
    <x v="563"/>
    <m/>
    <s v="male"/>
    <m/>
    <n v="29"/>
    <n v="67.501710000000003"/>
    <n v="0"/>
    <n v="0"/>
    <x v="0"/>
    <s v="."/>
    <s v="."/>
    <s v="."/>
    <s v="."/>
    <n v="0"/>
    <n v="0"/>
    <n v="0"/>
    <n v="0"/>
    <n v="0"/>
    <n v="23"/>
    <n v="0"/>
    <m/>
    <x v="14"/>
    <x v="27"/>
    <m/>
    <m/>
  </r>
  <r>
    <x v="563"/>
    <m/>
    <s v="male"/>
    <m/>
    <n v="30"/>
    <n v="67.501710000000003"/>
    <n v="0"/>
    <n v="0"/>
    <x v="0"/>
    <s v="Active Other neurol/med diagnoses"/>
    <s v="."/>
    <s v="."/>
    <s v="."/>
    <n v="0"/>
    <n v="0"/>
    <n v="0"/>
    <n v="0"/>
    <n v="0"/>
    <n v="23"/>
    <n v="0"/>
    <m/>
    <x v="6"/>
    <x v="52"/>
    <m/>
    <m/>
  </r>
  <r>
    <x v="563"/>
    <m/>
    <s v="male"/>
    <m/>
    <n v="30"/>
    <n v="67.501710000000003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564"/>
    <m/>
    <s v="female"/>
    <m/>
    <n v="30"/>
    <n v="64.418890000000005"/>
    <n v="0"/>
    <n v="0"/>
    <x v="0"/>
    <s v="Remote Mood disorder"/>
    <s v="."/>
    <s v="."/>
    <s v="."/>
    <n v="0.5"/>
    <n v="0"/>
    <n v="0"/>
    <n v="0"/>
    <n v="0"/>
    <n v="34"/>
    <n v="0.5"/>
    <m/>
    <x v="0"/>
    <x v="36"/>
    <m/>
    <m/>
  </r>
  <r>
    <x v="564"/>
    <m/>
    <s v="female"/>
    <m/>
    <n v="30"/>
    <n v="64.418890000000005"/>
    <n v="0"/>
    <n v="0"/>
    <x v="0"/>
    <s v="."/>
    <s v="."/>
    <s v="."/>
    <s v="."/>
    <n v="0"/>
    <n v="0"/>
    <n v="0"/>
    <n v="0"/>
    <n v="0"/>
    <n v="34"/>
    <n v="0"/>
    <m/>
    <x v="4"/>
    <x v="28"/>
    <m/>
    <m/>
  </r>
  <r>
    <x v="564"/>
    <m/>
    <s v="female"/>
    <m/>
    <n v="30"/>
    <n v="64.418890000000005"/>
    <n v="0"/>
    <n v="0"/>
    <x v="0"/>
    <s v="Remote Mood disorder"/>
    <s v="Remote Hypothyroidism"/>
    <s v="."/>
    <s v="."/>
    <n v="0"/>
    <n v="0"/>
    <n v="0"/>
    <n v="0"/>
    <n v="0"/>
    <n v="34"/>
    <n v="0"/>
    <m/>
    <x v="4"/>
    <x v="23"/>
    <m/>
    <m/>
  </r>
  <r>
    <x v="564"/>
    <m/>
    <s v="female"/>
    <m/>
    <n v="29"/>
    <n v="64.418890000000005"/>
    <n v="0"/>
    <n v="0"/>
    <x v="0"/>
    <s v="Remote Mood disorder"/>
    <s v="Remote Hypothyroidism"/>
    <s v="."/>
    <s v="."/>
    <n v="0"/>
    <n v="0"/>
    <n v="0"/>
    <n v="0"/>
    <n v="0"/>
    <n v="34"/>
    <n v="0"/>
    <m/>
    <x v="4"/>
    <x v="39"/>
    <m/>
    <m/>
  </r>
  <r>
    <x v="565"/>
    <m/>
    <s v="male"/>
    <m/>
    <n v="30"/>
    <n v="69.889114000000006"/>
    <n v="0"/>
    <n v="0"/>
    <x v="0"/>
    <s v="."/>
    <s v="."/>
    <s v="."/>
    <s v="."/>
    <n v="0"/>
    <n v="0"/>
    <n v="0"/>
    <n v="0"/>
    <n v="0"/>
    <n v="33"/>
    <n v="0"/>
    <m/>
    <x v="12"/>
    <x v="36"/>
    <m/>
    <m/>
  </r>
  <r>
    <x v="565"/>
    <m/>
    <s v="male"/>
    <m/>
    <n v="29"/>
    <n v="69.889114000000006"/>
    <n v="0"/>
    <n v="0"/>
    <x v="0"/>
    <s v="."/>
    <s v="."/>
    <s v="."/>
    <s v="."/>
    <n v="0"/>
    <n v="0"/>
    <n v="0"/>
    <n v="0"/>
    <n v="0"/>
    <n v="33"/>
    <n v="0"/>
    <m/>
    <x v="12"/>
    <x v="7"/>
    <m/>
    <m/>
  </r>
  <r>
    <x v="565"/>
    <m/>
    <s v="male"/>
    <m/>
    <n v="30"/>
    <n v="69.889114000000006"/>
    <n v="0"/>
    <n v="0"/>
    <x v="0"/>
    <s v="."/>
    <s v="."/>
    <s v="."/>
    <s v="."/>
    <n v="0"/>
    <n v="0"/>
    <n v="0"/>
    <n v="0"/>
    <n v="0"/>
    <n v="33"/>
    <n v="0"/>
    <m/>
    <x v="12"/>
    <x v="36"/>
    <m/>
    <m/>
  </r>
  <r>
    <x v="565"/>
    <m/>
    <s v="male"/>
    <m/>
    <n v="29"/>
    <n v="69.889114000000006"/>
    <n v="0"/>
    <n v="0"/>
    <x v="0"/>
    <s v="."/>
    <s v="."/>
    <s v="."/>
    <s v="."/>
    <n v="0"/>
    <n v="0"/>
    <n v="0"/>
    <n v="0"/>
    <n v="0"/>
    <n v="33"/>
    <n v="0"/>
    <m/>
    <x v="12"/>
    <x v="36"/>
    <m/>
    <m/>
  </r>
  <r>
    <x v="565"/>
    <m/>
    <s v="male"/>
    <m/>
    <n v="30"/>
    <n v="69.889114000000006"/>
    <n v="0"/>
    <n v="0"/>
    <x v="0"/>
    <s v="."/>
    <s v="."/>
    <s v="."/>
    <s v="."/>
    <n v="0"/>
    <n v="0"/>
    <n v="0"/>
    <n v="0"/>
    <n v="0"/>
    <n v="33"/>
    <n v="0"/>
    <m/>
    <x v="11"/>
    <x v="5"/>
    <m/>
    <m/>
  </r>
  <r>
    <x v="565"/>
    <m/>
    <s v="male"/>
    <m/>
    <n v="29"/>
    <n v="69.889114000000006"/>
    <n v="0"/>
    <n v="0"/>
    <x v="0"/>
    <s v="."/>
    <s v="."/>
    <s v="."/>
    <s v="."/>
    <n v="0"/>
    <n v="0"/>
    <n v="0"/>
    <n v="0"/>
    <n v="0"/>
    <n v="33"/>
    <n v="0"/>
    <m/>
    <x v="12"/>
    <x v="8"/>
    <m/>
    <m/>
  </r>
  <r>
    <x v="565"/>
    <m/>
    <s v="male"/>
    <m/>
    <n v="30"/>
    <n v="69.889114000000006"/>
    <n v="0"/>
    <n v="0"/>
    <x v="0"/>
    <s v="Active Other neurol/med diagnoses"/>
    <s v="."/>
    <s v="."/>
    <s v="."/>
    <n v="0"/>
    <n v="0"/>
    <n v="0"/>
    <n v="0"/>
    <n v="0"/>
    <n v="33"/>
    <n v="0"/>
    <m/>
    <x v="12"/>
    <x v="24"/>
    <m/>
    <m/>
  </r>
  <r>
    <x v="565"/>
    <m/>
    <s v="male"/>
    <m/>
    <n v="28"/>
    <n v="69.889114000000006"/>
    <n v="0"/>
    <n v="0"/>
    <x v="0"/>
    <s v="."/>
    <s v="."/>
    <s v="."/>
    <s v="."/>
    <n v="0"/>
    <n v="0"/>
    <n v="0"/>
    <n v="0"/>
    <n v="0"/>
    <n v="33"/>
    <n v="0"/>
    <m/>
    <x v="12"/>
    <x v="67"/>
    <m/>
    <m/>
  </r>
  <r>
    <x v="565"/>
    <m/>
    <s v="male"/>
    <m/>
    <n v="30"/>
    <n v="69.889114000000006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566"/>
    <m/>
    <s v="male"/>
    <m/>
    <n v="27"/>
    <n v="76.221760000000003"/>
    <n v="0.5"/>
    <n v="0"/>
    <x v="4"/>
    <s v="."/>
    <s v="."/>
    <s v="."/>
    <s v="."/>
    <n v="0"/>
    <n v="0.5"/>
    <n v="0.5"/>
    <n v="0"/>
    <n v="0"/>
    <n v="33"/>
    <n v="1"/>
    <m/>
    <x v="7"/>
    <x v="15"/>
    <m/>
    <m/>
  </r>
  <r>
    <x v="566"/>
    <m/>
    <s v="male"/>
    <m/>
    <n v="29"/>
    <n v="76.221760000000003"/>
    <n v="0"/>
    <n v="0"/>
    <x v="0"/>
    <s v="."/>
    <s v="."/>
    <s v="."/>
    <s v="."/>
    <n v="0"/>
    <n v="0"/>
    <n v="0"/>
    <n v="0"/>
    <n v="0"/>
    <n v="33"/>
    <n v="0"/>
    <m/>
    <x v="8"/>
    <x v="2"/>
    <m/>
    <m/>
  </r>
  <r>
    <x v="566"/>
    <m/>
    <s v="male"/>
    <m/>
    <n v="30"/>
    <n v="76.221760000000003"/>
    <n v="0"/>
    <n v="0.5"/>
    <x v="0"/>
    <s v="."/>
    <s v="."/>
    <s v="."/>
    <s v="."/>
    <n v="0"/>
    <n v="0"/>
    <n v="0"/>
    <n v="0"/>
    <n v="0"/>
    <n v="33"/>
    <n v="0.5"/>
    <m/>
    <x v="8"/>
    <x v="14"/>
    <m/>
    <m/>
  </r>
  <r>
    <x v="566"/>
    <m/>
    <s v="male"/>
    <m/>
    <n v="28"/>
    <n v="76.221760000000003"/>
    <n v="0"/>
    <n v="0"/>
    <x v="0"/>
    <s v="."/>
    <s v="."/>
    <s v="."/>
    <s v="."/>
    <n v="0"/>
    <n v="0"/>
    <n v="0"/>
    <n v="0"/>
    <n v="0"/>
    <n v="33"/>
    <n v="0"/>
    <m/>
    <x v="8"/>
    <x v="14"/>
    <m/>
    <m/>
  </r>
  <r>
    <x v="566"/>
    <m/>
    <s v="male"/>
    <m/>
    <n v="28"/>
    <n v="76.221760000000003"/>
    <n v="0"/>
    <n v="0"/>
    <x v="0"/>
    <s v="."/>
    <s v="."/>
    <s v="."/>
    <s v="."/>
    <n v="0"/>
    <n v="0"/>
    <n v="0"/>
    <n v="0"/>
    <n v="0"/>
    <n v="33"/>
    <n v="0"/>
    <m/>
    <x v="8"/>
    <x v="17"/>
    <m/>
    <m/>
  </r>
  <r>
    <x v="566"/>
    <m/>
    <s v="male"/>
    <m/>
    <n v="29"/>
    <n v="76.221760000000003"/>
    <n v="0.5"/>
    <n v="0"/>
    <x v="1"/>
    <s v="."/>
    <s v="."/>
    <s v="."/>
    <s v="."/>
    <n v="0"/>
    <n v="0.5"/>
    <n v="0.5"/>
    <n v="0"/>
    <n v="0"/>
    <n v="33"/>
    <n v="1"/>
    <m/>
    <x v="8"/>
    <x v="112"/>
    <m/>
    <m/>
  </r>
  <r>
    <x v="566"/>
    <m/>
    <s v="male"/>
    <m/>
    <n v="28"/>
    <n v="76.221760000000003"/>
    <n v="0.5"/>
    <n v="0"/>
    <x v="1"/>
    <s v="."/>
    <s v="."/>
    <s v="."/>
    <s v="."/>
    <n v="0"/>
    <n v="0.5"/>
    <n v="0.5"/>
    <n v="0"/>
    <n v="0"/>
    <n v="33"/>
    <n v="1"/>
    <m/>
    <x v="8"/>
    <x v="47"/>
    <m/>
    <m/>
  </r>
  <r>
    <x v="566"/>
    <m/>
    <s v="male"/>
    <m/>
    <n v="26"/>
    <n v="76.221760000000003"/>
    <n v="0.5"/>
    <n v="0"/>
    <x v="4"/>
    <s v="Vascular Demt- secondary"/>
    <s v="."/>
    <s v="."/>
    <s v="."/>
    <n v="0.5"/>
    <n v="1"/>
    <n v="1"/>
    <n v="0"/>
    <n v="0"/>
    <n v="33"/>
    <n v="2.5"/>
    <m/>
    <x v="8"/>
    <x v="1"/>
    <m/>
    <m/>
  </r>
  <r>
    <x v="566"/>
    <m/>
    <s v="male"/>
    <m/>
    <n v="27"/>
    <n v="76.221760000000003"/>
    <n v="0.5"/>
    <n v="0"/>
    <x v="4"/>
    <s v="."/>
    <s v="."/>
    <s v="."/>
    <s v="."/>
    <n v="0"/>
    <n v="1"/>
    <n v="1"/>
    <n v="1"/>
    <n v="0"/>
    <n v="33"/>
    <n v="3"/>
    <m/>
    <x v="0"/>
    <x v="0"/>
    <m/>
    <m/>
  </r>
  <r>
    <x v="567"/>
    <m/>
    <s v="female"/>
    <m/>
    <n v="30"/>
    <n v="69.557839999999999"/>
    <n v="0"/>
    <n v="0"/>
    <x v="0"/>
    <s v="Active Mood disorder"/>
    <s v="."/>
    <s v="."/>
    <s v="."/>
    <n v="0"/>
    <n v="0"/>
    <n v="0"/>
    <n v="0"/>
    <n v="0"/>
    <n v="33"/>
    <n v="0"/>
    <m/>
    <x v="3"/>
    <x v="116"/>
    <m/>
    <m/>
  </r>
  <r>
    <x v="567"/>
    <m/>
    <s v="female"/>
    <m/>
    <n v="30"/>
    <n v="69.557839999999999"/>
    <n v="0"/>
    <n v="0"/>
    <x v="0"/>
    <s v="."/>
    <s v="."/>
    <s v="."/>
    <s v="."/>
    <n v="0"/>
    <n v="0"/>
    <n v="0"/>
    <n v="0"/>
    <n v="0"/>
    <n v="33"/>
    <n v="0"/>
    <m/>
    <x v="3"/>
    <x v="7"/>
    <m/>
    <m/>
  </r>
  <r>
    <x v="567"/>
    <m/>
    <s v="female"/>
    <m/>
    <n v="27"/>
    <n v="69.557839999999999"/>
    <n v="0"/>
    <n v="0"/>
    <x v="0"/>
    <s v="."/>
    <s v="."/>
    <s v="."/>
    <s v="."/>
    <n v="0"/>
    <n v="0"/>
    <n v="0"/>
    <n v="0"/>
    <n v="0"/>
    <n v="33"/>
    <n v="0"/>
    <m/>
    <x v="1"/>
    <x v="28"/>
    <m/>
    <m/>
  </r>
  <r>
    <x v="568"/>
    <m/>
    <s v="female"/>
    <m/>
    <n v="29"/>
    <n v="86.639290000000003"/>
    <n v="0"/>
    <n v="0"/>
    <x v="0"/>
    <s v="Remote Hypothyroidism"/>
    <s v="."/>
    <s v="."/>
    <s v="."/>
    <n v="0"/>
    <n v="0"/>
    <n v="0"/>
    <n v="0"/>
    <n v="0"/>
    <n v="33"/>
    <n v="0"/>
    <m/>
    <x v="1"/>
    <x v="11"/>
    <m/>
    <m/>
  </r>
  <r>
    <x v="568"/>
    <m/>
    <s v="female"/>
    <m/>
    <n v="29"/>
    <n v="86.639290000000003"/>
    <n v="0"/>
    <n v="0"/>
    <x v="0"/>
    <s v="."/>
    <s v="."/>
    <s v="."/>
    <s v="."/>
    <n v="0"/>
    <n v="0.5"/>
    <n v="0"/>
    <n v="0"/>
    <n v="0"/>
    <n v="33"/>
    <n v="0.5"/>
    <m/>
    <x v="1"/>
    <x v="74"/>
    <m/>
    <m/>
  </r>
  <r>
    <x v="568"/>
    <m/>
    <s v="female"/>
    <m/>
    <n v="29"/>
    <n v="86.639290000000003"/>
    <n v="0"/>
    <n v="0"/>
    <x v="0"/>
    <s v="Remote Hypothyroidism"/>
    <s v="."/>
    <s v="."/>
    <s v="."/>
    <n v="0"/>
    <n v="0"/>
    <n v="0"/>
    <n v="0"/>
    <n v="0"/>
    <n v="33"/>
    <n v="0"/>
    <m/>
    <x v="1"/>
    <x v="61"/>
    <m/>
    <m/>
  </r>
  <r>
    <x v="569"/>
    <m/>
    <s v="male"/>
    <m/>
    <n v="30"/>
    <n v="55.942504999999997"/>
    <n v="0.5"/>
    <n v="0"/>
    <x v="28"/>
    <s v="."/>
    <s v="."/>
    <s v="."/>
    <s v="."/>
    <n v="0"/>
    <n v="0.5"/>
    <n v="0.5"/>
    <n v="0"/>
    <n v="0"/>
    <n v="34"/>
    <n v="1"/>
    <m/>
    <x v="0"/>
    <x v="67"/>
    <m/>
    <m/>
  </r>
  <r>
    <x v="569"/>
    <m/>
    <s v="male"/>
    <m/>
    <n v="30"/>
    <n v="55.942504999999997"/>
    <n v="0"/>
    <n v="0"/>
    <x v="0"/>
    <s v="."/>
    <s v="."/>
    <s v="."/>
    <s v="."/>
    <n v="0"/>
    <n v="0"/>
    <n v="0"/>
    <n v="0"/>
    <n v="0"/>
    <n v="34"/>
    <n v="0"/>
    <m/>
    <x v="14"/>
    <x v="42"/>
    <m/>
    <m/>
  </r>
  <r>
    <x v="569"/>
    <m/>
    <s v="male"/>
    <m/>
    <n v="29"/>
    <n v="55.942504999999997"/>
    <n v="0"/>
    <n v="0"/>
    <x v="0"/>
    <s v="."/>
    <s v="."/>
    <s v="."/>
    <s v="."/>
    <n v="0"/>
    <n v="0"/>
    <n v="0"/>
    <n v="0"/>
    <n v="0"/>
    <n v="34"/>
    <n v="0"/>
    <m/>
    <x v="14"/>
    <x v="154"/>
    <m/>
    <m/>
  </r>
  <r>
    <x v="569"/>
    <m/>
    <s v="male"/>
    <m/>
    <n v="30"/>
    <n v="55.942504999999997"/>
    <n v="0"/>
    <n v="0"/>
    <x v="0"/>
    <s v="."/>
    <s v="."/>
    <s v="."/>
    <s v="."/>
    <n v="0"/>
    <n v="0"/>
    <n v="0"/>
    <n v="0"/>
    <n v="0"/>
    <n v="34"/>
    <n v="0"/>
    <m/>
    <x v="14"/>
    <x v="6"/>
    <m/>
    <m/>
  </r>
  <r>
    <x v="569"/>
    <m/>
    <s v="male"/>
    <m/>
    <n v="29"/>
    <n v="55.942504999999997"/>
    <n v="0"/>
    <n v="0"/>
    <x v="0"/>
    <s v="."/>
    <s v="."/>
    <s v="."/>
    <s v="."/>
    <n v="0"/>
    <n v="0"/>
    <n v="0"/>
    <n v="0"/>
    <n v="0"/>
    <n v="34"/>
    <n v="0"/>
    <m/>
    <x v="14"/>
    <x v="25"/>
    <m/>
    <m/>
  </r>
  <r>
    <x v="569"/>
    <m/>
    <s v="male"/>
    <m/>
    <n v="27"/>
    <n v="55.942504999999997"/>
    <n v="0"/>
    <n v="0"/>
    <x v="0"/>
    <s v="Active Other neurol/med diagnoses"/>
    <s v="."/>
    <s v="."/>
    <s v="."/>
    <n v="0"/>
    <n v="0"/>
    <n v="0"/>
    <n v="0"/>
    <n v="0"/>
    <n v="34"/>
    <n v="0"/>
    <m/>
    <x v="14"/>
    <x v="36"/>
    <m/>
    <m/>
  </r>
  <r>
    <x v="569"/>
    <m/>
    <s v="male"/>
    <m/>
    <n v="29"/>
    <n v="55.942504999999997"/>
    <n v="0"/>
    <n v="0"/>
    <x v="0"/>
    <s v="."/>
    <s v="."/>
    <s v="."/>
    <s v="."/>
    <n v="0"/>
    <n v="0"/>
    <n v="0"/>
    <n v="0"/>
    <n v="0"/>
    <n v="34"/>
    <n v="0"/>
    <m/>
    <x v="14"/>
    <x v="36"/>
    <m/>
    <m/>
  </r>
  <r>
    <x v="569"/>
    <m/>
    <s v="male"/>
    <m/>
    <n v="29"/>
    <n v="55.942504999999997"/>
    <n v="0"/>
    <n v="0"/>
    <x v="0"/>
    <s v="."/>
    <s v="."/>
    <s v="."/>
    <s v="."/>
    <n v="0"/>
    <n v="0"/>
    <n v="0"/>
    <n v="0"/>
    <n v="0"/>
    <n v="34"/>
    <n v="0"/>
    <m/>
    <x v="14"/>
    <x v="8"/>
    <m/>
    <m/>
  </r>
  <r>
    <x v="569"/>
    <m/>
    <s v="male"/>
    <m/>
    <n v="30"/>
    <n v="55.942504999999997"/>
    <n v="0"/>
    <n v="0"/>
    <x v="0"/>
    <s v="."/>
    <s v="."/>
    <s v="."/>
    <s v="."/>
    <n v="0"/>
    <n v="0"/>
    <n v="0"/>
    <n v="0"/>
    <n v="0"/>
    <n v="34"/>
    <n v="0"/>
    <m/>
    <x v="14"/>
    <x v="67"/>
    <m/>
    <m/>
  </r>
  <r>
    <x v="569"/>
    <m/>
    <s v="male"/>
    <m/>
    <n v="30"/>
    <n v="55.942504999999997"/>
    <n v="0"/>
    <n v="0"/>
    <x v="0"/>
    <s v="Active Major Head Trauma"/>
    <s v="."/>
    <s v="."/>
    <s v="."/>
    <n v="0"/>
    <n v="0"/>
    <n v="0"/>
    <n v="0"/>
    <n v="0"/>
    <n v="34"/>
    <n v="0"/>
    <m/>
    <x v="14"/>
    <x v="117"/>
    <m/>
    <m/>
  </r>
  <r>
    <x v="569"/>
    <m/>
    <s v="male"/>
    <m/>
    <n v="30"/>
    <n v="55.942504999999997"/>
    <n v="0"/>
    <n v="0"/>
    <x v="0"/>
    <s v="Remote Major Head Trauma"/>
    <s v="."/>
    <s v="."/>
    <s v="."/>
    <n v="0"/>
    <n v="0"/>
    <n v="0"/>
    <n v="0"/>
    <n v="0"/>
    <n v="34"/>
    <n v="0"/>
    <m/>
    <x v="14"/>
    <x v="24"/>
    <m/>
    <m/>
  </r>
  <r>
    <x v="569"/>
    <m/>
    <s v="male"/>
    <m/>
    <n v="30"/>
    <n v="55.942504999999997"/>
    <n v="0"/>
    <n v="0"/>
    <x v="0"/>
    <s v="Remote Hypothyroidism"/>
    <s v="Remote Major Head Trauma"/>
    <s v="."/>
    <s v="."/>
    <n v="0"/>
    <n v="0"/>
    <n v="0"/>
    <n v="0"/>
    <n v="0"/>
    <n v="34"/>
    <n v="0"/>
    <m/>
    <x v="0"/>
    <x v="0"/>
    <m/>
    <m/>
  </r>
  <r>
    <x v="570"/>
    <m/>
    <s v="female"/>
    <m/>
    <n v="21"/>
    <n v="75.624915999999999"/>
    <n v="1"/>
    <n v="1"/>
    <x v="27"/>
    <s v="Active Mood disorder"/>
    <s v="."/>
    <s v="."/>
    <s v="."/>
    <n v="1"/>
    <n v="1"/>
    <n v="1"/>
    <n v="1"/>
    <n v="0"/>
    <n v="34"/>
    <n v="5"/>
    <m/>
    <x v="10"/>
    <x v="67"/>
    <m/>
    <m/>
  </r>
  <r>
    <x v="570"/>
    <m/>
    <s v="female"/>
    <m/>
    <n v="20"/>
    <n v="75.624915999999999"/>
    <n v="1"/>
    <n v="1"/>
    <x v="4"/>
    <s v="Remote Mood disorder"/>
    <s v="."/>
    <s v="."/>
    <s v="."/>
    <n v="1"/>
    <n v="1"/>
    <n v="1"/>
    <n v="1"/>
    <n v="0"/>
    <n v="34"/>
    <n v="5"/>
    <m/>
    <x v="3"/>
    <x v="35"/>
    <m/>
    <m/>
  </r>
  <r>
    <x v="570"/>
    <m/>
    <s v="female"/>
    <m/>
    <n v="21"/>
    <n v="75.624915999999999"/>
    <n v="1"/>
    <n v="1"/>
    <x v="4"/>
    <s v="AD dem w/depresss- not contribut"/>
    <s v="Active Mood disorder"/>
    <s v="."/>
    <s v="."/>
    <n v="2"/>
    <n v="1"/>
    <n v="2"/>
    <n v="1"/>
    <n v="1"/>
    <n v="34"/>
    <n v="8"/>
    <m/>
    <x v="10"/>
    <x v="7"/>
    <m/>
    <m/>
  </r>
  <r>
    <x v="570"/>
    <m/>
    <s v="female"/>
    <m/>
    <m/>
    <n v="75.624915999999999"/>
    <n v="1"/>
    <n v="1"/>
    <x v="4"/>
    <s v="AD dem w/CVD contribut"/>
    <s v="Remote Mood disorder"/>
    <s v="."/>
    <s v="."/>
    <n v="2"/>
    <n v="1"/>
    <n v="2"/>
    <n v="1"/>
    <n v="1"/>
    <n v="34"/>
    <n v="8"/>
    <m/>
    <x v="0"/>
    <x v="0"/>
    <m/>
    <m/>
  </r>
  <r>
    <x v="571"/>
    <m/>
    <s v="female"/>
    <m/>
    <n v="30"/>
    <n v="64.416150000000002"/>
    <n v="0"/>
    <n v="0"/>
    <x v="0"/>
    <s v="Active Mood disorder"/>
    <s v="Remote Bereavement"/>
    <s v="."/>
    <s v="."/>
    <n v="0"/>
    <n v="0"/>
    <n v="0"/>
    <n v="0"/>
    <n v="0"/>
    <n v="33"/>
    <n v="0"/>
    <m/>
    <x v="3"/>
    <x v="49"/>
    <m/>
    <m/>
  </r>
  <r>
    <x v="571"/>
    <m/>
    <s v="female"/>
    <m/>
    <n v="30"/>
    <n v="64.416150000000002"/>
    <n v="0.5"/>
    <n v="0"/>
    <x v="1"/>
    <s v="Active Mood disorder"/>
    <s v="Active Alcoholism"/>
    <s v="."/>
    <s v="."/>
    <n v="0"/>
    <n v="0"/>
    <n v="0.5"/>
    <n v="0"/>
    <n v="0"/>
    <n v="33"/>
    <n v="0.5"/>
    <m/>
    <x v="1"/>
    <x v="112"/>
    <m/>
    <m/>
  </r>
  <r>
    <x v="571"/>
    <m/>
    <s v="female"/>
    <m/>
    <n v="29"/>
    <n v="64.416150000000002"/>
    <n v="0"/>
    <n v="0"/>
    <x v="0"/>
    <s v="."/>
    <s v="."/>
    <s v="."/>
    <s v="."/>
    <n v="0"/>
    <n v="0"/>
    <n v="0"/>
    <n v="0"/>
    <n v="0"/>
    <n v="33"/>
    <n v="0"/>
    <m/>
    <x v="1"/>
    <x v="3"/>
    <m/>
    <m/>
  </r>
  <r>
    <x v="571"/>
    <m/>
    <s v="female"/>
    <m/>
    <n v="27"/>
    <n v="64.41615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572"/>
    <m/>
    <s v="male"/>
    <m/>
    <n v="28"/>
    <n v="82.926765000000003"/>
    <n v="0.5"/>
    <n v="0.5"/>
    <x v="1"/>
    <s v="."/>
    <s v="."/>
    <s v="."/>
    <s v="."/>
    <n v="0.5"/>
    <n v="0.5"/>
    <n v="0.5"/>
    <n v="0.5"/>
    <n v="0"/>
    <n v="33"/>
    <n v="2.5"/>
    <m/>
    <x v="7"/>
    <x v="151"/>
    <m/>
    <m/>
  </r>
  <r>
    <x v="572"/>
    <m/>
    <s v="male"/>
    <m/>
    <n v="25"/>
    <n v="82.926765000000003"/>
    <n v="1"/>
    <n v="1"/>
    <x v="4"/>
    <s v="AD dem w/depresss- not contribut"/>
    <s v="Active Mood disorder"/>
    <s v="."/>
    <s v="."/>
    <n v="1"/>
    <n v="1"/>
    <n v="1"/>
    <n v="1"/>
    <n v="1"/>
    <n v="33"/>
    <n v="6"/>
    <m/>
    <x v="6"/>
    <x v="22"/>
    <m/>
    <m/>
  </r>
  <r>
    <x v="572"/>
    <m/>
    <s v="male"/>
    <m/>
    <n v="25"/>
    <n v="82.926765000000003"/>
    <n v="1"/>
    <n v="1"/>
    <x v="4"/>
    <s v="Remote Mood disorder"/>
    <s v="."/>
    <s v="."/>
    <s v="."/>
    <n v="1"/>
    <n v="0.5"/>
    <n v="1"/>
    <n v="1"/>
    <n v="1"/>
    <n v="33"/>
    <n v="5.5"/>
    <m/>
    <x v="7"/>
    <x v="127"/>
    <m/>
    <m/>
  </r>
  <r>
    <x v="572"/>
    <m/>
    <s v="male"/>
    <m/>
    <n v="21"/>
    <n v="82.926765000000003"/>
    <n v="1"/>
    <n v="2"/>
    <x v="4"/>
    <s v="."/>
    <s v="."/>
    <s v="."/>
    <s v="."/>
    <n v="2"/>
    <n v="1"/>
    <n v="2"/>
    <n v="1"/>
    <n v="1"/>
    <n v="33"/>
    <n v="9"/>
    <m/>
    <x v="6"/>
    <x v="19"/>
    <m/>
    <m/>
  </r>
  <r>
    <x v="573"/>
    <m/>
    <s v="female"/>
    <m/>
    <n v="29"/>
    <n v="73.503079999999997"/>
    <n v="0"/>
    <n v="0"/>
    <x v="0"/>
    <s v="."/>
    <s v="."/>
    <s v="."/>
    <s v="."/>
    <n v="0"/>
    <n v="0"/>
    <n v="0"/>
    <n v="0"/>
    <n v="0"/>
    <n v="23"/>
    <n v="0"/>
    <m/>
    <x v="0"/>
    <x v="166"/>
    <m/>
    <m/>
  </r>
  <r>
    <x v="573"/>
    <m/>
    <s v="female"/>
    <m/>
    <n v="29"/>
    <n v="73.503079999999997"/>
    <n v="0"/>
    <n v="0"/>
    <x v="0"/>
    <s v="."/>
    <s v="."/>
    <s v="."/>
    <s v="."/>
    <n v="0"/>
    <n v="0"/>
    <n v="0"/>
    <n v="0"/>
    <n v="0"/>
    <n v="23"/>
    <n v="0"/>
    <m/>
    <x v="0"/>
    <x v="118"/>
    <m/>
    <m/>
  </r>
  <r>
    <x v="573"/>
    <m/>
    <s v="female"/>
    <m/>
    <n v="29"/>
    <n v="73.503079999999997"/>
    <n v="0"/>
    <n v="0"/>
    <x v="0"/>
    <s v="."/>
    <s v="."/>
    <s v="."/>
    <s v="."/>
    <n v="0"/>
    <n v="0"/>
    <n v="0"/>
    <n v="0"/>
    <n v="0"/>
    <n v="23"/>
    <n v="0"/>
    <m/>
    <x v="0"/>
    <x v="166"/>
    <m/>
    <m/>
  </r>
  <r>
    <x v="573"/>
    <m/>
    <s v="female"/>
    <m/>
    <n v="29"/>
    <n v="73.503079999999997"/>
    <n v="0"/>
    <n v="0"/>
    <x v="0"/>
    <s v="."/>
    <s v="."/>
    <s v="."/>
    <s v="."/>
    <n v="0"/>
    <n v="0"/>
    <n v="0"/>
    <n v="0"/>
    <n v="0"/>
    <n v="23"/>
    <n v="0"/>
    <m/>
    <x v="0"/>
    <x v="113"/>
    <m/>
    <m/>
  </r>
  <r>
    <x v="573"/>
    <m/>
    <s v="female"/>
    <m/>
    <n v="29"/>
    <n v="73.503079999999997"/>
    <n v="0"/>
    <n v="0"/>
    <x v="0"/>
    <s v="."/>
    <s v="."/>
    <s v="."/>
    <s v="."/>
    <n v="0"/>
    <n v="0"/>
    <n v="0"/>
    <n v="0"/>
    <n v="0"/>
    <n v="23"/>
    <n v="0"/>
    <m/>
    <x v="0"/>
    <x v="166"/>
    <m/>
    <m/>
  </r>
  <r>
    <x v="573"/>
    <m/>
    <s v="female"/>
    <m/>
    <n v="27"/>
    <n v="73.503079999999997"/>
    <n v="0"/>
    <n v="0"/>
    <x v="0"/>
    <s v="."/>
    <s v="."/>
    <s v="."/>
    <s v="."/>
    <n v="0"/>
    <n v="0"/>
    <n v="0"/>
    <n v="0"/>
    <n v="0"/>
    <n v="23"/>
    <n v="0"/>
    <m/>
    <x v="9"/>
    <x v="75"/>
    <m/>
    <m/>
  </r>
  <r>
    <x v="573"/>
    <m/>
    <s v="female"/>
    <m/>
    <n v="26"/>
    <n v="73.503079999999997"/>
    <n v="0"/>
    <n v="0"/>
    <x v="0"/>
    <s v="."/>
    <s v="."/>
    <s v="."/>
    <s v="."/>
    <n v="0"/>
    <n v="0"/>
    <n v="0"/>
    <n v="0"/>
    <n v="0"/>
    <n v="23"/>
    <n v="0"/>
    <m/>
    <x v="9"/>
    <x v="113"/>
    <m/>
    <m/>
  </r>
  <r>
    <x v="573"/>
    <m/>
    <s v="female"/>
    <m/>
    <n v="28"/>
    <n v="73.503079999999997"/>
    <n v="0"/>
    <n v="0"/>
    <x v="0"/>
    <s v="."/>
    <s v="."/>
    <s v="."/>
    <s v="."/>
    <n v="0"/>
    <n v="0"/>
    <n v="0"/>
    <n v="0"/>
    <n v="0"/>
    <n v="23"/>
    <n v="0"/>
    <m/>
    <x v="9"/>
    <x v="81"/>
    <m/>
    <m/>
  </r>
  <r>
    <x v="573"/>
    <m/>
    <s v="female"/>
    <m/>
    <n v="26"/>
    <n v="73.503079999999997"/>
    <n v="0"/>
    <n v="0"/>
    <x v="0"/>
    <s v="."/>
    <s v="."/>
    <s v="."/>
    <s v="."/>
    <n v="0"/>
    <n v="0"/>
    <n v="0"/>
    <n v="0"/>
    <n v="0"/>
    <n v="23"/>
    <n v="0"/>
    <m/>
    <x v="9"/>
    <x v="64"/>
    <m/>
    <m/>
  </r>
  <r>
    <x v="573"/>
    <m/>
    <s v="female"/>
    <m/>
    <n v="29"/>
    <n v="73.503079999999997"/>
    <n v="0.5"/>
    <n v="0"/>
    <x v="1"/>
    <s v="."/>
    <s v="."/>
    <s v="."/>
    <s v="."/>
    <n v="0"/>
    <n v="0"/>
    <n v="0.5"/>
    <n v="0"/>
    <n v="0"/>
    <n v="23"/>
    <n v="0.5"/>
    <m/>
    <x v="17"/>
    <x v="77"/>
    <m/>
    <m/>
  </r>
  <r>
    <x v="573"/>
    <m/>
    <s v="female"/>
    <m/>
    <n v="27"/>
    <n v="73.503079999999997"/>
    <n v="0"/>
    <n v="0"/>
    <x v="0"/>
    <s v="."/>
    <s v="."/>
    <s v="."/>
    <s v="."/>
    <n v="0"/>
    <n v="0"/>
    <n v="0"/>
    <n v="0"/>
    <n v="0"/>
    <n v="23"/>
    <n v="0"/>
    <m/>
    <x v="9"/>
    <x v="77"/>
    <m/>
    <m/>
  </r>
  <r>
    <x v="573"/>
    <m/>
    <s v="female"/>
    <m/>
    <n v="29"/>
    <n v="73.503079999999997"/>
    <n v="0"/>
    <n v="0"/>
    <x v="0"/>
    <s v="."/>
    <s v="."/>
    <s v="."/>
    <s v="."/>
    <n v="0"/>
    <n v="0"/>
    <n v="0"/>
    <n v="0"/>
    <n v="0"/>
    <n v="23"/>
    <n v="0"/>
    <m/>
    <x v="17"/>
    <x v="66"/>
    <m/>
    <m/>
  </r>
  <r>
    <x v="574"/>
    <m/>
    <s v="male"/>
    <m/>
    <n v="29"/>
    <n v="67.583849999999998"/>
    <n v="0"/>
    <n v="0"/>
    <x v="0"/>
    <s v="."/>
    <s v="."/>
    <s v="."/>
    <s v="."/>
    <n v="0"/>
    <n v="0"/>
    <n v="0"/>
    <n v="0"/>
    <n v="0"/>
    <n v="23"/>
    <n v="0"/>
    <m/>
    <x v="7"/>
    <x v="17"/>
    <m/>
    <m/>
  </r>
  <r>
    <x v="574"/>
    <m/>
    <s v="male"/>
    <m/>
    <n v="29"/>
    <n v="67.583849999999998"/>
    <n v="0"/>
    <n v="0"/>
    <x v="0"/>
    <s v="."/>
    <s v="."/>
    <s v="."/>
    <s v="."/>
    <n v="0"/>
    <n v="0"/>
    <n v="0"/>
    <n v="0"/>
    <n v="0"/>
    <n v="23"/>
    <n v="0"/>
    <m/>
    <x v="7"/>
    <x v="147"/>
    <m/>
    <m/>
  </r>
  <r>
    <x v="574"/>
    <m/>
    <s v="male"/>
    <m/>
    <n v="30"/>
    <n v="67.583849999999998"/>
    <n v="0"/>
    <n v="0"/>
    <x v="0"/>
    <s v="."/>
    <s v="."/>
    <s v="."/>
    <s v="."/>
    <n v="0"/>
    <n v="0"/>
    <n v="0"/>
    <n v="0"/>
    <n v="0"/>
    <n v="23"/>
    <n v="0"/>
    <m/>
    <x v="8"/>
    <x v="17"/>
    <m/>
    <m/>
  </r>
  <r>
    <x v="574"/>
    <m/>
    <s v="male"/>
    <m/>
    <n v="26"/>
    <n v="67.583849999999998"/>
    <n v="0"/>
    <n v="0"/>
    <x v="0"/>
    <s v="."/>
    <s v="."/>
    <s v="."/>
    <s v="."/>
    <n v="0"/>
    <n v="0"/>
    <n v="0"/>
    <n v="0"/>
    <n v="0"/>
    <n v="23"/>
    <n v="0"/>
    <m/>
    <x v="8"/>
    <x v="17"/>
    <m/>
    <m/>
  </r>
  <r>
    <x v="574"/>
    <m/>
    <s v="male"/>
    <m/>
    <n v="29"/>
    <n v="67.583849999999998"/>
    <n v="0"/>
    <n v="0"/>
    <x v="0"/>
    <s v="."/>
    <s v="."/>
    <s v="."/>
    <s v="."/>
    <n v="0"/>
    <n v="0"/>
    <n v="0"/>
    <n v="0"/>
    <n v="0"/>
    <n v="23"/>
    <n v="0"/>
    <m/>
    <x v="7"/>
    <x v="17"/>
    <m/>
    <m/>
  </r>
  <r>
    <x v="574"/>
    <m/>
    <s v="male"/>
    <m/>
    <n v="29"/>
    <n v="67.583849999999998"/>
    <n v="0"/>
    <n v="0"/>
    <x v="0"/>
    <s v="."/>
    <s v="."/>
    <s v="."/>
    <s v="."/>
    <n v="0"/>
    <n v="0"/>
    <n v="0"/>
    <n v="0"/>
    <n v="0"/>
    <n v="23"/>
    <n v="0"/>
    <m/>
    <x v="8"/>
    <x v="17"/>
    <m/>
    <m/>
  </r>
  <r>
    <x v="574"/>
    <m/>
    <s v="male"/>
    <m/>
    <n v="29"/>
    <n v="67.583849999999998"/>
    <n v="0"/>
    <n v="0"/>
    <x v="0"/>
    <s v="."/>
    <s v="."/>
    <s v="."/>
    <s v="."/>
    <n v="0"/>
    <n v="0"/>
    <n v="0"/>
    <n v="0"/>
    <n v="0"/>
    <n v="23"/>
    <n v="0"/>
    <m/>
    <x v="8"/>
    <x v="147"/>
    <m/>
    <m/>
  </r>
  <r>
    <x v="574"/>
    <m/>
    <s v="male"/>
    <m/>
    <n v="29"/>
    <n v="67.583849999999998"/>
    <n v="0"/>
    <n v="0"/>
    <x v="0"/>
    <s v="."/>
    <s v="."/>
    <s v="."/>
    <s v="."/>
    <n v="0"/>
    <n v="0"/>
    <n v="0"/>
    <n v="0"/>
    <n v="0"/>
    <n v="23"/>
    <n v="0"/>
    <m/>
    <x v="8"/>
    <x v="14"/>
    <m/>
    <m/>
  </r>
  <r>
    <x v="574"/>
    <m/>
    <s v="male"/>
    <m/>
    <n v="28"/>
    <n v="67.583849999999998"/>
    <n v="0"/>
    <n v="0"/>
    <x v="0"/>
    <s v="."/>
    <s v="."/>
    <s v="."/>
    <s v="."/>
    <n v="0"/>
    <n v="0"/>
    <n v="0"/>
    <n v="0"/>
    <n v="0"/>
    <n v="23"/>
    <n v="0"/>
    <m/>
    <x v="0"/>
    <x v="14"/>
    <m/>
    <m/>
  </r>
  <r>
    <x v="574"/>
    <m/>
    <s v="male"/>
    <m/>
    <n v="29"/>
    <n v="67.583849999999998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575"/>
    <m/>
    <s v="female"/>
    <m/>
    <n v="24"/>
    <n v="76.265569999999997"/>
    <n v="1"/>
    <n v="1"/>
    <x v="27"/>
    <s v="Active Mood disorder"/>
    <s v="."/>
    <s v="."/>
    <s v="."/>
    <n v="1"/>
    <n v="1"/>
    <n v="1"/>
    <n v="1"/>
    <n v="0"/>
    <n v="34"/>
    <n v="5"/>
    <m/>
    <x v="22"/>
    <x v="74"/>
    <m/>
    <m/>
  </r>
  <r>
    <x v="575"/>
    <m/>
    <s v="female"/>
    <m/>
    <n v="0"/>
    <n v="76.265569999999997"/>
    <n v="3"/>
    <n v="3"/>
    <x v="23"/>
    <s v="DLBD- secondary"/>
    <s v="."/>
    <s v="."/>
    <s v="."/>
    <n v="3"/>
    <n v="3"/>
    <n v="3"/>
    <n v="3"/>
    <n v="3"/>
    <n v="34"/>
    <n v="18"/>
    <m/>
    <x v="0"/>
    <x v="0"/>
    <m/>
    <m/>
  </r>
  <r>
    <x v="576"/>
    <m/>
    <s v="female"/>
    <m/>
    <n v="28"/>
    <n v="75.665985000000006"/>
    <n v="0.5"/>
    <n v="0"/>
    <x v="4"/>
    <s v="."/>
    <s v="."/>
    <s v="."/>
    <s v="."/>
    <n v="0"/>
    <n v="0.5"/>
    <n v="0.5"/>
    <n v="0.5"/>
    <n v="0"/>
    <n v="33"/>
    <n v="1.5"/>
    <m/>
    <x v="19"/>
    <x v="112"/>
    <m/>
    <m/>
  </r>
  <r>
    <x v="577"/>
    <m/>
    <s v="female"/>
    <m/>
    <n v="29"/>
    <n v="81.492130000000003"/>
    <n v="0"/>
    <n v="0"/>
    <x v="0"/>
    <s v="Active Mood disorder"/>
    <s v="."/>
    <s v="."/>
    <s v="."/>
    <n v="0"/>
    <n v="0"/>
    <n v="0"/>
    <n v="0"/>
    <n v="0"/>
    <n v="33"/>
    <n v="0"/>
    <m/>
    <x v="0"/>
    <x v="73"/>
    <m/>
    <m/>
  </r>
  <r>
    <x v="577"/>
    <m/>
    <s v="female"/>
    <m/>
    <n v="28"/>
    <n v="81.492130000000003"/>
    <n v="0"/>
    <n v="0"/>
    <x v="0"/>
    <s v="Active Mood disorder"/>
    <s v="."/>
    <s v="."/>
    <s v="."/>
    <n v="0"/>
    <n v="0.5"/>
    <n v="0"/>
    <n v="0"/>
    <n v="0"/>
    <n v="33"/>
    <n v="0.5"/>
    <m/>
    <x v="0"/>
    <x v="48"/>
    <m/>
    <m/>
  </r>
  <r>
    <x v="577"/>
    <m/>
    <s v="female"/>
    <m/>
    <n v="28"/>
    <n v="81.492130000000003"/>
    <n v="0"/>
    <n v="0"/>
    <x v="0"/>
    <s v="Active Mood disorder"/>
    <s v="Active Hypothyroidism"/>
    <s v="."/>
    <s v="."/>
    <n v="0"/>
    <n v="0"/>
    <n v="0"/>
    <n v="0"/>
    <n v="0"/>
    <n v="33"/>
    <n v="0"/>
    <m/>
    <x v="0"/>
    <x v="13"/>
    <m/>
    <m/>
  </r>
  <r>
    <x v="577"/>
    <m/>
    <s v="female"/>
    <m/>
    <n v="30"/>
    <n v="81.492130000000003"/>
    <n v="0"/>
    <n v="0"/>
    <x v="0"/>
    <s v="Active Mood disorder"/>
    <s v="."/>
    <s v="."/>
    <s v="."/>
    <n v="0"/>
    <n v="0"/>
    <n v="0"/>
    <n v="0"/>
    <n v="0"/>
    <n v="33"/>
    <n v="0"/>
    <m/>
    <x v="0"/>
    <x v="43"/>
    <m/>
    <m/>
  </r>
  <r>
    <x v="577"/>
    <m/>
    <s v="female"/>
    <m/>
    <n v="28"/>
    <n v="81.492130000000003"/>
    <n v="0"/>
    <n v="0"/>
    <x v="0"/>
    <s v="."/>
    <s v="."/>
    <s v="."/>
    <s v="."/>
    <n v="0"/>
    <n v="0.5"/>
    <n v="0"/>
    <n v="0"/>
    <n v="0"/>
    <n v="33"/>
    <n v="0.5"/>
    <m/>
    <x v="5"/>
    <x v="38"/>
    <m/>
    <m/>
  </r>
  <r>
    <x v="577"/>
    <m/>
    <s v="female"/>
    <m/>
    <n v="26"/>
    <n v="81.492130000000003"/>
    <n v="0.5"/>
    <n v="0"/>
    <x v="1"/>
    <s v="Active Mood disorder"/>
    <s v="."/>
    <s v="."/>
    <s v="."/>
    <n v="0"/>
    <n v="0"/>
    <n v="0.5"/>
    <n v="0"/>
    <n v="0"/>
    <n v="33"/>
    <n v="0.5"/>
    <m/>
    <x v="5"/>
    <x v="115"/>
    <m/>
    <m/>
  </r>
  <r>
    <x v="577"/>
    <m/>
    <s v="female"/>
    <m/>
    <n v="28"/>
    <n v="81.492130000000003"/>
    <n v="0"/>
    <n v="0"/>
    <x v="0"/>
    <s v="."/>
    <s v="."/>
    <s v="."/>
    <s v="."/>
    <n v="0"/>
    <n v="0.5"/>
    <n v="0"/>
    <n v="0"/>
    <n v="0"/>
    <n v="33"/>
    <n v="0.5"/>
    <m/>
    <x v="5"/>
    <x v="65"/>
    <m/>
    <m/>
  </r>
  <r>
    <x v="577"/>
    <m/>
    <s v="female"/>
    <m/>
    <n v="27"/>
    <n v="81.492130000000003"/>
    <n v="0.5"/>
    <n v="0"/>
    <x v="1"/>
    <s v="Active Mood disorder"/>
    <s v="."/>
    <s v="."/>
    <s v="."/>
    <n v="0"/>
    <n v="0.5"/>
    <n v="0.5"/>
    <n v="0"/>
    <n v="0"/>
    <n v="33"/>
    <n v="1"/>
    <m/>
    <x v="5"/>
    <x v="65"/>
    <m/>
    <m/>
  </r>
  <r>
    <x v="577"/>
    <m/>
    <s v="female"/>
    <m/>
    <n v="30"/>
    <n v="81.492130000000003"/>
    <n v="0.5"/>
    <n v="0"/>
    <x v="1"/>
    <s v="Remote Hypothyroidism"/>
    <s v="."/>
    <s v="."/>
    <s v="."/>
    <n v="0.5"/>
    <n v="0.5"/>
    <n v="0.5"/>
    <n v="0.5"/>
    <n v="0"/>
    <n v="33"/>
    <n v="2"/>
    <m/>
    <x v="9"/>
    <x v="114"/>
    <m/>
    <m/>
  </r>
  <r>
    <x v="577"/>
    <m/>
    <s v="female"/>
    <m/>
    <n v="27"/>
    <n v="81.492130000000003"/>
    <n v="0.5"/>
    <n v="0"/>
    <x v="1"/>
    <s v="Active Bereavement"/>
    <s v="."/>
    <s v="."/>
    <s v="."/>
    <n v="0"/>
    <n v="0.5"/>
    <n v="0.5"/>
    <n v="0"/>
    <n v="0"/>
    <n v="33"/>
    <n v="1"/>
    <m/>
    <x v="9"/>
    <x v="65"/>
    <m/>
    <m/>
  </r>
  <r>
    <x v="577"/>
    <m/>
    <s v="female"/>
    <m/>
    <n v="29"/>
    <n v="81.492130000000003"/>
    <n v="0.5"/>
    <n v="0"/>
    <x v="1"/>
    <s v="."/>
    <s v="."/>
    <s v="."/>
    <s v="."/>
    <n v="0"/>
    <n v="0.5"/>
    <n v="0.5"/>
    <n v="0"/>
    <n v="0"/>
    <n v="33"/>
    <n v="1"/>
    <m/>
    <x v="5"/>
    <x v="114"/>
    <m/>
    <m/>
  </r>
  <r>
    <x v="577"/>
    <m/>
    <s v="female"/>
    <m/>
    <n v="28"/>
    <n v="81.492130000000003"/>
    <n v="0.5"/>
    <n v="0.5"/>
    <x v="4"/>
    <s v="Remote Mood disorder"/>
    <s v="."/>
    <s v="."/>
    <s v="."/>
    <n v="1"/>
    <n v="1"/>
    <n v="0.5"/>
    <n v="0.5"/>
    <n v="0"/>
    <n v="33"/>
    <n v="3.5"/>
    <m/>
    <x v="5"/>
    <x v="144"/>
    <m/>
    <m/>
  </r>
  <r>
    <x v="577"/>
    <m/>
    <s v="female"/>
    <m/>
    <n v="24"/>
    <n v="81.492130000000003"/>
    <n v="1"/>
    <n v="1"/>
    <x v="4"/>
    <s v="Active Mood disorder"/>
    <s v="Remote Hypothyroidism"/>
    <s v="."/>
    <s v="."/>
    <n v="0.5"/>
    <n v="1"/>
    <n v="1"/>
    <n v="1"/>
    <n v="0"/>
    <n v="33"/>
    <n v="4.5"/>
    <m/>
    <x v="9"/>
    <x v="65"/>
    <m/>
    <m/>
  </r>
  <r>
    <x v="578"/>
    <m/>
    <s v="female"/>
    <m/>
    <n v="30"/>
    <n v="60.744694000000003"/>
    <n v="0"/>
    <n v="0"/>
    <x v="0"/>
    <s v="."/>
    <s v="."/>
    <s v="."/>
    <s v="."/>
    <n v="0"/>
    <n v="0"/>
    <n v="0"/>
    <n v="0"/>
    <n v="0"/>
    <n v="33"/>
    <n v="0"/>
    <m/>
    <x v="10"/>
    <x v="29"/>
    <m/>
    <m/>
  </r>
  <r>
    <x v="578"/>
    <m/>
    <s v="female"/>
    <m/>
    <n v="29"/>
    <n v="60.744694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578"/>
    <m/>
    <s v="female"/>
    <m/>
    <n v="30"/>
    <n v="60.744694000000003"/>
    <n v="0"/>
    <n v="0"/>
    <x v="0"/>
    <s v="."/>
    <s v="."/>
    <s v="."/>
    <s v="."/>
    <n v="0"/>
    <n v="0"/>
    <n v="0"/>
    <n v="0"/>
    <n v="0"/>
    <n v="33"/>
    <n v="0"/>
    <m/>
    <x v="3"/>
    <x v="111"/>
    <m/>
    <m/>
  </r>
  <r>
    <x v="578"/>
    <m/>
    <s v="female"/>
    <m/>
    <n v="30"/>
    <n v="60.744694000000003"/>
    <n v="0"/>
    <n v="0"/>
    <x v="0"/>
    <s v="."/>
    <s v="."/>
    <s v="."/>
    <s v="."/>
    <n v="0"/>
    <n v="0"/>
    <n v="0"/>
    <n v="0"/>
    <n v="0"/>
    <n v="33"/>
    <n v="0"/>
    <m/>
    <x v="10"/>
    <x v="27"/>
    <m/>
    <m/>
  </r>
  <r>
    <x v="579"/>
    <m/>
    <s v="male"/>
    <m/>
    <n v="30"/>
    <n v="57.382613999999997"/>
    <n v="0"/>
    <n v="0"/>
    <x v="0"/>
    <s v="."/>
    <s v="."/>
    <s v="."/>
    <s v="."/>
    <n v="0"/>
    <n v="0"/>
    <n v="0"/>
    <n v="0"/>
    <n v="0"/>
    <n v="33"/>
    <n v="0"/>
    <m/>
    <x v="16"/>
    <x v="30"/>
    <m/>
    <m/>
  </r>
  <r>
    <x v="579"/>
    <m/>
    <s v="male"/>
    <m/>
    <n v="29"/>
    <n v="57.382613999999997"/>
    <n v="0"/>
    <n v="0"/>
    <x v="0"/>
    <s v="."/>
    <s v="."/>
    <s v="."/>
    <s v="."/>
    <n v="0"/>
    <n v="0"/>
    <n v="0"/>
    <n v="0"/>
    <n v="0"/>
    <n v="33"/>
    <n v="0"/>
    <m/>
    <x v="16"/>
    <x v="68"/>
    <m/>
    <m/>
  </r>
  <r>
    <x v="580"/>
    <m/>
    <s v="male"/>
    <m/>
    <n v="20"/>
    <n v="75.129363999999995"/>
    <n v="1"/>
    <n v="1"/>
    <x v="17"/>
    <s v="."/>
    <s v="."/>
    <s v="."/>
    <s v="."/>
    <n v="2"/>
    <n v="2"/>
    <n v="1"/>
    <n v="1"/>
    <n v="1"/>
    <n v="34"/>
    <n v="8"/>
    <m/>
    <x v="6"/>
    <x v="28"/>
    <m/>
    <m/>
  </r>
  <r>
    <x v="580"/>
    <m/>
    <s v="male"/>
    <m/>
    <n v="20"/>
    <n v="75.129363999999995"/>
    <n v="1"/>
    <n v="2"/>
    <x v="19"/>
    <s v="."/>
    <s v="."/>
    <s v="."/>
    <s v="."/>
    <n v="2"/>
    <n v="1"/>
    <n v="1"/>
    <n v="1"/>
    <n v="1"/>
    <n v="34"/>
    <n v="8"/>
    <m/>
    <x v="6"/>
    <x v="79"/>
    <m/>
    <m/>
  </r>
  <r>
    <x v="580"/>
    <m/>
    <s v="male"/>
    <m/>
    <n v="21"/>
    <n v="75.129363999999995"/>
    <n v="1"/>
    <n v="2"/>
    <x v="4"/>
    <s v="Remote Bereavement"/>
    <s v="."/>
    <s v="."/>
    <s v="."/>
    <n v="1"/>
    <n v="2"/>
    <n v="1"/>
    <n v="1"/>
    <n v="1"/>
    <n v="34"/>
    <n v="8"/>
    <m/>
    <x v="6"/>
    <x v="79"/>
    <m/>
    <m/>
  </r>
  <r>
    <x v="581"/>
    <m/>
    <s v="female"/>
    <m/>
    <n v="30"/>
    <n v="72.514719999999997"/>
    <n v="0"/>
    <n v="0"/>
    <x v="0"/>
    <s v="Active Mood disorder"/>
    <s v="."/>
    <s v="."/>
    <s v="."/>
    <n v="0"/>
    <n v="0"/>
    <n v="0"/>
    <n v="0"/>
    <n v="0"/>
    <n v="33"/>
    <n v="0"/>
    <m/>
    <x v="2"/>
    <x v="132"/>
    <m/>
    <m/>
  </r>
  <r>
    <x v="581"/>
    <m/>
    <s v="female"/>
    <m/>
    <n v="30"/>
    <n v="72.514719999999997"/>
    <n v="0"/>
    <n v="0"/>
    <x v="0"/>
    <s v="."/>
    <s v="."/>
    <s v="."/>
    <s v="."/>
    <n v="0"/>
    <n v="0"/>
    <n v="0"/>
    <n v="0"/>
    <n v="0"/>
    <n v="33"/>
    <n v="0"/>
    <m/>
    <x v="2"/>
    <x v="132"/>
    <m/>
    <m/>
  </r>
  <r>
    <x v="582"/>
    <m/>
    <s v="female"/>
    <m/>
    <n v="30"/>
    <n v="68.796715000000006"/>
    <n v="0"/>
    <n v="0"/>
    <x v="0"/>
    <s v="."/>
    <s v="."/>
    <s v="."/>
    <s v="."/>
    <n v="0"/>
    <n v="0"/>
    <n v="0"/>
    <n v="0"/>
    <n v="0"/>
    <n v="34"/>
    <n v="0"/>
    <m/>
    <x v="1"/>
    <x v="39"/>
    <m/>
    <m/>
  </r>
  <r>
    <x v="582"/>
    <m/>
    <s v="female"/>
    <m/>
    <n v="30"/>
    <n v="68.796715000000006"/>
    <n v="0"/>
    <n v="0"/>
    <x v="0"/>
    <s v="Remote Med-induced Cog Dys"/>
    <s v="."/>
    <s v="."/>
    <s v="."/>
    <n v="0"/>
    <n v="0"/>
    <n v="0"/>
    <n v="0"/>
    <n v="0"/>
    <n v="34"/>
    <n v="0"/>
    <m/>
    <x v="3"/>
    <x v="0"/>
    <m/>
    <m/>
  </r>
  <r>
    <x v="582"/>
    <m/>
    <s v="female"/>
    <m/>
    <n v="29"/>
    <n v="68.796715000000006"/>
    <n v="0"/>
    <n v="0"/>
    <x v="0"/>
    <s v="."/>
    <s v="."/>
    <s v="."/>
    <s v="."/>
    <n v="0"/>
    <n v="0"/>
    <n v="0"/>
    <n v="0"/>
    <n v="0"/>
    <n v="34"/>
    <n v="0"/>
    <m/>
    <x v="1"/>
    <x v="7"/>
    <m/>
    <m/>
  </r>
  <r>
    <x v="582"/>
    <m/>
    <s v="female"/>
    <m/>
    <n v="29"/>
    <n v="68.796715000000006"/>
    <n v="0"/>
    <n v="0"/>
    <x v="0"/>
    <s v="."/>
    <s v="."/>
    <s v="."/>
    <s v="."/>
    <n v="0"/>
    <n v="0"/>
    <n v="0"/>
    <n v="0"/>
    <n v="0"/>
    <n v="34"/>
    <n v="0"/>
    <m/>
    <x v="1"/>
    <x v="5"/>
    <m/>
    <m/>
  </r>
  <r>
    <x v="582"/>
    <m/>
    <s v="female"/>
    <m/>
    <n v="30"/>
    <n v="68.796715000000006"/>
    <n v="0"/>
    <n v="0"/>
    <x v="0"/>
    <s v="Remote Med-induced Cog Dys"/>
    <s v="."/>
    <s v="."/>
    <s v="."/>
    <n v="0"/>
    <n v="0"/>
    <n v="0"/>
    <n v="0"/>
    <n v="0"/>
    <n v="34"/>
    <n v="0"/>
    <m/>
    <x v="1"/>
    <x v="39"/>
    <m/>
    <m/>
  </r>
  <r>
    <x v="582"/>
    <m/>
    <s v="female"/>
    <m/>
    <n v="29"/>
    <n v="68.796715000000006"/>
    <n v="0"/>
    <n v="0"/>
    <x v="0"/>
    <s v="."/>
    <s v="."/>
    <s v="."/>
    <s v="."/>
    <n v="0"/>
    <n v="0"/>
    <n v="0"/>
    <n v="0"/>
    <n v="0"/>
    <n v="34"/>
    <n v="0"/>
    <m/>
    <x v="1"/>
    <x v="3"/>
    <m/>
    <m/>
  </r>
  <r>
    <x v="582"/>
    <m/>
    <s v="female"/>
    <m/>
    <n v="30"/>
    <n v="68.796715000000006"/>
    <n v="0"/>
    <n v="0"/>
    <x v="0"/>
    <s v="Remote Hypothyroidism"/>
    <s v="."/>
    <s v="."/>
    <s v="."/>
    <n v="0"/>
    <n v="0"/>
    <n v="0"/>
    <n v="0"/>
    <n v="0"/>
    <n v="34"/>
    <n v="0"/>
    <m/>
    <x v="1"/>
    <x v="67"/>
    <m/>
    <m/>
  </r>
  <r>
    <x v="582"/>
    <m/>
    <s v="female"/>
    <m/>
    <n v="29"/>
    <n v="68.796715000000006"/>
    <n v="0"/>
    <n v="0"/>
    <x v="0"/>
    <s v="Remote Hypothyroidism"/>
    <s v="."/>
    <s v="."/>
    <s v="."/>
    <n v="0"/>
    <n v="0"/>
    <n v="0"/>
    <n v="0"/>
    <n v="0"/>
    <n v="34"/>
    <n v="0"/>
    <m/>
    <x v="1"/>
    <x v="5"/>
    <m/>
    <m/>
  </r>
  <r>
    <x v="582"/>
    <m/>
    <s v="female"/>
    <m/>
    <n v="30"/>
    <n v="68.796715000000006"/>
    <n v="0"/>
    <n v="0"/>
    <x v="0"/>
    <s v="Remote Hypothyroidism"/>
    <s v="."/>
    <s v="."/>
    <s v="."/>
    <n v="0"/>
    <n v="0"/>
    <n v="0"/>
    <n v="0"/>
    <n v="0"/>
    <n v="34"/>
    <n v="0"/>
    <m/>
    <x v="1"/>
    <x v="67"/>
    <m/>
    <m/>
  </r>
  <r>
    <x v="582"/>
    <m/>
    <s v="female"/>
    <m/>
    <n v="29"/>
    <n v="68.796715000000006"/>
    <n v="0"/>
    <n v="0"/>
    <x v="0"/>
    <s v="Remote Hypothyroidism"/>
    <s v="."/>
    <s v="."/>
    <s v="."/>
    <n v="0"/>
    <n v="0"/>
    <n v="0"/>
    <n v="0"/>
    <n v="0"/>
    <n v="34"/>
    <n v="0"/>
    <m/>
    <x v="0"/>
    <x v="0"/>
    <m/>
    <m/>
  </r>
  <r>
    <x v="583"/>
    <m/>
    <s v="male"/>
    <m/>
    <n v="29"/>
    <n v="68.065709999999996"/>
    <n v="0"/>
    <n v="0"/>
    <x v="0"/>
    <s v="."/>
    <s v="."/>
    <s v="."/>
    <s v="."/>
    <n v="0"/>
    <n v="0"/>
    <n v="0"/>
    <n v="0"/>
    <n v="0"/>
    <n v="34"/>
    <n v="0"/>
    <m/>
    <x v="13"/>
    <x v="102"/>
    <m/>
    <m/>
  </r>
  <r>
    <x v="583"/>
    <m/>
    <s v="male"/>
    <m/>
    <n v="29"/>
    <n v="68.065709999999996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583"/>
    <m/>
    <s v="male"/>
    <m/>
    <n v="29"/>
    <n v="68.065709999999996"/>
    <n v="0"/>
    <n v="0"/>
    <x v="0"/>
    <s v="."/>
    <s v="."/>
    <s v="."/>
    <s v="."/>
    <n v="0"/>
    <n v="0"/>
    <n v="0"/>
    <n v="0"/>
    <n v="0"/>
    <n v="34"/>
    <n v="0"/>
    <m/>
    <x v="13"/>
    <x v="102"/>
    <m/>
    <m/>
  </r>
  <r>
    <x v="583"/>
    <m/>
    <s v="male"/>
    <m/>
    <n v="29"/>
    <n v="68.065709999999996"/>
    <n v="0"/>
    <n v="0"/>
    <x v="0"/>
    <s v="."/>
    <s v="."/>
    <s v="."/>
    <s v="."/>
    <n v="0"/>
    <n v="0"/>
    <n v="0"/>
    <n v="0"/>
    <n v="0"/>
    <n v="34"/>
    <n v="0"/>
    <m/>
    <x v="14"/>
    <x v="164"/>
    <m/>
    <m/>
  </r>
  <r>
    <x v="583"/>
    <m/>
    <s v="male"/>
    <m/>
    <n v="30"/>
    <n v="68.065709999999996"/>
    <n v="0"/>
    <n v="0"/>
    <x v="0"/>
    <s v="."/>
    <s v="."/>
    <s v="."/>
    <s v="."/>
    <n v="0"/>
    <n v="0"/>
    <n v="0"/>
    <n v="0"/>
    <n v="0"/>
    <n v="34"/>
    <n v="0"/>
    <m/>
    <x v="14"/>
    <x v="190"/>
    <m/>
    <m/>
  </r>
  <r>
    <x v="583"/>
    <m/>
    <s v="male"/>
    <m/>
    <n v="29"/>
    <n v="68.065709999999996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584"/>
    <m/>
    <s v="female"/>
    <m/>
    <n v="30"/>
    <n v="56.073920000000001"/>
    <n v="0"/>
    <n v="0"/>
    <x v="0"/>
    <s v="."/>
    <s v="."/>
    <s v="."/>
    <s v="."/>
    <n v="0"/>
    <n v="0"/>
    <n v="0"/>
    <n v="0"/>
    <n v="0"/>
    <n v="33"/>
    <n v="0"/>
    <m/>
    <x v="0"/>
    <x v="154"/>
    <m/>
    <m/>
  </r>
  <r>
    <x v="584"/>
    <m/>
    <s v="female"/>
    <m/>
    <n v="30"/>
    <n v="56.073920000000001"/>
    <n v="0"/>
    <n v="0"/>
    <x v="0"/>
    <s v="."/>
    <s v="."/>
    <s v="."/>
    <s v="."/>
    <n v="0"/>
    <n v="0"/>
    <n v="0"/>
    <n v="0"/>
    <n v="0"/>
    <n v="33"/>
    <n v="0"/>
    <m/>
    <x v="2"/>
    <x v="16"/>
    <m/>
    <m/>
  </r>
  <r>
    <x v="585"/>
    <m/>
    <s v="male"/>
    <m/>
    <n v="28"/>
    <n v="80.39425"/>
    <n v="0.5"/>
    <n v="0"/>
    <x v="25"/>
    <s v="."/>
    <s v="."/>
    <s v="."/>
    <s v="."/>
    <n v="0"/>
    <n v="0.5"/>
    <n v="0.5"/>
    <n v="0"/>
    <n v="0"/>
    <n v="33"/>
    <n v="1"/>
    <m/>
    <x v="0"/>
    <x v="7"/>
    <m/>
    <m/>
  </r>
  <r>
    <x v="585"/>
    <m/>
    <s v="male"/>
    <m/>
    <n v="28"/>
    <n v="80.39425"/>
    <n v="0"/>
    <n v="0"/>
    <x v="0"/>
    <s v="Active Mood disorder"/>
    <s v="."/>
    <s v="."/>
    <s v="."/>
    <n v="0"/>
    <n v="0"/>
    <n v="0"/>
    <n v="0"/>
    <n v="0"/>
    <n v="33"/>
    <n v="0"/>
    <m/>
    <x v="0"/>
    <x v="19"/>
    <m/>
    <m/>
  </r>
  <r>
    <x v="585"/>
    <m/>
    <s v="male"/>
    <m/>
    <n v="28"/>
    <n v="80.39425"/>
    <n v="0.5"/>
    <n v="0"/>
    <x v="1"/>
    <s v="."/>
    <s v="."/>
    <s v="."/>
    <s v="."/>
    <n v="0"/>
    <n v="0"/>
    <n v="0.5"/>
    <n v="0"/>
    <n v="0"/>
    <n v="33"/>
    <n v="0.5"/>
    <m/>
    <x v="0"/>
    <x v="41"/>
    <m/>
    <m/>
  </r>
  <r>
    <x v="585"/>
    <m/>
    <s v="male"/>
    <m/>
    <n v="28"/>
    <n v="80.39425"/>
    <n v="0.5"/>
    <n v="0"/>
    <x v="1"/>
    <s v="."/>
    <s v="."/>
    <s v="."/>
    <s v="."/>
    <n v="0"/>
    <n v="0"/>
    <n v="0.5"/>
    <n v="0"/>
    <n v="0"/>
    <n v="33"/>
    <n v="0.5"/>
    <m/>
    <x v="0"/>
    <x v="8"/>
    <m/>
    <m/>
  </r>
  <r>
    <x v="585"/>
    <m/>
    <s v="male"/>
    <m/>
    <n v="26"/>
    <n v="80.39425"/>
    <n v="0.5"/>
    <n v="0.5"/>
    <x v="2"/>
    <s v="Remote Mood disorder"/>
    <s v="."/>
    <s v="."/>
    <s v="."/>
    <n v="0"/>
    <n v="0"/>
    <n v="0.5"/>
    <n v="0"/>
    <n v="0"/>
    <n v="33"/>
    <n v="1"/>
    <m/>
    <x v="0"/>
    <x v="32"/>
    <m/>
    <m/>
  </r>
  <r>
    <x v="585"/>
    <m/>
    <s v="male"/>
    <m/>
    <n v="27"/>
    <n v="80.39425"/>
    <n v="1"/>
    <n v="1"/>
    <x v="4"/>
    <s v="."/>
    <s v="."/>
    <s v="."/>
    <s v="."/>
    <n v="1"/>
    <n v="1"/>
    <n v="1"/>
    <n v="1"/>
    <n v="1"/>
    <n v="33"/>
    <n v="6"/>
    <m/>
    <x v="8"/>
    <x v="112"/>
    <m/>
    <m/>
  </r>
  <r>
    <x v="585"/>
    <m/>
    <s v="male"/>
    <m/>
    <n v="23"/>
    <n v="80.39425"/>
    <n v="2"/>
    <n v="1"/>
    <x v="4"/>
    <s v="."/>
    <s v="."/>
    <s v="."/>
    <s v="."/>
    <n v="2"/>
    <n v="1"/>
    <n v="2"/>
    <n v="1"/>
    <n v="2"/>
    <n v="33"/>
    <n v="9"/>
    <m/>
    <x v="10"/>
    <x v="15"/>
    <m/>
    <m/>
  </r>
  <r>
    <x v="586"/>
    <m/>
    <s v="female"/>
    <m/>
    <n v="26"/>
    <n v="79.252560000000003"/>
    <n v="0"/>
    <n v="0"/>
    <x v="0"/>
    <s v="."/>
    <s v="."/>
    <s v="."/>
    <s v="."/>
    <n v="0"/>
    <n v="0"/>
    <n v="0"/>
    <n v="0"/>
    <n v="0"/>
    <n v="33"/>
    <n v="0"/>
    <m/>
    <x v="4"/>
    <x v="25"/>
    <m/>
    <m/>
  </r>
  <r>
    <x v="586"/>
    <m/>
    <s v="female"/>
    <m/>
    <n v="27"/>
    <n v="79.252560000000003"/>
    <n v="0"/>
    <n v="0"/>
    <x v="0"/>
    <s v="Remote Hypothyroidism"/>
    <s v="Remote B-12 Deficiency"/>
    <s v="."/>
    <s v="."/>
    <n v="0"/>
    <n v="0"/>
    <n v="0"/>
    <n v="0"/>
    <n v="0"/>
    <n v="33"/>
    <n v="0"/>
    <m/>
    <x v="4"/>
    <x v="24"/>
    <m/>
    <m/>
  </r>
  <r>
    <x v="586"/>
    <m/>
    <s v="female"/>
    <m/>
    <n v="30"/>
    <n v="79.252560000000003"/>
    <n v="0"/>
    <n v="0"/>
    <x v="0"/>
    <s v="Active B-12 Deficiency"/>
    <s v="."/>
    <s v="."/>
    <s v="."/>
    <n v="0"/>
    <n v="0"/>
    <n v="0"/>
    <n v="0"/>
    <n v="0"/>
    <n v="33"/>
    <n v="0"/>
    <m/>
    <x v="4"/>
    <x v="33"/>
    <m/>
    <m/>
  </r>
  <r>
    <x v="586"/>
    <m/>
    <s v="female"/>
    <m/>
    <n v="30"/>
    <n v="79.252560000000003"/>
    <n v="0"/>
    <n v="0"/>
    <x v="0"/>
    <s v="."/>
    <s v="."/>
    <s v="."/>
    <s v="."/>
    <n v="0"/>
    <n v="0"/>
    <n v="0"/>
    <n v="0"/>
    <n v="0"/>
    <n v="33"/>
    <n v="0"/>
    <m/>
    <x v="4"/>
    <x v="6"/>
    <m/>
    <m/>
  </r>
  <r>
    <x v="586"/>
    <m/>
    <s v="female"/>
    <m/>
    <n v="28"/>
    <n v="79.252560000000003"/>
    <n v="0"/>
    <n v="0"/>
    <x v="0"/>
    <s v="."/>
    <s v="."/>
    <s v="."/>
    <s v="."/>
    <n v="0"/>
    <n v="0"/>
    <n v="0"/>
    <n v="0"/>
    <n v="0"/>
    <n v="33"/>
    <n v="0"/>
    <m/>
    <x v="4"/>
    <x v="39"/>
    <m/>
    <m/>
  </r>
  <r>
    <x v="586"/>
    <m/>
    <s v="female"/>
    <m/>
    <n v="28"/>
    <n v="79.252560000000003"/>
    <n v="0"/>
    <n v="0"/>
    <x v="0"/>
    <s v="Remote CVD"/>
    <s v="."/>
    <s v="."/>
    <s v="."/>
    <n v="0"/>
    <n v="0"/>
    <n v="0"/>
    <n v="0"/>
    <n v="0"/>
    <n v="33"/>
    <n v="0"/>
    <m/>
    <x v="0"/>
    <x v="112"/>
    <m/>
    <m/>
  </r>
  <r>
    <x v="586"/>
    <m/>
    <s v="female"/>
    <m/>
    <n v="29"/>
    <n v="79.252560000000003"/>
    <n v="0"/>
    <n v="0"/>
    <x v="0"/>
    <s v="Remote CVD"/>
    <s v="."/>
    <s v="."/>
    <s v="."/>
    <n v="0"/>
    <n v="0"/>
    <n v="0"/>
    <n v="0"/>
    <n v="0"/>
    <n v="33"/>
    <n v="0"/>
    <m/>
    <x v="4"/>
    <x v="117"/>
    <m/>
    <m/>
  </r>
  <r>
    <x v="587"/>
    <m/>
    <s v="male"/>
    <m/>
    <n v="30"/>
    <n v="69.390829999999994"/>
    <n v="0.5"/>
    <n v="0.5"/>
    <x v="4"/>
    <s v="."/>
    <s v="."/>
    <s v="."/>
    <s v="."/>
    <n v="0"/>
    <n v="0.5"/>
    <n v="0.5"/>
    <n v="0"/>
    <n v="0"/>
    <n v="33"/>
    <n v="1.5"/>
    <m/>
    <x v="7"/>
    <x v="97"/>
    <m/>
    <m/>
  </r>
  <r>
    <x v="587"/>
    <m/>
    <s v="male"/>
    <m/>
    <n v="27"/>
    <n v="69.390829999999994"/>
    <n v="0.5"/>
    <n v="0.5"/>
    <x v="4"/>
    <s v="."/>
    <s v="."/>
    <s v="."/>
    <s v="."/>
    <n v="0.5"/>
    <n v="0.5"/>
    <n v="0.5"/>
    <n v="1"/>
    <n v="0"/>
    <n v="33"/>
    <n v="3"/>
    <m/>
    <x v="8"/>
    <x v="16"/>
    <m/>
    <m/>
  </r>
  <r>
    <x v="587"/>
    <m/>
    <s v="male"/>
    <m/>
    <n v="24"/>
    <n v="69.390829999999994"/>
    <n v="0.5"/>
    <n v="0.5"/>
    <x v="4"/>
    <s v="."/>
    <s v="."/>
    <s v="."/>
    <s v="."/>
    <n v="0.5"/>
    <n v="1"/>
    <n v="1"/>
    <n v="1"/>
    <n v="0"/>
    <n v="33"/>
    <n v="4"/>
    <m/>
    <x v="8"/>
    <x v="1"/>
    <m/>
    <m/>
  </r>
  <r>
    <x v="587"/>
    <m/>
    <s v="male"/>
    <m/>
    <n v="14"/>
    <n v="69.390829999999994"/>
    <n v="2"/>
    <n v="2"/>
    <x v="4"/>
    <s v="."/>
    <s v="."/>
    <s v="."/>
    <s v="."/>
    <n v="2"/>
    <n v="2"/>
    <n v="2"/>
    <n v="2"/>
    <n v="1"/>
    <n v="33"/>
    <n v="11"/>
    <m/>
    <x v="8"/>
    <x v="154"/>
    <m/>
    <m/>
  </r>
  <r>
    <x v="588"/>
    <m/>
    <s v="male"/>
    <m/>
    <n v="30"/>
    <n v="60.413414000000003"/>
    <n v="0"/>
    <n v="0"/>
    <x v="0"/>
    <s v="."/>
    <s v="."/>
    <s v="."/>
    <s v="."/>
    <n v="0"/>
    <n v="0"/>
    <n v="0"/>
    <n v="0"/>
    <n v="0"/>
    <n v="33"/>
    <n v="0"/>
    <m/>
    <x v="16"/>
    <x v="58"/>
    <m/>
    <m/>
  </r>
  <r>
    <x v="589"/>
    <m/>
    <s v="male"/>
    <m/>
    <n v="27"/>
    <n v="57.349761999999998"/>
    <n v="0"/>
    <n v="0"/>
    <x v="0"/>
    <s v="."/>
    <s v="."/>
    <s v="."/>
    <s v="."/>
    <n v="0"/>
    <n v="0"/>
    <n v="0"/>
    <n v="0"/>
    <n v="0"/>
    <n v="34"/>
    <n v="0"/>
    <m/>
    <x v="6"/>
    <x v="70"/>
    <m/>
    <m/>
  </r>
  <r>
    <x v="589"/>
    <m/>
    <s v="male"/>
    <m/>
    <n v="29"/>
    <n v="57.349761999999998"/>
    <n v="0"/>
    <n v="0"/>
    <x v="0"/>
    <s v="."/>
    <s v="."/>
    <s v="."/>
    <s v="."/>
    <n v="0"/>
    <n v="0"/>
    <n v="0"/>
    <n v="0"/>
    <n v="0"/>
    <n v="34"/>
    <n v="0"/>
    <m/>
    <x v="6"/>
    <x v="56"/>
    <m/>
    <m/>
  </r>
  <r>
    <x v="589"/>
    <m/>
    <s v="male"/>
    <m/>
    <n v="30"/>
    <n v="57.349761999999998"/>
    <n v="0"/>
    <n v="0"/>
    <x v="0"/>
    <s v="."/>
    <s v="."/>
    <s v="."/>
    <s v="."/>
    <n v="0"/>
    <n v="0"/>
    <n v="0"/>
    <n v="0"/>
    <n v="0"/>
    <n v="34"/>
    <n v="0"/>
    <m/>
    <x v="6"/>
    <x v="31"/>
    <m/>
    <m/>
  </r>
  <r>
    <x v="589"/>
    <m/>
    <s v="male"/>
    <m/>
    <n v="30"/>
    <n v="57.349761999999998"/>
    <n v="0"/>
    <n v="0"/>
    <x v="0"/>
    <s v="."/>
    <s v="."/>
    <s v="."/>
    <s v="."/>
    <n v="0"/>
    <n v="0"/>
    <n v="0"/>
    <n v="0"/>
    <n v="0"/>
    <n v="34"/>
    <n v="0"/>
    <m/>
    <x v="6"/>
    <x v="126"/>
    <m/>
    <m/>
  </r>
  <r>
    <x v="589"/>
    <m/>
    <s v="male"/>
    <m/>
    <n v="30"/>
    <n v="57.349761999999998"/>
    <n v="0"/>
    <n v="0"/>
    <x v="0"/>
    <s v="."/>
    <s v="."/>
    <s v="."/>
    <s v="."/>
    <n v="0"/>
    <n v="0"/>
    <n v="0"/>
    <n v="0"/>
    <n v="0"/>
    <n v="34"/>
    <n v="0"/>
    <m/>
    <x v="6"/>
    <x v="100"/>
    <m/>
    <m/>
  </r>
  <r>
    <x v="589"/>
    <m/>
    <s v="male"/>
    <m/>
    <n v="30"/>
    <n v="57.349761999999998"/>
    <n v="0"/>
    <n v="0"/>
    <x v="0"/>
    <s v="."/>
    <s v="."/>
    <s v="."/>
    <s v="."/>
    <n v="0"/>
    <n v="0"/>
    <n v="0"/>
    <n v="0"/>
    <n v="0"/>
    <n v="34"/>
    <n v="0"/>
    <m/>
    <x v="14"/>
    <x v="69"/>
    <m/>
    <m/>
  </r>
  <r>
    <x v="589"/>
    <m/>
    <s v="male"/>
    <m/>
    <n v="29"/>
    <n v="57.349761999999998"/>
    <n v="0"/>
    <n v="0"/>
    <x v="0"/>
    <s v="."/>
    <s v="."/>
    <s v="."/>
    <s v="."/>
    <n v="0"/>
    <n v="0"/>
    <n v="0"/>
    <n v="0"/>
    <n v="0"/>
    <n v="34"/>
    <n v="0"/>
    <m/>
    <x v="6"/>
    <x v="179"/>
    <m/>
    <m/>
  </r>
  <r>
    <x v="590"/>
    <m/>
    <s v="female"/>
    <m/>
    <n v="29"/>
    <n v="54.814509999999999"/>
    <n v="0"/>
    <n v="0"/>
    <x v="0"/>
    <s v="."/>
    <s v="."/>
    <s v="."/>
    <s v="."/>
    <n v="0"/>
    <n v="0"/>
    <n v="0"/>
    <n v="0"/>
    <n v="0"/>
    <n v="34"/>
    <n v="0"/>
    <m/>
    <x v="4"/>
    <x v="63"/>
    <m/>
    <m/>
  </r>
  <r>
    <x v="590"/>
    <m/>
    <s v="female"/>
    <m/>
    <n v="30"/>
    <n v="54.814509999999999"/>
    <n v="0"/>
    <n v="0"/>
    <x v="0"/>
    <s v="."/>
    <s v="."/>
    <s v="."/>
    <s v="."/>
    <n v="0"/>
    <n v="0"/>
    <n v="0"/>
    <n v="0"/>
    <n v="0"/>
    <n v="34"/>
    <n v="0"/>
    <m/>
    <x v="4"/>
    <x v="12"/>
    <m/>
    <m/>
  </r>
  <r>
    <x v="590"/>
    <m/>
    <s v="female"/>
    <m/>
    <n v="30"/>
    <n v="54.814509999999999"/>
    <n v="0"/>
    <n v="0"/>
    <x v="0"/>
    <s v="."/>
    <s v="."/>
    <s v="."/>
    <s v="."/>
    <n v="0"/>
    <n v="0"/>
    <n v="0"/>
    <n v="0"/>
    <n v="0"/>
    <n v="34"/>
    <n v="0"/>
    <m/>
    <x v="7"/>
    <x v="87"/>
    <m/>
    <m/>
  </r>
  <r>
    <x v="591"/>
    <m/>
    <s v="female"/>
    <m/>
    <n v="27"/>
    <n v="86.173850000000002"/>
    <n v="0"/>
    <n v="0"/>
    <x v="0"/>
    <s v="Remote Hypothyroidism"/>
    <s v="."/>
    <s v="."/>
    <s v="."/>
    <n v="0"/>
    <n v="0"/>
    <n v="0"/>
    <n v="0"/>
    <n v="0"/>
    <n v="33"/>
    <n v="0"/>
    <m/>
    <x v="10"/>
    <x v="33"/>
    <m/>
    <m/>
  </r>
  <r>
    <x v="592"/>
    <m/>
    <s v="female"/>
    <m/>
    <n v="29"/>
    <n v="68.939080000000004"/>
    <n v="0"/>
    <n v="0"/>
    <x v="0"/>
    <s v="Active Mood disorder"/>
    <s v="."/>
    <s v="."/>
    <s v="."/>
    <n v="0"/>
    <n v="0"/>
    <n v="0"/>
    <n v="0"/>
    <n v="0"/>
    <n v="33"/>
    <n v="0"/>
    <m/>
    <x v="10"/>
    <x v="101"/>
    <m/>
    <m/>
  </r>
  <r>
    <x v="592"/>
    <m/>
    <s v="female"/>
    <m/>
    <n v="29"/>
    <n v="68.939080000000004"/>
    <n v="0"/>
    <n v="0"/>
    <x v="0"/>
    <s v="Active Mood disorder"/>
    <s v="Remote Alcoholism"/>
    <s v="."/>
    <s v="."/>
    <n v="0"/>
    <n v="0"/>
    <n v="0"/>
    <n v="0"/>
    <n v="0"/>
    <n v="33"/>
    <n v="0"/>
    <m/>
    <x v="4"/>
    <x v="140"/>
    <m/>
    <m/>
  </r>
  <r>
    <x v="592"/>
    <m/>
    <s v="female"/>
    <m/>
    <n v="29"/>
    <n v="68.939080000000004"/>
    <n v="0"/>
    <n v="0"/>
    <x v="0"/>
    <s v="Active Mood disorder"/>
    <s v="Remote Alcoholism"/>
    <s v="."/>
    <s v="."/>
    <n v="0"/>
    <n v="0"/>
    <n v="0"/>
    <n v="0"/>
    <n v="0"/>
    <n v="33"/>
    <n v="0"/>
    <m/>
    <x v="4"/>
    <x v="175"/>
    <m/>
    <m/>
  </r>
  <r>
    <x v="592"/>
    <m/>
    <s v="female"/>
    <m/>
    <n v="30"/>
    <n v="68.939080000000004"/>
    <n v="0"/>
    <n v="0"/>
    <x v="0"/>
    <s v="Active Mood disorder"/>
    <s v="Remote Alcoholism"/>
    <s v="Active Other neurol/med diagnoses"/>
    <s v="."/>
    <n v="0"/>
    <n v="0"/>
    <n v="0"/>
    <n v="0"/>
    <n v="0"/>
    <n v="33"/>
    <n v="0"/>
    <m/>
    <x v="4"/>
    <x v="204"/>
    <m/>
    <m/>
  </r>
  <r>
    <x v="592"/>
    <m/>
    <s v="female"/>
    <m/>
    <n v="30"/>
    <n v="68.939080000000004"/>
    <n v="0"/>
    <n v="0"/>
    <x v="0"/>
    <s v="Active Mood disorder"/>
    <s v="Remote Alcoholism"/>
    <s v="."/>
    <s v="."/>
    <n v="0"/>
    <n v="0"/>
    <n v="0"/>
    <n v="0"/>
    <n v="0"/>
    <n v="33"/>
    <n v="0"/>
    <m/>
    <x v="10"/>
    <x v="191"/>
    <m/>
    <m/>
  </r>
  <r>
    <x v="593"/>
    <m/>
    <s v="female"/>
    <m/>
    <n v="30"/>
    <n v="58.266939999999998"/>
    <n v="0"/>
    <n v="0"/>
    <x v="0"/>
    <s v="."/>
    <s v="."/>
    <s v="."/>
    <s v="."/>
    <n v="0"/>
    <n v="0"/>
    <n v="0"/>
    <n v="0"/>
    <n v="0"/>
    <n v="24"/>
    <n v="0"/>
    <m/>
    <x v="10"/>
    <x v="109"/>
    <m/>
    <m/>
  </r>
  <r>
    <x v="593"/>
    <m/>
    <s v="female"/>
    <m/>
    <n v="30"/>
    <n v="58.266939999999998"/>
    <n v="0"/>
    <n v="0"/>
    <x v="0"/>
    <s v="."/>
    <s v="."/>
    <s v="."/>
    <s v="."/>
    <n v="0"/>
    <n v="0"/>
    <n v="0"/>
    <n v="0"/>
    <n v="0"/>
    <n v="24"/>
    <n v="0"/>
    <m/>
    <x v="3"/>
    <x v="88"/>
    <m/>
    <m/>
  </r>
  <r>
    <x v="594"/>
    <m/>
    <s v="male"/>
    <m/>
    <n v="30"/>
    <n v="73.174539999999993"/>
    <n v="0"/>
    <n v="0"/>
    <x v="0"/>
    <s v="."/>
    <s v="."/>
    <s v="."/>
    <s v="."/>
    <n v="0"/>
    <n v="0"/>
    <n v="0"/>
    <n v="0"/>
    <n v="0"/>
    <n v="33"/>
    <n v="0"/>
    <m/>
    <x v="7"/>
    <x v="100"/>
    <m/>
    <m/>
  </r>
  <r>
    <x v="594"/>
    <m/>
    <s v="male"/>
    <m/>
    <n v="30"/>
    <n v="73.17453999999999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595"/>
    <m/>
    <s v="male"/>
    <m/>
    <n v="30"/>
    <n v="42.469540000000002"/>
    <n v="0"/>
    <n v="0"/>
    <x v="0"/>
    <s v="."/>
    <s v="."/>
    <s v="."/>
    <s v="."/>
    <n v="0"/>
    <n v="0"/>
    <n v="0"/>
    <n v="0"/>
    <n v="0"/>
    <n v="33"/>
    <n v="0"/>
    <m/>
    <x v="6"/>
    <x v="30"/>
    <m/>
    <m/>
  </r>
  <r>
    <x v="595"/>
    <m/>
    <s v="male"/>
    <m/>
    <n v="30"/>
    <n v="42.469540000000002"/>
    <n v="0"/>
    <n v="0"/>
    <x v="0"/>
    <s v="."/>
    <s v="."/>
    <s v="."/>
    <s v="."/>
    <n v="0"/>
    <n v="0"/>
    <n v="0"/>
    <n v="0"/>
    <n v="0"/>
    <n v="33"/>
    <n v="0"/>
    <m/>
    <x v="7"/>
    <x v="22"/>
    <m/>
    <m/>
  </r>
  <r>
    <x v="596"/>
    <m/>
    <s v="male"/>
    <m/>
    <n v="26"/>
    <n v="67.550995"/>
    <n v="0.5"/>
    <n v="0"/>
    <x v="28"/>
    <s v="Active Mood disorder"/>
    <s v="."/>
    <s v="."/>
    <s v="."/>
    <n v="0.5"/>
    <n v="0.5"/>
    <n v="0.5"/>
    <n v="0.5"/>
    <n v="0"/>
    <n v="33"/>
    <n v="2"/>
    <m/>
    <x v="6"/>
    <x v="79"/>
    <m/>
    <m/>
  </r>
  <r>
    <x v="596"/>
    <m/>
    <s v="male"/>
    <m/>
    <n v="23"/>
    <n v="67.550995"/>
    <n v="0.5"/>
    <n v="0.5"/>
    <x v="1"/>
    <s v="Active Mood disorder"/>
    <s v="Remote Alcoholism"/>
    <s v="."/>
    <s v="."/>
    <n v="0.5"/>
    <n v="0.5"/>
    <n v="0.5"/>
    <n v="0.5"/>
    <n v="0"/>
    <n v="33"/>
    <n v="2.5"/>
    <m/>
    <x v="6"/>
    <x v="28"/>
    <m/>
    <m/>
  </r>
  <r>
    <x v="596"/>
    <m/>
    <s v="male"/>
    <m/>
    <n v="26"/>
    <n v="67.550995"/>
    <n v="0.5"/>
    <n v="0"/>
    <x v="1"/>
    <s v="Active Mood disorder"/>
    <s v="Active Other neurol/med diagnoses"/>
    <s v="."/>
    <s v="."/>
    <n v="0.5"/>
    <n v="0"/>
    <n v="0.5"/>
    <n v="0.5"/>
    <n v="0"/>
    <n v="33"/>
    <n v="1.5"/>
    <m/>
    <x v="7"/>
    <x v="29"/>
    <m/>
    <m/>
  </r>
  <r>
    <x v="596"/>
    <m/>
    <s v="male"/>
    <m/>
    <n v="21"/>
    <n v="67.550995"/>
    <n v="0.5"/>
    <n v="0.5"/>
    <x v="27"/>
    <s v="Active Mood disorder"/>
    <s v="Active Other neurol/med diagnoses"/>
    <s v="."/>
    <s v="."/>
    <n v="1"/>
    <n v="0.5"/>
    <n v="1"/>
    <n v="0.5"/>
    <n v="1"/>
    <n v="33"/>
    <n v="4.5"/>
    <m/>
    <x v="6"/>
    <x v="58"/>
    <m/>
    <m/>
  </r>
  <r>
    <x v="596"/>
    <m/>
    <s v="male"/>
    <m/>
    <n v="25"/>
    <n v="67.550995"/>
    <n v="1"/>
    <n v="1"/>
    <x v="7"/>
    <s v="Active Mood disorder"/>
    <s v="Remote Alcoholism"/>
    <s v="Remote Major Head Trauma"/>
    <s v="."/>
    <n v="1"/>
    <n v="0.5"/>
    <n v="1"/>
    <n v="1"/>
    <n v="1"/>
    <n v="33"/>
    <n v="5.5"/>
    <m/>
    <x v="8"/>
    <x v="27"/>
    <m/>
    <m/>
  </r>
  <r>
    <x v="597"/>
    <m/>
    <s v="female"/>
    <m/>
    <n v="30"/>
    <n v="59.819299999999998"/>
    <n v="0"/>
    <n v="0"/>
    <x v="0"/>
    <s v="Active Mood disorder"/>
    <s v="."/>
    <s v="."/>
    <s v="."/>
    <n v="0"/>
    <n v="0"/>
    <n v="0"/>
    <n v="0"/>
    <n v="0"/>
    <n v="23"/>
    <n v="0"/>
    <m/>
    <x v="2"/>
    <x v="20"/>
    <m/>
    <m/>
  </r>
  <r>
    <x v="597"/>
    <m/>
    <s v="female"/>
    <m/>
    <n v="30"/>
    <n v="59.819299999999998"/>
    <n v="0"/>
    <n v="0"/>
    <x v="0"/>
    <s v="Active Mood disorder"/>
    <s v="."/>
    <s v="."/>
    <s v="."/>
    <n v="0"/>
    <n v="0"/>
    <n v="0"/>
    <n v="0"/>
    <n v="0"/>
    <n v="23"/>
    <n v="0"/>
    <m/>
    <x v="2"/>
    <x v="29"/>
    <m/>
    <m/>
  </r>
  <r>
    <x v="597"/>
    <m/>
    <s v="female"/>
    <m/>
    <n v="30"/>
    <n v="59.819299999999998"/>
    <n v="0"/>
    <n v="0"/>
    <x v="0"/>
    <s v="."/>
    <s v="."/>
    <s v="."/>
    <s v="."/>
    <n v="0"/>
    <n v="0"/>
    <n v="0"/>
    <n v="0"/>
    <n v="0"/>
    <n v="23"/>
    <n v="0"/>
    <m/>
    <x v="2"/>
    <x v="152"/>
    <m/>
    <m/>
  </r>
  <r>
    <x v="598"/>
    <m/>
    <s v="male"/>
    <m/>
    <n v="30"/>
    <n v="66.168379999999999"/>
    <n v="0"/>
    <n v="0"/>
    <x v="0"/>
    <s v="."/>
    <s v="."/>
    <s v="."/>
    <s v="."/>
    <n v="0"/>
    <n v="0"/>
    <n v="0"/>
    <n v="0"/>
    <n v="0"/>
    <n v="33"/>
    <n v="0"/>
    <m/>
    <x v="7"/>
    <x v="72"/>
    <m/>
    <m/>
  </r>
  <r>
    <x v="598"/>
    <m/>
    <s v="male"/>
    <m/>
    <n v="30"/>
    <n v="66.168379999999999"/>
    <n v="0"/>
    <n v="0"/>
    <x v="0"/>
    <s v="."/>
    <s v="."/>
    <s v="."/>
    <s v="."/>
    <n v="0"/>
    <n v="0"/>
    <n v="0"/>
    <n v="0"/>
    <n v="0"/>
    <n v="33"/>
    <n v="0"/>
    <m/>
    <x v="7"/>
    <x v="3"/>
    <m/>
    <m/>
  </r>
  <r>
    <x v="598"/>
    <m/>
    <s v="male"/>
    <m/>
    <n v="30"/>
    <n v="66.168379999999999"/>
    <n v="0"/>
    <n v="0"/>
    <x v="0"/>
    <s v="."/>
    <s v="."/>
    <s v="."/>
    <s v="."/>
    <n v="0"/>
    <n v="0"/>
    <n v="0"/>
    <n v="0"/>
    <n v="0"/>
    <n v="33"/>
    <n v="0"/>
    <m/>
    <x v="7"/>
    <x v="154"/>
    <m/>
    <m/>
  </r>
  <r>
    <x v="598"/>
    <m/>
    <s v="male"/>
    <m/>
    <n v="29"/>
    <n v="66.168379999999999"/>
    <n v="0"/>
    <n v="0"/>
    <x v="0"/>
    <s v="."/>
    <s v="."/>
    <s v="."/>
    <s v="."/>
    <n v="0"/>
    <n v="0"/>
    <n v="0"/>
    <n v="0"/>
    <n v="0"/>
    <n v="33"/>
    <n v="0"/>
    <m/>
    <x v="7"/>
    <x v="18"/>
    <m/>
    <m/>
  </r>
  <r>
    <x v="598"/>
    <m/>
    <s v="male"/>
    <m/>
    <n v="29"/>
    <n v="66.168379999999999"/>
    <n v="0"/>
    <n v="0"/>
    <x v="0"/>
    <s v="."/>
    <s v="."/>
    <s v="."/>
    <s v="."/>
    <n v="0"/>
    <n v="0"/>
    <n v="0"/>
    <n v="0"/>
    <n v="0"/>
    <n v="33"/>
    <n v="0"/>
    <m/>
    <x v="7"/>
    <x v="67"/>
    <m/>
    <m/>
  </r>
  <r>
    <x v="598"/>
    <m/>
    <s v="male"/>
    <m/>
    <n v="30"/>
    <n v="66.168379999999999"/>
    <n v="0"/>
    <n v="0"/>
    <x v="0"/>
    <s v="."/>
    <s v="."/>
    <s v="."/>
    <s v="."/>
    <n v="0"/>
    <n v="0"/>
    <n v="0"/>
    <n v="0"/>
    <n v="0"/>
    <n v="33"/>
    <n v="0"/>
    <m/>
    <x v="7"/>
    <x v="97"/>
    <m/>
    <m/>
  </r>
  <r>
    <x v="598"/>
    <m/>
    <s v="male"/>
    <m/>
    <n v="30"/>
    <n v="66.168379999999999"/>
    <n v="0"/>
    <n v="0"/>
    <x v="0"/>
    <s v="."/>
    <s v="."/>
    <s v="."/>
    <s v="."/>
    <n v="0"/>
    <n v="0"/>
    <n v="0"/>
    <n v="0"/>
    <n v="0"/>
    <n v="33"/>
    <n v="0"/>
    <m/>
    <x v="6"/>
    <x v="18"/>
    <m/>
    <m/>
  </r>
  <r>
    <x v="598"/>
    <m/>
    <s v="male"/>
    <m/>
    <n v="30"/>
    <n v="66.168379999999999"/>
    <n v="0"/>
    <n v="0"/>
    <x v="0"/>
    <s v="."/>
    <s v="."/>
    <s v="."/>
    <s v="."/>
    <n v="0"/>
    <n v="0"/>
    <n v="0"/>
    <n v="0"/>
    <n v="0"/>
    <n v="33"/>
    <n v="0"/>
    <m/>
    <x v="6"/>
    <x v="3"/>
    <m/>
    <m/>
  </r>
  <r>
    <x v="598"/>
    <m/>
    <s v="male"/>
    <m/>
    <n v="28"/>
    <n v="66.168379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599"/>
    <m/>
    <s v="female"/>
    <m/>
    <n v="29"/>
    <n v="69.078710000000001"/>
    <n v="0"/>
    <n v="0"/>
    <x v="0"/>
    <s v="."/>
    <s v="."/>
    <s v="."/>
    <s v="."/>
    <n v="0"/>
    <n v="0"/>
    <n v="0"/>
    <n v="0"/>
    <n v="0"/>
    <n v="33"/>
    <n v="0"/>
    <m/>
    <x v="1"/>
    <x v="19"/>
    <m/>
    <m/>
  </r>
  <r>
    <x v="599"/>
    <m/>
    <s v="female"/>
    <m/>
    <n v="28"/>
    <n v="69.078710000000001"/>
    <n v="0"/>
    <n v="0"/>
    <x v="0"/>
    <s v="Remote Other neurol/med diagnoses"/>
    <s v="."/>
    <s v="."/>
    <s v="."/>
    <n v="0"/>
    <n v="0"/>
    <n v="0"/>
    <n v="0"/>
    <n v="0"/>
    <n v="33"/>
    <n v="0"/>
    <m/>
    <x v="1"/>
    <x v="28"/>
    <m/>
    <m/>
  </r>
  <r>
    <x v="600"/>
    <m/>
    <s v="male"/>
    <m/>
    <n v="20"/>
    <n v="59.260779999999997"/>
    <n v="1"/>
    <n v="1"/>
    <x v="10"/>
    <s v="AD dem visuospatial- after"/>
    <s v="AD dem w/oth (list B) contribut"/>
    <s v="."/>
    <s v="."/>
    <n v="1"/>
    <n v="1"/>
    <n v="1"/>
    <n v="1"/>
    <n v="1"/>
    <n v="33"/>
    <n v="6"/>
    <m/>
    <x v="7"/>
    <x v="2"/>
    <m/>
    <m/>
  </r>
  <r>
    <x v="601"/>
    <m/>
    <s v="female"/>
    <m/>
    <n v="29"/>
    <n v="54.494183"/>
    <n v="0"/>
    <n v="0"/>
    <x v="0"/>
    <s v="."/>
    <s v="."/>
    <s v="."/>
    <s v="."/>
    <n v="0"/>
    <n v="0"/>
    <n v="0"/>
    <n v="0"/>
    <n v="0"/>
    <n v="34"/>
    <n v="0"/>
    <m/>
    <x v="3"/>
    <x v="69"/>
    <m/>
    <m/>
  </r>
  <r>
    <x v="601"/>
    <m/>
    <s v="female"/>
    <m/>
    <n v="29"/>
    <n v="54.494183"/>
    <n v="0"/>
    <n v="0"/>
    <x v="0"/>
    <s v="Remote Bereavement"/>
    <s v="."/>
    <s v="."/>
    <s v="."/>
    <n v="0"/>
    <n v="0"/>
    <n v="0"/>
    <n v="0"/>
    <n v="0"/>
    <n v="34"/>
    <n v="0"/>
    <m/>
    <x v="1"/>
    <x v="145"/>
    <m/>
    <m/>
  </r>
  <r>
    <x v="602"/>
    <m/>
    <s v="female"/>
    <m/>
    <n v="25"/>
    <n v="89.763176000000001"/>
    <n v="0.5"/>
    <n v="0.5"/>
    <x v="4"/>
    <s v="."/>
    <s v="."/>
    <s v="."/>
    <s v="."/>
    <n v="0.5"/>
    <n v="1"/>
    <n v="1"/>
    <n v="1"/>
    <n v="0"/>
    <n v="33"/>
    <n v="4"/>
    <m/>
    <x v="2"/>
    <x v="113"/>
    <m/>
    <m/>
  </r>
  <r>
    <x v="602"/>
    <m/>
    <s v="female"/>
    <m/>
    <n v="26"/>
    <n v="89.763176000000001"/>
    <n v="0.5"/>
    <n v="0.5"/>
    <x v="4"/>
    <s v="."/>
    <s v="."/>
    <s v="."/>
    <s v="."/>
    <n v="0.5"/>
    <n v="1"/>
    <n v="0.5"/>
    <n v="0.5"/>
    <n v="0"/>
    <n v="33"/>
    <n v="3"/>
    <m/>
    <x v="2"/>
    <x v="173"/>
    <m/>
    <m/>
  </r>
  <r>
    <x v="602"/>
    <m/>
    <s v="female"/>
    <m/>
    <n v="24"/>
    <n v="89.763176000000001"/>
    <n v="1"/>
    <n v="1"/>
    <x v="4"/>
    <s v="."/>
    <s v="."/>
    <s v="."/>
    <s v="."/>
    <n v="0.5"/>
    <n v="1"/>
    <n v="1"/>
    <n v="1"/>
    <n v="0"/>
    <n v="33"/>
    <n v="4.5"/>
    <m/>
    <x v="9"/>
    <x v="88"/>
    <m/>
    <m/>
  </r>
  <r>
    <x v="603"/>
    <m/>
    <s v="male"/>
    <m/>
    <n v="27"/>
    <n v="71.646820000000005"/>
    <n v="0.5"/>
    <n v="0"/>
    <x v="4"/>
    <s v="."/>
    <s v="."/>
    <s v="."/>
    <s v="."/>
    <n v="0"/>
    <n v="0.5"/>
    <n v="0.5"/>
    <n v="0.5"/>
    <n v="0"/>
    <n v="33"/>
    <n v="1.5"/>
    <m/>
    <x v="10"/>
    <x v="69"/>
    <m/>
    <m/>
  </r>
  <r>
    <x v="603"/>
    <m/>
    <s v="male"/>
    <m/>
    <n v="26"/>
    <n v="71.646820000000005"/>
    <n v="0.5"/>
    <n v="0.5"/>
    <x v="4"/>
    <s v="."/>
    <s v="."/>
    <s v="."/>
    <s v="."/>
    <n v="0.5"/>
    <n v="0.5"/>
    <n v="0.5"/>
    <n v="0.5"/>
    <n v="1"/>
    <n v="33"/>
    <n v="3.5"/>
    <m/>
    <x v="10"/>
    <x v="69"/>
    <m/>
    <m/>
  </r>
  <r>
    <x v="604"/>
    <m/>
    <s v="female"/>
    <m/>
    <n v="27"/>
    <n v="75.479804999999999"/>
    <n v="0.5"/>
    <n v="0"/>
    <x v="13"/>
    <s v="Remote CVD"/>
    <s v="."/>
    <s v="."/>
    <s v="."/>
    <n v="0"/>
    <n v="0.5"/>
    <n v="0.5"/>
    <n v="0"/>
    <n v="0"/>
    <n v="34"/>
    <n v="1"/>
    <m/>
    <x v="0"/>
    <x v="126"/>
    <m/>
    <m/>
  </r>
  <r>
    <x v="604"/>
    <m/>
    <s v="female"/>
    <m/>
    <n v="27"/>
    <n v="75.479804999999999"/>
    <n v="0.5"/>
    <n v="0"/>
    <x v="27"/>
    <s v="Active Mood disorder"/>
    <s v="."/>
    <s v="."/>
    <s v="."/>
    <n v="0"/>
    <n v="0.5"/>
    <n v="0.5"/>
    <n v="0"/>
    <n v="0"/>
    <n v="34"/>
    <n v="1"/>
    <m/>
    <x v="0"/>
    <x v="111"/>
    <m/>
    <m/>
  </r>
  <r>
    <x v="604"/>
    <m/>
    <s v="female"/>
    <m/>
    <n v="24"/>
    <n v="75.479804999999999"/>
    <n v="0.5"/>
    <n v="0.5"/>
    <x v="4"/>
    <s v="."/>
    <s v="."/>
    <s v="."/>
    <s v="."/>
    <n v="0.5"/>
    <n v="0.5"/>
    <n v="1"/>
    <n v="0.5"/>
    <n v="0"/>
    <n v="34"/>
    <n v="3"/>
    <m/>
    <x v="0"/>
    <x v="79"/>
    <m/>
    <m/>
  </r>
  <r>
    <x v="604"/>
    <m/>
    <s v="female"/>
    <m/>
    <n v="30"/>
    <n v="75.479804999999999"/>
    <n v="0.5"/>
    <n v="0.5"/>
    <x v="3"/>
    <s v="Remote CVD"/>
    <s v="Remote Mood disorder"/>
    <s v="."/>
    <s v="."/>
    <n v="0.5"/>
    <n v="0.5"/>
    <n v="1"/>
    <n v="1"/>
    <n v="0"/>
    <n v="34"/>
    <n v="3.5"/>
    <m/>
    <x v="17"/>
    <x v="9"/>
    <m/>
    <m/>
  </r>
  <r>
    <x v="604"/>
    <m/>
    <s v="female"/>
    <m/>
    <n v="26"/>
    <n v="75.479804999999999"/>
    <n v="1"/>
    <n v="1"/>
    <x v="4"/>
    <s v="Remote CVD"/>
    <s v="Remote Mood disorder"/>
    <s v="."/>
    <s v="."/>
    <n v="1"/>
    <n v="1"/>
    <n v="1"/>
    <n v="1"/>
    <n v="0"/>
    <n v="34"/>
    <n v="5"/>
    <m/>
    <x v="17"/>
    <x v="8"/>
    <m/>
    <m/>
  </r>
  <r>
    <x v="604"/>
    <m/>
    <s v="female"/>
    <m/>
    <m/>
    <n v="75.479804999999999"/>
    <n v="1"/>
    <n v="2"/>
    <x v="4"/>
    <s v="Remote CVD"/>
    <s v="Remote Mood disorder"/>
    <s v="."/>
    <s v="."/>
    <n v="1"/>
    <n v="1"/>
    <n v="2"/>
    <n v="1"/>
    <n v="2"/>
    <n v="34"/>
    <n v="9"/>
    <m/>
    <x v="0"/>
    <x v="0"/>
    <m/>
    <m/>
  </r>
  <r>
    <x v="605"/>
    <m/>
    <s v="female"/>
    <m/>
    <n v="30"/>
    <n v="66.921289999999999"/>
    <n v="0"/>
    <n v="0"/>
    <x v="0"/>
    <s v="."/>
    <s v="."/>
    <s v="."/>
    <s v="."/>
    <n v="0"/>
    <n v="0"/>
    <n v="0"/>
    <n v="0"/>
    <n v="0"/>
    <n v="33"/>
    <n v="0"/>
    <m/>
    <x v="2"/>
    <x v="97"/>
    <m/>
    <m/>
  </r>
  <r>
    <x v="605"/>
    <m/>
    <s v="female"/>
    <m/>
    <n v="30"/>
    <n v="66.921289999999999"/>
    <n v="0"/>
    <n v="0"/>
    <x v="0"/>
    <s v="."/>
    <s v="."/>
    <s v="."/>
    <s v="."/>
    <n v="0"/>
    <n v="0"/>
    <n v="0"/>
    <n v="0"/>
    <n v="0"/>
    <n v="33"/>
    <n v="0"/>
    <m/>
    <x v="1"/>
    <x v="16"/>
    <m/>
    <m/>
  </r>
  <r>
    <x v="605"/>
    <m/>
    <s v="female"/>
    <m/>
    <n v="26"/>
    <n v="66.921289999999999"/>
    <n v="0"/>
    <n v="0"/>
    <x v="0"/>
    <s v="."/>
    <s v="."/>
    <s v="."/>
    <s v="."/>
    <n v="0"/>
    <n v="0"/>
    <n v="0"/>
    <n v="0"/>
    <n v="0"/>
    <n v="33"/>
    <n v="0"/>
    <m/>
    <x v="5"/>
    <x v="14"/>
    <m/>
    <m/>
  </r>
  <r>
    <x v="605"/>
    <m/>
    <s v="female"/>
    <m/>
    <n v="30"/>
    <n v="66.921289999999999"/>
    <n v="0"/>
    <n v="0"/>
    <x v="0"/>
    <s v="."/>
    <s v="."/>
    <s v="."/>
    <s v="."/>
    <n v="0"/>
    <n v="0"/>
    <n v="0"/>
    <n v="0"/>
    <n v="0"/>
    <n v="33"/>
    <n v="0"/>
    <m/>
    <x v="2"/>
    <x v="43"/>
    <m/>
    <m/>
  </r>
  <r>
    <x v="605"/>
    <m/>
    <s v="female"/>
    <m/>
    <n v="30"/>
    <n v="66.921289999999999"/>
    <n v="0"/>
    <n v="0"/>
    <x v="0"/>
    <s v="."/>
    <s v="."/>
    <s v="."/>
    <s v="."/>
    <n v="0"/>
    <n v="0"/>
    <n v="0"/>
    <n v="0"/>
    <n v="0"/>
    <n v="33"/>
    <n v="0"/>
    <m/>
    <x v="2"/>
    <x v="12"/>
    <m/>
    <m/>
  </r>
  <r>
    <x v="605"/>
    <m/>
    <s v="female"/>
    <m/>
    <n v="30"/>
    <n v="66.921289999999999"/>
    <n v="0"/>
    <n v="0"/>
    <x v="0"/>
    <s v="Remote Hypothyroidism"/>
    <s v="."/>
    <s v="."/>
    <s v="."/>
    <n v="0"/>
    <n v="0"/>
    <n v="0"/>
    <n v="0"/>
    <n v="0"/>
    <n v="33"/>
    <n v="0"/>
    <m/>
    <x v="2"/>
    <x v="74"/>
    <m/>
    <m/>
  </r>
  <r>
    <x v="605"/>
    <m/>
    <s v="female"/>
    <m/>
    <n v="30"/>
    <n v="66.921289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06"/>
    <m/>
    <s v="male"/>
    <m/>
    <n v="29"/>
    <n v="74.595479999999995"/>
    <n v="0"/>
    <n v="0"/>
    <x v="0"/>
    <s v="Remote Alcoholism"/>
    <s v="."/>
    <s v="."/>
    <s v="."/>
    <n v="0"/>
    <n v="0"/>
    <n v="0"/>
    <n v="0"/>
    <n v="0"/>
    <n v="23"/>
    <n v="0"/>
    <m/>
    <x v="7"/>
    <x v="2"/>
    <m/>
    <m/>
  </r>
  <r>
    <x v="606"/>
    <m/>
    <s v="male"/>
    <m/>
    <n v="29"/>
    <n v="74.595479999999995"/>
    <n v="0"/>
    <n v="0"/>
    <x v="0"/>
    <s v="Active PD idiopathic"/>
    <s v="."/>
    <s v="."/>
    <s v="."/>
    <n v="0"/>
    <n v="0"/>
    <n v="0"/>
    <n v="0"/>
    <n v="0"/>
    <n v="23"/>
    <n v="0"/>
    <m/>
    <x v="7"/>
    <x v="2"/>
    <m/>
    <m/>
  </r>
  <r>
    <x v="606"/>
    <m/>
    <s v="male"/>
    <m/>
    <n v="28"/>
    <n v="74.595479999999995"/>
    <n v="0"/>
    <n v="0"/>
    <x v="0"/>
    <s v="."/>
    <s v="."/>
    <s v="."/>
    <s v="."/>
    <n v="0"/>
    <n v="0"/>
    <n v="0"/>
    <n v="0"/>
    <n v="0"/>
    <n v="23"/>
    <n v="0"/>
    <m/>
    <x v="7"/>
    <x v="3"/>
    <m/>
    <m/>
  </r>
  <r>
    <x v="606"/>
    <m/>
    <s v="male"/>
    <m/>
    <n v="28"/>
    <n v="74.595479999999995"/>
    <n v="0"/>
    <n v="0"/>
    <x v="0"/>
    <s v="."/>
    <s v="."/>
    <s v="."/>
    <s v="."/>
    <n v="0"/>
    <n v="0"/>
    <n v="0"/>
    <n v="0"/>
    <n v="0"/>
    <n v="23"/>
    <n v="0"/>
    <m/>
    <x v="7"/>
    <x v="49"/>
    <m/>
    <m/>
  </r>
  <r>
    <x v="606"/>
    <m/>
    <s v="male"/>
    <m/>
    <n v="30"/>
    <n v="74.595479999999995"/>
    <n v="0"/>
    <n v="0"/>
    <x v="0"/>
    <s v="Active Mood disorder"/>
    <s v="."/>
    <s v="."/>
    <s v="."/>
    <n v="0"/>
    <n v="0"/>
    <n v="0"/>
    <n v="0"/>
    <n v="0"/>
    <n v="23"/>
    <n v="0"/>
    <m/>
    <x v="8"/>
    <x v="112"/>
    <m/>
    <m/>
  </r>
  <r>
    <x v="606"/>
    <m/>
    <s v="male"/>
    <m/>
    <n v="29"/>
    <n v="74.595479999999995"/>
    <n v="0"/>
    <n v="0"/>
    <x v="0"/>
    <s v="."/>
    <s v="."/>
    <s v="."/>
    <s v="."/>
    <n v="0"/>
    <n v="0"/>
    <n v="0"/>
    <n v="0"/>
    <n v="0"/>
    <n v="23"/>
    <n v="0"/>
    <m/>
    <x v="8"/>
    <x v="97"/>
    <m/>
    <m/>
  </r>
  <r>
    <x v="606"/>
    <m/>
    <s v="male"/>
    <m/>
    <n v="30"/>
    <n v="74.595479999999995"/>
    <n v="0"/>
    <n v="0"/>
    <x v="0"/>
    <s v="."/>
    <s v="."/>
    <s v="."/>
    <s v="."/>
    <n v="0"/>
    <n v="0"/>
    <n v="0"/>
    <n v="0"/>
    <n v="0"/>
    <n v="23"/>
    <n v="0"/>
    <m/>
    <x v="7"/>
    <x v="16"/>
    <m/>
    <m/>
  </r>
  <r>
    <x v="606"/>
    <m/>
    <s v="male"/>
    <m/>
    <n v="29"/>
    <n v="74.595479999999995"/>
    <n v="0"/>
    <n v="0"/>
    <x v="0"/>
    <s v="Active Bereavement"/>
    <s v="Active Other neurol/med diagnoses"/>
    <s v="."/>
    <s v="."/>
    <n v="0"/>
    <n v="0"/>
    <n v="0"/>
    <n v="0"/>
    <n v="0"/>
    <n v="23"/>
    <n v="0"/>
    <m/>
    <x v="7"/>
    <x v="16"/>
    <m/>
    <m/>
  </r>
  <r>
    <x v="606"/>
    <m/>
    <s v="male"/>
    <m/>
    <n v="29"/>
    <n v="74.595479999999995"/>
    <n v="0"/>
    <n v="0"/>
    <x v="0"/>
    <s v="."/>
    <s v="."/>
    <s v="."/>
    <s v="."/>
    <n v="0"/>
    <n v="0"/>
    <n v="0"/>
    <n v="0"/>
    <n v="0"/>
    <n v="23"/>
    <n v="0"/>
    <m/>
    <x v="7"/>
    <x v="147"/>
    <m/>
    <m/>
  </r>
  <r>
    <x v="607"/>
    <m/>
    <s v="female"/>
    <m/>
    <n v="26"/>
    <n v="66.272414999999995"/>
    <n v="0.5"/>
    <n v="0"/>
    <x v="27"/>
    <s v="AD dem w/oth (list B) contribut"/>
    <s v="Active Mood disorder"/>
    <s v="Active Alcoholism"/>
    <s v="."/>
    <n v="0.5"/>
    <n v="0.5"/>
    <n v="0.5"/>
    <n v="0"/>
    <n v="0"/>
    <n v="44"/>
    <n v="1.5"/>
    <m/>
    <x v="3"/>
    <x v="166"/>
    <m/>
    <m/>
  </r>
  <r>
    <x v="607"/>
    <m/>
    <s v="female"/>
    <m/>
    <n v="26"/>
    <n v="66.272414999999995"/>
    <n v="0.5"/>
    <n v="0.5"/>
    <x v="4"/>
    <s v="Active Mood disorder"/>
    <s v="Active B-12 Deficiency"/>
    <s v="."/>
    <s v="."/>
    <n v="1"/>
    <n v="0.5"/>
    <n v="0.5"/>
    <n v="0.5"/>
    <n v="0.5"/>
    <n v="44"/>
    <n v="3.5"/>
    <m/>
    <x v="1"/>
    <x v="113"/>
    <m/>
    <m/>
  </r>
  <r>
    <x v="607"/>
    <m/>
    <s v="female"/>
    <m/>
    <n v="27"/>
    <n v="66.272414999999995"/>
    <n v="0.5"/>
    <n v="0.5"/>
    <x v="1"/>
    <s v="Active Mood disorder"/>
    <s v="Active Alcoholism"/>
    <s v="."/>
    <s v="."/>
    <n v="0.5"/>
    <n v="0.5"/>
    <n v="0.5"/>
    <n v="0.5"/>
    <n v="0"/>
    <n v="44"/>
    <n v="2.5"/>
    <m/>
    <x v="3"/>
    <x v="166"/>
    <m/>
    <m/>
  </r>
  <r>
    <x v="607"/>
    <m/>
    <s v="female"/>
    <m/>
    <n v="25"/>
    <n v="66.272414999999995"/>
    <n v="0.5"/>
    <n v="0.5"/>
    <x v="27"/>
    <s v="Active Other neurol/med diagnoses"/>
    <s v="."/>
    <s v="."/>
    <s v="."/>
    <n v="0.5"/>
    <n v="0.5"/>
    <n v="1"/>
    <n v="1"/>
    <n v="0"/>
    <n v="44"/>
    <n v="3.5"/>
    <m/>
    <x v="1"/>
    <x v="75"/>
    <m/>
    <m/>
  </r>
  <r>
    <x v="608"/>
    <m/>
    <s v="female"/>
    <m/>
    <n v="28"/>
    <n v="83.074610000000007"/>
    <n v="0"/>
    <n v="0"/>
    <x v="0"/>
    <s v="."/>
    <s v="."/>
    <s v="."/>
    <s v="."/>
    <n v="0"/>
    <n v="0"/>
    <n v="0"/>
    <n v="0"/>
    <n v="0"/>
    <n v="34"/>
    <n v="0"/>
    <m/>
    <x v="5"/>
    <x v="77"/>
    <m/>
    <m/>
  </r>
  <r>
    <x v="608"/>
    <m/>
    <s v="female"/>
    <m/>
    <n v="27"/>
    <n v="83.074610000000007"/>
    <n v="0.5"/>
    <n v="0"/>
    <x v="4"/>
    <s v="."/>
    <s v="."/>
    <s v="."/>
    <s v="."/>
    <n v="0"/>
    <n v="0.5"/>
    <n v="0.5"/>
    <n v="0"/>
    <n v="0"/>
    <n v="34"/>
    <n v="1"/>
    <m/>
    <x v="9"/>
    <x v="144"/>
    <m/>
    <m/>
  </r>
  <r>
    <x v="608"/>
    <m/>
    <s v="female"/>
    <m/>
    <n v="24"/>
    <n v="83.074610000000007"/>
    <n v="0.5"/>
    <n v="0.5"/>
    <x v="4"/>
    <s v="."/>
    <s v="."/>
    <s v="."/>
    <s v="."/>
    <n v="0.5"/>
    <n v="0.5"/>
    <n v="1"/>
    <n v="0.5"/>
    <n v="0"/>
    <n v="34"/>
    <n v="3"/>
    <m/>
    <x v="17"/>
    <x v="173"/>
    <m/>
    <m/>
  </r>
  <r>
    <x v="608"/>
    <m/>
    <s v="female"/>
    <m/>
    <n v="12"/>
    <n v="83.074610000000007"/>
    <n v="1"/>
    <n v="2"/>
    <x v="4"/>
    <s v="."/>
    <s v="."/>
    <s v="."/>
    <s v="."/>
    <n v="2"/>
    <n v="1"/>
    <n v="2"/>
    <n v="1"/>
    <n v="0"/>
    <n v="34"/>
    <n v="8"/>
    <m/>
    <x v="17"/>
    <x v="64"/>
    <m/>
    <m/>
  </r>
  <r>
    <x v="608"/>
    <m/>
    <s v="female"/>
    <m/>
    <n v="2"/>
    <n v="83.074610000000007"/>
    <n v="3"/>
    <n v="3"/>
    <x v="4"/>
    <s v="."/>
    <s v="."/>
    <s v="."/>
    <s v="."/>
    <n v="3"/>
    <n v="3"/>
    <n v="3"/>
    <n v="3"/>
    <n v="3"/>
    <n v="34"/>
    <n v="18"/>
    <m/>
    <x v="0"/>
    <x v="0"/>
    <m/>
    <m/>
  </r>
  <r>
    <x v="609"/>
    <m/>
    <s v="male"/>
    <m/>
    <n v="19"/>
    <n v="85.708420000000004"/>
    <n v="1"/>
    <n v="1"/>
    <x v="4"/>
    <s v="."/>
    <s v="."/>
    <s v="."/>
    <s v="."/>
    <n v="0.5"/>
    <n v="1"/>
    <n v="1"/>
    <n v="1"/>
    <n v="0"/>
    <n v="34"/>
    <n v="4.5"/>
    <m/>
    <x v="6"/>
    <x v="5"/>
    <m/>
    <m/>
  </r>
  <r>
    <x v="609"/>
    <m/>
    <s v="male"/>
    <m/>
    <n v="22"/>
    <n v="85.708420000000004"/>
    <n v="1"/>
    <n v="1"/>
    <x v="4"/>
    <s v="."/>
    <s v="."/>
    <s v="."/>
    <s v="."/>
    <n v="1"/>
    <n v="2"/>
    <n v="2"/>
    <n v="1"/>
    <n v="0"/>
    <n v="34"/>
    <n v="7"/>
    <m/>
    <x v="8"/>
    <x v="39"/>
    <m/>
    <m/>
  </r>
  <r>
    <x v="609"/>
    <m/>
    <s v="male"/>
    <m/>
    <n v="12"/>
    <n v="85.708420000000004"/>
    <n v="2"/>
    <n v="2"/>
    <x v="4"/>
    <s v="."/>
    <s v="."/>
    <s v="."/>
    <s v="."/>
    <n v="2"/>
    <n v="2"/>
    <n v="2"/>
    <n v="2"/>
    <n v="0"/>
    <n v="34"/>
    <n v="10"/>
    <m/>
    <x v="7"/>
    <x v="42"/>
    <m/>
    <m/>
  </r>
  <r>
    <x v="610"/>
    <m/>
    <s v="male"/>
    <m/>
    <n v="30"/>
    <n v="70.176590000000004"/>
    <n v="0"/>
    <n v="0"/>
    <x v="0"/>
    <s v="Active Mood disorder"/>
    <s v="."/>
    <s v="."/>
    <s v="."/>
    <n v="0"/>
    <n v="0"/>
    <n v="0"/>
    <n v="0"/>
    <n v="0"/>
    <n v="34"/>
    <n v="0"/>
    <m/>
    <x v="4"/>
    <x v="72"/>
    <m/>
    <m/>
  </r>
  <r>
    <x v="610"/>
    <m/>
    <s v="male"/>
    <m/>
    <n v="28"/>
    <n v="70.176590000000004"/>
    <n v="0"/>
    <n v="0"/>
    <x v="0"/>
    <s v="."/>
    <s v="."/>
    <s v="."/>
    <s v="."/>
    <n v="0"/>
    <n v="0"/>
    <n v="0"/>
    <n v="0"/>
    <n v="0"/>
    <n v="34"/>
    <n v="0"/>
    <m/>
    <x v="4"/>
    <x v="154"/>
    <m/>
    <m/>
  </r>
  <r>
    <x v="610"/>
    <m/>
    <s v="male"/>
    <m/>
    <n v="30"/>
    <n v="70.176590000000004"/>
    <n v="0"/>
    <n v="0"/>
    <x v="0"/>
    <s v="Active Bereavement"/>
    <s v="."/>
    <s v="."/>
    <s v="."/>
    <n v="0"/>
    <n v="0"/>
    <n v="0"/>
    <n v="0"/>
    <n v="0"/>
    <n v="34"/>
    <n v="0"/>
    <m/>
    <x v="10"/>
    <x v="23"/>
    <m/>
    <m/>
  </r>
  <r>
    <x v="610"/>
    <m/>
    <s v="male"/>
    <m/>
    <n v="28"/>
    <n v="70.176590000000004"/>
    <n v="0"/>
    <n v="0"/>
    <x v="0"/>
    <s v="."/>
    <s v="."/>
    <s v="."/>
    <s v="."/>
    <n v="0"/>
    <n v="0"/>
    <n v="0"/>
    <n v="0"/>
    <n v="0"/>
    <n v="34"/>
    <n v="0"/>
    <m/>
    <x v="4"/>
    <x v="17"/>
    <m/>
    <m/>
  </r>
  <r>
    <x v="610"/>
    <m/>
    <s v="male"/>
    <m/>
    <n v="30"/>
    <n v="70.176590000000004"/>
    <n v="0"/>
    <n v="0"/>
    <x v="0"/>
    <s v="."/>
    <s v="."/>
    <s v="."/>
    <s v="."/>
    <n v="0"/>
    <n v="0"/>
    <n v="0"/>
    <n v="0"/>
    <n v="0"/>
    <n v="34"/>
    <n v="0"/>
    <m/>
    <x v="4"/>
    <x v="97"/>
    <m/>
    <m/>
  </r>
  <r>
    <x v="610"/>
    <m/>
    <s v="male"/>
    <m/>
    <n v="30"/>
    <n v="70.176590000000004"/>
    <n v="0"/>
    <n v="0"/>
    <x v="0"/>
    <s v="."/>
    <s v="."/>
    <s v="."/>
    <s v="."/>
    <n v="0"/>
    <n v="0"/>
    <n v="0"/>
    <n v="0"/>
    <n v="0"/>
    <n v="34"/>
    <n v="0"/>
    <m/>
    <x v="10"/>
    <x v="112"/>
    <m/>
    <m/>
  </r>
  <r>
    <x v="610"/>
    <m/>
    <s v="male"/>
    <m/>
    <n v="30"/>
    <n v="70.176590000000004"/>
    <n v="0"/>
    <n v="0"/>
    <x v="0"/>
    <s v="."/>
    <s v="."/>
    <s v="."/>
    <s v="."/>
    <n v="0"/>
    <n v="0"/>
    <n v="0"/>
    <n v="0"/>
    <n v="0"/>
    <n v="34"/>
    <n v="0"/>
    <m/>
    <x v="10"/>
    <x v="16"/>
    <m/>
    <m/>
  </r>
  <r>
    <x v="610"/>
    <m/>
    <s v="male"/>
    <m/>
    <n v="29"/>
    <n v="70.176590000000004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611"/>
    <m/>
    <s v="female"/>
    <m/>
    <n v="30"/>
    <n v="72.722790000000003"/>
    <n v="0"/>
    <n v="0"/>
    <x v="0"/>
    <s v="."/>
    <s v="."/>
    <s v="."/>
    <s v="."/>
    <n v="0"/>
    <n v="0"/>
    <n v="0"/>
    <n v="0"/>
    <n v="0"/>
    <n v="33"/>
    <n v="0"/>
    <m/>
    <x v="8"/>
    <x v="2"/>
    <m/>
    <m/>
  </r>
  <r>
    <x v="611"/>
    <m/>
    <s v="female"/>
    <m/>
    <n v="29"/>
    <n v="72.722790000000003"/>
    <n v="0"/>
    <n v="0"/>
    <x v="0"/>
    <s v="."/>
    <s v="."/>
    <s v="."/>
    <s v="."/>
    <n v="0"/>
    <n v="0"/>
    <n v="0"/>
    <n v="0"/>
    <n v="0"/>
    <n v="33"/>
    <n v="0"/>
    <m/>
    <x v="2"/>
    <x v="97"/>
    <m/>
    <m/>
  </r>
  <r>
    <x v="611"/>
    <m/>
    <s v="female"/>
    <m/>
    <n v="30"/>
    <n v="72.722790000000003"/>
    <n v="0"/>
    <n v="0"/>
    <x v="0"/>
    <s v="Remote Hypothyroidism"/>
    <s v="."/>
    <s v="."/>
    <s v="."/>
    <n v="0"/>
    <n v="0"/>
    <n v="0"/>
    <n v="0"/>
    <n v="0"/>
    <n v="33"/>
    <n v="0"/>
    <m/>
    <x v="2"/>
    <x v="12"/>
    <m/>
    <m/>
  </r>
  <r>
    <x v="611"/>
    <m/>
    <s v="female"/>
    <m/>
    <n v="30"/>
    <n v="72.722790000000003"/>
    <n v="0"/>
    <n v="0"/>
    <x v="0"/>
    <s v="Remote Hypothyroidism"/>
    <s v="Remote Other neurol/med diagnoses"/>
    <s v="."/>
    <s v="."/>
    <n v="0"/>
    <n v="0"/>
    <n v="0"/>
    <n v="0"/>
    <n v="0"/>
    <n v="33"/>
    <n v="0"/>
    <m/>
    <x v="2"/>
    <x v="18"/>
    <m/>
    <m/>
  </r>
  <r>
    <x v="611"/>
    <m/>
    <s v="female"/>
    <m/>
    <n v="30"/>
    <n v="72.722790000000003"/>
    <n v="0"/>
    <n v="0"/>
    <x v="0"/>
    <s v="Active Hypothyroidism"/>
    <s v="."/>
    <s v="."/>
    <s v="."/>
    <n v="0"/>
    <n v="0"/>
    <n v="0"/>
    <n v="0"/>
    <n v="0"/>
    <n v="33"/>
    <n v="0"/>
    <m/>
    <x v="5"/>
    <x v="18"/>
    <m/>
    <m/>
  </r>
  <r>
    <x v="611"/>
    <m/>
    <s v="female"/>
    <m/>
    <n v="29"/>
    <n v="72.722790000000003"/>
    <n v="0"/>
    <n v="0"/>
    <x v="0"/>
    <s v="."/>
    <s v="."/>
    <s v="."/>
    <s v="."/>
    <n v="0"/>
    <n v="0"/>
    <n v="0"/>
    <n v="0"/>
    <n v="0"/>
    <n v="33"/>
    <n v="0"/>
    <m/>
    <x v="5"/>
    <x v="147"/>
    <m/>
    <m/>
  </r>
  <r>
    <x v="611"/>
    <m/>
    <s v="female"/>
    <m/>
    <n v="30"/>
    <n v="72.722790000000003"/>
    <n v="0"/>
    <n v="0"/>
    <x v="0"/>
    <s v="."/>
    <s v="."/>
    <s v="."/>
    <s v="."/>
    <n v="0"/>
    <n v="0"/>
    <n v="0"/>
    <n v="0"/>
    <n v="0"/>
    <n v="33"/>
    <n v="0"/>
    <m/>
    <x v="5"/>
    <x v="10"/>
    <m/>
    <m/>
  </r>
  <r>
    <x v="612"/>
    <m/>
    <s v="female"/>
    <m/>
    <n v="26"/>
    <n v="70.573580000000007"/>
    <n v="0"/>
    <n v="0"/>
    <x v="0"/>
    <s v="."/>
    <s v="."/>
    <s v="."/>
    <s v="."/>
    <n v="0"/>
    <n v="0"/>
    <n v="0"/>
    <n v="0"/>
    <n v="0"/>
    <n v="33"/>
    <n v="0"/>
    <m/>
    <x v="9"/>
    <x v="137"/>
    <m/>
    <m/>
  </r>
  <r>
    <x v="612"/>
    <m/>
    <s v="female"/>
    <m/>
    <n v="25"/>
    <n v="70.573580000000007"/>
    <n v="0"/>
    <n v="0"/>
    <x v="0"/>
    <s v="."/>
    <s v="."/>
    <s v="."/>
    <s v="."/>
    <n v="0"/>
    <n v="0"/>
    <n v="0"/>
    <n v="0"/>
    <n v="0"/>
    <n v="33"/>
    <n v="0"/>
    <m/>
    <x v="5"/>
    <x v="136"/>
    <m/>
    <m/>
  </r>
  <r>
    <x v="612"/>
    <m/>
    <s v="female"/>
    <m/>
    <n v="26"/>
    <n v="70.573580000000007"/>
    <n v="0"/>
    <n v="0"/>
    <x v="0"/>
    <s v="."/>
    <s v="."/>
    <s v="."/>
    <s v="."/>
    <n v="0"/>
    <n v="0"/>
    <n v="0"/>
    <n v="0"/>
    <n v="0"/>
    <n v="33"/>
    <n v="0"/>
    <m/>
    <x v="9"/>
    <x v="136"/>
    <m/>
    <m/>
  </r>
  <r>
    <x v="612"/>
    <m/>
    <s v="female"/>
    <m/>
    <n v="29"/>
    <n v="70.573580000000007"/>
    <n v="0"/>
    <n v="0"/>
    <x v="0"/>
    <s v="."/>
    <s v="."/>
    <s v="."/>
    <s v="."/>
    <n v="0"/>
    <n v="0"/>
    <n v="0"/>
    <n v="0"/>
    <n v="0"/>
    <n v="33"/>
    <n v="0"/>
    <m/>
    <x v="9"/>
    <x v="137"/>
    <m/>
    <m/>
  </r>
  <r>
    <x v="612"/>
    <m/>
    <s v="female"/>
    <m/>
    <n v="30"/>
    <n v="70.573580000000007"/>
    <n v="0"/>
    <n v="0"/>
    <x v="0"/>
    <s v="."/>
    <s v="."/>
    <s v="."/>
    <s v="."/>
    <n v="0"/>
    <n v="0"/>
    <n v="0"/>
    <n v="0"/>
    <n v="0"/>
    <n v="33"/>
    <n v="0"/>
    <m/>
    <x v="9"/>
    <x v="58"/>
    <m/>
    <m/>
  </r>
  <r>
    <x v="612"/>
    <m/>
    <s v="female"/>
    <m/>
    <n v="27"/>
    <n v="70.57358000000000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13"/>
    <m/>
    <s v="female"/>
    <m/>
    <n v="29"/>
    <n v="56.97"/>
    <n v="0"/>
    <n v="0"/>
    <x v="40"/>
    <s v="Remote Mood disorder"/>
    <s v="."/>
    <s v="."/>
    <s v="."/>
    <n v="0"/>
    <n v="0"/>
    <n v="0"/>
    <n v="0"/>
    <n v="0"/>
    <n v="34"/>
    <n v="0"/>
    <m/>
    <x v="1"/>
    <x v="112"/>
    <m/>
    <m/>
  </r>
  <r>
    <x v="613"/>
    <m/>
    <s v="female"/>
    <m/>
    <n v="29"/>
    <n v="56.97"/>
    <n v="0"/>
    <n v="0"/>
    <x v="40"/>
    <s v="."/>
    <s v="."/>
    <s v="."/>
    <s v="."/>
    <n v="0"/>
    <n v="0"/>
    <n v="0"/>
    <n v="0"/>
    <n v="0"/>
    <n v="34"/>
    <n v="0"/>
    <m/>
    <x v="2"/>
    <x v="147"/>
    <m/>
    <m/>
  </r>
  <r>
    <x v="613"/>
    <m/>
    <s v="female"/>
    <m/>
    <n v="29"/>
    <n v="56.97"/>
    <n v="0"/>
    <n v="0"/>
    <x v="40"/>
    <s v="."/>
    <s v="."/>
    <s v="."/>
    <s v="."/>
    <n v="0"/>
    <n v="0"/>
    <n v="0"/>
    <n v="0"/>
    <n v="0"/>
    <n v="34"/>
    <n v="0"/>
    <m/>
    <x v="2"/>
    <x v="147"/>
    <m/>
    <m/>
  </r>
  <r>
    <x v="613"/>
    <m/>
    <s v="female"/>
    <m/>
    <n v="30"/>
    <n v="56.97"/>
    <n v="0"/>
    <n v="0"/>
    <x v="40"/>
    <s v="."/>
    <s v="."/>
    <s v="."/>
    <s v="."/>
    <n v="0"/>
    <n v="0"/>
    <n v="0"/>
    <n v="0"/>
    <n v="0"/>
    <n v="34"/>
    <n v="0"/>
    <m/>
    <x v="1"/>
    <x v="47"/>
    <m/>
    <m/>
  </r>
  <r>
    <x v="613"/>
    <m/>
    <s v="female"/>
    <m/>
    <n v="30"/>
    <n v="56.97"/>
    <n v="0"/>
    <n v="0"/>
    <x v="40"/>
    <s v="."/>
    <s v="."/>
    <s v="."/>
    <s v="."/>
    <n v="0"/>
    <n v="0"/>
    <n v="0"/>
    <n v="0"/>
    <n v="0"/>
    <n v="34"/>
    <n v="0"/>
    <m/>
    <x v="0"/>
    <x v="0"/>
    <m/>
    <m/>
  </r>
  <r>
    <x v="613"/>
    <m/>
    <s v="female"/>
    <m/>
    <n v="30"/>
    <n v="56.97"/>
    <n v="0"/>
    <n v="0"/>
    <x v="40"/>
    <s v="."/>
    <s v="."/>
    <s v="."/>
    <s v="."/>
    <n v="0"/>
    <n v="0"/>
    <n v="0"/>
    <n v="0"/>
    <n v="0"/>
    <n v="34"/>
    <n v="0"/>
    <m/>
    <x v="0"/>
    <x v="0"/>
    <m/>
    <m/>
  </r>
  <r>
    <x v="614"/>
    <m/>
    <s v="female"/>
    <m/>
    <n v="30"/>
    <n v="57.697468000000001"/>
    <n v="0"/>
    <n v="0"/>
    <x v="0"/>
    <s v="."/>
    <s v="."/>
    <s v="."/>
    <s v="."/>
    <n v="0"/>
    <n v="0"/>
    <n v="0"/>
    <n v="0"/>
    <n v="0"/>
    <n v="33"/>
    <n v="0"/>
    <m/>
    <x v="0"/>
    <x v="131"/>
    <m/>
    <m/>
  </r>
  <r>
    <x v="614"/>
    <m/>
    <s v="female"/>
    <m/>
    <n v="30"/>
    <n v="57.697468000000001"/>
    <n v="0"/>
    <n v="0"/>
    <x v="0"/>
    <s v="."/>
    <s v="."/>
    <s v="."/>
    <s v="."/>
    <n v="0"/>
    <n v="0"/>
    <n v="0"/>
    <n v="0"/>
    <n v="0"/>
    <n v="33"/>
    <n v="0"/>
    <m/>
    <x v="5"/>
    <x v="81"/>
    <m/>
    <m/>
  </r>
  <r>
    <x v="614"/>
    <m/>
    <s v="female"/>
    <m/>
    <n v="30"/>
    <n v="57.697468000000001"/>
    <n v="0"/>
    <n v="0"/>
    <x v="0"/>
    <s v="."/>
    <s v="."/>
    <s v="."/>
    <s v="."/>
    <n v="0"/>
    <n v="0"/>
    <n v="0"/>
    <n v="0"/>
    <n v="0"/>
    <n v="33"/>
    <n v="0"/>
    <m/>
    <x v="9"/>
    <x v="131"/>
    <m/>
    <m/>
  </r>
  <r>
    <x v="614"/>
    <m/>
    <s v="female"/>
    <m/>
    <n v="30"/>
    <n v="57.697468000000001"/>
    <n v="0"/>
    <n v="0"/>
    <x v="0"/>
    <s v="."/>
    <s v="."/>
    <s v="."/>
    <s v="."/>
    <n v="0"/>
    <n v="0"/>
    <n v="0"/>
    <n v="0"/>
    <n v="0"/>
    <n v="33"/>
    <n v="0"/>
    <m/>
    <x v="9"/>
    <x v="131"/>
    <m/>
    <m/>
  </r>
  <r>
    <x v="614"/>
    <m/>
    <s v="female"/>
    <m/>
    <n v="29"/>
    <n v="57.697468000000001"/>
    <n v="0"/>
    <n v="0"/>
    <x v="0"/>
    <s v="."/>
    <s v="."/>
    <s v="."/>
    <s v="."/>
    <n v="0"/>
    <n v="0"/>
    <n v="0"/>
    <n v="0"/>
    <n v="0"/>
    <n v="33"/>
    <n v="0"/>
    <m/>
    <x v="9"/>
    <x v="78"/>
    <m/>
    <m/>
  </r>
  <r>
    <x v="614"/>
    <m/>
    <s v="female"/>
    <m/>
    <n v="30"/>
    <n v="57.697468000000001"/>
    <n v="0"/>
    <n v="0"/>
    <x v="0"/>
    <s v="."/>
    <s v="."/>
    <s v="."/>
    <s v="."/>
    <n v="0"/>
    <n v="0"/>
    <n v="0"/>
    <n v="0"/>
    <n v="0"/>
    <n v="33"/>
    <n v="0"/>
    <m/>
    <x v="9"/>
    <x v="78"/>
    <m/>
    <m/>
  </r>
  <r>
    <x v="614"/>
    <m/>
    <s v="female"/>
    <m/>
    <n v="30"/>
    <n v="57.697468000000001"/>
    <n v="0"/>
    <n v="0"/>
    <x v="0"/>
    <s v="."/>
    <s v="."/>
    <s v="."/>
    <s v="."/>
    <n v="0"/>
    <n v="0"/>
    <n v="0"/>
    <n v="0"/>
    <n v="0"/>
    <n v="33"/>
    <n v="0"/>
    <m/>
    <x v="9"/>
    <x v="66"/>
    <m/>
    <m/>
  </r>
  <r>
    <x v="615"/>
    <m/>
    <s v="male"/>
    <m/>
    <n v="21"/>
    <n v="91.655029999999996"/>
    <n v="1"/>
    <n v="1"/>
    <x v="4"/>
    <s v="AD dem w/oth (list B) contribut"/>
    <s v="."/>
    <s v="."/>
    <s v="."/>
    <n v="1"/>
    <n v="1"/>
    <n v="1"/>
    <n v="1"/>
    <n v="0"/>
    <n v="33"/>
    <n v="5"/>
    <m/>
    <x v="8"/>
    <x v="6"/>
    <m/>
    <m/>
  </r>
  <r>
    <x v="615"/>
    <m/>
    <s v="male"/>
    <m/>
    <n v="18"/>
    <n v="91.655029999999996"/>
    <n v="2"/>
    <n v="2"/>
    <x v="10"/>
    <s v="Active Other neurol/med diagnoses"/>
    <s v="."/>
    <s v="."/>
    <s v="."/>
    <n v="2"/>
    <n v="2"/>
    <n v="2"/>
    <n v="2"/>
    <n v="3"/>
    <n v="33"/>
    <n v="13"/>
    <m/>
    <x v="4"/>
    <x v="110"/>
    <m/>
    <m/>
  </r>
  <r>
    <x v="616"/>
    <m/>
    <s v="female"/>
    <m/>
    <n v="30"/>
    <n v="78.800820000000002"/>
    <n v="0"/>
    <n v="0"/>
    <x v="0"/>
    <s v="."/>
    <s v="."/>
    <s v="."/>
    <s v="."/>
    <n v="0"/>
    <n v="0"/>
    <n v="0"/>
    <n v="0"/>
    <n v="0"/>
    <n v="33"/>
    <n v="0"/>
    <m/>
    <x v="0"/>
    <x v="48"/>
    <m/>
    <m/>
  </r>
  <r>
    <x v="616"/>
    <m/>
    <s v="female"/>
    <m/>
    <n v="29"/>
    <n v="78.800820000000002"/>
    <n v="0"/>
    <n v="0"/>
    <x v="0"/>
    <s v="."/>
    <s v="."/>
    <s v="."/>
    <s v="."/>
    <n v="0"/>
    <n v="0"/>
    <n v="0"/>
    <n v="0"/>
    <n v="0"/>
    <n v="33"/>
    <n v="0"/>
    <m/>
    <x v="0"/>
    <x v="47"/>
    <m/>
    <m/>
  </r>
  <r>
    <x v="616"/>
    <m/>
    <s v="female"/>
    <m/>
    <n v="30"/>
    <n v="78.800820000000002"/>
    <n v="0"/>
    <n v="0"/>
    <x v="0"/>
    <s v="."/>
    <s v="."/>
    <s v="."/>
    <s v="."/>
    <n v="0"/>
    <n v="0"/>
    <n v="0"/>
    <n v="0"/>
    <n v="0"/>
    <n v="33"/>
    <n v="0"/>
    <m/>
    <x v="0"/>
    <x v="43"/>
    <m/>
    <m/>
  </r>
  <r>
    <x v="616"/>
    <m/>
    <s v="female"/>
    <m/>
    <n v="29"/>
    <n v="78.800820000000002"/>
    <n v="0"/>
    <n v="0"/>
    <x v="0"/>
    <s v="."/>
    <s v="."/>
    <s v="."/>
    <s v="."/>
    <n v="0"/>
    <n v="0"/>
    <n v="0"/>
    <n v="0"/>
    <n v="0"/>
    <n v="33"/>
    <n v="0"/>
    <m/>
    <x v="0"/>
    <x v="112"/>
    <m/>
    <m/>
  </r>
  <r>
    <x v="616"/>
    <m/>
    <s v="female"/>
    <m/>
    <n v="30"/>
    <n v="78.800820000000002"/>
    <n v="0"/>
    <n v="0"/>
    <x v="0"/>
    <s v="."/>
    <s v="."/>
    <s v="."/>
    <s v="."/>
    <n v="0"/>
    <n v="0"/>
    <n v="0"/>
    <n v="0"/>
    <n v="0"/>
    <n v="33"/>
    <n v="0"/>
    <m/>
    <x v="0"/>
    <x v="48"/>
    <m/>
    <m/>
  </r>
  <r>
    <x v="616"/>
    <m/>
    <s v="female"/>
    <m/>
    <n v="30"/>
    <n v="78.800820000000002"/>
    <n v="0"/>
    <n v="0"/>
    <x v="0"/>
    <s v="."/>
    <s v="."/>
    <s v="."/>
    <s v="."/>
    <n v="0"/>
    <n v="0"/>
    <n v="0"/>
    <n v="0"/>
    <n v="0"/>
    <n v="33"/>
    <n v="0"/>
    <m/>
    <x v="0"/>
    <x v="112"/>
    <m/>
    <m/>
  </r>
  <r>
    <x v="616"/>
    <m/>
    <s v="female"/>
    <m/>
    <n v="29"/>
    <n v="78.800820000000002"/>
    <n v="0"/>
    <n v="0"/>
    <x v="0"/>
    <s v="."/>
    <s v="."/>
    <s v="."/>
    <s v="."/>
    <n v="0"/>
    <n v="0"/>
    <n v="0"/>
    <n v="0"/>
    <n v="0"/>
    <n v="33"/>
    <n v="0"/>
    <m/>
    <x v="3"/>
    <x v="17"/>
    <m/>
    <m/>
  </r>
  <r>
    <x v="616"/>
    <m/>
    <s v="female"/>
    <m/>
    <n v="30"/>
    <n v="78.800820000000002"/>
    <n v="0"/>
    <n v="0"/>
    <x v="0"/>
    <s v="."/>
    <s v="."/>
    <s v="."/>
    <s v="."/>
    <n v="0"/>
    <n v="0"/>
    <n v="0"/>
    <n v="0"/>
    <n v="0"/>
    <n v="33"/>
    <n v="0"/>
    <m/>
    <x v="3"/>
    <x v="23"/>
    <m/>
    <m/>
  </r>
  <r>
    <x v="616"/>
    <m/>
    <s v="female"/>
    <m/>
    <n v="28"/>
    <n v="78.800820000000002"/>
    <n v="0"/>
    <n v="0"/>
    <x v="0"/>
    <s v="."/>
    <s v="."/>
    <s v="."/>
    <s v="."/>
    <n v="0.5"/>
    <n v="0"/>
    <n v="0"/>
    <n v="0"/>
    <n v="0"/>
    <n v="33"/>
    <n v="0.5"/>
    <m/>
    <x v="1"/>
    <x v="18"/>
    <m/>
    <m/>
  </r>
  <r>
    <x v="616"/>
    <m/>
    <s v="female"/>
    <m/>
    <n v="28"/>
    <n v="78.800820000000002"/>
    <n v="0.5"/>
    <n v="0.5"/>
    <x v="4"/>
    <s v="."/>
    <s v="."/>
    <s v="."/>
    <s v="."/>
    <n v="0.5"/>
    <n v="1"/>
    <n v="0.5"/>
    <n v="0.5"/>
    <n v="1"/>
    <n v="33"/>
    <n v="4"/>
    <m/>
    <x v="1"/>
    <x v="15"/>
    <m/>
    <m/>
  </r>
  <r>
    <x v="616"/>
    <m/>
    <s v="female"/>
    <m/>
    <n v="27"/>
    <n v="78.800820000000002"/>
    <n v="1"/>
    <n v="1"/>
    <x v="4"/>
    <s v="."/>
    <s v="."/>
    <s v="."/>
    <s v="."/>
    <n v="0.5"/>
    <n v="0.5"/>
    <n v="0.5"/>
    <n v="1"/>
    <n v="1"/>
    <n v="33"/>
    <n v="4.5"/>
    <m/>
    <x v="2"/>
    <x v="112"/>
    <m/>
    <m/>
  </r>
  <r>
    <x v="616"/>
    <m/>
    <s v="female"/>
    <m/>
    <n v="27"/>
    <n v="78.800820000000002"/>
    <n v="1"/>
    <n v="1"/>
    <x v="4"/>
    <s v="Active Hydrocephalus"/>
    <s v="."/>
    <s v="."/>
    <s v="."/>
    <n v="2"/>
    <n v="0.5"/>
    <n v="0.5"/>
    <n v="1"/>
    <n v="3"/>
    <n v="33"/>
    <n v="8"/>
    <m/>
    <x v="2"/>
    <x v="1"/>
    <m/>
    <m/>
  </r>
  <r>
    <x v="616"/>
    <m/>
    <s v="female"/>
    <m/>
    <n v="22"/>
    <n v="78.800820000000002"/>
    <n v="2"/>
    <n v="2"/>
    <x v="4"/>
    <s v="Active Hydrocephalus"/>
    <s v="."/>
    <s v="."/>
    <s v="."/>
    <n v="2"/>
    <n v="2"/>
    <n v="2"/>
    <n v="1"/>
    <n v="3"/>
    <n v="33"/>
    <n v="12"/>
    <m/>
    <x v="3"/>
    <x v="74"/>
    <m/>
    <m/>
  </r>
  <r>
    <x v="617"/>
    <m/>
    <s v="female"/>
    <m/>
    <n v="29"/>
    <n v="69.434629999999999"/>
    <n v="0"/>
    <n v="0"/>
    <x v="0"/>
    <s v="."/>
    <s v="."/>
    <s v="."/>
    <s v="."/>
    <n v="0"/>
    <n v="0"/>
    <n v="0"/>
    <n v="0"/>
    <n v="0"/>
    <m/>
    <n v="0"/>
    <m/>
    <x v="5"/>
    <x v="151"/>
    <m/>
    <m/>
  </r>
  <r>
    <x v="617"/>
    <m/>
    <s v="female"/>
    <m/>
    <n v="30"/>
    <n v="69.434629999999999"/>
    <n v="0"/>
    <n v="0"/>
    <x v="0"/>
    <s v="Remote Mood disorder"/>
    <s v="."/>
    <s v="."/>
    <s v="."/>
    <n v="0"/>
    <n v="0"/>
    <n v="0"/>
    <n v="0"/>
    <n v="0"/>
    <m/>
    <n v="0"/>
    <m/>
    <x v="9"/>
    <x v="26"/>
    <m/>
    <m/>
  </r>
  <r>
    <x v="618"/>
    <m/>
    <s v="female"/>
    <m/>
    <n v="30"/>
    <n v="66.039696000000006"/>
    <n v="0"/>
    <n v="0"/>
    <x v="0"/>
    <s v="Remote CVD"/>
    <s v="Remote Mood disorder"/>
    <s v="."/>
    <s v="."/>
    <n v="0"/>
    <n v="0"/>
    <n v="0"/>
    <n v="0"/>
    <n v="0"/>
    <n v="23"/>
    <n v="0"/>
    <m/>
    <x v="2"/>
    <x v="58"/>
    <m/>
    <m/>
  </r>
  <r>
    <x v="618"/>
    <m/>
    <s v="female"/>
    <m/>
    <n v="30"/>
    <n v="66.039696000000006"/>
    <n v="0"/>
    <n v="0"/>
    <x v="0"/>
    <s v="."/>
    <s v="."/>
    <s v="."/>
    <s v="."/>
    <n v="0"/>
    <n v="0"/>
    <n v="0"/>
    <n v="0"/>
    <n v="0"/>
    <n v="23"/>
    <n v="0"/>
    <m/>
    <x v="2"/>
    <x v="116"/>
    <m/>
    <m/>
  </r>
  <r>
    <x v="618"/>
    <m/>
    <s v="female"/>
    <m/>
    <n v="30"/>
    <n v="66.039696000000006"/>
    <n v="0"/>
    <n v="0"/>
    <x v="0"/>
    <s v="."/>
    <s v="."/>
    <s v="."/>
    <s v="."/>
    <n v="0"/>
    <n v="0"/>
    <n v="0"/>
    <n v="0"/>
    <n v="0"/>
    <n v="23"/>
    <n v="0"/>
    <m/>
    <x v="1"/>
    <x v="27"/>
    <m/>
    <m/>
  </r>
  <r>
    <x v="618"/>
    <m/>
    <s v="female"/>
    <m/>
    <n v="30"/>
    <n v="66.039696000000006"/>
    <n v="0"/>
    <n v="0"/>
    <x v="0"/>
    <s v="."/>
    <s v="."/>
    <s v="."/>
    <s v="."/>
    <n v="0"/>
    <n v="0"/>
    <n v="0"/>
    <n v="0"/>
    <n v="0"/>
    <n v="23"/>
    <n v="0"/>
    <m/>
    <x v="2"/>
    <x v="8"/>
    <m/>
    <m/>
  </r>
  <r>
    <x v="618"/>
    <m/>
    <s v="female"/>
    <m/>
    <n v="30"/>
    <n v="66.039696000000006"/>
    <n v="0"/>
    <n v="0"/>
    <x v="0"/>
    <s v="Remote CVD"/>
    <s v="Remote Mood disorder"/>
    <s v="."/>
    <s v="."/>
    <n v="0"/>
    <n v="0"/>
    <n v="0"/>
    <n v="0"/>
    <n v="0"/>
    <n v="23"/>
    <n v="0"/>
    <m/>
    <x v="2"/>
    <x v="7"/>
    <m/>
    <m/>
  </r>
  <r>
    <x v="618"/>
    <m/>
    <s v="female"/>
    <m/>
    <n v="30"/>
    <n v="66.039696000000006"/>
    <n v="0"/>
    <n v="0"/>
    <x v="0"/>
    <s v="Remote Mood disorder"/>
    <s v="."/>
    <s v="."/>
    <s v="."/>
    <n v="0"/>
    <n v="0"/>
    <n v="0"/>
    <n v="0"/>
    <n v="0"/>
    <n v="23"/>
    <n v="0"/>
    <m/>
    <x v="2"/>
    <x v="34"/>
    <m/>
    <m/>
  </r>
  <r>
    <x v="618"/>
    <m/>
    <s v="female"/>
    <m/>
    <n v="29"/>
    <n v="66.039696000000006"/>
    <n v="0"/>
    <n v="0"/>
    <x v="0"/>
    <s v="Remote CVD"/>
    <s v="Active Mood disorder"/>
    <s v="."/>
    <s v="."/>
    <n v="0"/>
    <n v="0"/>
    <n v="0"/>
    <n v="0"/>
    <n v="0"/>
    <n v="23"/>
    <n v="0"/>
    <m/>
    <x v="2"/>
    <x v="190"/>
    <m/>
    <m/>
  </r>
  <r>
    <x v="618"/>
    <m/>
    <s v="female"/>
    <m/>
    <n v="29"/>
    <n v="66.039696000000006"/>
    <n v="0"/>
    <n v="0"/>
    <x v="0"/>
    <s v="."/>
    <s v="."/>
    <s v="."/>
    <s v="."/>
    <n v="0"/>
    <n v="0"/>
    <n v="0"/>
    <n v="0"/>
    <n v="0"/>
    <n v="23"/>
    <n v="0"/>
    <m/>
    <x v="1"/>
    <x v="154"/>
    <m/>
    <m/>
  </r>
  <r>
    <x v="618"/>
    <m/>
    <s v="female"/>
    <m/>
    <n v="30"/>
    <n v="66.039696000000006"/>
    <n v="0"/>
    <n v="0"/>
    <x v="0"/>
    <s v="Remote Mood disorder"/>
    <s v="."/>
    <s v="."/>
    <s v="."/>
    <n v="0"/>
    <n v="0"/>
    <n v="0"/>
    <n v="0"/>
    <n v="0"/>
    <n v="23"/>
    <n v="0"/>
    <m/>
    <x v="0"/>
    <x v="0"/>
    <m/>
    <m/>
  </r>
  <r>
    <x v="619"/>
    <m/>
    <s v="female"/>
    <m/>
    <n v="29"/>
    <n v="76.361400000000003"/>
    <n v="0.5"/>
    <n v="0"/>
    <x v="1"/>
    <s v="Active Mood disorder"/>
    <s v="."/>
    <s v="."/>
    <s v="."/>
    <n v="0"/>
    <n v="0"/>
    <n v="0.5"/>
    <n v="0"/>
    <n v="0"/>
    <n v="23"/>
    <n v="0.5"/>
    <m/>
    <x v="0"/>
    <x v="25"/>
    <m/>
    <m/>
  </r>
  <r>
    <x v="619"/>
    <m/>
    <s v="female"/>
    <m/>
    <n v="28"/>
    <n v="76.361400000000003"/>
    <n v="0.5"/>
    <n v="0"/>
    <x v="1"/>
    <s v="Active Mood disorder"/>
    <s v="."/>
    <s v="."/>
    <s v="."/>
    <n v="0"/>
    <n v="0"/>
    <n v="0.5"/>
    <n v="0"/>
    <n v="0"/>
    <n v="23"/>
    <n v="0.5"/>
    <m/>
    <x v="0"/>
    <x v="39"/>
    <m/>
    <m/>
  </r>
  <r>
    <x v="619"/>
    <m/>
    <s v="female"/>
    <m/>
    <n v="28"/>
    <n v="76.361400000000003"/>
    <n v="0"/>
    <n v="0"/>
    <x v="0"/>
    <s v="Active Mood disorder"/>
    <s v="."/>
    <s v="."/>
    <s v="."/>
    <n v="0"/>
    <n v="0"/>
    <n v="0"/>
    <n v="0"/>
    <n v="0"/>
    <n v="23"/>
    <n v="0"/>
    <m/>
    <x v="0"/>
    <x v="39"/>
    <m/>
    <m/>
  </r>
  <r>
    <x v="619"/>
    <m/>
    <s v="female"/>
    <m/>
    <n v="23"/>
    <n v="76.361400000000003"/>
    <n v="0"/>
    <n v="0"/>
    <x v="0"/>
    <s v="Active Mood disorder"/>
    <s v="."/>
    <s v="."/>
    <s v="."/>
    <n v="0"/>
    <n v="0"/>
    <n v="0"/>
    <n v="0.5"/>
    <n v="0"/>
    <n v="23"/>
    <n v="0.5"/>
    <m/>
    <x v="2"/>
    <x v="15"/>
    <m/>
    <m/>
  </r>
  <r>
    <x v="619"/>
    <m/>
    <s v="female"/>
    <m/>
    <n v="29"/>
    <n v="76.361400000000003"/>
    <n v="0"/>
    <n v="0"/>
    <x v="0"/>
    <s v="Active Mood disorder"/>
    <s v="."/>
    <s v="."/>
    <s v="."/>
    <n v="0"/>
    <n v="0"/>
    <n v="0"/>
    <n v="0"/>
    <n v="0"/>
    <n v="23"/>
    <n v="0"/>
    <m/>
    <x v="1"/>
    <x v="13"/>
    <m/>
    <m/>
  </r>
  <r>
    <x v="619"/>
    <m/>
    <s v="female"/>
    <m/>
    <n v="24"/>
    <n v="76.361400000000003"/>
    <n v="0.5"/>
    <n v="0"/>
    <x v="1"/>
    <s v="."/>
    <s v="."/>
    <s v="."/>
    <s v="."/>
    <n v="0"/>
    <n v="0.5"/>
    <n v="0"/>
    <n v="0.5"/>
    <n v="0"/>
    <n v="23"/>
    <n v="1"/>
    <m/>
    <x v="5"/>
    <x v="62"/>
    <m/>
    <m/>
  </r>
  <r>
    <x v="619"/>
    <m/>
    <s v="female"/>
    <m/>
    <n v="27"/>
    <n v="76.361400000000003"/>
    <n v="0"/>
    <n v="0"/>
    <x v="0"/>
    <s v="Remote Mood disorder"/>
    <s v="."/>
    <s v="."/>
    <s v="."/>
    <n v="0"/>
    <n v="0"/>
    <n v="0"/>
    <n v="0"/>
    <n v="0"/>
    <n v="23"/>
    <n v="0"/>
    <m/>
    <x v="2"/>
    <x v="96"/>
    <m/>
    <m/>
  </r>
  <r>
    <x v="619"/>
    <m/>
    <s v="female"/>
    <m/>
    <n v="26"/>
    <n v="76.361400000000003"/>
    <n v="0.5"/>
    <n v="0"/>
    <x v="1"/>
    <s v="Active Mood disorder"/>
    <s v="."/>
    <s v="."/>
    <s v="."/>
    <n v="0"/>
    <n v="0.5"/>
    <n v="0.5"/>
    <n v="0.5"/>
    <n v="0"/>
    <n v="23"/>
    <n v="1.5"/>
    <m/>
    <x v="2"/>
    <x v="89"/>
    <m/>
    <m/>
  </r>
  <r>
    <x v="620"/>
    <m/>
    <s v="female"/>
    <m/>
    <n v="29"/>
    <n v="62.006844000000001"/>
    <n v="0"/>
    <n v="0"/>
    <x v="0"/>
    <s v="."/>
    <s v="."/>
    <s v="."/>
    <s v="."/>
    <n v="0"/>
    <n v="0"/>
    <n v="0"/>
    <n v="0"/>
    <n v="0"/>
    <n v="34"/>
    <n v="0"/>
    <m/>
    <x v="2"/>
    <x v="4"/>
    <m/>
    <m/>
  </r>
  <r>
    <x v="621"/>
    <m/>
    <s v="female"/>
    <m/>
    <n v="29"/>
    <n v="66.513339999999999"/>
    <n v="0.5"/>
    <n v="0"/>
    <x v="1"/>
    <s v="."/>
    <s v="."/>
    <s v="."/>
    <s v="."/>
    <n v="0"/>
    <n v="0"/>
    <n v="0.5"/>
    <n v="0.5"/>
    <n v="0"/>
    <n v="33"/>
    <n v="1"/>
    <m/>
    <x v="5"/>
    <x v="74"/>
    <m/>
    <m/>
  </r>
  <r>
    <x v="621"/>
    <m/>
    <s v="female"/>
    <m/>
    <n v="30"/>
    <n v="66.513339999999999"/>
    <n v="0"/>
    <n v="0"/>
    <x v="0"/>
    <s v="Remote Mood disorder"/>
    <s v="."/>
    <s v="."/>
    <s v="."/>
    <n v="0"/>
    <n v="0"/>
    <n v="0"/>
    <n v="0"/>
    <n v="0"/>
    <n v="33"/>
    <n v="0"/>
    <m/>
    <x v="5"/>
    <x v="38"/>
    <m/>
    <m/>
  </r>
  <r>
    <x v="621"/>
    <m/>
    <s v="female"/>
    <m/>
    <n v="29"/>
    <n v="66.513339999999999"/>
    <n v="0"/>
    <n v="0"/>
    <x v="0"/>
    <s v="."/>
    <s v="."/>
    <s v="."/>
    <s v="."/>
    <n v="0"/>
    <n v="0"/>
    <n v="0"/>
    <n v="0"/>
    <n v="0"/>
    <n v="33"/>
    <n v="0"/>
    <m/>
    <x v="5"/>
    <x v="45"/>
    <m/>
    <m/>
  </r>
  <r>
    <x v="621"/>
    <m/>
    <s v="female"/>
    <m/>
    <n v="27"/>
    <n v="66.513339999999999"/>
    <n v="0"/>
    <n v="0"/>
    <x v="0"/>
    <s v="."/>
    <s v="."/>
    <s v="."/>
    <s v="."/>
    <n v="0"/>
    <n v="0"/>
    <n v="0"/>
    <n v="0"/>
    <n v="0"/>
    <n v="33"/>
    <n v="0"/>
    <m/>
    <x v="5"/>
    <x v="45"/>
    <m/>
    <m/>
  </r>
  <r>
    <x v="621"/>
    <m/>
    <s v="female"/>
    <m/>
    <n v="27"/>
    <n v="66.513339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22"/>
    <m/>
    <s v="female"/>
    <m/>
    <n v="30"/>
    <n v="47.400410000000001"/>
    <n v="0"/>
    <n v="0"/>
    <x v="0"/>
    <s v="Active Mood disorder"/>
    <s v="."/>
    <s v="."/>
    <s v="."/>
    <n v="0"/>
    <n v="0"/>
    <n v="0"/>
    <n v="0"/>
    <n v="0"/>
    <n v="34"/>
    <n v="0"/>
    <m/>
    <x v="1"/>
    <x v="35"/>
    <m/>
    <m/>
  </r>
  <r>
    <x v="622"/>
    <m/>
    <s v="female"/>
    <m/>
    <n v="30"/>
    <n v="47.400410000000001"/>
    <n v="0"/>
    <n v="0"/>
    <x v="0"/>
    <s v="."/>
    <s v="."/>
    <s v="."/>
    <s v="."/>
    <n v="0"/>
    <n v="0"/>
    <n v="0"/>
    <n v="0"/>
    <n v="0"/>
    <n v="34"/>
    <n v="0"/>
    <m/>
    <x v="1"/>
    <x v="18"/>
    <m/>
    <m/>
  </r>
  <r>
    <x v="622"/>
    <m/>
    <s v="female"/>
    <m/>
    <n v="30"/>
    <n v="47.400410000000001"/>
    <n v="0"/>
    <n v="0"/>
    <x v="0"/>
    <s v="Remote Mood disorder"/>
    <s v="."/>
    <s v="."/>
    <s v="."/>
    <n v="0"/>
    <n v="0"/>
    <n v="0"/>
    <n v="0"/>
    <n v="0"/>
    <n v="34"/>
    <n v="0"/>
    <m/>
    <x v="0"/>
    <x v="0"/>
    <m/>
    <m/>
  </r>
  <r>
    <x v="622"/>
    <m/>
    <s v="female"/>
    <m/>
    <n v="28"/>
    <n v="47.400410000000001"/>
    <n v="0"/>
    <n v="0"/>
    <x v="0"/>
    <s v="Active Other neurol/med diagnoses"/>
    <s v="."/>
    <s v="."/>
    <s v="."/>
    <n v="0"/>
    <n v="0"/>
    <n v="0"/>
    <n v="0"/>
    <n v="0"/>
    <n v="34"/>
    <n v="0"/>
    <m/>
    <x v="1"/>
    <x v="19"/>
    <m/>
    <m/>
  </r>
  <r>
    <x v="623"/>
    <m/>
    <s v="male"/>
    <m/>
    <n v="28"/>
    <n v="70.850104999999999"/>
    <n v="0"/>
    <n v="0"/>
    <x v="0"/>
    <s v="Active Affective disorder"/>
    <s v="."/>
    <s v="."/>
    <s v="."/>
    <n v="0"/>
    <n v="0"/>
    <n v="0"/>
    <n v="0"/>
    <n v="0"/>
    <n v="33"/>
    <n v="0"/>
    <m/>
    <x v="0"/>
    <x v="16"/>
    <m/>
    <m/>
  </r>
  <r>
    <x v="623"/>
    <m/>
    <s v="male"/>
    <m/>
    <n v="29"/>
    <n v="70.850104999999999"/>
    <n v="0"/>
    <n v="0"/>
    <x v="0"/>
    <s v="."/>
    <s v="."/>
    <s v="."/>
    <s v="."/>
    <n v="0"/>
    <n v="0"/>
    <n v="0"/>
    <n v="0"/>
    <n v="0"/>
    <n v="33"/>
    <n v="0"/>
    <m/>
    <x v="0"/>
    <x v="49"/>
    <m/>
    <m/>
  </r>
  <r>
    <x v="623"/>
    <m/>
    <s v="male"/>
    <m/>
    <n v="30"/>
    <n v="70.850104999999999"/>
    <n v="0"/>
    <n v="0"/>
    <x v="0"/>
    <s v="Remote Hypothyroidism"/>
    <s v="."/>
    <s v="."/>
    <s v="."/>
    <n v="0"/>
    <n v="0"/>
    <n v="0"/>
    <n v="0"/>
    <n v="0"/>
    <n v="33"/>
    <n v="0"/>
    <m/>
    <x v="0"/>
    <x v="72"/>
    <m/>
    <m/>
  </r>
  <r>
    <x v="623"/>
    <m/>
    <s v="male"/>
    <m/>
    <n v="29"/>
    <n v="70.850104999999999"/>
    <n v="0"/>
    <n v="0"/>
    <x v="0"/>
    <s v="Remote Mood disorder"/>
    <s v="."/>
    <s v="."/>
    <s v="."/>
    <n v="0"/>
    <n v="0"/>
    <n v="0"/>
    <n v="0"/>
    <n v="0"/>
    <n v="33"/>
    <n v="0"/>
    <m/>
    <x v="0"/>
    <x v="49"/>
    <m/>
    <m/>
  </r>
  <r>
    <x v="623"/>
    <m/>
    <s v="male"/>
    <m/>
    <n v="30"/>
    <n v="70.850104999999999"/>
    <n v="0"/>
    <n v="0"/>
    <x v="0"/>
    <s v="Remote CVD"/>
    <s v="Active Mood disorder"/>
    <s v="."/>
    <s v="."/>
    <n v="0"/>
    <n v="0"/>
    <n v="0"/>
    <n v="0"/>
    <n v="0"/>
    <n v="33"/>
    <n v="0"/>
    <m/>
    <x v="0"/>
    <x v="97"/>
    <m/>
    <m/>
  </r>
  <r>
    <x v="623"/>
    <m/>
    <s v="male"/>
    <m/>
    <n v="30"/>
    <n v="70.850104999999999"/>
    <n v="0.5"/>
    <n v="0"/>
    <x v="2"/>
    <s v="."/>
    <s v="."/>
    <s v="."/>
    <s v="."/>
    <n v="0"/>
    <n v="0"/>
    <n v="0.5"/>
    <n v="0"/>
    <n v="0"/>
    <n v="33"/>
    <n v="0.5"/>
    <m/>
    <x v="0"/>
    <x v="3"/>
    <m/>
    <m/>
  </r>
  <r>
    <x v="623"/>
    <m/>
    <s v="male"/>
    <m/>
    <n v="30"/>
    <n v="70.850104999999999"/>
    <n v="0"/>
    <n v="0"/>
    <x v="0"/>
    <s v="Active Mood disorder"/>
    <s v="."/>
    <s v="."/>
    <s v="."/>
    <n v="0"/>
    <n v="0"/>
    <n v="0"/>
    <n v="0"/>
    <n v="0"/>
    <n v="33"/>
    <n v="0"/>
    <m/>
    <x v="0"/>
    <x v="117"/>
    <m/>
    <m/>
  </r>
  <r>
    <x v="623"/>
    <m/>
    <s v="male"/>
    <m/>
    <n v="30"/>
    <n v="70.850104999999999"/>
    <n v="0"/>
    <n v="0"/>
    <x v="0"/>
    <s v="."/>
    <s v="."/>
    <s v="."/>
    <s v="."/>
    <n v="0"/>
    <n v="0"/>
    <n v="0"/>
    <n v="0"/>
    <n v="0"/>
    <n v="33"/>
    <n v="0"/>
    <m/>
    <x v="0"/>
    <x v="24"/>
    <m/>
    <m/>
  </r>
  <r>
    <x v="623"/>
    <m/>
    <s v="male"/>
    <m/>
    <n v="29"/>
    <n v="70.850104999999999"/>
    <n v="0.5"/>
    <n v="0"/>
    <x v="2"/>
    <s v="Active Mood disorder"/>
    <s v="."/>
    <s v="."/>
    <s v="."/>
    <n v="0"/>
    <n v="0"/>
    <n v="0.5"/>
    <n v="0.5"/>
    <n v="0"/>
    <n v="33"/>
    <n v="1"/>
    <m/>
    <x v="6"/>
    <x v="5"/>
    <m/>
    <m/>
  </r>
  <r>
    <x v="623"/>
    <m/>
    <s v="male"/>
    <m/>
    <n v="30"/>
    <n v="70.850104999999999"/>
    <n v="0.5"/>
    <n v="0"/>
    <x v="28"/>
    <s v="Active Mood disorder"/>
    <s v="."/>
    <s v="."/>
    <s v="."/>
    <n v="0.5"/>
    <n v="0"/>
    <n v="0.5"/>
    <n v="0.5"/>
    <n v="0"/>
    <n v="33"/>
    <n v="1.5"/>
    <m/>
    <x v="6"/>
    <x v="39"/>
    <m/>
    <m/>
  </r>
  <r>
    <x v="623"/>
    <m/>
    <s v="male"/>
    <m/>
    <n v="29"/>
    <n v="70.850104999999999"/>
    <n v="0"/>
    <n v="0"/>
    <x v="0"/>
    <s v="Active Mood disorder"/>
    <s v="."/>
    <s v="."/>
    <s v="."/>
    <n v="0"/>
    <n v="0"/>
    <n v="0"/>
    <n v="0.5"/>
    <n v="0"/>
    <n v="33"/>
    <n v="0.5"/>
    <m/>
    <x v="6"/>
    <x v="25"/>
    <m/>
    <m/>
  </r>
  <r>
    <x v="623"/>
    <m/>
    <s v="male"/>
    <m/>
    <n v="29"/>
    <n v="70.850104999999999"/>
    <n v="0.5"/>
    <n v="0"/>
    <x v="1"/>
    <s v="."/>
    <s v="."/>
    <s v="."/>
    <s v="."/>
    <n v="0"/>
    <n v="0"/>
    <n v="0.5"/>
    <n v="0"/>
    <n v="0"/>
    <n v="33"/>
    <n v="0.5"/>
    <m/>
    <x v="7"/>
    <x v="24"/>
    <m/>
    <m/>
  </r>
  <r>
    <x v="623"/>
    <m/>
    <s v="male"/>
    <m/>
    <n v="28"/>
    <n v="70.850104999999999"/>
    <n v="0.5"/>
    <n v="0.5"/>
    <x v="1"/>
    <s v="Active Mood disorder"/>
    <s v="."/>
    <s v="."/>
    <s v="."/>
    <n v="0.5"/>
    <n v="0"/>
    <n v="0.5"/>
    <n v="0.5"/>
    <n v="0"/>
    <n v="33"/>
    <n v="2"/>
    <m/>
    <x v="7"/>
    <x v="97"/>
    <m/>
    <m/>
  </r>
  <r>
    <x v="624"/>
    <m/>
    <s v="male"/>
    <m/>
    <n v="29"/>
    <n v="71.668719999999993"/>
    <n v="0"/>
    <n v="0"/>
    <x v="0"/>
    <s v="Remote Mood disorder"/>
    <s v="."/>
    <s v="."/>
    <s v="."/>
    <n v="0"/>
    <n v="0"/>
    <n v="0"/>
    <n v="0"/>
    <n v="0"/>
    <n v="34"/>
    <n v="0"/>
    <m/>
    <x v="8"/>
    <x v="33"/>
    <m/>
    <m/>
  </r>
  <r>
    <x v="624"/>
    <m/>
    <s v="male"/>
    <m/>
    <n v="28"/>
    <n v="71.668719999999993"/>
    <n v="0"/>
    <n v="0"/>
    <x v="0"/>
    <s v="Remote Mood disorder"/>
    <s v="."/>
    <s v="."/>
    <s v="."/>
    <n v="0"/>
    <n v="0"/>
    <n v="0"/>
    <n v="0"/>
    <n v="0"/>
    <n v="34"/>
    <n v="0"/>
    <m/>
    <x v="8"/>
    <x v="24"/>
    <m/>
    <m/>
  </r>
  <r>
    <x v="624"/>
    <m/>
    <s v="male"/>
    <m/>
    <n v="30"/>
    <n v="71.668719999999993"/>
    <n v="0"/>
    <n v="0"/>
    <x v="0"/>
    <s v="Remote Mood disorder"/>
    <s v="Active Med-induced Cog Dys"/>
    <s v="."/>
    <s v="."/>
    <n v="0"/>
    <n v="0"/>
    <n v="0"/>
    <n v="0"/>
    <n v="0"/>
    <n v="34"/>
    <n v="0"/>
    <m/>
    <x v="4"/>
    <x v="39"/>
    <m/>
    <m/>
  </r>
  <r>
    <x v="624"/>
    <m/>
    <s v="male"/>
    <m/>
    <n v="23"/>
    <n v="71.668719999999993"/>
    <n v="0.5"/>
    <n v="0"/>
    <x v="1"/>
    <s v="Active Mood disorder"/>
    <s v="Active Med-induced Cog Dys"/>
    <s v="Remote Hypothyroidism"/>
    <s v="Active Other neurol/med diagnoses"/>
    <n v="0.5"/>
    <n v="0.5"/>
    <n v="0"/>
    <n v="0.5"/>
    <n v="0"/>
    <n v="34"/>
    <n v="1.5"/>
    <m/>
    <x v="0"/>
    <x v="0"/>
    <m/>
    <m/>
  </r>
  <r>
    <x v="625"/>
    <m/>
    <s v="male"/>
    <m/>
    <n v="30"/>
    <n v="67.392200000000003"/>
    <n v="0"/>
    <n v="0"/>
    <x v="0"/>
    <s v="."/>
    <s v="."/>
    <s v="."/>
    <s v="."/>
    <n v="0"/>
    <n v="0"/>
    <n v="0"/>
    <n v="0"/>
    <n v="0"/>
    <n v="34"/>
    <n v="0"/>
    <m/>
    <x v="13"/>
    <x v="36"/>
    <m/>
    <m/>
  </r>
  <r>
    <x v="625"/>
    <m/>
    <s v="male"/>
    <m/>
    <n v="27"/>
    <n v="67.392200000000003"/>
    <n v="0"/>
    <n v="0"/>
    <x v="0"/>
    <s v="."/>
    <s v="."/>
    <s v="."/>
    <s v="."/>
    <n v="0"/>
    <n v="0"/>
    <n v="0"/>
    <n v="0"/>
    <n v="0"/>
    <n v="34"/>
    <n v="0"/>
    <m/>
    <x v="13"/>
    <x v="39"/>
    <m/>
    <m/>
  </r>
  <r>
    <x v="625"/>
    <m/>
    <s v="male"/>
    <m/>
    <n v="29"/>
    <n v="67.392200000000003"/>
    <n v="0"/>
    <n v="0"/>
    <x v="0"/>
    <s v="."/>
    <s v="."/>
    <s v="."/>
    <s v="."/>
    <n v="0"/>
    <n v="0"/>
    <n v="0"/>
    <n v="0"/>
    <n v="0"/>
    <n v="34"/>
    <n v="0"/>
    <m/>
    <x v="13"/>
    <x v="154"/>
    <m/>
    <m/>
  </r>
  <r>
    <x v="625"/>
    <m/>
    <s v="male"/>
    <m/>
    <n v="28"/>
    <n v="67.392200000000003"/>
    <n v="0"/>
    <n v="0"/>
    <x v="0"/>
    <s v="."/>
    <s v="."/>
    <s v="."/>
    <s v="."/>
    <n v="0"/>
    <n v="0"/>
    <n v="0"/>
    <n v="0"/>
    <n v="0"/>
    <n v="34"/>
    <n v="0"/>
    <m/>
    <x v="13"/>
    <x v="4"/>
    <m/>
    <m/>
  </r>
  <r>
    <x v="625"/>
    <m/>
    <s v="male"/>
    <m/>
    <n v="30"/>
    <n v="67.392200000000003"/>
    <n v="0"/>
    <n v="0"/>
    <x v="0"/>
    <s v="."/>
    <s v="."/>
    <s v="."/>
    <s v="."/>
    <n v="0"/>
    <n v="0"/>
    <n v="0"/>
    <n v="0"/>
    <n v="0"/>
    <n v="34"/>
    <n v="0"/>
    <m/>
    <x v="16"/>
    <x v="4"/>
    <m/>
    <m/>
  </r>
  <r>
    <x v="625"/>
    <m/>
    <s v="male"/>
    <m/>
    <n v="30"/>
    <n v="67.392200000000003"/>
    <n v="0"/>
    <n v="0"/>
    <x v="0"/>
    <s v="."/>
    <s v="."/>
    <s v="."/>
    <s v="."/>
    <n v="0"/>
    <n v="0"/>
    <n v="0"/>
    <n v="0"/>
    <n v="0"/>
    <n v="34"/>
    <n v="0"/>
    <m/>
    <x v="13"/>
    <x v="24"/>
    <m/>
    <m/>
  </r>
  <r>
    <x v="625"/>
    <m/>
    <s v="male"/>
    <m/>
    <n v="29"/>
    <n v="67.392200000000003"/>
    <n v="0"/>
    <n v="0"/>
    <x v="0"/>
    <s v="."/>
    <s v="."/>
    <s v="."/>
    <s v="."/>
    <n v="0"/>
    <n v="0"/>
    <n v="0"/>
    <n v="0"/>
    <n v="0"/>
    <n v="34"/>
    <n v="0"/>
    <m/>
    <x v="13"/>
    <x v="117"/>
    <m/>
    <m/>
  </r>
  <r>
    <x v="625"/>
    <m/>
    <s v="male"/>
    <m/>
    <n v="30"/>
    <n v="67.392200000000003"/>
    <n v="0"/>
    <n v="0"/>
    <x v="0"/>
    <s v="."/>
    <s v="."/>
    <s v="."/>
    <s v="."/>
    <n v="0"/>
    <n v="0"/>
    <n v="0"/>
    <n v="0"/>
    <n v="0"/>
    <n v="34"/>
    <n v="0"/>
    <m/>
    <x v="13"/>
    <x v="42"/>
    <m/>
    <m/>
  </r>
  <r>
    <x v="625"/>
    <m/>
    <s v="male"/>
    <m/>
    <n v="26"/>
    <n v="67.392200000000003"/>
    <n v="0"/>
    <n v="0"/>
    <x v="0"/>
    <s v="."/>
    <s v="."/>
    <s v="."/>
    <s v="."/>
    <n v="0"/>
    <n v="0"/>
    <n v="0"/>
    <n v="0"/>
    <n v="0"/>
    <n v="34"/>
    <n v="0"/>
    <m/>
    <x v="13"/>
    <x v="117"/>
    <m/>
    <m/>
  </r>
  <r>
    <x v="625"/>
    <m/>
    <s v="male"/>
    <m/>
    <n v="28"/>
    <n v="67.392200000000003"/>
    <n v="0"/>
    <n v="0"/>
    <x v="0"/>
    <s v="."/>
    <s v="."/>
    <s v="."/>
    <s v="."/>
    <n v="0"/>
    <n v="0"/>
    <n v="0"/>
    <n v="0"/>
    <n v="0"/>
    <n v="34"/>
    <n v="0"/>
    <m/>
    <x v="13"/>
    <x v="117"/>
    <m/>
    <m/>
  </r>
  <r>
    <x v="626"/>
    <m/>
    <s v="male"/>
    <m/>
    <n v="29"/>
    <n v="77.440110000000004"/>
    <n v="0.5"/>
    <n v="0"/>
    <x v="1"/>
    <s v="."/>
    <s v="."/>
    <s v="."/>
    <s v="."/>
    <n v="0"/>
    <n v="0.5"/>
    <n v="0.5"/>
    <n v="0"/>
    <n v="0"/>
    <n v="33"/>
    <n v="1"/>
    <m/>
    <x v="8"/>
    <x v="13"/>
    <m/>
    <m/>
  </r>
  <r>
    <x v="626"/>
    <m/>
    <s v="male"/>
    <m/>
    <n v="27"/>
    <n v="77.440110000000004"/>
    <n v="0.5"/>
    <n v="0.5"/>
    <x v="4"/>
    <s v="."/>
    <s v="."/>
    <s v="."/>
    <s v="."/>
    <n v="0"/>
    <n v="0.5"/>
    <n v="0.5"/>
    <n v="0"/>
    <n v="0"/>
    <n v="33"/>
    <n v="1.5"/>
    <m/>
    <x v="8"/>
    <x v="12"/>
    <m/>
    <m/>
  </r>
  <r>
    <x v="626"/>
    <m/>
    <s v="male"/>
    <m/>
    <n v="28"/>
    <n v="77.440110000000004"/>
    <n v="0.5"/>
    <n v="0"/>
    <x v="4"/>
    <s v="."/>
    <s v="."/>
    <s v="."/>
    <s v="."/>
    <n v="0"/>
    <n v="0.5"/>
    <n v="0.5"/>
    <n v="0"/>
    <n v="0"/>
    <n v="33"/>
    <n v="1"/>
    <m/>
    <x v="4"/>
    <x v="43"/>
    <m/>
    <m/>
  </r>
  <r>
    <x v="626"/>
    <m/>
    <s v="male"/>
    <m/>
    <n v="30"/>
    <n v="77.440110000000004"/>
    <n v="0.5"/>
    <n v="0.5"/>
    <x v="14"/>
    <s v="AD dem w/depresss- not contribut"/>
    <s v="."/>
    <s v="."/>
    <s v="."/>
    <n v="0.5"/>
    <n v="0.5"/>
    <n v="0.5"/>
    <n v="0"/>
    <n v="0"/>
    <n v="33"/>
    <n v="2"/>
    <m/>
    <x v="4"/>
    <x v="43"/>
    <m/>
    <m/>
  </r>
  <r>
    <x v="626"/>
    <m/>
    <s v="male"/>
    <m/>
    <n v="27"/>
    <n v="77.440110000000004"/>
    <n v="0.5"/>
    <n v="0.5"/>
    <x v="4"/>
    <s v="."/>
    <s v="."/>
    <s v="."/>
    <s v="."/>
    <n v="0.5"/>
    <n v="0.5"/>
    <n v="0.5"/>
    <n v="0.5"/>
    <n v="1"/>
    <n v="33"/>
    <n v="3.5"/>
    <m/>
    <x v="4"/>
    <x v="12"/>
    <m/>
    <m/>
  </r>
  <r>
    <x v="626"/>
    <m/>
    <s v="male"/>
    <m/>
    <n v="29"/>
    <n v="77.440110000000004"/>
    <n v="0.5"/>
    <n v="0.5"/>
    <x v="4"/>
    <s v="."/>
    <s v="."/>
    <s v="."/>
    <s v="."/>
    <n v="0.5"/>
    <n v="1"/>
    <n v="0.5"/>
    <n v="0.5"/>
    <n v="1"/>
    <n v="33"/>
    <n v="4"/>
    <m/>
    <x v="10"/>
    <x v="44"/>
    <m/>
    <m/>
  </r>
  <r>
    <x v="626"/>
    <m/>
    <s v="male"/>
    <m/>
    <n v="28"/>
    <n v="77.440110000000004"/>
    <n v="1"/>
    <n v="1"/>
    <x v="4"/>
    <s v="."/>
    <s v="."/>
    <s v="."/>
    <s v="."/>
    <n v="1"/>
    <n v="1"/>
    <n v="1"/>
    <n v="1"/>
    <n v="1"/>
    <n v="33"/>
    <n v="6"/>
    <m/>
    <x v="4"/>
    <x v="62"/>
    <m/>
    <m/>
  </r>
  <r>
    <x v="626"/>
    <m/>
    <s v="male"/>
    <m/>
    <n v="25"/>
    <n v="77.440110000000004"/>
    <n v="1"/>
    <n v="1"/>
    <x v="4"/>
    <s v="."/>
    <s v="."/>
    <s v="."/>
    <s v="."/>
    <n v="1"/>
    <n v="1"/>
    <n v="2"/>
    <n v="1"/>
    <n v="1"/>
    <n v="33"/>
    <n v="7"/>
    <m/>
    <x v="4"/>
    <x v="46"/>
    <m/>
    <m/>
  </r>
  <r>
    <x v="626"/>
    <m/>
    <s v="male"/>
    <m/>
    <n v="23"/>
    <n v="77.440110000000004"/>
    <n v="1"/>
    <n v="2"/>
    <x v="4"/>
    <s v="AD dem Language dysf after"/>
    <s v="."/>
    <s v="."/>
    <s v="."/>
    <n v="2"/>
    <n v="1"/>
    <n v="1"/>
    <n v="1"/>
    <n v="0"/>
    <n v="33"/>
    <n v="7"/>
    <m/>
    <x v="4"/>
    <x v="14"/>
    <m/>
    <m/>
  </r>
  <r>
    <x v="627"/>
    <m/>
    <s v="female"/>
    <m/>
    <n v="29"/>
    <n v="45.264890000000001"/>
    <n v="0"/>
    <n v="0"/>
    <x v="0"/>
    <s v="."/>
    <s v="."/>
    <s v="."/>
    <s v="."/>
    <n v="0"/>
    <n v="0"/>
    <n v="0"/>
    <n v="0"/>
    <n v="0"/>
    <n v="33"/>
    <n v="0"/>
    <m/>
    <x v="1"/>
    <x v="72"/>
    <m/>
    <m/>
  </r>
  <r>
    <x v="627"/>
    <m/>
    <s v="female"/>
    <m/>
    <n v="30"/>
    <n v="45.264890000000001"/>
    <n v="0"/>
    <n v="0"/>
    <x v="0"/>
    <s v="."/>
    <s v="."/>
    <s v="."/>
    <s v="."/>
    <n v="0"/>
    <n v="0"/>
    <n v="0"/>
    <n v="0"/>
    <n v="0"/>
    <n v="33"/>
    <n v="0"/>
    <m/>
    <x v="2"/>
    <x v="43"/>
    <m/>
    <m/>
  </r>
  <r>
    <x v="627"/>
    <m/>
    <s v="female"/>
    <m/>
    <n v="30"/>
    <n v="45.264890000000001"/>
    <n v="0"/>
    <n v="0"/>
    <x v="0"/>
    <s v="Remote Hypothyroidism"/>
    <s v="."/>
    <s v="."/>
    <s v="."/>
    <n v="0"/>
    <n v="0"/>
    <n v="0"/>
    <n v="0"/>
    <n v="0"/>
    <n v="33"/>
    <n v="0"/>
    <m/>
    <x v="2"/>
    <x v="24"/>
    <m/>
    <m/>
  </r>
  <r>
    <x v="627"/>
    <m/>
    <s v="female"/>
    <m/>
    <n v="29"/>
    <n v="45.264890000000001"/>
    <n v="0"/>
    <n v="0"/>
    <x v="0"/>
    <s v="Remote Hypothyroidism"/>
    <s v="."/>
    <s v="."/>
    <s v="."/>
    <n v="0"/>
    <n v="0"/>
    <n v="0"/>
    <n v="0"/>
    <n v="0"/>
    <n v="33"/>
    <n v="0"/>
    <m/>
    <x v="2"/>
    <x v="73"/>
    <m/>
    <m/>
  </r>
  <r>
    <x v="628"/>
    <m/>
    <s v="female"/>
    <m/>
    <n v="30"/>
    <n v="65.420944000000006"/>
    <n v="0"/>
    <n v="0"/>
    <x v="0"/>
    <s v="."/>
    <s v="."/>
    <s v="."/>
    <s v="."/>
    <n v="0"/>
    <n v="0.5"/>
    <n v="0"/>
    <n v="0"/>
    <n v="0"/>
    <n v="34"/>
    <n v="0.5"/>
    <m/>
    <x v="0"/>
    <x v="144"/>
    <m/>
    <m/>
  </r>
  <r>
    <x v="628"/>
    <m/>
    <s v="female"/>
    <m/>
    <n v="30"/>
    <n v="65.420944000000006"/>
    <n v="0"/>
    <n v="0"/>
    <x v="0"/>
    <s v="."/>
    <s v="."/>
    <s v="."/>
    <s v="."/>
    <n v="0"/>
    <n v="0"/>
    <n v="0"/>
    <n v="0"/>
    <n v="0"/>
    <n v="34"/>
    <n v="0"/>
    <m/>
    <x v="0"/>
    <x v="115"/>
    <m/>
    <m/>
  </r>
  <r>
    <x v="628"/>
    <m/>
    <s v="female"/>
    <m/>
    <n v="30"/>
    <n v="65.420944000000006"/>
    <n v="0"/>
    <n v="0"/>
    <x v="0"/>
    <s v="."/>
    <s v="."/>
    <s v="."/>
    <s v="."/>
    <n v="0"/>
    <n v="0"/>
    <n v="0"/>
    <n v="0"/>
    <n v="0"/>
    <n v="34"/>
    <n v="0"/>
    <m/>
    <x v="2"/>
    <x v="113"/>
    <m/>
    <m/>
  </r>
  <r>
    <x v="628"/>
    <m/>
    <s v="female"/>
    <m/>
    <n v="30"/>
    <n v="65.420944000000006"/>
    <n v="0"/>
    <n v="0"/>
    <x v="0"/>
    <s v="."/>
    <s v="."/>
    <s v="."/>
    <s v="."/>
    <n v="0"/>
    <n v="0"/>
    <n v="0"/>
    <n v="0"/>
    <n v="0"/>
    <n v="34"/>
    <n v="0"/>
    <m/>
    <x v="1"/>
    <x v="81"/>
    <m/>
    <m/>
  </r>
  <r>
    <x v="628"/>
    <m/>
    <s v="female"/>
    <m/>
    <n v="29"/>
    <n v="65.420944000000006"/>
    <n v="0"/>
    <n v="0"/>
    <x v="0"/>
    <s v="."/>
    <s v="."/>
    <s v="."/>
    <s v="."/>
    <n v="0"/>
    <n v="0"/>
    <n v="0"/>
    <n v="0"/>
    <n v="0"/>
    <n v="34"/>
    <n v="0"/>
    <m/>
    <x v="2"/>
    <x v="113"/>
    <m/>
    <m/>
  </r>
  <r>
    <x v="628"/>
    <m/>
    <s v="female"/>
    <m/>
    <n v="30"/>
    <n v="65.420944000000006"/>
    <n v="0"/>
    <n v="0"/>
    <x v="0"/>
    <s v="Remote CVD"/>
    <s v="Remote Mood disorder"/>
    <s v="Active Hypothyroidism"/>
    <s v="Remote Major Head Trauma"/>
    <n v="0"/>
    <n v="0"/>
    <n v="0"/>
    <n v="0"/>
    <n v="0"/>
    <n v="34"/>
    <n v="0"/>
    <m/>
    <x v="2"/>
    <x v="166"/>
    <m/>
    <m/>
  </r>
  <r>
    <x v="628"/>
    <m/>
    <s v="female"/>
    <m/>
    <n v="28"/>
    <n v="65.420944000000006"/>
    <n v="0"/>
    <n v="0"/>
    <x v="0"/>
    <s v="."/>
    <s v="."/>
    <s v="."/>
    <s v="."/>
    <n v="0"/>
    <n v="0"/>
    <n v="0"/>
    <n v="0"/>
    <n v="0"/>
    <n v="34"/>
    <n v="0"/>
    <m/>
    <x v="2"/>
    <x v="144"/>
    <m/>
    <m/>
  </r>
  <r>
    <x v="628"/>
    <m/>
    <s v="female"/>
    <m/>
    <n v="30"/>
    <n v="65.420944000000006"/>
    <n v="0"/>
    <n v="0"/>
    <x v="0"/>
    <s v="Active Mood disorder"/>
    <s v="."/>
    <s v="."/>
    <s v="."/>
    <n v="0"/>
    <n v="0"/>
    <n v="0"/>
    <n v="0"/>
    <n v="0"/>
    <n v="34"/>
    <n v="0"/>
    <m/>
    <x v="2"/>
    <x v="144"/>
    <m/>
    <m/>
  </r>
  <r>
    <x v="629"/>
    <m/>
    <s v="male"/>
    <m/>
    <m/>
    <n v="68.958243999999993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629"/>
    <m/>
    <s v="male"/>
    <m/>
    <m/>
    <n v="68.958243999999993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629"/>
    <m/>
    <s v="male"/>
    <m/>
    <m/>
    <n v="68.958243999999993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629"/>
    <m/>
    <s v="male"/>
    <m/>
    <m/>
    <n v="68.958243999999993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629"/>
    <m/>
    <s v="male"/>
    <m/>
    <n v="27"/>
    <n v="68.958243999999993"/>
    <n v="0.5"/>
    <n v="0.5"/>
    <x v="4"/>
    <s v="."/>
    <s v="."/>
    <s v="."/>
    <s v="."/>
    <n v="0.5"/>
    <n v="0.5"/>
    <n v="0.5"/>
    <n v="0.5"/>
    <n v="0"/>
    <n v="33"/>
    <n v="2.5"/>
    <m/>
    <x v="10"/>
    <x v="35"/>
    <m/>
    <m/>
  </r>
  <r>
    <x v="629"/>
    <m/>
    <s v="male"/>
    <m/>
    <n v="30"/>
    <n v="68.958243999999993"/>
    <n v="0.5"/>
    <n v="0"/>
    <x v="4"/>
    <s v="Remote Hypothyroidism"/>
    <s v="."/>
    <s v="."/>
    <s v="."/>
    <n v="0"/>
    <n v="0.5"/>
    <n v="0.5"/>
    <n v="1"/>
    <n v="0"/>
    <n v="33"/>
    <n v="2"/>
    <m/>
    <x v="4"/>
    <x v="6"/>
    <m/>
    <m/>
  </r>
  <r>
    <x v="629"/>
    <m/>
    <s v="male"/>
    <m/>
    <n v="18"/>
    <n v="68.958243999999993"/>
    <n v="1"/>
    <n v="2"/>
    <x v="13"/>
    <s v="Active CVD"/>
    <s v="."/>
    <s v="."/>
    <s v="."/>
    <n v="1"/>
    <n v="1"/>
    <n v="1"/>
    <n v="2"/>
    <n v="1"/>
    <n v="33"/>
    <n v="8"/>
    <m/>
    <x v="4"/>
    <x v="79"/>
    <m/>
    <m/>
  </r>
  <r>
    <x v="629"/>
    <m/>
    <s v="male"/>
    <m/>
    <m/>
    <n v="68.958243999999993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629"/>
    <m/>
    <s v="male"/>
    <m/>
    <m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29"/>
    <m/>
    <s v="male"/>
    <m/>
    <m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31"/>
    <m/>
    <m/>
  </r>
  <r>
    <x v="629"/>
    <m/>
    <s v="male"/>
    <m/>
    <m/>
    <n v="68.958243999999993"/>
    <n v="0.5"/>
    <n v="0"/>
    <x v="1"/>
    <s v="other neurol/med diagnoses"/>
    <s v="."/>
    <s v="."/>
    <s v="."/>
    <n v="0"/>
    <n v="0"/>
    <n v="0.5"/>
    <n v="0"/>
    <n v="0"/>
    <n v="33"/>
    <n v="0.5"/>
    <m/>
    <x v="0"/>
    <x v="54"/>
    <m/>
    <m/>
  </r>
  <r>
    <x v="629"/>
    <m/>
    <s v="male"/>
    <m/>
    <m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53"/>
    <m/>
    <m/>
  </r>
  <r>
    <x v="629"/>
    <m/>
    <s v="male"/>
    <m/>
    <m/>
    <n v="68.958243999999993"/>
    <n v="0"/>
    <n v="0"/>
    <x v="0"/>
    <s v="."/>
    <s v="."/>
    <s v="."/>
    <s v="."/>
    <n v="0"/>
    <n v="0.5"/>
    <n v="0"/>
    <n v="0"/>
    <n v="0"/>
    <n v="33"/>
    <n v="0.5"/>
    <m/>
    <x v="0"/>
    <x v="68"/>
    <m/>
    <m/>
  </r>
  <r>
    <x v="629"/>
    <m/>
    <s v="male"/>
    <m/>
    <m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29"/>
    <m/>
    <s v="male"/>
    <m/>
    <n v="29"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56"/>
    <m/>
    <m/>
  </r>
  <r>
    <x v="629"/>
    <m/>
    <s v="male"/>
    <m/>
    <n v="29"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135"/>
    <m/>
    <m/>
  </r>
  <r>
    <x v="629"/>
    <m/>
    <s v="male"/>
    <m/>
    <n v="28"/>
    <n v="68.958243999999993"/>
    <n v="0.5"/>
    <n v="0"/>
    <x v="25"/>
    <s v="."/>
    <s v="."/>
    <s v="."/>
    <s v="."/>
    <n v="0"/>
    <n v="0"/>
    <n v="0.5"/>
    <n v="0"/>
    <n v="0"/>
    <n v="33"/>
    <n v="0.5"/>
    <m/>
    <x v="0"/>
    <x v="51"/>
    <m/>
    <m/>
  </r>
  <r>
    <x v="629"/>
    <m/>
    <s v="male"/>
    <m/>
    <n v="30"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69"/>
    <m/>
    <m/>
  </r>
  <r>
    <x v="629"/>
    <m/>
    <s v="male"/>
    <m/>
    <n v="30"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69"/>
    <m/>
    <m/>
  </r>
  <r>
    <x v="629"/>
    <m/>
    <s v="male"/>
    <m/>
    <n v="29"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20"/>
    <m/>
    <m/>
  </r>
  <r>
    <x v="629"/>
    <m/>
    <s v="male"/>
    <m/>
    <n v="30"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20"/>
    <m/>
    <m/>
  </r>
  <r>
    <x v="629"/>
    <m/>
    <s v="male"/>
    <m/>
    <n v="29"/>
    <n v="68.958243999999993"/>
    <n v="0"/>
    <n v="0"/>
    <x v="0"/>
    <s v="."/>
    <s v="."/>
    <s v="."/>
    <s v="."/>
    <n v="0"/>
    <n v="0"/>
    <n v="0"/>
    <n v="0"/>
    <n v="0"/>
    <n v="33"/>
    <n v="0"/>
    <m/>
    <x v="0"/>
    <x v="22"/>
    <m/>
    <m/>
  </r>
  <r>
    <x v="629"/>
    <m/>
    <s v="male"/>
    <m/>
    <n v="30"/>
    <n v="68.958243999999993"/>
    <n v="0.5"/>
    <n v="0"/>
    <x v="2"/>
    <s v="."/>
    <s v="."/>
    <s v="."/>
    <s v="."/>
    <n v="0"/>
    <n v="0"/>
    <n v="0.5"/>
    <n v="0"/>
    <n v="0"/>
    <n v="33"/>
    <n v="0.5"/>
    <m/>
    <x v="0"/>
    <x v="29"/>
    <m/>
    <m/>
  </r>
  <r>
    <x v="629"/>
    <m/>
    <s v="male"/>
    <m/>
    <n v="29"/>
    <n v="68.958243999999993"/>
    <n v="0"/>
    <n v="0"/>
    <x v="0"/>
    <s v="."/>
    <s v="."/>
    <s v="."/>
    <s v="."/>
    <n v="0"/>
    <n v="0"/>
    <n v="0"/>
    <n v="0"/>
    <n v="0"/>
    <n v="33"/>
    <n v="0"/>
    <m/>
    <x v="4"/>
    <x v="29"/>
    <m/>
    <m/>
  </r>
  <r>
    <x v="629"/>
    <m/>
    <s v="male"/>
    <m/>
    <n v="30"/>
    <n v="68.958243999999993"/>
    <n v="0"/>
    <n v="0"/>
    <x v="0"/>
    <s v="."/>
    <s v="."/>
    <s v="."/>
    <s v="."/>
    <n v="0"/>
    <n v="0"/>
    <n v="0"/>
    <n v="0"/>
    <n v="0"/>
    <n v="33"/>
    <n v="0"/>
    <m/>
    <x v="4"/>
    <x v="27"/>
    <m/>
    <m/>
  </r>
  <r>
    <x v="629"/>
    <m/>
    <s v="male"/>
    <m/>
    <n v="30"/>
    <n v="68.958243999999993"/>
    <n v="0.5"/>
    <n v="0.5"/>
    <x v="1"/>
    <s v="."/>
    <s v="."/>
    <s v="."/>
    <s v="."/>
    <n v="0"/>
    <n v="0"/>
    <n v="0.5"/>
    <n v="0"/>
    <n v="0"/>
    <n v="33"/>
    <n v="1"/>
    <m/>
    <x v="4"/>
    <x v="26"/>
    <m/>
    <m/>
  </r>
  <r>
    <x v="629"/>
    <m/>
    <s v="male"/>
    <m/>
    <n v="29"/>
    <n v="68.958243999999993"/>
    <n v="0"/>
    <n v="0"/>
    <x v="0"/>
    <s v="."/>
    <s v="."/>
    <s v="."/>
    <s v="."/>
    <n v="0"/>
    <n v="0"/>
    <n v="0"/>
    <n v="0"/>
    <n v="0"/>
    <n v="33"/>
    <n v="0"/>
    <m/>
    <x v="4"/>
    <x v="27"/>
    <m/>
    <m/>
  </r>
  <r>
    <x v="629"/>
    <m/>
    <s v="male"/>
    <m/>
    <n v="28"/>
    <n v="68.958243999999993"/>
    <n v="0.5"/>
    <n v="0"/>
    <x v="1"/>
    <s v="Active Med-induced Cog Dys"/>
    <s v="Active Other neurol/med diagnoses"/>
    <s v="."/>
    <s v="."/>
    <n v="0"/>
    <n v="0"/>
    <n v="0.5"/>
    <n v="0"/>
    <n v="0"/>
    <n v="33"/>
    <n v="0.5"/>
    <m/>
    <x v="10"/>
    <x v="26"/>
    <m/>
    <m/>
  </r>
  <r>
    <x v="629"/>
    <m/>
    <s v="male"/>
    <m/>
    <n v="30"/>
    <n v="68.958243999999993"/>
    <n v="0"/>
    <n v="0"/>
    <x v="0"/>
    <s v="."/>
    <s v="."/>
    <s v="."/>
    <s v="."/>
    <n v="0"/>
    <n v="0"/>
    <n v="0"/>
    <n v="0"/>
    <n v="0"/>
    <n v="33"/>
    <n v="0"/>
    <m/>
    <x v="4"/>
    <x v="110"/>
    <m/>
    <m/>
  </r>
  <r>
    <x v="629"/>
    <m/>
    <s v="male"/>
    <m/>
    <n v="29"/>
    <n v="68.958243999999993"/>
    <n v="0.5"/>
    <n v="0"/>
    <x v="1"/>
    <s v="."/>
    <s v="."/>
    <s v="."/>
    <s v="."/>
    <n v="0"/>
    <n v="0"/>
    <n v="0.5"/>
    <n v="0"/>
    <n v="0"/>
    <n v="33"/>
    <n v="0.5"/>
    <m/>
    <x v="4"/>
    <x v="8"/>
    <m/>
    <m/>
  </r>
  <r>
    <x v="630"/>
    <m/>
    <s v="female"/>
    <m/>
    <n v="30"/>
    <n v="61.270363000000003"/>
    <n v="0"/>
    <n v="0"/>
    <x v="0"/>
    <s v="Active Mood disorder"/>
    <s v="."/>
    <s v="."/>
    <s v="."/>
    <n v="0"/>
    <n v="0"/>
    <n v="0"/>
    <n v="0"/>
    <n v="0"/>
    <n v="34"/>
    <n v="0"/>
    <m/>
    <x v="0"/>
    <x v="131"/>
    <m/>
    <m/>
  </r>
  <r>
    <x v="630"/>
    <m/>
    <s v="female"/>
    <m/>
    <n v="30"/>
    <n v="61.270363000000003"/>
    <n v="0"/>
    <n v="0"/>
    <x v="0"/>
    <s v="Active Mood disorder"/>
    <s v="."/>
    <s v="."/>
    <s v="."/>
    <n v="0"/>
    <n v="0"/>
    <n v="0"/>
    <n v="0"/>
    <n v="0"/>
    <n v="34"/>
    <n v="0"/>
    <m/>
    <x v="3"/>
    <x v="112"/>
    <m/>
    <m/>
  </r>
  <r>
    <x v="630"/>
    <m/>
    <s v="female"/>
    <m/>
    <n v="30"/>
    <n v="61.270363000000003"/>
    <n v="0"/>
    <n v="0"/>
    <x v="0"/>
    <s v="Active Mood disorder"/>
    <s v="."/>
    <s v="."/>
    <s v="."/>
    <n v="0"/>
    <n v="0"/>
    <n v="0"/>
    <n v="0"/>
    <n v="0"/>
    <n v="34"/>
    <n v="0"/>
    <m/>
    <x v="3"/>
    <x v="10"/>
    <m/>
    <m/>
  </r>
  <r>
    <x v="630"/>
    <m/>
    <s v="female"/>
    <m/>
    <n v="28"/>
    <n v="61.270363000000003"/>
    <n v="0"/>
    <n v="0"/>
    <x v="0"/>
    <s v="Active Mood disorder"/>
    <s v="Remote Hypothyroidism"/>
    <s v="."/>
    <s v="."/>
    <n v="0"/>
    <n v="0"/>
    <n v="0"/>
    <n v="0"/>
    <n v="0"/>
    <n v="34"/>
    <n v="0"/>
    <m/>
    <x v="3"/>
    <x v="45"/>
    <m/>
    <m/>
  </r>
  <r>
    <x v="630"/>
    <m/>
    <s v="female"/>
    <m/>
    <n v="30"/>
    <n v="61.270363000000003"/>
    <n v="0"/>
    <n v="0"/>
    <x v="0"/>
    <s v="Remote Mood disorder"/>
    <s v="Remote Hypothyroidism"/>
    <s v="."/>
    <s v="."/>
    <n v="0"/>
    <n v="0"/>
    <n v="0"/>
    <n v="0"/>
    <n v="0"/>
    <n v="34"/>
    <n v="0"/>
    <m/>
    <x v="3"/>
    <x v="44"/>
    <m/>
    <m/>
  </r>
  <r>
    <x v="630"/>
    <m/>
    <s v="female"/>
    <m/>
    <n v="29"/>
    <n v="61.270363000000003"/>
    <n v="0"/>
    <n v="0"/>
    <x v="0"/>
    <s v="Remote Mood disorder"/>
    <s v="Remote Hypothyroidism"/>
    <s v="."/>
    <s v="."/>
    <n v="0"/>
    <n v="0"/>
    <n v="0"/>
    <n v="0"/>
    <n v="0"/>
    <n v="34"/>
    <n v="0"/>
    <m/>
    <x v="0"/>
    <x v="0"/>
    <m/>
    <m/>
  </r>
  <r>
    <x v="630"/>
    <m/>
    <s v="female"/>
    <m/>
    <n v="30"/>
    <n v="61.270363000000003"/>
    <n v="0"/>
    <n v="0"/>
    <x v="0"/>
    <s v="."/>
    <s v="."/>
    <s v="."/>
    <s v="."/>
    <n v="0"/>
    <n v="0"/>
    <n v="0"/>
    <n v="0"/>
    <n v="0"/>
    <n v="34"/>
    <n v="0"/>
    <m/>
    <x v="1"/>
    <x v="12"/>
    <m/>
    <m/>
  </r>
  <r>
    <x v="630"/>
    <m/>
    <s v="female"/>
    <m/>
    <n v="29"/>
    <n v="61.270363000000003"/>
    <n v="0"/>
    <n v="0"/>
    <x v="0"/>
    <s v="Active Mood disorder"/>
    <s v="."/>
    <s v="."/>
    <s v="."/>
    <n v="0"/>
    <n v="0"/>
    <n v="0"/>
    <n v="0"/>
    <n v="0"/>
    <n v="34"/>
    <n v="0"/>
    <m/>
    <x v="0"/>
    <x v="0"/>
    <m/>
    <m/>
  </r>
  <r>
    <x v="631"/>
    <m/>
    <s v="female"/>
    <m/>
    <n v="30"/>
    <n v="69.357969999999995"/>
    <n v="0"/>
    <n v="0"/>
    <x v="0"/>
    <s v="."/>
    <s v="."/>
    <s v="."/>
    <s v="."/>
    <n v="0"/>
    <n v="0"/>
    <n v="0"/>
    <n v="0"/>
    <n v="0"/>
    <n v="33"/>
    <n v="0"/>
    <m/>
    <x v="3"/>
    <x v="10"/>
    <m/>
    <m/>
  </r>
  <r>
    <x v="631"/>
    <m/>
    <s v="female"/>
    <m/>
    <n v="28"/>
    <n v="69.357969999999995"/>
    <n v="0"/>
    <n v="0"/>
    <x v="0"/>
    <s v="Remote Amnestic syndrome"/>
    <s v="."/>
    <s v="."/>
    <s v="."/>
    <n v="0"/>
    <n v="0"/>
    <n v="0"/>
    <n v="0"/>
    <n v="0"/>
    <n v="33"/>
    <n v="0"/>
    <m/>
    <x v="3"/>
    <x v="10"/>
    <m/>
    <m/>
  </r>
  <r>
    <x v="631"/>
    <m/>
    <s v="female"/>
    <m/>
    <n v="29"/>
    <n v="69.357969999999995"/>
    <n v="0"/>
    <n v="0"/>
    <x v="0"/>
    <s v="Remote Hypothyroidism"/>
    <s v="Active Other neurol/med diagnoses"/>
    <s v="."/>
    <s v="."/>
    <n v="0"/>
    <n v="0"/>
    <n v="0"/>
    <n v="0"/>
    <n v="0"/>
    <n v="33"/>
    <n v="0"/>
    <m/>
    <x v="3"/>
    <x v="98"/>
    <m/>
    <m/>
  </r>
  <r>
    <x v="631"/>
    <m/>
    <s v="female"/>
    <m/>
    <n v="30"/>
    <n v="69.357969999999995"/>
    <n v="0"/>
    <n v="0"/>
    <x v="0"/>
    <s v="."/>
    <s v="."/>
    <s v="."/>
    <s v="."/>
    <n v="0"/>
    <n v="0"/>
    <n v="0"/>
    <n v="0"/>
    <n v="0"/>
    <n v="33"/>
    <n v="0"/>
    <m/>
    <x v="3"/>
    <x v="46"/>
    <m/>
    <m/>
  </r>
  <r>
    <x v="632"/>
    <m/>
    <s v="female"/>
    <m/>
    <n v="20"/>
    <n v="84.747439999999997"/>
    <n v="1"/>
    <n v="1"/>
    <x v="30"/>
    <s v="AD dem w/depresss- contribut"/>
    <s v="."/>
    <s v="."/>
    <s v="."/>
    <n v="1"/>
    <n v="1"/>
    <n v="1"/>
    <n v="1"/>
    <n v="0"/>
    <n v="23"/>
    <n v="5"/>
    <m/>
    <x v="25"/>
    <x v="66"/>
    <m/>
    <m/>
  </r>
  <r>
    <x v="633"/>
    <m/>
    <s v="male"/>
    <m/>
    <n v="28"/>
    <n v="72.120469999999997"/>
    <n v="0"/>
    <n v="0"/>
    <x v="0"/>
    <s v="."/>
    <s v="."/>
    <s v="."/>
    <s v="."/>
    <n v="0"/>
    <n v="0"/>
    <n v="0"/>
    <n v="0"/>
    <n v="0"/>
    <n v="34"/>
    <n v="0"/>
    <m/>
    <x v="6"/>
    <x v="135"/>
    <m/>
    <m/>
  </r>
  <r>
    <x v="633"/>
    <m/>
    <s v="male"/>
    <m/>
    <n v="29"/>
    <n v="72.120469999999997"/>
    <n v="0"/>
    <n v="0"/>
    <x v="0"/>
    <s v="."/>
    <s v="."/>
    <s v="."/>
    <s v="."/>
    <n v="0"/>
    <n v="0"/>
    <n v="0"/>
    <n v="0"/>
    <n v="0"/>
    <n v="34"/>
    <n v="0"/>
    <m/>
    <x v="7"/>
    <x v="179"/>
    <m/>
    <m/>
  </r>
  <r>
    <x v="634"/>
    <m/>
    <s v="male"/>
    <m/>
    <n v="30"/>
    <n v="72.062970000000007"/>
    <n v="0"/>
    <n v="0"/>
    <x v="0"/>
    <s v="."/>
    <s v="."/>
    <s v="."/>
    <s v="."/>
    <n v="0"/>
    <n v="0"/>
    <n v="0"/>
    <n v="0"/>
    <n v="0"/>
    <n v="33"/>
    <n v="0"/>
    <m/>
    <x v="0"/>
    <x v="39"/>
    <m/>
    <m/>
  </r>
  <r>
    <x v="634"/>
    <m/>
    <s v="male"/>
    <m/>
    <n v="30"/>
    <n v="72.062970000000007"/>
    <n v="0"/>
    <n v="0"/>
    <x v="0"/>
    <s v="."/>
    <s v="."/>
    <s v="."/>
    <s v="."/>
    <n v="0"/>
    <n v="0"/>
    <n v="0"/>
    <n v="0"/>
    <n v="0"/>
    <n v="33"/>
    <n v="0"/>
    <m/>
    <x v="0"/>
    <x v="3"/>
    <m/>
    <m/>
  </r>
  <r>
    <x v="634"/>
    <m/>
    <s v="male"/>
    <m/>
    <n v="30"/>
    <n v="72.062970000000007"/>
    <n v="0"/>
    <n v="0"/>
    <x v="0"/>
    <s v="."/>
    <s v="."/>
    <s v="."/>
    <s v="."/>
    <n v="0"/>
    <n v="0"/>
    <n v="0"/>
    <n v="0"/>
    <n v="0"/>
    <n v="33"/>
    <n v="0"/>
    <m/>
    <x v="0"/>
    <x v="72"/>
    <m/>
    <m/>
  </r>
  <r>
    <x v="634"/>
    <m/>
    <s v="male"/>
    <m/>
    <n v="29"/>
    <n v="72.062970000000007"/>
    <n v="0"/>
    <n v="0"/>
    <x v="0"/>
    <s v="."/>
    <s v="."/>
    <s v="."/>
    <s v="."/>
    <n v="0"/>
    <n v="0"/>
    <n v="0"/>
    <n v="0"/>
    <n v="0"/>
    <n v="33"/>
    <n v="0"/>
    <m/>
    <x v="1"/>
    <x v="112"/>
    <m/>
    <m/>
  </r>
  <r>
    <x v="634"/>
    <m/>
    <s v="male"/>
    <m/>
    <n v="29"/>
    <n v="72.062970000000007"/>
    <n v="0"/>
    <n v="0"/>
    <x v="0"/>
    <s v="."/>
    <s v="."/>
    <s v="."/>
    <s v="."/>
    <n v="0"/>
    <n v="0"/>
    <n v="0"/>
    <n v="0"/>
    <n v="0"/>
    <n v="33"/>
    <n v="0"/>
    <m/>
    <x v="10"/>
    <x v="47"/>
    <m/>
    <m/>
  </r>
  <r>
    <x v="634"/>
    <m/>
    <s v="male"/>
    <m/>
    <n v="28"/>
    <n v="72.062970000000007"/>
    <n v="0"/>
    <n v="0"/>
    <x v="0"/>
    <s v="Active Other neurol/med diagnoses"/>
    <s v="."/>
    <s v="."/>
    <s v="."/>
    <n v="0"/>
    <n v="0"/>
    <n v="0"/>
    <n v="0"/>
    <n v="0"/>
    <n v="33"/>
    <n v="0"/>
    <m/>
    <x v="2"/>
    <x v="73"/>
    <m/>
    <m/>
  </r>
  <r>
    <x v="634"/>
    <m/>
    <s v="male"/>
    <m/>
    <n v="30"/>
    <n v="72.062970000000007"/>
    <n v="0"/>
    <n v="0"/>
    <x v="0"/>
    <s v="."/>
    <s v="."/>
    <s v="."/>
    <s v="."/>
    <n v="0"/>
    <n v="0"/>
    <n v="0"/>
    <n v="0"/>
    <n v="0"/>
    <n v="33"/>
    <n v="0"/>
    <m/>
    <x v="2"/>
    <x v="48"/>
    <m/>
    <m/>
  </r>
  <r>
    <x v="634"/>
    <m/>
    <s v="male"/>
    <m/>
    <n v="30"/>
    <n v="72.062970000000007"/>
    <n v="0"/>
    <n v="0"/>
    <x v="0"/>
    <s v="."/>
    <s v="."/>
    <s v="."/>
    <s v="."/>
    <n v="0"/>
    <n v="0"/>
    <n v="0"/>
    <n v="0"/>
    <n v="0"/>
    <n v="33"/>
    <n v="0"/>
    <m/>
    <x v="5"/>
    <x v="73"/>
    <m/>
    <m/>
  </r>
  <r>
    <x v="634"/>
    <m/>
    <s v="male"/>
    <m/>
    <n v="28"/>
    <n v="72.062970000000007"/>
    <n v="0"/>
    <n v="0"/>
    <x v="0"/>
    <s v="."/>
    <s v="."/>
    <s v="."/>
    <s v="."/>
    <n v="0"/>
    <n v="0"/>
    <n v="0"/>
    <n v="0"/>
    <n v="0"/>
    <n v="33"/>
    <n v="0"/>
    <m/>
    <x v="2"/>
    <x v="13"/>
    <m/>
    <m/>
  </r>
  <r>
    <x v="634"/>
    <m/>
    <s v="male"/>
    <m/>
    <n v="30"/>
    <n v="72.062970000000007"/>
    <n v="0"/>
    <n v="0"/>
    <x v="0"/>
    <s v="."/>
    <s v="."/>
    <s v="."/>
    <s v="."/>
    <n v="0"/>
    <n v="0"/>
    <n v="0"/>
    <n v="0"/>
    <n v="0"/>
    <n v="33"/>
    <n v="0"/>
    <m/>
    <x v="5"/>
    <x v="74"/>
    <m/>
    <m/>
  </r>
  <r>
    <x v="634"/>
    <m/>
    <s v="male"/>
    <m/>
    <n v="30"/>
    <n v="72.062970000000007"/>
    <n v="0"/>
    <n v="0"/>
    <x v="0"/>
    <s v="."/>
    <s v="."/>
    <s v="."/>
    <s v="."/>
    <n v="0"/>
    <n v="0"/>
    <n v="0"/>
    <n v="0"/>
    <n v="0"/>
    <n v="33"/>
    <n v="0"/>
    <m/>
    <x v="5"/>
    <x v="74"/>
    <m/>
    <m/>
  </r>
  <r>
    <x v="634"/>
    <m/>
    <s v="male"/>
    <m/>
    <n v="29"/>
    <n v="72.062970000000007"/>
    <n v="0"/>
    <n v="0"/>
    <x v="0"/>
    <s v="."/>
    <s v="."/>
    <s v="."/>
    <s v="."/>
    <n v="0"/>
    <n v="0"/>
    <n v="0"/>
    <n v="0"/>
    <n v="0"/>
    <n v="33"/>
    <n v="0"/>
    <m/>
    <x v="5"/>
    <x v="38"/>
    <m/>
    <m/>
  </r>
  <r>
    <x v="634"/>
    <m/>
    <s v="male"/>
    <m/>
    <n v="30"/>
    <n v="72.06297000000000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35"/>
    <m/>
    <s v="male"/>
    <m/>
    <n v="30"/>
    <n v="63.816563000000002"/>
    <n v="0"/>
    <n v="0"/>
    <x v="0"/>
    <s v="."/>
    <s v="."/>
    <s v="."/>
    <s v="."/>
    <n v="0"/>
    <n v="0"/>
    <n v="0"/>
    <n v="0"/>
    <n v="0"/>
    <n v="34"/>
    <n v="0"/>
    <m/>
    <x v="16"/>
    <x v="128"/>
    <m/>
    <m/>
  </r>
  <r>
    <x v="636"/>
    <m/>
    <s v="female"/>
    <m/>
    <n v="20"/>
    <n v="77.037639999999996"/>
    <n v="1"/>
    <n v="1"/>
    <x v="4"/>
    <s v="."/>
    <s v="."/>
    <s v="."/>
    <s v="."/>
    <n v="1"/>
    <n v="2"/>
    <n v="1"/>
    <n v="1"/>
    <n v="0"/>
    <n v="34"/>
    <n v="6"/>
    <m/>
    <x v="19"/>
    <x v="187"/>
    <m/>
    <m/>
  </r>
  <r>
    <x v="636"/>
    <m/>
    <s v="female"/>
    <m/>
    <n v="15"/>
    <n v="77.037639999999996"/>
    <n v="1"/>
    <n v="1"/>
    <x v="18"/>
    <s v="."/>
    <s v="."/>
    <s v="."/>
    <s v="."/>
    <n v="2"/>
    <n v="2"/>
    <n v="1"/>
    <n v="1"/>
    <n v="1"/>
    <n v="34"/>
    <n v="8"/>
    <m/>
    <x v="19"/>
    <x v="184"/>
    <m/>
    <m/>
  </r>
  <r>
    <x v="636"/>
    <m/>
    <s v="female"/>
    <m/>
    <n v="4"/>
    <n v="77.037639999999996"/>
    <n v="2"/>
    <n v="2"/>
    <x v="4"/>
    <s v="."/>
    <s v="."/>
    <s v="."/>
    <s v="."/>
    <n v="2"/>
    <n v="3"/>
    <n v="3"/>
    <n v="3"/>
    <n v="2"/>
    <n v="34"/>
    <n v="15"/>
    <m/>
    <x v="20"/>
    <x v="76"/>
    <m/>
    <m/>
  </r>
  <r>
    <x v="637"/>
    <m/>
    <s v="female"/>
    <m/>
    <n v="30"/>
    <n v="61.535933999999997"/>
    <n v="0"/>
    <n v="0"/>
    <x v="0"/>
    <s v="."/>
    <s v="."/>
    <s v="."/>
    <s v="."/>
    <n v="0"/>
    <n v="0"/>
    <n v="0"/>
    <n v="0"/>
    <n v="0"/>
    <n v="33"/>
    <n v="0"/>
    <m/>
    <x v="8"/>
    <x v="112"/>
    <m/>
    <m/>
  </r>
  <r>
    <x v="637"/>
    <m/>
    <s v="female"/>
    <m/>
    <n v="29"/>
    <n v="61.535933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37"/>
    <m/>
    <s v="female"/>
    <m/>
    <n v="30"/>
    <n v="61.535933999999997"/>
    <n v="0"/>
    <n v="0"/>
    <x v="0"/>
    <s v="."/>
    <s v="."/>
    <s v="."/>
    <s v="."/>
    <n v="0"/>
    <n v="0"/>
    <n v="0"/>
    <n v="0"/>
    <n v="0"/>
    <n v="33"/>
    <n v="0"/>
    <m/>
    <x v="8"/>
    <x v="14"/>
    <m/>
    <m/>
  </r>
  <r>
    <x v="638"/>
    <m/>
    <s v="female"/>
    <m/>
    <n v="29"/>
    <n v="68.553049999999999"/>
    <n v="0"/>
    <n v="0"/>
    <x v="0"/>
    <s v="."/>
    <s v="."/>
    <s v="."/>
    <s v="."/>
    <n v="0"/>
    <n v="0"/>
    <n v="0"/>
    <n v="0"/>
    <n v="0"/>
    <n v="33"/>
    <n v="0"/>
    <m/>
    <x v="3"/>
    <x v="144"/>
    <m/>
    <m/>
  </r>
  <r>
    <x v="638"/>
    <m/>
    <s v="female"/>
    <m/>
    <n v="29"/>
    <n v="68.553049999999999"/>
    <n v="0"/>
    <n v="0"/>
    <x v="0"/>
    <s v="."/>
    <s v="."/>
    <s v="."/>
    <s v="."/>
    <n v="0"/>
    <n v="0"/>
    <n v="0"/>
    <n v="0"/>
    <n v="0"/>
    <n v="33"/>
    <n v="0"/>
    <m/>
    <x v="3"/>
    <x v="78"/>
    <m/>
    <m/>
  </r>
  <r>
    <x v="638"/>
    <m/>
    <s v="female"/>
    <m/>
    <n v="30"/>
    <n v="68.553049999999999"/>
    <n v="0"/>
    <n v="0"/>
    <x v="0"/>
    <s v="."/>
    <s v="."/>
    <s v="."/>
    <s v="."/>
    <n v="0"/>
    <n v="0"/>
    <n v="0"/>
    <n v="0"/>
    <n v="0"/>
    <n v="33"/>
    <n v="0"/>
    <m/>
    <x v="1"/>
    <x v="78"/>
    <m/>
    <m/>
  </r>
  <r>
    <x v="638"/>
    <m/>
    <s v="female"/>
    <m/>
    <n v="29"/>
    <n v="68.553049999999999"/>
    <n v="0"/>
    <n v="0"/>
    <x v="0"/>
    <s v="."/>
    <s v="."/>
    <s v="."/>
    <s v="."/>
    <n v="0"/>
    <n v="0"/>
    <n v="0"/>
    <n v="0"/>
    <n v="0"/>
    <n v="33"/>
    <n v="0"/>
    <m/>
    <x v="1"/>
    <x v="113"/>
    <m/>
    <m/>
  </r>
  <r>
    <x v="638"/>
    <m/>
    <s v="female"/>
    <m/>
    <n v="28"/>
    <n v="68.553049999999999"/>
    <n v="0"/>
    <n v="0"/>
    <x v="0"/>
    <s v="."/>
    <s v="."/>
    <s v="."/>
    <s v="."/>
    <n v="0"/>
    <n v="0"/>
    <n v="0"/>
    <n v="0"/>
    <n v="0"/>
    <n v="33"/>
    <n v="0"/>
    <m/>
    <x v="1"/>
    <x v="166"/>
    <m/>
    <m/>
  </r>
  <r>
    <x v="639"/>
    <m/>
    <s v="male"/>
    <m/>
    <n v="26"/>
    <n v="69.938400000000001"/>
    <n v="0.5"/>
    <n v="0"/>
    <x v="1"/>
    <s v="Active Mood disorder"/>
    <s v="."/>
    <s v="."/>
    <s v="."/>
    <n v="0.5"/>
    <n v="0.5"/>
    <n v="1"/>
    <n v="1"/>
    <n v="0"/>
    <n v="34"/>
    <n v="3"/>
    <m/>
    <x v="4"/>
    <x v="182"/>
    <m/>
    <m/>
  </r>
  <r>
    <x v="639"/>
    <m/>
    <s v="male"/>
    <m/>
    <n v="27"/>
    <n v="69.938400000000001"/>
    <n v="0.5"/>
    <n v="0"/>
    <x v="1"/>
    <s v="Active Mood disorder"/>
    <s v="."/>
    <s v="."/>
    <s v="."/>
    <n v="0"/>
    <n v="0.5"/>
    <n v="0.5"/>
    <n v="0"/>
    <n v="0"/>
    <n v="34"/>
    <n v="1"/>
    <m/>
    <x v="4"/>
    <x v="137"/>
    <m/>
    <m/>
  </r>
  <r>
    <x v="640"/>
    <m/>
    <s v="female"/>
    <m/>
    <n v="29"/>
    <n v="81.442850000000007"/>
    <n v="0"/>
    <n v="0"/>
    <x v="0"/>
    <s v="Remote CVD"/>
    <s v="."/>
    <s v="."/>
    <s v="."/>
    <n v="0"/>
    <n v="0"/>
    <n v="0"/>
    <n v="0"/>
    <n v="0"/>
    <n v="33"/>
    <n v="0"/>
    <m/>
    <x v="17"/>
    <x v="49"/>
    <m/>
    <m/>
  </r>
  <r>
    <x v="640"/>
    <m/>
    <s v="female"/>
    <m/>
    <n v="26"/>
    <n v="81.442850000000007"/>
    <n v="0.5"/>
    <n v="0"/>
    <x v="1"/>
    <s v="Remote CVD"/>
    <s v="Active Med-induced Cog Dys"/>
    <s v="Remote B-12 Deficiency"/>
    <s v="."/>
    <n v="0"/>
    <n v="0.5"/>
    <n v="0.5"/>
    <n v="0"/>
    <n v="0"/>
    <n v="33"/>
    <n v="1"/>
    <m/>
    <x v="17"/>
    <x v="80"/>
    <m/>
    <m/>
  </r>
  <r>
    <x v="640"/>
    <m/>
    <s v="female"/>
    <m/>
    <n v="22"/>
    <n v="81.442850000000007"/>
    <n v="1"/>
    <n v="1"/>
    <x v="4"/>
    <s v="Remote Mood disorder"/>
    <s v="Active Med-induced Cog Dys"/>
    <s v="."/>
    <s v="."/>
    <n v="0.5"/>
    <n v="0.5"/>
    <n v="1"/>
    <n v="1"/>
    <n v="2"/>
    <n v="33"/>
    <n v="6"/>
    <m/>
    <x v="17"/>
    <x v="73"/>
    <m/>
    <m/>
  </r>
  <r>
    <x v="641"/>
    <m/>
    <s v="female"/>
    <m/>
    <n v="29"/>
    <n v="66.844629999999995"/>
    <n v="0"/>
    <n v="0"/>
    <x v="0"/>
    <s v="Remote Mood disorder"/>
    <s v="."/>
    <s v="."/>
    <s v="."/>
    <n v="0"/>
    <n v="0"/>
    <n v="0"/>
    <n v="0"/>
    <n v="0"/>
    <n v="34"/>
    <n v="0"/>
    <m/>
    <x v="1"/>
    <x v="14"/>
    <m/>
    <m/>
  </r>
  <r>
    <x v="641"/>
    <m/>
    <s v="female"/>
    <m/>
    <n v="30"/>
    <n v="66.844629999999995"/>
    <n v="0"/>
    <n v="0"/>
    <x v="0"/>
    <s v="."/>
    <s v="."/>
    <s v="."/>
    <s v="."/>
    <n v="0"/>
    <n v="0"/>
    <n v="0"/>
    <n v="0"/>
    <n v="0"/>
    <n v="34"/>
    <n v="0"/>
    <m/>
    <x v="1"/>
    <x v="86"/>
    <m/>
    <m/>
  </r>
  <r>
    <x v="641"/>
    <m/>
    <s v="female"/>
    <m/>
    <n v="30"/>
    <n v="66.844629999999995"/>
    <n v="0"/>
    <n v="0"/>
    <x v="0"/>
    <s v="."/>
    <s v="."/>
    <s v="."/>
    <s v="."/>
    <n v="0"/>
    <n v="0"/>
    <n v="0"/>
    <n v="0"/>
    <n v="0"/>
    <n v="34"/>
    <n v="0"/>
    <m/>
    <x v="1"/>
    <x v="43"/>
    <m/>
    <m/>
  </r>
  <r>
    <x v="641"/>
    <m/>
    <s v="female"/>
    <m/>
    <n v="30"/>
    <n v="66.844629999999995"/>
    <n v="0"/>
    <n v="0"/>
    <x v="0"/>
    <s v="."/>
    <s v="."/>
    <s v="."/>
    <s v="."/>
    <n v="0"/>
    <n v="0"/>
    <n v="0"/>
    <n v="0"/>
    <n v="0"/>
    <n v="34"/>
    <n v="0"/>
    <m/>
    <x v="2"/>
    <x v="147"/>
    <m/>
    <m/>
  </r>
  <r>
    <x v="641"/>
    <m/>
    <s v="female"/>
    <m/>
    <n v="30"/>
    <n v="66.844629999999995"/>
    <n v="0"/>
    <n v="0"/>
    <x v="0"/>
    <s v="."/>
    <s v="."/>
    <s v="."/>
    <s v="."/>
    <n v="0"/>
    <n v="0"/>
    <n v="0"/>
    <n v="0"/>
    <n v="0"/>
    <n v="34"/>
    <n v="0"/>
    <m/>
    <x v="2"/>
    <x v="2"/>
    <m/>
    <m/>
  </r>
  <r>
    <x v="641"/>
    <m/>
    <s v="female"/>
    <m/>
    <n v="29"/>
    <n v="66.844629999999995"/>
    <n v="0"/>
    <n v="0"/>
    <x v="0"/>
    <s v="Remote Bereavement"/>
    <s v="."/>
    <s v="."/>
    <s v="."/>
    <n v="0"/>
    <n v="0"/>
    <n v="0"/>
    <n v="0"/>
    <n v="0"/>
    <n v="34"/>
    <n v="0"/>
    <m/>
    <x v="1"/>
    <x v="2"/>
    <m/>
    <m/>
  </r>
  <r>
    <x v="641"/>
    <m/>
    <s v="female"/>
    <m/>
    <n v="30"/>
    <n v="66.844629999999995"/>
    <n v="0"/>
    <n v="0"/>
    <x v="0"/>
    <s v="."/>
    <s v="."/>
    <s v="."/>
    <s v="."/>
    <n v="0"/>
    <n v="0"/>
    <n v="0"/>
    <n v="0"/>
    <n v="0"/>
    <n v="34"/>
    <n v="0"/>
    <m/>
    <x v="1"/>
    <x v="2"/>
    <m/>
    <m/>
  </r>
  <r>
    <x v="641"/>
    <m/>
    <s v="female"/>
    <m/>
    <n v="30"/>
    <n v="66.844629999999995"/>
    <n v="0"/>
    <n v="0"/>
    <x v="0"/>
    <s v="."/>
    <s v="."/>
    <s v="."/>
    <s v="."/>
    <n v="0"/>
    <n v="0"/>
    <n v="0"/>
    <n v="0"/>
    <n v="0"/>
    <n v="34"/>
    <n v="0"/>
    <m/>
    <x v="1"/>
    <x v="112"/>
    <m/>
    <m/>
  </r>
  <r>
    <x v="641"/>
    <m/>
    <s v="female"/>
    <m/>
    <n v="30"/>
    <n v="66.844629999999995"/>
    <n v="0"/>
    <n v="0"/>
    <x v="0"/>
    <s v="Remote Mood disorder"/>
    <s v="."/>
    <s v="."/>
    <s v="."/>
    <n v="0"/>
    <n v="0"/>
    <n v="0"/>
    <n v="0"/>
    <n v="0"/>
    <n v="34"/>
    <n v="0"/>
    <m/>
    <x v="1"/>
    <x v="15"/>
    <m/>
    <m/>
  </r>
  <r>
    <x v="641"/>
    <m/>
    <s v="female"/>
    <m/>
    <n v="29"/>
    <n v="66.844629999999995"/>
    <n v="0"/>
    <n v="0"/>
    <x v="0"/>
    <s v="Remote Mood disorder"/>
    <s v="."/>
    <s v="."/>
    <s v="."/>
    <n v="0"/>
    <n v="0"/>
    <n v="0"/>
    <n v="0"/>
    <n v="0"/>
    <n v="34"/>
    <n v="0"/>
    <m/>
    <x v="1"/>
    <x v="112"/>
    <m/>
    <m/>
  </r>
  <r>
    <x v="641"/>
    <m/>
    <s v="female"/>
    <m/>
    <n v="30"/>
    <n v="66.844629999999995"/>
    <n v="0"/>
    <n v="0"/>
    <x v="0"/>
    <s v="Remote Mood disorder"/>
    <s v="."/>
    <s v="."/>
    <s v="."/>
    <n v="0"/>
    <n v="0"/>
    <n v="0"/>
    <n v="0"/>
    <n v="0"/>
    <n v="34"/>
    <n v="0"/>
    <m/>
    <x v="0"/>
    <x v="0"/>
    <m/>
    <m/>
  </r>
  <r>
    <x v="642"/>
    <m/>
    <s v="female"/>
    <m/>
    <n v="28"/>
    <n v="76.941820000000007"/>
    <n v="0"/>
    <n v="0"/>
    <x v="0"/>
    <s v="."/>
    <s v="."/>
    <s v="."/>
    <s v="."/>
    <n v="0"/>
    <n v="0"/>
    <n v="0"/>
    <n v="0"/>
    <n v="0"/>
    <n v="33"/>
    <n v="0"/>
    <m/>
    <x v="0"/>
    <x v="96"/>
    <m/>
    <m/>
  </r>
  <r>
    <x v="642"/>
    <m/>
    <s v="female"/>
    <m/>
    <n v="30"/>
    <n v="76.941820000000007"/>
    <n v="0"/>
    <n v="0"/>
    <x v="0"/>
    <s v="Remote Mood disorder"/>
    <s v="."/>
    <s v="."/>
    <s v="."/>
    <n v="0"/>
    <n v="0"/>
    <n v="0"/>
    <n v="0"/>
    <n v="0"/>
    <n v="33"/>
    <n v="0"/>
    <m/>
    <x v="0"/>
    <x v="91"/>
    <m/>
    <m/>
  </r>
  <r>
    <x v="642"/>
    <m/>
    <s v="female"/>
    <m/>
    <n v="30"/>
    <n v="76.941820000000007"/>
    <n v="0"/>
    <n v="0"/>
    <x v="0"/>
    <s v="."/>
    <s v="."/>
    <s v="."/>
    <s v="."/>
    <n v="0"/>
    <n v="0"/>
    <n v="0"/>
    <n v="0"/>
    <n v="0"/>
    <n v="33"/>
    <n v="0"/>
    <m/>
    <x v="0"/>
    <x v="90"/>
    <m/>
    <m/>
  </r>
  <r>
    <x v="642"/>
    <m/>
    <s v="female"/>
    <m/>
    <n v="30"/>
    <n v="76.941820000000007"/>
    <n v="0"/>
    <n v="0"/>
    <x v="0"/>
    <s v="Active Mood disorder"/>
    <s v="."/>
    <s v="."/>
    <s v="."/>
    <n v="0"/>
    <n v="0"/>
    <n v="0"/>
    <n v="0"/>
    <n v="0"/>
    <n v="33"/>
    <n v="0"/>
    <m/>
    <x v="0"/>
    <x v="165"/>
    <m/>
    <m/>
  </r>
  <r>
    <x v="642"/>
    <m/>
    <s v="female"/>
    <m/>
    <n v="29"/>
    <n v="76.941820000000007"/>
    <n v="0"/>
    <n v="0"/>
    <x v="0"/>
    <s v="."/>
    <s v="."/>
    <s v="."/>
    <s v="."/>
    <n v="0"/>
    <n v="0"/>
    <n v="0"/>
    <n v="0"/>
    <n v="0"/>
    <n v="33"/>
    <n v="0"/>
    <m/>
    <x v="0"/>
    <x v="184"/>
    <m/>
    <m/>
  </r>
  <r>
    <x v="642"/>
    <m/>
    <s v="female"/>
    <m/>
    <n v="30"/>
    <n v="76.941820000000007"/>
    <n v="0"/>
    <n v="0"/>
    <x v="0"/>
    <s v="Active CVD"/>
    <s v="Active Mood disorder"/>
    <s v="."/>
    <s v="."/>
    <n v="0"/>
    <n v="0"/>
    <n v="0"/>
    <n v="0"/>
    <n v="0"/>
    <n v="33"/>
    <n v="0"/>
    <m/>
    <x v="9"/>
    <x v="132"/>
    <m/>
    <m/>
  </r>
  <r>
    <x v="642"/>
    <m/>
    <s v="female"/>
    <m/>
    <n v="29"/>
    <n v="76.941820000000007"/>
    <n v="0"/>
    <n v="0"/>
    <x v="0"/>
    <s v="."/>
    <s v="."/>
    <s v="."/>
    <s v="."/>
    <n v="0"/>
    <n v="0"/>
    <n v="0"/>
    <n v="0"/>
    <n v="0"/>
    <n v="33"/>
    <n v="0"/>
    <m/>
    <x v="17"/>
    <x v="150"/>
    <m/>
    <m/>
  </r>
  <r>
    <x v="642"/>
    <m/>
    <s v="female"/>
    <m/>
    <n v="28"/>
    <n v="76.94182000000000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42"/>
    <m/>
    <s v="female"/>
    <m/>
    <n v="27"/>
    <n v="76.941820000000007"/>
    <n v="0"/>
    <n v="0"/>
    <x v="0"/>
    <s v="Active Mood disorder"/>
    <s v="."/>
    <s v="."/>
    <s v="."/>
    <n v="0"/>
    <n v="0"/>
    <n v="0"/>
    <n v="0.5"/>
    <n v="0"/>
    <n v="33"/>
    <n v="0.5"/>
    <m/>
    <x v="17"/>
    <x v="150"/>
    <m/>
    <m/>
  </r>
  <r>
    <x v="642"/>
    <m/>
    <s v="female"/>
    <m/>
    <n v="30"/>
    <n v="76.941820000000007"/>
    <n v="0"/>
    <n v="0"/>
    <x v="0"/>
    <s v="Active Mood disorder"/>
    <s v="."/>
    <s v="."/>
    <s v="."/>
    <n v="0"/>
    <n v="0"/>
    <n v="0"/>
    <n v="0"/>
    <n v="0"/>
    <n v="33"/>
    <n v="0"/>
    <m/>
    <x v="19"/>
    <x v="205"/>
    <m/>
    <m/>
  </r>
  <r>
    <x v="643"/>
    <m/>
    <s v="male"/>
    <m/>
    <n v="29"/>
    <n v="59.687885000000001"/>
    <n v="0"/>
    <n v="0"/>
    <x v="0"/>
    <s v="."/>
    <s v="."/>
    <s v="."/>
    <s v="."/>
    <n v="0"/>
    <n v="0"/>
    <n v="0"/>
    <n v="0"/>
    <n v="0"/>
    <n v="34"/>
    <n v="0"/>
    <m/>
    <x v="6"/>
    <x v="183"/>
    <m/>
    <m/>
  </r>
  <r>
    <x v="644"/>
    <m/>
    <s v="female"/>
    <m/>
    <n v="30"/>
    <n v="69.511290000000002"/>
    <n v="0"/>
    <n v="0"/>
    <x v="0"/>
    <s v="Remote Mood disorder"/>
    <s v="Remote B-12 Deficiency"/>
    <s v="."/>
    <s v="."/>
    <n v="0"/>
    <n v="0"/>
    <n v="0"/>
    <n v="0"/>
    <n v="0"/>
    <n v="33"/>
    <n v="0"/>
    <m/>
    <x v="3"/>
    <x v="118"/>
    <m/>
    <m/>
  </r>
  <r>
    <x v="645"/>
    <m/>
    <s v="male"/>
    <m/>
    <n v="29"/>
    <n v="71.928820000000002"/>
    <n v="0.5"/>
    <n v="0"/>
    <x v="1"/>
    <s v="."/>
    <s v="."/>
    <s v="."/>
    <s v="."/>
    <n v="0"/>
    <n v="0"/>
    <n v="0.5"/>
    <n v="0"/>
    <n v="0"/>
    <n v="33"/>
    <n v="0.5"/>
    <m/>
    <x v="0"/>
    <x v="117"/>
    <m/>
    <m/>
  </r>
  <r>
    <x v="645"/>
    <m/>
    <s v="male"/>
    <m/>
    <n v="30"/>
    <n v="71.928820000000002"/>
    <n v="0.5"/>
    <n v="0"/>
    <x v="2"/>
    <s v="."/>
    <s v="."/>
    <s v="."/>
    <s v="."/>
    <n v="0"/>
    <n v="0.5"/>
    <n v="0.5"/>
    <n v="0"/>
    <n v="0"/>
    <n v="33"/>
    <n v="1"/>
    <m/>
    <x v="0"/>
    <x v="18"/>
    <m/>
    <m/>
  </r>
  <r>
    <x v="645"/>
    <m/>
    <s v="male"/>
    <m/>
    <n v="30"/>
    <n v="71.928820000000002"/>
    <n v="0.5"/>
    <n v="0"/>
    <x v="2"/>
    <s v="."/>
    <s v="."/>
    <s v="."/>
    <s v="."/>
    <n v="0"/>
    <n v="0"/>
    <n v="0.5"/>
    <n v="0"/>
    <n v="0"/>
    <n v="33"/>
    <n v="0.5"/>
    <m/>
    <x v="0"/>
    <x v="154"/>
    <m/>
    <m/>
  </r>
  <r>
    <x v="645"/>
    <m/>
    <s v="male"/>
    <m/>
    <n v="30"/>
    <n v="71.928820000000002"/>
    <n v="0.5"/>
    <n v="0"/>
    <x v="12"/>
    <s v="."/>
    <s v="."/>
    <s v="."/>
    <s v="."/>
    <n v="0"/>
    <n v="0.5"/>
    <n v="0.5"/>
    <n v="0"/>
    <n v="0"/>
    <n v="33"/>
    <n v="1"/>
    <m/>
    <x v="0"/>
    <x v="49"/>
    <m/>
    <m/>
  </r>
  <r>
    <x v="645"/>
    <m/>
    <s v="male"/>
    <m/>
    <n v="29"/>
    <n v="71.928820000000002"/>
    <n v="0"/>
    <n v="0"/>
    <x v="0"/>
    <s v="."/>
    <s v="."/>
    <s v="."/>
    <s v="."/>
    <n v="0"/>
    <n v="0"/>
    <n v="0"/>
    <n v="0"/>
    <n v="0"/>
    <n v="33"/>
    <n v="0"/>
    <m/>
    <x v="16"/>
    <x v="18"/>
    <m/>
    <m/>
  </r>
  <r>
    <x v="645"/>
    <m/>
    <s v="male"/>
    <m/>
    <n v="30"/>
    <n v="71.928820000000002"/>
    <n v="0"/>
    <n v="0"/>
    <x v="0"/>
    <s v="."/>
    <s v="."/>
    <s v="."/>
    <s v="."/>
    <n v="0"/>
    <n v="0"/>
    <n v="0"/>
    <n v="0"/>
    <n v="0"/>
    <n v="33"/>
    <n v="0"/>
    <m/>
    <x v="14"/>
    <x v="16"/>
    <m/>
    <m/>
  </r>
  <r>
    <x v="645"/>
    <m/>
    <s v="male"/>
    <m/>
    <n v="28"/>
    <n v="71.928820000000002"/>
    <n v="0.5"/>
    <n v="0.5"/>
    <x v="18"/>
    <s v="."/>
    <s v="."/>
    <s v="."/>
    <s v="."/>
    <n v="0.5"/>
    <n v="1"/>
    <n v="0.5"/>
    <n v="0"/>
    <n v="0"/>
    <n v="33"/>
    <n v="2.5"/>
    <m/>
    <x v="14"/>
    <x v="2"/>
    <m/>
    <m/>
  </r>
  <r>
    <x v="645"/>
    <m/>
    <s v="male"/>
    <m/>
    <n v="29"/>
    <n v="71.928820000000002"/>
    <n v="0.5"/>
    <n v="0"/>
    <x v="4"/>
    <s v="."/>
    <s v="."/>
    <s v="."/>
    <s v="."/>
    <n v="0"/>
    <n v="0"/>
    <n v="0.5"/>
    <n v="0.5"/>
    <n v="0"/>
    <n v="33"/>
    <n v="1"/>
    <m/>
    <x v="16"/>
    <x v="18"/>
    <m/>
    <m/>
  </r>
  <r>
    <x v="645"/>
    <m/>
    <s v="male"/>
    <m/>
    <n v="27"/>
    <n v="71.928820000000002"/>
    <n v="0.5"/>
    <n v="0.5"/>
    <x v="19"/>
    <s v="."/>
    <s v="."/>
    <s v="."/>
    <s v="."/>
    <n v="0.5"/>
    <n v="0.5"/>
    <n v="0.5"/>
    <n v="0"/>
    <n v="0"/>
    <n v="33"/>
    <n v="2"/>
    <m/>
    <x v="14"/>
    <x v="16"/>
    <m/>
    <m/>
  </r>
  <r>
    <x v="645"/>
    <m/>
    <s v="male"/>
    <m/>
    <n v="29"/>
    <n v="71.928820000000002"/>
    <n v="0.5"/>
    <n v="0"/>
    <x v="27"/>
    <s v="Active Mood disorder"/>
    <s v="."/>
    <s v="."/>
    <s v="."/>
    <n v="0"/>
    <n v="0.5"/>
    <n v="0.5"/>
    <n v="0.5"/>
    <n v="0"/>
    <n v="33"/>
    <n v="1.5"/>
    <m/>
    <x v="14"/>
    <x v="18"/>
    <m/>
    <m/>
  </r>
  <r>
    <x v="645"/>
    <m/>
    <s v="male"/>
    <m/>
    <n v="27"/>
    <n v="71.928820000000002"/>
    <n v="0.5"/>
    <n v="0"/>
    <x v="4"/>
    <s v="."/>
    <s v="."/>
    <s v="."/>
    <s v="."/>
    <n v="0.5"/>
    <n v="0.5"/>
    <n v="0.5"/>
    <n v="0"/>
    <n v="0"/>
    <n v="33"/>
    <n v="1.5"/>
    <m/>
    <x v="14"/>
    <x v="16"/>
    <m/>
    <m/>
  </r>
  <r>
    <x v="645"/>
    <m/>
    <s v="male"/>
    <m/>
    <n v="29"/>
    <n v="71.928820000000002"/>
    <n v="0.5"/>
    <n v="0"/>
    <x v="15"/>
    <s v="."/>
    <s v="."/>
    <s v="."/>
    <s v="."/>
    <n v="0"/>
    <n v="0"/>
    <n v="0.5"/>
    <n v="0"/>
    <n v="0"/>
    <n v="33"/>
    <n v="0.5"/>
    <m/>
    <x v="14"/>
    <x v="42"/>
    <m/>
    <m/>
  </r>
  <r>
    <x v="645"/>
    <m/>
    <s v="male"/>
    <m/>
    <n v="25"/>
    <n v="71.928820000000002"/>
    <n v="0.5"/>
    <n v="0"/>
    <x v="1"/>
    <s v="."/>
    <s v="."/>
    <s v="."/>
    <s v="."/>
    <n v="0"/>
    <n v="0.5"/>
    <n v="0.5"/>
    <n v="0"/>
    <n v="0"/>
    <n v="33"/>
    <n v="1"/>
    <m/>
    <x v="14"/>
    <x v="72"/>
    <m/>
    <m/>
  </r>
  <r>
    <x v="645"/>
    <m/>
    <s v="male"/>
    <m/>
    <n v="26"/>
    <n v="71.928820000000002"/>
    <n v="0.5"/>
    <n v="0"/>
    <x v="4"/>
    <s v="."/>
    <s v="."/>
    <s v="."/>
    <s v="."/>
    <n v="0.5"/>
    <n v="0"/>
    <n v="0.5"/>
    <n v="0"/>
    <n v="0"/>
    <n v="33"/>
    <n v="1"/>
    <m/>
    <x v="6"/>
    <x v="3"/>
    <m/>
    <m/>
  </r>
  <r>
    <x v="645"/>
    <m/>
    <s v="male"/>
    <m/>
    <n v="29"/>
    <n v="71.928820000000002"/>
    <n v="0.5"/>
    <n v="0.5"/>
    <x v="4"/>
    <s v="."/>
    <s v="."/>
    <s v="."/>
    <s v="."/>
    <n v="0"/>
    <n v="0.5"/>
    <n v="0.5"/>
    <n v="0"/>
    <n v="0"/>
    <n v="33"/>
    <n v="1.5"/>
    <m/>
    <x v="0"/>
    <x v="0"/>
    <m/>
    <m/>
  </r>
  <r>
    <x v="646"/>
    <m/>
    <s v="female"/>
    <m/>
    <n v="29"/>
    <n v="52.232716000000003"/>
    <n v="0"/>
    <n v="0"/>
    <x v="0"/>
    <s v="."/>
    <s v="."/>
    <s v="."/>
    <s v="."/>
    <n v="0"/>
    <n v="0"/>
    <n v="0"/>
    <n v="0"/>
    <n v="0"/>
    <n v="23"/>
    <n v="0"/>
    <m/>
    <x v="9"/>
    <x v="111"/>
    <m/>
    <m/>
  </r>
  <r>
    <x v="646"/>
    <m/>
    <s v="female"/>
    <m/>
    <n v="30"/>
    <n v="52.232716000000003"/>
    <n v="0"/>
    <n v="0"/>
    <x v="0"/>
    <s v="Remote Bereavement"/>
    <s v="."/>
    <s v="."/>
    <s v="."/>
    <n v="0"/>
    <n v="0"/>
    <n v="0"/>
    <n v="0"/>
    <n v="0"/>
    <n v="23"/>
    <n v="0"/>
    <m/>
    <x v="5"/>
    <x v="53"/>
    <m/>
    <m/>
  </r>
  <r>
    <x v="647"/>
    <m/>
    <s v="female"/>
    <m/>
    <n v="30"/>
    <n v="61.051333999999997"/>
    <n v="0"/>
    <n v="0"/>
    <x v="0"/>
    <s v="."/>
    <s v="."/>
    <s v="."/>
    <s v="."/>
    <n v="0"/>
    <n v="0"/>
    <n v="0"/>
    <n v="0.5"/>
    <n v="0"/>
    <n v="33"/>
    <n v="0.5"/>
    <m/>
    <x v="1"/>
    <x v="54"/>
    <m/>
    <m/>
  </r>
  <r>
    <x v="647"/>
    <m/>
    <s v="female"/>
    <m/>
    <n v="29"/>
    <n v="61.051333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48"/>
    <m/>
    <s v="male"/>
    <m/>
    <n v="30"/>
    <n v="71.780974999999998"/>
    <n v="0"/>
    <n v="0"/>
    <x v="0"/>
    <s v="."/>
    <s v="."/>
    <s v="."/>
    <s v="."/>
    <n v="0"/>
    <n v="0"/>
    <n v="0"/>
    <n v="0"/>
    <n v="0"/>
    <n v="44"/>
    <n v="0"/>
    <m/>
    <x v="14"/>
    <x v="32"/>
    <m/>
    <m/>
  </r>
  <r>
    <x v="648"/>
    <m/>
    <s v="male"/>
    <m/>
    <n v="29"/>
    <n v="71.780974999999998"/>
    <n v="0"/>
    <n v="0"/>
    <x v="0"/>
    <s v="."/>
    <s v="."/>
    <s v="."/>
    <s v="."/>
    <n v="0"/>
    <n v="0"/>
    <n v="0"/>
    <n v="0"/>
    <n v="0"/>
    <n v="44"/>
    <n v="0"/>
    <m/>
    <x v="14"/>
    <x v="32"/>
    <m/>
    <m/>
  </r>
  <r>
    <x v="649"/>
    <m/>
    <s v="male"/>
    <m/>
    <n v="29"/>
    <n v="88.26831"/>
    <n v="0"/>
    <n v="0"/>
    <x v="0"/>
    <s v="."/>
    <s v="."/>
    <s v="."/>
    <s v="."/>
    <n v="0"/>
    <n v="0"/>
    <n v="0"/>
    <n v="0"/>
    <n v="0"/>
    <n v="33"/>
    <n v="0"/>
    <m/>
    <x v="0"/>
    <x v="112"/>
    <m/>
    <m/>
  </r>
  <r>
    <x v="649"/>
    <m/>
    <s v="male"/>
    <m/>
    <n v="28"/>
    <n v="88.26831"/>
    <n v="0"/>
    <n v="0"/>
    <x v="0"/>
    <s v="."/>
    <s v="."/>
    <s v="."/>
    <s v="."/>
    <n v="0"/>
    <n v="0"/>
    <n v="0"/>
    <n v="0"/>
    <n v="0"/>
    <n v="33"/>
    <n v="0"/>
    <m/>
    <x v="0"/>
    <x v="2"/>
    <m/>
    <m/>
  </r>
  <r>
    <x v="649"/>
    <m/>
    <s v="male"/>
    <m/>
    <n v="28"/>
    <n v="88.26831"/>
    <n v="0"/>
    <n v="0"/>
    <x v="0"/>
    <s v="Active Mood disorder"/>
    <s v="."/>
    <s v="."/>
    <s v="."/>
    <n v="0"/>
    <n v="0.5"/>
    <n v="0"/>
    <n v="0"/>
    <n v="0"/>
    <n v="33"/>
    <n v="0.5"/>
    <m/>
    <x v="0"/>
    <x v="147"/>
    <m/>
    <m/>
  </r>
  <r>
    <x v="649"/>
    <m/>
    <s v="male"/>
    <m/>
    <n v="30"/>
    <n v="88.26831"/>
    <n v="0"/>
    <n v="0"/>
    <x v="0"/>
    <s v="Active Mood disorder"/>
    <s v="."/>
    <s v="."/>
    <s v="."/>
    <n v="0"/>
    <n v="0"/>
    <n v="0"/>
    <n v="0"/>
    <n v="0"/>
    <n v="33"/>
    <n v="0"/>
    <m/>
    <x v="0"/>
    <x v="112"/>
    <m/>
    <m/>
  </r>
  <r>
    <x v="649"/>
    <m/>
    <s v="male"/>
    <m/>
    <n v="27"/>
    <n v="88.26831"/>
    <n v="0"/>
    <n v="0"/>
    <x v="0"/>
    <s v="."/>
    <s v="."/>
    <s v="."/>
    <s v="."/>
    <n v="0"/>
    <n v="0"/>
    <n v="0"/>
    <n v="0"/>
    <n v="0"/>
    <n v="33"/>
    <n v="0"/>
    <m/>
    <x v="4"/>
    <x v="147"/>
    <m/>
    <m/>
  </r>
  <r>
    <x v="649"/>
    <m/>
    <s v="male"/>
    <m/>
    <m/>
    <n v="88.2683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50"/>
    <m/>
    <s v="male"/>
    <m/>
    <n v="29"/>
    <n v="43.471595999999998"/>
    <n v="0"/>
    <n v="0"/>
    <x v="0"/>
    <s v="."/>
    <s v="."/>
    <s v="."/>
    <s v="."/>
    <n v="0"/>
    <n v="0"/>
    <n v="0"/>
    <n v="0"/>
    <n v="0"/>
    <n v="33"/>
    <n v="0"/>
    <m/>
    <x v="0"/>
    <x v="145"/>
    <m/>
    <m/>
  </r>
  <r>
    <x v="650"/>
    <m/>
    <s v="male"/>
    <m/>
    <n v="30"/>
    <n v="43.471595999999998"/>
    <n v="0"/>
    <n v="0"/>
    <x v="0"/>
    <s v="."/>
    <s v="."/>
    <s v="."/>
    <s v="."/>
    <n v="0"/>
    <n v="0"/>
    <n v="0"/>
    <n v="0"/>
    <n v="0"/>
    <n v="33"/>
    <n v="0"/>
    <m/>
    <x v="27"/>
    <x v="102"/>
    <m/>
    <m/>
  </r>
  <r>
    <x v="650"/>
    <m/>
    <s v="male"/>
    <m/>
    <n v="30"/>
    <n v="43.471595999999998"/>
    <n v="0"/>
    <n v="0"/>
    <x v="0"/>
    <s v="."/>
    <s v="."/>
    <s v="."/>
    <s v="."/>
    <n v="0"/>
    <n v="0"/>
    <n v="0"/>
    <n v="0"/>
    <n v="0"/>
    <n v="33"/>
    <n v="0"/>
    <m/>
    <x v="27"/>
    <x v="183"/>
    <m/>
    <m/>
  </r>
  <r>
    <x v="650"/>
    <m/>
    <s v="male"/>
    <m/>
    <n v="30"/>
    <n v="43.471595999999998"/>
    <n v="0"/>
    <n v="0"/>
    <x v="0"/>
    <s v="."/>
    <s v="."/>
    <s v="."/>
    <s v="."/>
    <n v="0"/>
    <n v="0"/>
    <n v="0"/>
    <n v="0"/>
    <n v="0"/>
    <n v="33"/>
    <n v="0"/>
    <m/>
    <x v="27"/>
    <x v="138"/>
    <m/>
    <m/>
  </r>
  <r>
    <x v="650"/>
    <m/>
    <s v="male"/>
    <m/>
    <n v="30"/>
    <n v="43.471595999999998"/>
    <n v="0"/>
    <n v="0"/>
    <x v="0"/>
    <s v="."/>
    <s v="."/>
    <s v="."/>
    <s v="."/>
    <n v="0"/>
    <n v="0"/>
    <n v="0"/>
    <n v="0"/>
    <n v="0"/>
    <n v="33"/>
    <n v="0"/>
    <m/>
    <x v="27"/>
    <x v="176"/>
    <m/>
    <m/>
  </r>
  <r>
    <x v="651"/>
    <m/>
    <s v="female"/>
    <m/>
    <n v="29"/>
    <n v="79.542779999999993"/>
    <n v="0"/>
    <n v="0"/>
    <x v="0"/>
    <s v="."/>
    <s v="."/>
    <s v="."/>
    <s v="."/>
    <n v="0"/>
    <n v="0"/>
    <n v="0"/>
    <n v="0"/>
    <n v="0"/>
    <n v="33"/>
    <n v="0"/>
    <m/>
    <x v="0"/>
    <x v="144"/>
    <m/>
    <m/>
  </r>
  <r>
    <x v="651"/>
    <m/>
    <s v="female"/>
    <m/>
    <n v="28"/>
    <n v="79.542779999999993"/>
    <n v="0"/>
    <n v="0"/>
    <x v="0"/>
    <s v="."/>
    <s v="."/>
    <s v="."/>
    <s v="."/>
    <n v="0"/>
    <n v="0"/>
    <n v="0"/>
    <n v="0"/>
    <n v="0"/>
    <n v="33"/>
    <n v="0"/>
    <m/>
    <x v="0"/>
    <x v="107"/>
    <m/>
    <m/>
  </r>
  <r>
    <x v="651"/>
    <m/>
    <s v="female"/>
    <m/>
    <n v="29"/>
    <n v="79.542779999999993"/>
    <n v="0"/>
    <n v="0"/>
    <x v="0"/>
    <s v="."/>
    <s v="."/>
    <s v="."/>
    <s v="."/>
    <n v="0"/>
    <n v="0"/>
    <n v="0"/>
    <n v="0"/>
    <n v="0"/>
    <n v="33"/>
    <n v="0"/>
    <m/>
    <x v="0"/>
    <x v="118"/>
    <m/>
    <m/>
  </r>
  <r>
    <x v="651"/>
    <m/>
    <s v="female"/>
    <m/>
    <n v="29"/>
    <n v="79.542779999999993"/>
    <n v="0"/>
    <n v="0"/>
    <x v="0"/>
    <s v="."/>
    <s v="."/>
    <s v="."/>
    <s v="."/>
    <n v="0"/>
    <n v="0"/>
    <n v="0"/>
    <n v="0"/>
    <n v="0"/>
    <n v="33"/>
    <n v="0"/>
    <m/>
    <x v="0"/>
    <x v="166"/>
    <m/>
    <m/>
  </r>
  <r>
    <x v="651"/>
    <m/>
    <s v="female"/>
    <m/>
    <n v="29"/>
    <n v="79.542779999999993"/>
    <n v="0"/>
    <n v="0"/>
    <x v="0"/>
    <s v="."/>
    <s v="."/>
    <s v="."/>
    <s v="."/>
    <n v="0.5"/>
    <n v="0"/>
    <n v="0"/>
    <n v="0"/>
    <n v="0"/>
    <n v="33"/>
    <n v="0.5"/>
    <m/>
    <x v="0"/>
    <x v="166"/>
    <m/>
    <m/>
  </r>
  <r>
    <x v="651"/>
    <m/>
    <s v="female"/>
    <m/>
    <n v="30"/>
    <n v="79.542779999999993"/>
    <n v="0"/>
    <n v="0"/>
    <x v="0"/>
    <s v="."/>
    <s v="."/>
    <s v="."/>
    <s v="."/>
    <n v="0"/>
    <n v="0"/>
    <n v="0"/>
    <n v="0"/>
    <n v="0"/>
    <n v="33"/>
    <n v="0"/>
    <m/>
    <x v="0"/>
    <x v="111"/>
    <m/>
    <m/>
  </r>
  <r>
    <x v="651"/>
    <m/>
    <s v="female"/>
    <m/>
    <n v="29"/>
    <n v="79.542779999999993"/>
    <n v="0"/>
    <n v="0"/>
    <x v="0"/>
    <s v="."/>
    <s v="."/>
    <s v="."/>
    <s v="."/>
    <n v="0"/>
    <n v="0"/>
    <n v="0"/>
    <n v="0"/>
    <n v="0"/>
    <n v="33"/>
    <n v="0"/>
    <m/>
    <x v="9"/>
    <x v="96"/>
    <m/>
    <m/>
  </r>
  <r>
    <x v="651"/>
    <m/>
    <s v="female"/>
    <m/>
    <n v="27"/>
    <n v="79.542779999999993"/>
    <n v="0.5"/>
    <n v="0.5"/>
    <x v="2"/>
    <s v="."/>
    <s v="."/>
    <s v="."/>
    <s v="."/>
    <n v="0.5"/>
    <n v="0.5"/>
    <n v="0"/>
    <n v="0.5"/>
    <n v="0"/>
    <n v="33"/>
    <n v="1.5"/>
    <m/>
    <x v="5"/>
    <x v="173"/>
    <m/>
    <m/>
  </r>
  <r>
    <x v="651"/>
    <m/>
    <s v="female"/>
    <m/>
    <n v="29"/>
    <n v="79.542779999999993"/>
    <n v="0"/>
    <n v="0"/>
    <x v="0"/>
    <s v="."/>
    <s v="."/>
    <s v="."/>
    <s v="."/>
    <n v="0"/>
    <n v="0.5"/>
    <n v="0"/>
    <n v="0"/>
    <n v="0"/>
    <n v="33"/>
    <n v="0.5"/>
    <m/>
    <x v="17"/>
    <x v="165"/>
    <m/>
    <m/>
  </r>
  <r>
    <x v="651"/>
    <m/>
    <s v="female"/>
    <m/>
    <n v="25"/>
    <n v="79.542779999999993"/>
    <n v="0.5"/>
    <n v="0"/>
    <x v="1"/>
    <s v="."/>
    <s v="."/>
    <s v="."/>
    <s v="."/>
    <n v="0.5"/>
    <n v="0.5"/>
    <n v="0"/>
    <n v="0"/>
    <n v="0"/>
    <n v="33"/>
    <n v="1"/>
    <m/>
    <x v="17"/>
    <x v="90"/>
    <m/>
    <m/>
  </r>
  <r>
    <x v="651"/>
    <m/>
    <s v="female"/>
    <m/>
    <m/>
    <n v="79.542779999999993"/>
    <n v="0.5"/>
    <n v="0"/>
    <x v="1"/>
    <s v="."/>
    <s v="."/>
    <s v="."/>
    <s v="."/>
    <n v="0"/>
    <n v="0.5"/>
    <n v="0"/>
    <n v="0.5"/>
    <n v="0"/>
    <n v="33"/>
    <n v="1"/>
    <m/>
    <x v="0"/>
    <x v="0"/>
    <m/>
    <m/>
  </r>
  <r>
    <x v="652"/>
    <m/>
    <s v="female"/>
    <m/>
    <n v="30"/>
    <n v="45.976726999999997"/>
    <n v="0"/>
    <n v="0"/>
    <x v="0"/>
    <s v="."/>
    <s v="."/>
    <s v="."/>
    <s v="."/>
    <n v="0"/>
    <n v="0"/>
    <n v="0"/>
    <n v="0"/>
    <n v="0"/>
    <n v="34"/>
    <n v="0"/>
    <m/>
    <x v="3"/>
    <x v="64"/>
    <m/>
    <m/>
  </r>
  <r>
    <x v="652"/>
    <m/>
    <s v="female"/>
    <m/>
    <n v="29"/>
    <n v="45.976726999999997"/>
    <n v="0"/>
    <n v="0"/>
    <x v="0"/>
    <s v="Active Other neurol/med diagnoses"/>
    <s v="."/>
    <s v="."/>
    <s v="."/>
    <n v="0"/>
    <n v="0"/>
    <n v="0"/>
    <n v="0"/>
    <n v="0"/>
    <n v="34"/>
    <n v="0"/>
    <m/>
    <x v="0"/>
    <x v="0"/>
    <m/>
    <m/>
  </r>
  <r>
    <x v="652"/>
    <m/>
    <s v="female"/>
    <m/>
    <n v="30"/>
    <n v="45.976726999999997"/>
    <n v="0"/>
    <n v="0"/>
    <x v="0"/>
    <s v="Active Other neurol/med diagnoses"/>
    <s v="."/>
    <s v="."/>
    <s v="."/>
    <n v="0"/>
    <n v="0"/>
    <n v="0"/>
    <n v="0"/>
    <n v="0"/>
    <n v="34"/>
    <n v="0"/>
    <m/>
    <x v="1"/>
    <x v="57"/>
    <m/>
    <m/>
  </r>
  <r>
    <x v="652"/>
    <m/>
    <s v="female"/>
    <m/>
    <n v="30"/>
    <n v="45.97672699999999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653"/>
    <m/>
    <s v="female"/>
    <m/>
    <n v="30"/>
    <n v="72.298419999999993"/>
    <n v="0.5"/>
    <n v="0.5"/>
    <x v="4"/>
    <s v="."/>
    <s v="."/>
    <s v="."/>
    <s v="."/>
    <n v="0.5"/>
    <n v="0.5"/>
    <n v="0.5"/>
    <n v="0.5"/>
    <n v="0"/>
    <n v="34"/>
    <n v="2.5"/>
    <m/>
    <x v="3"/>
    <x v="110"/>
    <m/>
    <m/>
  </r>
  <r>
    <x v="653"/>
    <m/>
    <s v="female"/>
    <m/>
    <n v="27"/>
    <n v="72.298419999999993"/>
    <n v="0.5"/>
    <n v="0.5"/>
    <x v="4"/>
    <s v="."/>
    <s v="."/>
    <s v="."/>
    <s v="."/>
    <n v="0.5"/>
    <n v="0.5"/>
    <n v="0.5"/>
    <n v="0.5"/>
    <n v="0"/>
    <n v="34"/>
    <n v="2.5"/>
    <m/>
    <x v="2"/>
    <x v="32"/>
    <m/>
    <m/>
  </r>
  <r>
    <x v="653"/>
    <m/>
    <s v="female"/>
    <m/>
    <n v="25"/>
    <n v="72.298419999999993"/>
    <n v="0.5"/>
    <n v="0.5"/>
    <x v="4"/>
    <s v="."/>
    <s v="."/>
    <s v="."/>
    <s v="."/>
    <n v="0.5"/>
    <n v="0.5"/>
    <n v="1"/>
    <n v="0.5"/>
    <n v="0"/>
    <n v="34"/>
    <n v="3"/>
    <m/>
    <x v="2"/>
    <x v="41"/>
    <m/>
    <m/>
  </r>
  <r>
    <x v="653"/>
    <m/>
    <s v="female"/>
    <m/>
    <n v="26"/>
    <n v="72.298419999999993"/>
    <n v="1"/>
    <n v="1"/>
    <x v="4"/>
    <s v="."/>
    <s v="."/>
    <s v="."/>
    <s v="."/>
    <n v="1"/>
    <n v="1"/>
    <n v="2"/>
    <n v="1"/>
    <n v="0"/>
    <n v="34"/>
    <n v="6"/>
    <m/>
    <x v="5"/>
    <x v="33"/>
    <m/>
    <m/>
  </r>
  <r>
    <x v="654"/>
    <m/>
    <s v="female"/>
    <m/>
    <n v="30"/>
    <n v="72.511979999999994"/>
    <n v="0"/>
    <n v="0"/>
    <x v="0"/>
    <s v="."/>
    <s v="."/>
    <s v="."/>
    <s v="."/>
    <n v="0"/>
    <n v="0"/>
    <n v="0"/>
    <n v="0"/>
    <n v="0"/>
    <n v="33"/>
    <n v="0"/>
    <m/>
    <x v="1"/>
    <x v="79"/>
    <m/>
    <m/>
  </r>
  <r>
    <x v="654"/>
    <m/>
    <s v="female"/>
    <m/>
    <n v="30"/>
    <n v="72.511979999999994"/>
    <n v="0"/>
    <n v="0"/>
    <x v="0"/>
    <s v="."/>
    <s v="."/>
    <s v="."/>
    <s v="."/>
    <n v="0"/>
    <n v="0"/>
    <n v="0"/>
    <n v="0"/>
    <n v="0"/>
    <n v="33"/>
    <n v="0"/>
    <m/>
    <x v="1"/>
    <x v="79"/>
    <m/>
    <m/>
  </r>
  <r>
    <x v="654"/>
    <m/>
    <s v="female"/>
    <m/>
    <n v="30"/>
    <n v="72.511979999999994"/>
    <n v="0"/>
    <n v="0"/>
    <x v="0"/>
    <s v="."/>
    <s v="."/>
    <s v="."/>
    <s v="."/>
    <n v="0"/>
    <n v="0"/>
    <n v="0"/>
    <n v="0"/>
    <n v="0"/>
    <n v="33"/>
    <n v="0"/>
    <m/>
    <x v="2"/>
    <x v="9"/>
    <m/>
    <m/>
  </r>
  <r>
    <x v="654"/>
    <m/>
    <s v="female"/>
    <m/>
    <n v="30"/>
    <n v="72.511979999999994"/>
    <n v="0"/>
    <n v="0"/>
    <x v="0"/>
    <s v="."/>
    <s v="."/>
    <s v="."/>
    <s v="."/>
    <n v="0"/>
    <n v="0"/>
    <n v="0"/>
    <n v="0"/>
    <n v="0"/>
    <n v="33"/>
    <n v="0"/>
    <m/>
    <x v="2"/>
    <x v="21"/>
    <m/>
    <m/>
  </r>
  <r>
    <x v="654"/>
    <m/>
    <s v="female"/>
    <m/>
    <n v="30"/>
    <n v="72.511979999999994"/>
    <n v="0"/>
    <n v="0"/>
    <x v="0"/>
    <s v="."/>
    <s v="."/>
    <s v="."/>
    <s v="."/>
    <n v="0"/>
    <n v="0"/>
    <n v="0"/>
    <n v="0"/>
    <n v="0"/>
    <n v="33"/>
    <n v="0"/>
    <m/>
    <x v="2"/>
    <x v="79"/>
    <m/>
    <m/>
  </r>
  <r>
    <x v="654"/>
    <m/>
    <s v="female"/>
    <m/>
    <n v="27"/>
    <n v="72.511979999999994"/>
    <n v="0"/>
    <n v="0"/>
    <x v="0"/>
    <s v="."/>
    <s v="."/>
    <s v="."/>
    <s v="."/>
    <n v="0"/>
    <n v="0"/>
    <n v="0"/>
    <n v="0"/>
    <n v="0"/>
    <n v="33"/>
    <n v="0"/>
    <m/>
    <x v="1"/>
    <x v="39"/>
    <m/>
    <m/>
  </r>
  <r>
    <x v="655"/>
    <m/>
    <s v="male"/>
    <m/>
    <n v="26"/>
    <n v="67.301850000000002"/>
    <n v="0"/>
    <n v="0"/>
    <x v="0"/>
    <s v="."/>
    <s v="."/>
    <s v="."/>
    <s v="."/>
    <n v="0"/>
    <n v="0"/>
    <n v="0"/>
    <n v="0"/>
    <n v="0"/>
    <n v="33"/>
    <n v="0"/>
    <m/>
    <x v="6"/>
    <x v="172"/>
    <m/>
    <m/>
  </r>
  <r>
    <x v="655"/>
    <m/>
    <s v="male"/>
    <m/>
    <n v="30"/>
    <n v="67.301850000000002"/>
    <n v="0"/>
    <n v="0"/>
    <x v="0"/>
    <s v="."/>
    <s v="."/>
    <s v="."/>
    <s v="."/>
    <n v="0"/>
    <n v="0"/>
    <n v="0"/>
    <n v="0"/>
    <n v="0"/>
    <n v="33"/>
    <n v="0"/>
    <m/>
    <x v="14"/>
    <x v="156"/>
    <m/>
    <m/>
  </r>
  <r>
    <x v="655"/>
    <m/>
    <s v="male"/>
    <m/>
    <n v="30"/>
    <n v="67.301850000000002"/>
    <n v="0.5"/>
    <n v="0.5"/>
    <x v="7"/>
    <s v="Active Other neurol/med diagnoses"/>
    <s v="."/>
    <s v="."/>
    <s v="."/>
    <n v="0.5"/>
    <n v="0.5"/>
    <n v="0"/>
    <n v="0"/>
    <n v="0"/>
    <n v="33"/>
    <n v="1.5"/>
    <m/>
    <x v="6"/>
    <x v="206"/>
    <m/>
    <m/>
  </r>
  <r>
    <x v="655"/>
    <m/>
    <s v="male"/>
    <m/>
    <n v="30"/>
    <n v="67.301850000000002"/>
    <n v="0"/>
    <n v="0"/>
    <x v="0"/>
    <s v="."/>
    <s v="."/>
    <s v="."/>
    <s v="."/>
    <n v="0"/>
    <n v="0.5"/>
    <n v="0"/>
    <n v="0"/>
    <n v="0"/>
    <n v="33"/>
    <n v="0.5"/>
    <m/>
    <x v="6"/>
    <x v="195"/>
    <m/>
    <m/>
  </r>
  <r>
    <x v="655"/>
    <m/>
    <s v="male"/>
    <m/>
    <n v="30"/>
    <n v="67.301850000000002"/>
    <n v="0"/>
    <n v="0"/>
    <x v="0"/>
    <s v="."/>
    <s v="."/>
    <s v="."/>
    <s v="."/>
    <n v="0"/>
    <n v="0"/>
    <n v="0"/>
    <n v="0"/>
    <n v="0"/>
    <n v="33"/>
    <n v="0"/>
    <m/>
    <x v="6"/>
    <x v="207"/>
    <m/>
    <m/>
  </r>
  <r>
    <x v="656"/>
    <m/>
    <s v="female"/>
    <m/>
    <n v="29"/>
    <n v="66.540726000000006"/>
    <n v="0.5"/>
    <n v="0.5"/>
    <x v="4"/>
    <s v="Remote CVD"/>
    <s v="Active Mood disorder"/>
    <s v="."/>
    <s v="."/>
    <n v="1"/>
    <n v="0.5"/>
    <n v="1"/>
    <n v="0.5"/>
    <n v="0"/>
    <n v="34"/>
    <n v="3.5"/>
    <m/>
    <x v="3"/>
    <x v="67"/>
    <m/>
    <m/>
  </r>
  <r>
    <x v="656"/>
    <m/>
    <s v="female"/>
    <m/>
    <n v="28"/>
    <n v="66.540726000000006"/>
    <n v="0.5"/>
    <n v="0.5"/>
    <x v="27"/>
    <s v="Remote Major Head Trauma"/>
    <s v="."/>
    <s v="."/>
    <s v="."/>
    <n v="0"/>
    <n v="0.5"/>
    <n v="0.5"/>
    <n v="0.5"/>
    <n v="0"/>
    <n v="34"/>
    <n v="2"/>
    <m/>
    <x v="1"/>
    <x v="16"/>
    <m/>
    <m/>
  </r>
  <r>
    <x v="656"/>
    <m/>
    <s v="female"/>
    <m/>
    <n v="28"/>
    <n v="66.540726000000006"/>
    <n v="0.5"/>
    <n v="0.5"/>
    <x v="3"/>
    <s v="Active Mood disorder"/>
    <s v="."/>
    <s v="."/>
    <s v="."/>
    <n v="1"/>
    <n v="1"/>
    <n v="1"/>
    <n v="0.5"/>
    <n v="0"/>
    <n v="34"/>
    <n v="4"/>
    <m/>
    <x v="1"/>
    <x v="72"/>
    <m/>
    <m/>
  </r>
  <r>
    <x v="656"/>
    <m/>
    <s v="female"/>
    <m/>
    <n v="27"/>
    <n v="66.540726000000006"/>
    <n v="0.5"/>
    <n v="0.5"/>
    <x v="27"/>
    <s v="Active Mood disorder"/>
    <s v="."/>
    <s v="."/>
    <s v="."/>
    <n v="0.5"/>
    <n v="0.5"/>
    <n v="1"/>
    <n v="0.5"/>
    <n v="0"/>
    <n v="34"/>
    <n v="3"/>
    <m/>
    <x v="1"/>
    <x v="86"/>
    <m/>
    <m/>
  </r>
  <r>
    <x v="656"/>
    <m/>
    <s v="female"/>
    <m/>
    <n v="24"/>
    <n v="66.540726000000006"/>
    <n v="0.5"/>
    <n v="0.5"/>
    <x v="4"/>
    <s v="AD dem w/depresss- not contribut"/>
    <s v="Active Mood disorder"/>
    <s v="."/>
    <s v="."/>
    <n v="0.5"/>
    <n v="0.5"/>
    <n v="1"/>
    <n v="1"/>
    <n v="0"/>
    <n v="34"/>
    <n v="3.5"/>
    <m/>
    <x v="3"/>
    <x v="12"/>
    <m/>
    <m/>
  </r>
  <r>
    <x v="656"/>
    <m/>
    <s v="female"/>
    <m/>
    <n v="25"/>
    <n v="66.540726000000006"/>
    <n v="1"/>
    <n v="1"/>
    <x v="4"/>
    <s v="AD dem w/depresss- not contribut"/>
    <s v="Active Mood disorder"/>
    <s v="."/>
    <s v="."/>
    <n v="0.5"/>
    <n v="1"/>
    <n v="1"/>
    <n v="1"/>
    <n v="0"/>
    <n v="34"/>
    <n v="4.5"/>
    <m/>
    <x v="1"/>
    <x v="73"/>
    <m/>
    <m/>
  </r>
  <r>
    <x v="656"/>
    <m/>
    <s v="female"/>
    <m/>
    <n v="24"/>
    <n v="66.540726000000006"/>
    <n v="1"/>
    <n v="1"/>
    <x v="4"/>
    <s v="Active Mood disorder"/>
    <s v="."/>
    <s v="."/>
    <s v="."/>
    <n v="1"/>
    <n v="1"/>
    <n v="1"/>
    <n v="1"/>
    <n v="0"/>
    <n v="34"/>
    <n v="5"/>
    <m/>
    <x v="1"/>
    <x v="80"/>
    <m/>
    <m/>
  </r>
  <r>
    <x v="657"/>
    <m/>
    <s v="male"/>
    <m/>
    <n v="30"/>
    <n v="80.10951"/>
    <n v="0"/>
    <n v="0"/>
    <x v="0"/>
    <s v="."/>
    <s v="."/>
    <s v="."/>
    <s v="."/>
    <n v="0"/>
    <n v="0"/>
    <n v="0"/>
    <n v="0"/>
    <n v="0"/>
    <n v="34"/>
    <n v="0"/>
    <m/>
    <x v="6"/>
    <x v="66"/>
    <m/>
    <m/>
  </r>
  <r>
    <x v="657"/>
    <m/>
    <s v="male"/>
    <m/>
    <n v="27"/>
    <n v="80.10951"/>
    <n v="0"/>
    <n v="0"/>
    <x v="0"/>
    <s v="Remote B-12 Deficiency"/>
    <s v="."/>
    <s v="."/>
    <s v="."/>
    <n v="0"/>
    <n v="0"/>
    <n v="0"/>
    <n v="0"/>
    <n v="0"/>
    <n v="34"/>
    <n v="0"/>
    <m/>
    <x v="6"/>
    <x v="115"/>
    <m/>
    <m/>
  </r>
  <r>
    <x v="657"/>
    <m/>
    <s v="male"/>
    <m/>
    <n v="30"/>
    <n v="80.1095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658"/>
    <m/>
    <s v="male"/>
    <m/>
    <n v="29"/>
    <n v="83.274469999999994"/>
    <n v="0"/>
    <n v="0"/>
    <x v="0"/>
    <s v="Remote Mood disorder"/>
    <s v="."/>
    <s v="."/>
    <s v="."/>
    <n v="0"/>
    <n v="0"/>
    <n v="0"/>
    <n v="0"/>
    <n v="0"/>
    <n v="34"/>
    <n v="0"/>
    <m/>
    <x v="6"/>
    <x v="5"/>
    <m/>
    <m/>
  </r>
  <r>
    <x v="658"/>
    <m/>
    <s v="male"/>
    <m/>
    <n v="29"/>
    <n v="83.274469999999994"/>
    <n v="0"/>
    <n v="0"/>
    <x v="0"/>
    <s v="."/>
    <s v="."/>
    <s v="."/>
    <s v="."/>
    <n v="0"/>
    <n v="0"/>
    <n v="0"/>
    <n v="0"/>
    <n v="0"/>
    <n v="34"/>
    <n v="0"/>
    <m/>
    <x v="6"/>
    <x v="26"/>
    <m/>
    <m/>
  </r>
  <r>
    <x v="658"/>
    <m/>
    <s v="male"/>
    <m/>
    <n v="27"/>
    <n v="83.274469999999994"/>
    <n v="0"/>
    <n v="0"/>
    <x v="0"/>
    <s v="."/>
    <s v="."/>
    <s v="."/>
    <s v="."/>
    <n v="0"/>
    <n v="0"/>
    <n v="0"/>
    <n v="0"/>
    <n v="0"/>
    <n v="34"/>
    <n v="0"/>
    <m/>
    <x v="6"/>
    <x v="79"/>
    <m/>
    <m/>
  </r>
  <r>
    <x v="658"/>
    <m/>
    <s v="male"/>
    <m/>
    <n v="29"/>
    <n v="83.274469999999994"/>
    <n v="0.5"/>
    <n v="0.5"/>
    <x v="1"/>
    <s v="."/>
    <s v="."/>
    <s v="."/>
    <s v="."/>
    <n v="0"/>
    <n v="0.5"/>
    <n v="0.5"/>
    <n v="0"/>
    <n v="0"/>
    <n v="34"/>
    <n v="1.5"/>
    <m/>
    <x v="6"/>
    <x v="79"/>
    <m/>
    <m/>
  </r>
  <r>
    <x v="658"/>
    <m/>
    <s v="male"/>
    <m/>
    <n v="29"/>
    <n v="83.274469999999994"/>
    <n v="0.5"/>
    <n v="1"/>
    <x v="26"/>
    <s v="Remote Other neurol/med diagnoses"/>
    <s v="."/>
    <s v="."/>
    <s v="."/>
    <n v="0.5"/>
    <n v="0.5"/>
    <n v="0.5"/>
    <n v="0.5"/>
    <n v="0"/>
    <n v="34"/>
    <n v="3"/>
    <m/>
    <x v="7"/>
    <x v="41"/>
    <m/>
    <m/>
  </r>
  <r>
    <x v="658"/>
    <m/>
    <s v="male"/>
    <m/>
    <n v="29"/>
    <n v="83.274469999999994"/>
    <n v="0.5"/>
    <n v="1"/>
    <x v="20"/>
    <s v="."/>
    <s v="."/>
    <s v="."/>
    <s v="."/>
    <n v="0.5"/>
    <n v="0.5"/>
    <n v="0.5"/>
    <n v="0.5"/>
    <n v="0"/>
    <n v="34"/>
    <n v="3"/>
    <m/>
    <x v="7"/>
    <x v="79"/>
    <m/>
    <m/>
  </r>
  <r>
    <x v="658"/>
    <m/>
    <s v="male"/>
    <m/>
    <n v="25"/>
    <n v="83.274469999999994"/>
    <n v="1"/>
    <n v="2"/>
    <x v="24"/>
    <s v="Active PD idiopathic"/>
    <s v="Active Alcoholism"/>
    <s v="."/>
    <s v="."/>
    <n v="2"/>
    <n v="0.5"/>
    <n v="1"/>
    <n v="1"/>
    <n v="1"/>
    <n v="34"/>
    <n v="7.5"/>
    <m/>
    <x v="0"/>
    <x v="50"/>
    <m/>
    <m/>
  </r>
  <r>
    <x v="658"/>
    <m/>
    <s v="male"/>
    <m/>
    <n v="27"/>
    <n v="83.274469999999994"/>
    <n v="1"/>
    <n v="1"/>
    <x v="26"/>
    <s v="AD dem cannot be primary"/>
    <s v="Active PD idiopathic"/>
    <s v="Active Alcoholism"/>
    <s v="."/>
    <n v="1"/>
    <n v="1"/>
    <n v="1"/>
    <n v="1"/>
    <n v="1"/>
    <n v="34"/>
    <n v="6"/>
    <m/>
    <x v="0"/>
    <x v="0"/>
    <m/>
    <m/>
  </r>
  <r>
    <x v="659"/>
    <m/>
    <s v="female"/>
    <m/>
    <n v="30"/>
    <n v="81.503079999999997"/>
    <n v="0"/>
    <n v="0"/>
    <x v="0"/>
    <s v="."/>
    <s v="."/>
    <s v="."/>
    <s v="."/>
    <n v="0"/>
    <n v="0"/>
    <n v="0"/>
    <n v="0"/>
    <n v="0"/>
    <n v="33"/>
    <n v="0"/>
    <m/>
    <x v="1"/>
    <x v="54"/>
    <m/>
    <m/>
  </r>
  <r>
    <x v="659"/>
    <m/>
    <s v="female"/>
    <m/>
    <n v="30"/>
    <n v="81.503079999999997"/>
    <n v="0"/>
    <n v="0"/>
    <x v="0"/>
    <s v="."/>
    <s v="."/>
    <s v="."/>
    <s v="."/>
    <n v="0"/>
    <n v="0"/>
    <n v="0"/>
    <n v="0"/>
    <n v="0"/>
    <n v="33"/>
    <n v="0"/>
    <m/>
    <x v="1"/>
    <x v="26"/>
    <m/>
    <m/>
  </r>
  <r>
    <x v="660"/>
    <m/>
    <s v="female"/>
    <m/>
    <n v="29"/>
    <n v="47.74812"/>
    <n v="0"/>
    <n v="0"/>
    <x v="0"/>
    <s v="Active Bereavement"/>
    <s v="."/>
    <s v="."/>
    <s v="."/>
    <n v="0"/>
    <n v="0"/>
    <n v="0"/>
    <n v="0"/>
    <n v="0"/>
    <n v="34"/>
    <n v="0"/>
    <m/>
    <x v="0"/>
    <x v="121"/>
    <m/>
    <m/>
  </r>
  <r>
    <x v="660"/>
    <m/>
    <s v="female"/>
    <m/>
    <n v="29"/>
    <n v="47.74812"/>
    <n v="0"/>
    <n v="0"/>
    <x v="0"/>
    <s v="."/>
    <s v="."/>
    <s v="."/>
    <s v="."/>
    <n v="0"/>
    <n v="0.5"/>
    <n v="0"/>
    <n v="0"/>
    <n v="0"/>
    <n v="34"/>
    <n v="0.5"/>
    <m/>
    <x v="1"/>
    <x v="72"/>
    <m/>
    <m/>
  </r>
  <r>
    <x v="661"/>
    <m/>
    <s v="female"/>
    <m/>
    <n v="30"/>
    <n v="65.546880000000002"/>
    <n v="0"/>
    <n v="0"/>
    <x v="0"/>
    <s v="."/>
    <s v="."/>
    <s v="."/>
    <s v="."/>
    <n v="0"/>
    <n v="0"/>
    <n v="0"/>
    <n v="0"/>
    <n v="0"/>
    <n v="33"/>
    <n v="0"/>
    <m/>
    <x v="8"/>
    <x v="2"/>
    <m/>
    <m/>
  </r>
  <r>
    <x v="661"/>
    <m/>
    <s v="female"/>
    <m/>
    <n v="30"/>
    <n v="65.546880000000002"/>
    <n v="0"/>
    <n v="0"/>
    <x v="0"/>
    <s v="Active Mood disorder"/>
    <s v="."/>
    <s v="."/>
    <s v="."/>
    <n v="0"/>
    <n v="0"/>
    <n v="0"/>
    <n v="0"/>
    <n v="0"/>
    <n v="33"/>
    <n v="0"/>
    <m/>
    <x v="7"/>
    <x v="18"/>
    <m/>
    <m/>
  </r>
  <r>
    <x v="661"/>
    <m/>
    <s v="female"/>
    <m/>
    <n v="30"/>
    <n v="65.546880000000002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661"/>
    <m/>
    <s v="female"/>
    <m/>
    <n v="30"/>
    <n v="65.546880000000002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661"/>
    <m/>
    <s v="female"/>
    <m/>
    <n v="30"/>
    <n v="65.54688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61"/>
    <m/>
    <s v="female"/>
    <m/>
    <n v="30"/>
    <n v="65.546880000000002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661"/>
    <m/>
    <s v="female"/>
    <m/>
    <n v="30"/>
    <n v="65.546880000000002"/>
    <n v="0"/>
    <n v="0"/>
    <x v="0"/>
    <s v="Active Mood disorder"/>
    <s v="."/>
    <s v="."/>
    <s v="."/>
    <n v="0"/>
    <n v="0"/>
    <n v="0"/>
    <n v="0"/>
    <n v="0"/>
    <n v="33"/>
    <n v="0"/>
    <m/>
    <x v="7"/>
    <x v="112"/>
    <m/>
    <m/>
  </r>
  <r>
    <x v="661"/>
    <m/>
    <s v="female"/>
    <m/>
    <n v="30"/>
    <n v="65.546880000000002"/>
    <n v="0"/>
    <n v="0"/>
    <x v="0"/>
    <s v="Active Mood disorder"/>
    <s v="."/>
    <s v="."/>
    <s v="."/>
    <n v="0"/>
    <n v="0"/>
    <n v="0"/>
    <n v="0"/>
    <n v="0"/>
    <n v="33"/>
    <n v="0"/>
    <m/>
    <x v="8"/>
    <x v="97"/>
    <m/>
    <m/>
  </r>
  <r>
    <x v="661"/>
    <m/>
    <s v="female"/>
    <m/>
    <n v="29"/>
    <n v="65.546880000000002"/>
    <n v="0"/>
    <n v="0"/>
    <x v="0"/>
    <s v="Active Mood disorder"/>
    <s v="."/>
    <s v="."/>
    <s v="."/>
    <n v="0"/>
    <n v="0"/>
    <n v="0"/>
    <n v="0"/>
    <n v="0"/>
    <n v="33"/>
    <n v="0"/>
    <m/>
    <x v="8"/>
    <x v="16"/>
    <m/>
    <m/>
  </r>
  <r>
    <x v="661"/>
    <m/>
    <s v="female"/>
    <m/>
    <n v="29"/>
    <n v="65.546880000000002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662"/>
    <m/>
    <s v="female"/>
    <m/>
    <n v="30"/>
    <n v="58.239562999999997"/>
    <n v="0"/>
    <n v="0"/>
    <x v="0"/>
    <s v="."/>
    <s v="."/>
    <s v="."/>
    <s v="."/>
    <n v="0"/>
    <n v="0"/>
    <n v="0"/>
    <n v="0"/>
    <n v="0"/>
    <n v="33"/>
    <n v="0"/>
    <m/>
    <x v="3"/>
    <x v="105"/>
    <m/>
    <m/>
  </r>
  <r>
    <x v="662"/>
    <m/>
    <s v="female"/>
    <m/>
    <n v="29"/>
    <n v="58.239562999999997"/>
    <n v="0"/>
    <n v="0"/>
    <x v="0"/>
    <s v="."/>
    <s v="."/>
    <s v="."/>
    <s v="."/>
    <n v="0"/>
    <n v="0"/>
    <n v="0"/>
    <n v="0"/>
    <n v="0"/>
    <n v="33"/>
    <n v="0"/>
    <m/>
    <x v="1"/>
    <x v="130"/>
    <m/>
    <m/>
  </r>
  <r>
    <x v="662"/>
    <m/>
    <s v="female"/>
    <m/>
    <n v="29"/>
    <n v="58.239562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62"/>
    <m/>
    <s v="female"/>
    <m/>
    <n v="30"/>
    <n v="58.239562999999997"/>
    <n v="0"/>
    <n v="0"/>
    <x v="0"/>
    <s v="."/>
    <s v="."/>
    <s v="."/>
    <s v="."/>
    <n v="0"/>
    <n v="0"/>
    <n v="0"/>
    <n v="0"/>
    <n v="0"/>
    <n v="33"/>
    <n v="0"/>
    <m/>
    <x v="1"/>
    <x v="55"/>
    <m/>
    <m/>
  </r>
  <r>
    <x v="663"/>
    <m/>
    <s v="male"/>
    <m/>
    <n v="30"/>
    <n v="70.622860000000003"/>
    <n v="0"/>
    <n v="0"/>
    <x v="0"/>
    <s v="."/>
    <s v="."/>
    <s v="."/>
    <s v="."/>
    <n v="0"/>
    <n v="0"/>
    <n v="0"/>
    <n v="0"/>
    <n v="0"/>
    <n v="33"/>
    <n v="0"/>
    <m/>
    <x v="4"/>
    <x v="97"/>
    <m/>
    <m/>
  </r>
  <r>
    <x v="663"/>
    <m/>
    <s v="male"/>
    <m/>
    <n v="30"/>
    <n v="70.622860000000003"/>
    <n v="0"/>
    <n v="0"/>
    <x v="0"/>
    <s v="."/>
    <s v="."/>
    <s v="."/>
    <s v="."/>
    <n v="0"/>
    <n v="0"/>
    <n v="0"/>
    <n v="0"/>
    <n v="0"/>
    <n v="33"/>
    <n v="0"/>
    <m/>
    <x v="4"/>
    <x v="15"/>
    <m/>
    <m/>
  </r>
  <r>
    <x v="663"/>
    <m/>
    <s v="male"/>
    <m/>
    <n v="30"/>
    <n v="70.622860000000003"/>
    <n v="0"/>
    <n v="0"/>
    <x v="0"/>
    <s v="."/>
    <s v="."/>
    <s v="."/>
    <s v="."/>
    <n v="0"/>
    <n v="0"/>
    <n v="0"/>
    <n v="0"/>
    <n v="0"/>
    <n v="33"/>
    <n v="0"/>
    <m/>
    <x v="4"/>
    <x v="15"/>
    <m/>
    <m/>
  </r>
  <r>
    <x v="663"/>
    <m/>
    <s v="male"/>
    <m/>
    <n v="30"/>
    <n v="70.622860000000003"/>
    <n v="0"/>
    <n v="0"/>
    <x v="0"/>
    <s v="."/>
    <s v="."/>
    <s v="."/>
    <s v="."/>
    <n v="0"/>
    <n v="0"/>
    <n v="0"/>
    <n v="0"/>
    <n v="0"/>
    <n v="33"/>
    <n v="0"/>
    <m/>
    <x v="4"/>
    <x v="1"/>
    <m/>
    <m/>
  </r>
  <r>
    <x v="663"/>
    <m/>
    <s v="male"/>
    <m/>
    <n v="30"/>
    <n v="70.622860000000003"/>
    <n v="0"/>
    <n v="0"/>
    <x v="0"/>
    <s v="."/>
    <s v="."/>
    <s v="."/>
    <s v="."/>
    <n v="0"/>
    <n v="0"/>
    <n v="0"/>
    <n v="0"/>
    <n v="0"/>
    <n v="33"/>
    <n v="0"/>
    <m/>
    <x v="4"/>
    <x v="1"/>
    <m/>
    <m/>
  </r>
  <r>
    <x v="663"/>
    <m/>
    <s v="male"/>
    <m/>
    <n v="30"/>
    <n v="70.622860000000003"/>
    <n v="0.5"/>
    <n v="0"/>
    <x v="1"/>
    <s v="."/>
    <s v="."/>
    <s v="."/>
    <s v="."/>
    <n v="0.5"/>
    <n v="0.5"/>
    <n v="0"/>
    <n v="0"/>
    <n v="0"/>
    <n v="33"/>
    <n v="1"/>
    <m/>
    <x v="4"/>
    <x v="1"/>
    <m/>
    <m/>
  </r>
  <r>
    <x v="663"/>
    <m/>
    <s v="male"/>
    <m/>
    <n v="29"/>
    <n v="70.622860000000003"/>
    <n v="0"/>
    <n v="0"/>
    <x v="0"/>
    <s v="."/>
    <s v="."/>
    <s v="."/>
    <s v="."/>
    <n v="0"/>
    <n v="0"/>
    <n v="0"/>
    <n v="0"/>
    <n v="0"/>
    <n v="33"/>
    <n v="0"/>
    <m/>
    <x v="4"/>
    <x v="14"/>
    <m/>
    <m/>
  </r>
  <r>
    <x v="663"/>
    <m/>
    <s v="male"/>
    <m/>
    <n v="28"/>
    <n v="70.622860000000003"/>
    <n v="0.5"/>
    <n v="0"/>
    <x v="1"/>
    <s v="Active Other neurol/med diagnoses"/>
    <s v="."/>
    <s v="."/>
    <s v="."/>
    <n v="0.5"/>
    <n v="0.5"/>
    <n v="0.5"/>
    <n v="0.5"/>
    <n v="0"/>
    <n v="33"/>
    <n v="2"/>
    <m/>
    <x v="4"/>
    <x v="98"/>
    <m/>
    <m/>
  </r>
  <r>
    <x v="663"/>
    <m/>
    <s v="male"/>
    <m/>
    <n v="29"/>
    <n v="70.622860000000003"/>
    <n v="0"/>
    <n v="0"/>
    <x v="0"/>
    <s v="."/>
    <s v="."/>
    <s v="."/>
    <s v="."/>
    <n v="0"/>
    <n v="0.5"/>
    <n v="0"/>
    <n v="0"/>
    <n v="0"/>
    <n v="33"/>
    <n v="0.5"/>
    <m/>
    <x v="10"/>
    <x v="10"/>
    <m/>
    <m/>
  </r>
  <r>
    <x v="664"/>
    <m/>
    <s v="female"/>
    <m/>
    <n v="29"/>
    <n v="66.234084999999993"/>
    <n v="0.5"/>
    <n v="0"/>
    <x v="2"/>
    <s v="."/>
    <s v="."/>
    <s v="."/>
    <s v="."/>
    <n v="0"/>
    <n v="0.5"/>
    <n v="0.5"/>
    <n v="0"/>
    <n v="0"/>
    <n v="34"/>
    <n v="1"/>
    <m/>
    <x v="4"/>
    <x v="18"/>
    <m/>
    <m/>
  </r>
  <r>
    <x v="665"/>
    <m/>
    <s v="male"/>
    <m/>
    <n v="30"/>
    <n v="52.81313999999999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665"/>
    <m/>
    <s v="male"/>
    <m/>
    <n v="30"/>
    <n v="52.813139999999997"/>
    <n v="0"/>
    <n v="0"/>
    <x v="0"/>
    <s v="Remote Other neurol/med diagnoses"/>
    <s v="."/>
    <s v="."/>
    <s v="."/>
    <n v="0"/>
    <n v="0"/>
    <n v="0"/>
    <n v="0"/>
    <n v="0"/>
    <n v="34"/>
    <n v="0"/>
    <m/>
    <x v="6"/>
    <x v="7"/>
    <m/>
    <m/>
  </r>
  <r>
    <x v="666"/>
    <m/>
    <s v="female"/>
    <m/>
    <n v="30"/>
    <n v="72.177959999999999"/>
    <n v="0"/>
    <n v="0"/>
    <x v="0"/>
    <s v="Remote CVD"/>
    <s v="Remote Mood disorder"/>
    <s v="."/>
    <s v="."/>
    <n v="0"/>
    <n v="0"/>
    <n v="0"/>
    <n v="0"/>
    <n v="0"/>
    <n v="34"/>
    <n v="0"/>
    <m/>
    <x v="8"/>
    <x v="7"/>
    <m/>
    <m/>
  </r>
  <r>
    <x v="667"/>
    <m/>
    <s v="female"/>
    <m/>
    <n v="30"/>
    <n v="57.451059999999998"/>
    <n v="0"/>
    <n v="0"/>
    <x v="0"/>
    <s v="."/>
    <s v="."/>
    <s v="."/>
    <s v="."/>
    <n v="0"/>
    <n v="0"/>
    <n v="0"/>
    <n v="0"/>
    <n v="0"/>
    <n v="33"/>
    <n v="0"/>
    <m/>
    <x v="10"/>
    <x v="198"/>
    <m/>
    <m/>
  </r>
  <r>
    <x v="667"/>
    <m/>
    <s v="female"/>
    <m/>
    <n v="30"/>
    <n v="57.451059999999998"/>
    <n v="0"/>
    <n v="0"/>
    <x v="0"/>
    <s v="Active Mood disorder"/>
    <s v="."/>
    <s v="."/>
    <s v="."/>
    <n v="0"/>
    <n v="0"/>
    <n v="0"/>
    <n v="0"/>
    <n v="0"/>
    <n v="33"/>
    <n v="0"/>
    <m/>
    <x v="10"/>
    <x v="143"/>
    <m/>
    <m/>
  </r>
  <r>
    <x v="667"/>
    <m/>
    <s v="female"/>
    <m/>
    <n v="29"/>
    <n v="57.451059999999998"/>
    <n v="0.5"/>
    <n v="0"/>
    <x v="1"/>
    <s v="."/>
    <s v="."/>
    <s v="."/>
    <s v="."/>
    <n v="0"/>
    <n v="0"/>
    <n v="0.5"/>
    <n v="0"/>
    <n v="0"/>
    <n v="33"/>
    <n v="0.5"/>
    <m/>
    <x v="10"/>
    <x v="55"/>
    <m/>
    <m/>
  </r>
  <r>
    <x v="667"/>
    <m/>
    <s v="female"/>
    <m/>
    <n v="28"/>
    <n v="57.451059999999998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68"/>
    <m/>
    <s v="female"/>
    <m/>
    <m/>
    <n v="75.364819999999995"/>
    <n v="0"/>
    <m/>
    <x v="11"/>
    <s v="."/>
    <s v="."/>
    <s v="."/>
    <s v="."/>
    <m/>
    <m/>
    <m/>
    <m/>
    <m/>
    <n v="24"/>
    <m/>
    <m/>
    <x v="0"/>
    <x v="0"/>
    <m/>
    <m/>
  </r>
  <r>
    <x v="668"/>
    <m/>
    <s v="female"/>
    <m/>
    <m/>
    <n v="75.364819999999995"/>
    <n v="0"/>
    <m/>
    <x v="11"/>
    <s v="."/>
    <s v="."/>
    <s v="."/>
    <s v="."/>
    <m/>
    <m/>
    <m/>
    <m/>
    <m/>
    <n v="24"/>
    <m/>
    <m/>
    <x v="0"/>
    <x v="0"/>
    <m/>
    <m/>
  </r>
  <r>
    <x v="668"/>
    <m/>
    <s v="female"/>
    <m/>
    <m/>
    <n v="75.364819999999995"/>
    <n v="0"/>
    <m/>
    <x v="11"/>
    <s v="."/>
    <s v="."/>
    <s v="."/>
    <s v="."/>
    <m/>
    <m/>
    <m/>
    <m/>
    <m/>
    <n v="24"/>
    <m/>
    <m/>
    <x v="0"/>
    <x v="0"/>
    <m/>
    <m/>
  </r>
  <r>
    <x v="668"/>
    <m/>
    <s v="female"/>
    <m/>
    <m/>
    <n v="75.364819999999995"/>
    <n v="0"/>
    <m/>
    <x v="11"/>
    <s v="."/>
    <s v="."/>
    <s v="."/>
    <s v="."/>
    <m/>
    <m/>
    <m/>
    <m/>
    <m/>
    <n v="24"/>
    <m/>
    <m/>
    <x v="0"/>
    <x v="0"/>
    <m/>
    <m/>
  </r>
  <r>
    <x v="668"/>
    <m/>
    <s v="female"/>
    <m/>
    <m/>
    <n v="75.364819999999995"/>
    <n v="0"/>
    <m/>
    <x v="11"/>
    <s v="."/>
    <s v="."/>
    <s v="."/>
    <s v="."/>
    <m/>
    <m/>
    <m/>
    <m/>
    <m/>
    <n v="24"/>
    <m/>
    <m/>
    <x v="0"/>
    <x v="0"/>
    <m/>
    <m/>
  </r>
  <r>
    <x v="668"/>
    <m/>
    <s v="female"/>
    <m/>
    <n v="28"/>
    <n v="75.364819999999995"/>
    <n v="0"/>
    <n v="0"/>
    <x v="0"/>
    <s v="."/>
    <s v="."/>
    <s v="."/>
    <s v="."/>
    <n v="0"/>
    <n v="0"/>
    <n v="0"/>
    <n v="0"/>
    <n v="0"/>
    <n v="24"/>
    <n v="0"/>
    <m/>
    <x v="0"/>
    <x v="86"/>
    <m/>
    <m/>
  </r>
  <r>
    <x v="668"/>
    <m/>
    <s v="female"/>
    <m/>
    <n v="29"/>
    <n v="75.364819999999995"/>
    <n v="0"/>
    <n v="0"/>
    <x v="0"/>
    <s v="."/>
    <s v="."/>
    <s v="."/>
    <s v="."/>
    <n v="0"/>
    <n v="0"/>
    <n v="0"/>
    <n v="0"/>
    <n v="0"/>
    <n v="24"/>
    <n v="0"/>
    <m/>
    <x v="0"/>
    <x v="38"/>
    <m/>
    <m/>
  </r>
  <r>
    <x v="668"/>
    <m/>
    <s v="female"/>
    <m/>
    <n v="27"/>
    <n v="75.364819999999995"/>
    <n v="0"/>
    <n v="0"/>
    <x v="0"/>
    <s v="."/>
    <s v="."/>
    <s v="."/>
    <s v="."/>
    <n v="0"/>
    <n v="0"/>
    <n v="0"/>
    <n v="0"/>
    <n v="0"/>
    <n v="24"/>
    <n v="0"/>
    <m/>
    <x v="0"/>
    <x v="62"/>
    <m/>
    <m/>
  </r>
  <r>
    <x v="668"/>
    <m/>
    <s v="female"/>
    <m/>
    <n v="29"/>
    <n v="75.364819999999995"/>
    <n v="0"/>
    <n v="0"/>
    <x v="0"/>
    <s v="."/>
    <s v="."/>
    <s v="."/>
    <s v="."/>
    <n v="0"/>
    <n v="0"/>
    <n v="0"/>
    <n v="0"/>
    <n v="0"/>
    <n v="24"/>
    <n v="0"/>
    <m/>
    <x v="0"/>
    <x v="11"/>
    <m/>
    <m/>
  </r>
  <r>
    <x v="668"/>
    <m/>
    <s v="female"/>
    <m/>
    <n v="28"/>
    <n v="75.364819999999995"/>
    <n v="0"/>
    <n v="0"/>
    <x v="0"/>
    <s v="."/>
    <s v="."/>
    <s v="."/>
    <s v="."/>
    <n v="0"/>
    <n v="0"/>
    <n v="0"/>
    <n v="0"/>
    <n v="0"/>
    <n v="24"/>
    <n v="0"/>
    <m/>
    <x v="0"/>
    <x v="38"/>
    <m/>
    <m/>
  </r>
  <r>
    <x v="668"/>
    <m/>
    <s v="female"/>
    <m/>
    <n v="26"/>
    <n v="75.364819999999995"/>
    <n v="0"/>
    <n v="0"/>
    <x v="0"/>
    <s v="."/>
    <s v="."/>
    <s v="."/>
    <s v="."/>
    <n v="0"/>
    <n v="0"/>
    <n v="0"/>
    <n v="0"/>
    <n v="0"/>
    <n v="24"/>
    <n v="0"/>
    <m/>
    <x v="0"/>
    <x v="45"/>
    <m/>
    <m/>
  </r>
  <r>
    <x v="668"/>
    <m/>
    <s v="female"/>
    <m/>
    <n v="27"/>
    <n v="75.364819999999995"/>
    <n v="0"/>
    <n v="0"/>
    <x v="0"/>
    <s v="."/>
    <s v="."/>
    <s v="."/>
    <s v="."/>
    <n v="0"/>
    <n v="0"/>
    <n v="0"/>
    <n v="0"/>
    <n v="0"/>
    <n v="24"/>
    <n v="0"/>
    <m/>
    <x v="5"/>
    <x v="87"/>
    <m/>
    <m/>
  </r>
  <r>
    <x v="668"/>
    <m/>
    <s v="female"/>
    <m/>
    <n v="29"/>
    <n v="75.364819999999995"/>
    <n v="0"/>
    <n v="0"/>
    <x v="0"/>
    <s v="."/>
    <s v="."/>
    <s v="."/>
    <s v="."/>
    <n v="0"/>
    <n v="0"/>
    <n v="0"/>
    <n v="0"/>
    <n v="0"/>
    <n v="24"/>
    <n v="0"/>
    <m/>
    <x v="5"/>
    <x v="87"/>
    <m/>
    <m/>
  </r>
  <r>
    <x v="669"/>
    <m/>
    <s v="female"/>
    <m/>
    <n v="29"/>
    <n v="60.903492"/>
    <n v="0"/>
    <n v="0"/>
    <x v="0"/>
    <s v="."/>
    <s v="."/>
    <s v="."/>
    <s v="."/>
    <n v="0"/>
    <n v="0"/>
    <n v="0"/>
    <n v="0"/>
    <n v="0"/>
    <n v="34"/>
    <n v="0"/>
    <m/>
    <x v="0"/>
    <x v="118"/>
    <m/>
    <m/>
  </r>
  <r>
    <x v="669"/>
    <m/>
    <s v="female"/>
    <m/>
    <n v="30"/>
    <n v="60.903492"/>
    <n v="0"/>
    <n v="0"/>
    <x v="0"/>
    <s v="."/>
    <s v="."/>
    <s v="."/>
    <s v="."/>
    <n v="0"/>
    <n v="0"/>
    <n v="0"/>
    <n v="0"/>
    <n v="0"/>
    <n v="34"/>
    <n v="0"/>
    <m/>
    <x v="5"/>
    <x v="107"/>
    <m/>
    <m/>
  </r>
  <r>
    <x v="669"/>
    <m/>
    <s v="female"/>
    <m/>
    <n v="29"/>
    <n v="60.903492"/>
    <n v="0"/>
    <n v="0"/>
    <x v="0"/>
    <s v="."/>
    <s v="."/>
    <s v="."/>
    <s v="."/>
    <n v="0"/>
    <n v="0"/>
    <n v="0"/>
    <n v="0"/>
    <n v="0"/>
    <n v="34"/>
    <n v="0"/>
    <m/>
    <x v="5"/>
    <x v="173"/>
    <m/>
    <m/>
  </r>
  <r>
    <x v="669"/>
    <m/>
    <s v="female"/>
    <m/>
    <n v="30"/>
    <n v="60.903492"/>
    <n v="0"/>
    <n v="0"/>
    <x v="0"/>
    <s v="."/>
    <s v="."/>
    <s v="."/>
    <s v="."/>
    <n v="0"/>
    <n v="0.5"/>
    <n v="0"/>
    <n v="0"/>
    <n v="0"/>
    <n v="34"/>
    <n v="0.5"/>
    <m/>
    <x v="5"/>
    <x v="118"/>
    <m/>
    <m/>
  </r>
  <r>
    <x v="669"/>
    <m/>
    <s v="female"/>
    <m/>
    <n v="28"/>
    <n v="60.903492"/>
    <n v="0"/>
    <n v="0"/>
    <x v="0"/>
    <s v="."/>
    <s v="."/>
    <s v="."/>
    <s v="."/>
    <n v="0"/>
    <n v="0"/>
    <n v="0"/>
    <n v="0"/>
    <n v="0"/>
    <n v="34"/>
    <n v="0"/>
    <m/>
    <x v="5"/>
    <x v="173"/>
    <m/>
    <m/>
  </r>
  <r>
    <x v="669"/>
    <m/>
    <s v="female"/>
    <m/>
    <n v="30"/>
    <n v="60.903492"/>
    <n v="0"/>
    <n v="0"/>
    <x v="0"/>
    <s v="."/>
    <s v="."/>
    <s v="."/>
    <s v="."/>
    <n v="0"/>
    <n v="0"/>
    <n v="0"/>
    <n v="0"/>
    <n v="0"/>
    <n v="34"/>
    <n v="0"/>
    <m/>
    <x v="5"/>
    <x v="134"/>
    <m/>
    <m/>
  </r>
  <r>
    <x v="669"/>
    <m/>
    <s v="female"/>
    <m/>
    <n v="30"/>
    <n v="60.903492"/>
    <n v="0"/>
    <n v="0"/>
    <x v="0"/>
    <s v="."/>
    <s v="."/>
    <s v="."/>
    <s v="."/>
    <n v="0"/>
    <n v="0"/>
    <n v="0"/>
    <n v="0"/>
    <n v="0"/>
    <n v="34"/>
    <n v="0"/>
    <m/>
    <x v="5"/>
    <x v="91"/>
    <m/>
    <m/>
  </r>
  <r>
    <x v="669"/>
    <m/>
    <s v="female"/>
    <m/>
    <n v="29"/>
    <n v="60.903492"/>
    <n v="0.5"/>
    <n v="0"/>
    <x v="1"/>
    <s v="."/>
    <s v="."/>
    <s v="."/>
    <s v="."/>
    <n v="0"/>
    <n v="0"/>
    <n v="0.5"/>
    <n v="0"/>
    <n v="0"/>
    <n v="34"/>
    <n v="0.5"/>
    <m/>
    <x v="5"/>
    <x v="107"/>
    <m/>
    <m/>
  </r>
  <r>
    <x v="669"/>
    <m/>
    <s v="female"/>
    <m/>
    <n v="30"/>
    <n v="60.903492"/>
    <n v="0.5"/>
    <n v="0"/>
    <x v="1"/>
    <s v="."/>
    <s v="."/>
    <s v="."/>
    <s v="."/>
    <n v="0"/>
    <n v="0.5"/>
    <n v="0.5"/>
    <n v="0"/>
    <n v="0"/>
    <n v="34"/>
    <n v="1"/>
    <m/>
    <x v="5"/>
    <x v="81"/>
    <m/>
    <m/>
  </r>
  <r>
    <x v="669"/>
    <m/>
    <s v="female"/>
    <m/>
    <n v="27"/>
    <n v="60.903492"/>
    <n v="0"/>
    <n v="0"/>
    <x v="0"/>
    <s v="."/>
    <s v="."/>
    <s v="."/>
    <s v="."/>
    <n v="0"/>
    <n v="0.5"/>
    <n v="0"/>
    <n v="0"/>
    <n v="0"/>
    <n v="34"/>
    <n v="0.5"/>
    <m/>
    <x v="5"/>
    <x v="113"/>
    <m/>
    <m/>
  </r>
  <r>
    <x v="669"/>
    <m/>
    <s v="female"/>
    <m/>
    <m/>
    <n v="60.903492"/>
    <n v="0.5"/>
    <n v="0"/>
    <x v="4"/>
    <s v="."/>
    <s v="."/>
    <s v="."/>
    <s v="."/>
    <n v="0"/>
    <n v="0.5"/>
    <n v="1"/>
    <n v="0.5"/>
    <n v="0"/>
    <n v="34"/>
    <n v="2"/>
    <m/>
    <x v="0"/>
    <x v="0"/>
    <m/>
    <m/>
  </r>
  <r>
    <x v="670"/>
    <m/>
    <s v="male"/>
    <m/>
    <n v="30"/>
    <n v="61.242984999999997"/>
    <n v="1"/>
    <n v="0.5"/>
    <x v="3"/>
    <s v="Remote Mood disorder"/>
    <s v="."/>
    <s v="."/>
    <s v="."/>
    <n v="1"/>
    <n v="1"/>
    <n v="0.5"/>
    <n v="1"/>
    <n v="0"/>
    <n v="33"/>
    <n v="4"/>
    <m/>
    <x v="0"/>
    <x v="50"/>
    <m/>
    <m/>
  </r>
  <r>
    <x v="670"/>
    <m/>
    <s v="male"/>
    <m/>
    <n v="30"/>
    <n v="61.242984999999997"/>
    <n v="0.5"/>
    <n v="0.5"/>
    <x v="4"/>
    <s v="AD dem w/depresss- not contribut"/>
    <s v="Remote Mood disorder"/>
    <s v="."/>
    <s v="."/>
    <n v="0.5"/>
    <n v="0.5"/>
    <n v="1"/>
    <n v="0.5"/>
    <n v="1"/>
    <n v="33"/>
    <n v="4"/>
    <m/>
    <x v="13"/>
    <x v="110"/>
    <m/>
    <m/>
  </r>
  <r>
    <x v="670"/>
    <m/>
    <s v="male"/>
    <m/>
    <n v="30"/>
    <n v="61.242984999999997"/>
    <n v="0.5"/>
    <n v="0.5"/>
    <x v="4"/>
    <s v="Remote Mood disorder"/>
    <s v="."/>
    <s v="."/>
    <s v="."/>
    <n v="0.5"/>
    <n v="1"/>
    <n v="1"/>
    <n v="0.5"/>
    <n v="1"/>
    <n v="33"/>
    <n v="4.5"/>
    <m/>
    <x v="12"/>
    <x v="56"/>
    <m/>
    <m/>
  </r>
  <r>
    <x v="670"/>
    <m/>
    <s v="male"/>
    <m/>
    <n v="30"/>
    <n v="61.242984999999997"/>
    <n v="1"/>
    <n v="2"/>
    <x v="4"/>
    <s v="."/>
    <s v="."/>
    <s v="."/>
    <s v="."/>
    <n v="1"/>
    <n v="1"/>
    <n v="1"/>
    <n v="1"/>
    <n v="0"/>
    <n v="33"/>
    <n v="6"/>
    <m/>
    <x v="12"/>
    <x v="182"/>
    <m/>
    <m/>
  </r>
  <r>
    <x v="670"/>
    <m/>
    <s v="male"/>
    <m/>
    <n v="30"/>
    <n v="61.242984999999997"/>
    <n v="0.5"/>
    <n v="0.5"/>
    <x v="4"/>
    <s v="Active Seizure Disorder"/>
    <s v="."/>
    <s v="."/>
    <s v="."/>
    <n v="0.5"/>
    <n v="0.5"/>
    <n v="1"/>
    <n v="0.5"/>
    <n v="0"/>
    <n v="33"/>
    <n v="3"/>
    <m/>
    <x v="12"/>
    <x v="137"/>
    <m/>
    <m/>
  </r>
  <r>
    <x v="670"/>
    <m/>
    <s v="male"/>
    <m/>
    <n v="30"/>
    <n v="61.242984999999997"/>
    <n v="0.5"/>
    <n v="0.5"/>
    <x v="18"/>
    <s v="."/>
    <s v="."/>
    <s v="."/>
    <s v="."/>
    <n v="0.5"/>
    <n v="0.5"/>
    <n v="0.5"/>
    <n v="1"/>
    <n v="1"/>
    <n v="33"/>
    <n v="4"/>
    <m/>
    <x v="13"/>
    <x v="136"/>
    <m/>
    <m/>
  </r>
  <r>
    <x v="670"/>
    <m/>
    <s v="male"/>
    <m/>
    <n v="30"/>
    <n v="61.242984999999997"/>
    <n v="0.5"/>
    <n v="0.5"/>
    <x v="1"/>
    <s v="."/>
    <s v="."/>
    <s v="."/>
    <s v="."/>
    <n v="0.5"/>
    <n v="0.5"/>
    <n v="0.5"/>
    <n v="0.5"/>
    <n v="0"/>
    <n v="33"/>
    <n v="2.5"/>
    <m/>
    <x v="13"/>
    <x v="182"/>
    <m/>
    <m/>
  </r>
  <r>
    <x v="670"/>
    <m/>
    <s v="male"/>
    <m/>
    <n v="30"/>
    <n v="61.242984999999997"/>
    <n v="1"/>
    <n v="1"/>
    <x v="7"/>
    <s v="Active Seizure Disorder"/>
    <s v="."/>
    <s v="."/>
    <s v="."/>
    <n v="1"/>
    <n v="0.5"/>
    <n v="1"/>
    <n v="1"/>
    <n v="1"/>
    <n v="33"/>
    <n v="5.5"/>
    <m/>
    <x v="13"/>
    <x v="56"/>
    <m/>
    <m/>
  </r>
  <r>
    <x v="670"/>
    <m/>
    <s v="male"/>
    <m/>
    <n v="29"/>
    <n v="61.242984999999997"/>
    <n v="1"/>
    <n v="1"/>
    <x v="4"/>
    <s v="Active Seizure Disorder"/>
    <s v="."/>
    <s v="."/>
    <s v="."/>
    <n v="1"/>
    <n v="1"/>
    <n v="0.5"/>
    <n v="0"/>
    <n v="1"/>
    <n v="33"/>
    <n v="4.5"/>
    <m/>
    <x v="13"/>
    <x v="135"/>
    <m/>
    <m/>
  </r>
  <r>
    <x v="670"/>
    <m/>
    <s v="male"/>
    <m/>
    <n v="30"/>
    <n v="61.242984999999997"/>
    <n v="1"/>
    <n v="1"/>
    <x v="7"/>
    <s v="."/>
    <s v="."/>
    <s v="."/>
    <s v="."/>
    <n v="1"/>
    <n v="1"/>
    <n v="1"/>
    <n v="0.5"/>
    <n v="1"/>
    <n v="33"/>
    <n v="5.5"/>
    <m/>
    <x v="13"/>
    <x v="51"/>
    <m/>
    <m/>
  </r>
  <r>
    <x v="670"/>
    <m/>
    <s v="male"/>
    <m/>
    <n v="29"/>
    <n v="61.242984999999997"/>
    <n v="0.5"/>
    <n v="0.5"/>
    <x v="7"/>
    <s v="Active Seizure Disorder"/>
    <s v="."/>
    <s v="."/>
    <s v="."/>
    <n v="0.5"/>
    <n v="0.5"/>
    <n v="0.5"/>
    <n v="0"/>
    <n v="1"/>
    <n v="33"/>
    <n v="3"/>
    <m/>
    <x v="13"/>
    <x v="182"/>
    <m/>
    <m/>
  </r>
  <r>
    <x v="670"/>
    <m/>
    <s v="male"/>
    <m/>
    <n v="29"/>
    <n v="61.242984999999997"/>
    <n v="1"/>
    <n v="1"/>
    <x v="7"/>
    <s v="."/>
    <s v="."/>
    <s v="."/>
    <s v="."/>
    <n v="0.5"/>
    <n v="1"/>
    <n v="0.5"/>
    <n v="0.5"/>
    <n v="1"/>
    <n v="33"/>
    <n v="4.5"/>
    <m/>
    <x v="13"/>
    <x v="126"/>
    <m/>
    <m/>
  </r>
  <r>
    <x v="670"/>
    <m/>
    <s v="male"/>
    <m/>
    <n v="28"/>
    <n v="61.242984999999997"/>
    <n v="1"/>
    <n v="1"/>
    <x v="7"/>
    <s v="."/>
    <s v="."/>
    <s v="."/>
    <s v="."/>
    <n v="1"/>
    <n v="1"/>
    <n v="1"/>
    <n v="1"/>
    <n v="0"/>
    <n v="33"/>
    <n v="5"/>
    <m/>
    <x v="13"/>
    <x v="141"/>
    <m/>
    <m/>
  </r>
  <r>
    <x v="671"/>
    <m/>
    <s v="female"/>
    <m/>
    <n v="30"/>
    <n v="66.346339999999998"/>
    <n v="0"/>
    <n v="0"/>
    <x v="0"/>
    <s v="Remote Mood disorder"/>
    <s v="."/>
    <s v="."/>
    <s v="."/>
    <n v="0"/>
    <n v="0"/>
    <n v="0"/>
    <n v="0"/>
    <n v="0"/>
    <n v="34"/>
    <n v="0"/>
    <m/>
    <x v="3"/>
    <x v="78"/>
    <m/>
    <m/>
  </r>
  <r>
    <x v="671"/>
    <m/>
    <s v="female"/>
    <m/>
    <n v="28"/>
    <n v="66.346339999999998"/>
    <n v="0"/>
    <n v="0"/>
    <x v="0"/>
    <s v="Active Mood disorder"/>
    <s v="."/>
    <s v="."/>
    <s v="."/>
    <n v="0"/>
    <n v="0"/>
    <n v="0"/>
    <n v="0"/>
    <n v="0"/>
    <n v="34"/>
    <n v="0"/>
    <m/>
    <x v="0"/>
    <x v="65"/>
    <m/>
    <m/>
  </r>
  <r>
    <x v="671"/>
    <m/>
    <s v="female"/>
    <m/>
    <n v="30"/>
    <n v="66.346339999999998"/>
    <n v="0"/>
    <n v="0"/>
    <x v="0"/>
    <s v="Active Mood disorder"/>
    <s v="."/>
    <s v="."/>
    <s v="."/>
    <n v="0"/>
    <n v="0"/>
    <n v="0"/>
    <n v="0"/>
    <n v="0"/>
    <n v="34"/>
    <n v="0"/>
    <m/>
    <x v="3"/>
    <x v="166"/>
    <m/>
    <m/>
  </r>
  <r>
    <x v="671"/>
    <m/>
    <s v="female"/>
    <m/>
    <n v="29"/>
    <n v="66.346339999999998"/>
    <n v="0"/>
    <n v="0"/>
    <x v="0"/>
    <s v="Active Mood disorder"/>
    <s v="Active Other neurol/med diagnoses"/>
    <s v="."/>
    <s v="."/>
    <n v="0"/>
    <n v="0"/>
    <n v="0"/>
    <n v="0"/>
    <n v="0"/>
    <n v="34"/>
    <n v="0"/>
    <m/>
    <x v="3"/>
    <x v="109"/>
    <m/>
    <m/>
  </r>
  <r>
    <x v="671"/>
    <m/>
    <s v="female"/>
    <m/>
    <n v="30"/>
    <n v="66.346339999999998"/>
    <n v="0"/>
    <n v="0"/>
    <x v="0"/>
    <s v="Active Mood disorder"/>
    <s v="."/>
    <s v="."/>
    <s v="."/>
    <n v="0"/>
    <n v="0"/>
    <n v="0"/>
    <n v="0"/>
    <n v="0"/>
    <n v="34"/>
    <n v="0"/>
    <m/>
    <x v="3"/>
    <x v="109"/>
    <m/>
    <m/>
  </r>
  <r>
    <x v="672"/>
    <m/>
    <s v="male"/>
    <m/>
    <n v="30"/>
    <n v="69.007530000000003"/>
    <n v="0"/>
    <n v="0"/>
    <x v="0"/>
    <s v="."/>
    <s v="."/>
    <s v="."/>
    <s v="."/>
    <n v="0"/>
    <n v="0"/>
    <n v="0"/>
    <n v="0"/>
    <n v="0"/>
    <n v="34"/>
    <n v="0"/>
    <m/>
    <x v="4"/>
    <x v="79"/>
    <m/>
    <m/>
  </r>
  <r>
    <x v="672"/>
    <m/>
    <s v="male"/>
    <m/>
    <n v="30"/>
    <n v="69.007530000000003"/>
    <n v="0"/>
    <n v="0"/>
    <x v="0"/>
    <s v="."/>
    <s v="."/>
    <s v="."/>
    <s v="."/>
    <n v="0"/>
    <n v="0"/>
    <n v="0"/>
    <n v="0"/>
    <n v="0"/>
    <n v="34"/>
    <n v="0"/>
    <m/>
    <x v="10"/>
    <x v="8"/>
    <m/>
    <m/>
  </r>
  <r>
    <x v="672"/>
    <m/>
    <s v="male"/>
    <m/>
    <n v="29"/>
    <n v="69.007530000000003"/>
    <n v="0"/>
    <n v="0"/>
    <x v="0"/>
    <s v="."/>
    <s v="."/>
    <s v="."/>
    <s v="."/>
    <n v="0"/>
    <n v="0"/>
    <n v="0"/>
    <n v="0"/>
    <n v="0"/>
    <n v="34"/>
    <n v="0"/>
    <m/>
    <x v="10"/>
    <x v="9"/>
    <m/>
    <m/>
  </r>
  <r>
    <x v="672"/>
    <m/>
    <s v="male"/>
    <m/>
    <n v="28"/>
    <n v="69.007530000000003"/>
    <n v="0"/>
    <n v="0"/>
    <x v="0"/>
    <s v="."/>
    <s v="."/>
    <s v="."/>
    <s v="."/>
    <n v="0"/>
    <n v="0"/>
    <n v="0"/>
    <n v="0"/>
    <n v="0"/>
    <n v="34"/>
    <n v="0"/>
    <m/>
    <x v="10"/>
    <x v="19"/>
    <m/>
    <m/>
  </r>
  <r>
    <x v="672"/>
    <m/>
    <s v="male"/>
    <m/>
    <n v="30"/>
    <n v="69.007530000000003"/>
    <n v="0"/>
    <n v="0"/>
    <x v="0"/>
    <s v="."/>
    <s v="."/>
    <s v="."/>
    <s v="."/>
    <n v="0"/>
    <n v="0"/>
    <n v="0"/>
    <n v="0"/>
    <n v="0"/>
    <n v="34"/>
    <n v="0"/>
    <m/>
    <x v="10"/>
    <x v="9"/>
    <m/>
    <m/>
  </r>
  <r>
    <x v="672"/>
    <m/>
    <s v="male"/>
    <m/>
    <n v="28"/>
    <n v="69.007530000000003"/>
    <n v="0"/>
    <n v="0"/>
    <x v="0"/>
    <s v="."/>
    <s v="."/>
    <s v="."/>
    <s v="."/>
    <n v="0"/>
    <n v="0"/>
    <n v="0"/>
    <n v="0"/>
    <n v="0"/>
    <n v="34"/>
    <n v="0"/>
    <m/>
    <x v="10"/>
    <x v="40"/>
    <m/>
    <m/>
  </r>
  <r>
    <x v="672"/>
    <m/>
    <s v="male"/>
    <m/>
    <n v="30"/>
    <n v="69.007530000000003"/>
    <n v="0"/>
    <n v="0"/>
    <x v="0"/>
    <s v="."/>
    <s v="."/>
    <s v="."/>
    <s v="."/>
    <n v="0"/>
    <n v="0"/>
    <n v="0"/>
    <n v="0"/>
    <n v="0"/>
    <n v="34"/>
    <n v="0"/>
    <m/>
    <x v="10"/>
    <x v="32"/>
    <m/>
    <m/>
  </r>
  <r>
    <x v="672"/>
    <m/>
    <s v="male"/>
    <m/>
    <n v="30"/>
    <n v="69.007530000000003"/>
    <n v="0"/>
    <n v="0"/>
    <x v="0"/>
    <s v="Remote Hypothyroidism"/>
    <s v="."/>
    <s v="."/>
    <s v="."/>
    <n v="0"/>
    <n v="0"/>
    <n v="0"/>
    <n v="0"/>
    <n v="0"/>
    <n v="34"/>
    <n v="0"/>
    <m/>
    <x v="10"/>
    <x v="32"/>
    <m/>
    <m/>
  </r>
  <r>
    <x v="672"/>
    <m/>
    <s v="male"/>
    <m/>
    <n v="29"/>
    <n v="69.007530000000003"/>
    <n v="0"/>
    <n v="0"/>
    <x v="0"/>
    <s v="Remote Hypothyroidism"/>
    <s v="."/>
    <s v="."/>
    <s v="."/>
    <n v="0"/>
    <n v="0"/>
    <n v="0"/>
    <n v="0"/>
    <n v="0"/>
    <n v="34"/>
    <n v="0"/>
    <m/>
    <x v="10"/>
    <x v="19"/>
    <m/>
    <m/>
  </r>
  <r>
    <x v="672"/>
    <m/>
    <s v="male"/>
    <m/>
    <n v="29"/>
    <n v="69.007530000000003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673"/>
    <m/>
    <s v="male"/>
    <m/>
    <n v="30"/>
    <n v="68.766599999999997"/>
    <n v="0"/>
    <n v="0"/>
    <x v="0"/>
    <s v="Active Bereavement"/>
    <s v="."/>
    <s v="."/>
    <s v="."/>
    <n v="0"/>
    <n v="0"/>
    <n v="0"/>
    <n v="0"/>
    <n v="0"/>
    <n v="34"/>
    <n v="0"/>
    <m/>
    <x v="0"/>
    <x v="7"/>
    <m/>
    <m/>
  </r>
  <r>
    <x v="673"/>
    <m/>
    <s v="male"/>
    <m/>
    <n v="30"/>
    <n v="68.766599999999997"/>
    <n v="0"/>
    <n v="0"/>
    <x v="0"/>
    <s v="Remote Med-induced Cog Dys"/>
    <s v="."/>
    <s v="."/>
    <s v="."/>
    <n v="0"/>
    <n v="0"/>
    <n v="0"/>
    <n v="0"/>
    <n v="0"/>
    <n v="34"/>
    <n v="0"/>
    <m/>
    <x v="0"/>
    <x v="18"/>
    <m/>
    <m/>
  </r>
  <r>
    <x v="673"/>
    <m/>
    <s v="male"/>
    <m/>
    <n v="30"/>
    <n v="68.766599999999997"/>
    <n v="0"/>
    <n v="0"/>
    <x v="0"/>
    <s v="Remote Mood disorder"/>
    <s v="."/>
    <s v="."/>
    <s v="."/>
    <n v="0"/>
    <n v="0"/>
    <n v="0"/>
    <n v="0"/>
    <n v="0"/>
    <n v="34"/>
    <n v="0"/>
    <m/>
    <x v="0"/>
    <x v="6"/>
    <m/>
    <m/>
  </r>
  <r>
    <x v="673"/>
    <m/>
    <s v="male"/>
    <m/>
    <n v="30"/>
    <n v="68.766599999999997"/>
    <n v="0"/>
    <n v="0"/>
    <x v="0"/>
    <s v="Remote Mood disorder"/>
    <s v="."/>
    <s v="."/>
    <s v="."/>
    <n v="0"/>
    <n v="0"/>
    <n v="0"/>
    <n v="0"/>
    <n v="0"/>
    <n v="34"/>
    <n v="0"/>
    <m/>
    <x v="0"/>
    <x v="35"/>
    <m/>
    <m/>
  </r>
  <r>
    <x v="673"/>
    <m/>
    <s v="male"/>
    <m/>
    <n v="29"/>
    <n v="68.766599999999997"/>
    <n v="0"/>
    <n v="0"/>
    <x v="0"/>
    <s v="Remote Mood disorder"/>
    <s v="."/>
    <s v="."/>
    <s v="."/>
    <n v="0"/>
    <n v="0"/>
    <n v="0"/>
    <n v="0"/>
    <n v="0"/>
    <n v="34"/>
    <n v="0"/>
    <m/>
    <x v="0"/>
    <x v="6"/>
    <m/>
    <m/>
  </r>
  <r>
    <x v="673"/>
    <m/>
    <s v="male"/>
    <m/>
    <n v="30"/>
    <n v="68.766599999999997"/>
    <n v="0"/>
    <n v="0"/>
    <x v="0"/>
    <s v="Remote Mood disorder"/>
    <s v="."/>
    <s v="."/>
    <s v="."/>
    <n v="0"/>
    <n v="0"/>
    <n v="0"/>
    <n v="0"/>
    <n v="0"/>
    <n v="34"/>
    <n v="0"/>
    <m/>
    <x v="0"/>
    <x v="18"/>
    <m/>
    <m/>
  </r>
  <r>
    <x v="673"/>
    <m/>
    <s v="male"/>
    <m/>
    <n v="29"/>
    <n v="68.766599999999997"/>
    <n v="0"/>
    <n v="0"/>
    <x v="0"/>
    <s v="."/>
    <s v="."/>
    <s v="."/>
    <s v="."/>
    <n v="0"/>
    <n v="0"/>
    <n v="0"/>
    <n v="0"/>
    <n v="0"/>
    <n v="34"/>
    <n v="0"/>
    <m/>
    <x v="6"/>
    <x v="72"/>
    <m/>
    <m/>
  </r>
  <r>
    <x v="673"/>
    <m/>
    <s v="male"/>
    <m/>
    <n v="27"/>
    <n v="68.766599999999997"/>
    <n v="0"/>
    <n v="0"/>
    <x v="0"/>
    <s v="Remote Mood disorder"/>
    <s v="."/>
    <s v="."/>
    <s v="."/>
    <n v="0"/>
    <n v="0"/>
    <n v="0"/>
    <n v="0"/>
    <n v="0"/>
    <n v="34"/>
    <n v="0"/>
    <m/>
    <x v="6"/>
    <x v="97"/>
    <m/>
    <m/>
  </r>
  <r>
    <x v="673"/>
    <m/>
    <s v="male"/>
    <m/>
    <n v="29"/>
    <n v="68.766599999999997"/>
    <n v="0"/>
    <n v="0"/>
    <x v="0"/>
    <s v="."/>
    <s v="."/>
    <s v="."/>
    <s v="."/>
    <n v="0"/>
    <n v="0"/>
    <n v="0"/>
    <n v="0"/>
    <n v="0"/>
    <n v="34"/>
    <n v="0"/>
    <m/>
    <x v="6"/>
    <x v="49"/>
    <m/>
    <m/>
  </r>
  <r>
    <x v="673"/>
    <m/>
    <s v="male"/>
    <m/>
    <n v="29"/>
    <n v="68.766599999999997"/>
    <n v="0"/>
    <n v="0"/>
    <x v="0"/>
    <s v="Active Bereavement"/>
    <s v="."/>
    <s v="."/>
    <s v="."/>
    <n v="0"/>
    <n v="0"/>
    <n v="0"/>
    <n v="0"/>
    <n v="0"/>
    <n v="34"/>
    <n v="0"/>
    <m/>
    <x v="6"/>
    <x v="97"/>
    <m/>
    <m/>
  </r>
  <r>
    <x v="673"/>
    <m/>
    <s v="male"/>
    <m/>
    <n v="26"/>
    <n v="68.766599999999997"/>
    <n v="0"/>
    <n v="0"/>
    <x v="0"/>
    <s v="Active Mood disorder"/>
    <s v="."/>
    <s v="."/>
    <s v="."/>
    <n v="0"/>
    <n v="0"/>
    <n v="0"/>
    <n v="0"/>
    <n v="0"/>
    <n v="34"/>
    <n v="0"/>
    <m/>
    <x v="7"/>
    <x v="147"/>
    <m/>
    <m/>
  </r>
  <r>
    <x v="673"/>
    <m/>
    <s v="male"/>
    <m/>
    <n v="27"/>
    <n v="68.766599999999997"/>
    <n v="0.5"/>
    <n v="0.5"/>
    <x v="1"/>
    <s v="Active Mood disorder"/>
    <s v="."/>
    <s v="."/>
    <s v="."/>
    <n v="0.5"/>
    <n v="0.5"/>
    <n v="0.5"/>
    <n v="0.5"/>
    <n v="0"/>
    <n v="34"/>
    <n v="2.5"/>
    <m/>
    <x v="7"/>
    <x v="18"/>
    <m/>
    <m/>
  </r>
  <r>
    <x v="673"/>
    <m/>
    <s v="male"/>
    <m/>
    <n v="27"/>
    <n v="68.766599999999997"/>
    <n v="1"/>
    <n v="0.5"/>
    <x v="4"/>
    <s v="Active Mood disorder"/>
    <s v="."/>
    <s v="."/>
    <s v="."/>
    <n v="1"/>
    <n v="1"/>
    <n v="1"/>
    <n v="1"/>
    <n v="0"/>
    <n v="34"/>
    <n v="4.5"/>
    <m/>
    <x v="7"/>
    <x v="23"/>
    <m/>
    <m/>
  </r>
  <r>
    <x v="674"/>
    <m/>
    <s v="female"/>
    <m/>
    <n v="30"/>
    <n v="60.312114999999999"/>
    <n v="0"/>
    <n v="0"/>
    <x v="0"/>
    <s v="."/>
    <s v="."/>
    <s v="."/>
    <s v="."/>
    <n v="0"/>
    <n v="0"/>
    <n v="0"/>
    <n v="0"/>
    <n v="0"/>
    <n v="33"/>
    <n v="0"/>
    <m/>
    <x v="9"/>
    <x v="2"/>
    <m/>
    <m/>
  </r>
  <r>
    <x v="674"/>
    <m/>
    <s v="female"/>
    <m/>
    <n v="30"/>
    <n v="60.312114999999999"/>
    <n v="0"/>
    <n v="0"/>
    <x v="0"/>
    <s v="."/>
    <s v="."/>
    <s v="."/>
    <s v="."/>
    <n v="0"/>
    <n v="0"/>
    <n v="0"/>
    <n v="0"/>
    <n v="0"/>
    <n v="33"/>
    <n v="0"/>
    <m/>
    <x v="5"/>
    <x v="41"/>
    <m/>
    <m/>
  </r>
  <r>
    <x v="674"/>
    <m/>
    <s v="female"/>
    <m/>
    <n v="28"/>
    <n v="60.312114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74"/>
    <m/>
    <s v="female"/>
    <m/>
    <n v="30"/>
    <n v="60.312114999999999"/>
    <n v="0"/>
    <n v="0"/>
    <x v="0"/>
    <s v="."/>
    <s v="."/>
    <s v="."/>
    <s v="."/>
    <n v="0"/>
    <n v="0"/>
    <n v="0"/>
    <n v="0"/>
    <n v="0"/>
    <n v="33"/>
    <n v="0"/>
    <m/>
    <x v="5"/>
    <x v="36"/>
    <m/>
    <m/>
  </r>
  <r>
    <x v="674"/>
    <m/>
    <s v="female"/>
    <m/>
    <n v="30"/>
    <n v="60.312114999999999"/>
    <n v="0"/>
    <n v="0"/>
    <x v="0"/>
    <s v="."/>
    <s v="."/>
    <s v="."/>
    <s v="."/>
    <n v="0"/>
    <n v="0"/>
    <n v="0"/>
    <n v="0"/>
    <n v="0"/>
    <n v="33"/>
    <n v="0"/>
    <m/>
    <x v="5"/>
    <x v="7"/>
    <m/>
    <m/>
  </r>
  <r>
    <x v="674"/>
    <m/>
    <s v="female"/>
    <m/>
    <n v="29"/>
    <n v="60.312114999999999"/>
    <n v="0"/>
    <n v="0"/>
    <x v="0"/>
    <s v="."/>
    <s v="."/>
    <s v="."/>
    <s v="."/>
    <n v="0"/>
    <n v="0"/>
    <n v="0"/>
    <n v="0"/>
    <n v="0"/>
    <n v="33"/>
    <n v="0"/>
    <m/>
    <x v="5"/>
    <x v="6"/>
    <m/>
    <m/>
  </r>
  <r>
    <x v="675"/>
    <m/>
    <s v="male"/>
    <m/>
    <n v="29"/>
    <n v="65.251199999999997"/>
    <n v="0"/>
    <n v="0"/>
    <x v="0"/>
    <s v="."/>
    <s v="."/>
    <s v="."/>
    <s v="."/>
    <n v="0"/>
    <n v="0.5"/>
    <n v="0"/>
    <n v="0"/>
    <n v="0"/>
    <n v="23"/>
    <n v="0.5"/>
    <m/>
    <x v="0"/>
    <x v="0"/>
    <m/>
    <m/>
  </r>
  <r>
    <x v="675"/>
    <m/>
    <s v="male"/>
    <m/>
    <n v="26"/>
    <n v="65.251199999999997"/>
    <n v="0"/>
    <n v="0"/>
    <x v="0"/>
    <s v="Remote Other neurol/med diagnoses"/>
    <s v="."/>
    <s v="."/>
    <s v="."/>
    <n v="0"/>
    <n v="0"/>
    <n v="0"/>
    <n v="0"/>
    <n v="0"/>
    <n v="23"/>
    <n v="0"/>
    <m/>
    <x v="14"/>
    <x v="126"/>
    <m/>
    <m/>
  </r>
  <r>
    <x v="675"/>
    <m/>
    <s v="male"/>
    <m/>
    <n v="29"/>
    <n v="65.251199999999997"/>
    <n v="0"/>
    <n v="0"/>
    <x v="0"/>
    <s v="."/>
    <s v="."/>
    <s v="."/>
    <s v="."/>
    <n v="0"/>
    <n v="0"/>
    <n v="0"/>
    <n v="0"/>
    <n v="0"/>
    <n v="23"/>
    <n v="0"/>
    <m/>
    <x v="14"/>
    <x v="53"/>
    <m/>
    <m/>
  </r>
  <r>
    <x v="676"/>
    <m/>
    <s v="male"/>
    <m/>
    <n v="30"/>
    <n v="66.825460000000007"/>
    <n v="0"/>
    <n v="0"/>
    <x v="0"/>
    <s v="Remote Mood disorder"/>
    <s v="."/>
    <s v="."/>
    <s v="."/>
    <n v="0"/>
    <n v="0"/>
    <n v="0"/>
    <n v="0"/>
    <n v="0"/>
    <n v="34"/>
    <n v="0"/>
    <m/>
    <x v="3"/>
    <x v="34"/>
    <m/>
    <m/>
  </r>
  <r>
    <x v="676"/>
    <m/>
    <s v="male"/>
    <m/>
    <n v="30"/>
    <n v="66.825460000000007"/>
    <n v="0"/>
    <n v="0"/>
    <x v="0"/>
    <s v="."/>
    <s v="."/>
    <s v="."/>
    <s v="."/>
    <n v="0"/>
    <n v="0"/>
    <n v="0"/>
    <n v="0"/>
    <n v="0"/>
    <n v="34"/>
    <n v="0"/>
    <m/>
    <x v="1"/>
    <x v="41"/>
    <m/>
    <m/>
  </r>
  <r>
    <x v="676"/>
    <m/>
    <s v="male"/>
    <m/>
    <n v="29"/>
    <n v="66.825460000000007"/>
    <n v="0"/>
    <n v="0"/>
    <x v="0"/>
    <s v="."/>
    <s v="."/>
    <s v="."/>
    <s v="."/>
    <n v="0"/>
    <n v="0"/>
    <n v="0"/>
    <n v="0"/>
    <n v="0"/>
    <n v="34"/>
    <n v="0"/>
    <m/>
    <x v="1"/>
    <x v="27"/>
    <m/>
    <m/>
  </r>
  <r>
    <x v="676"/>
    <m/>
    <s v="male"/>
    <m/>
    <n v="29"/>
    <n v="66.825460000000007"/>
    <n v="0"/>
    <n v="0"/>
    <x v="0"/>
    <s v="."/>
    <s v="."/>
    <s v="."/>
    <s v="."/>
    <n v="0"/>
    <n v="0"/>
    <n v="0"/>
    <n v="0"/>
    <n v="0"/>
    <n v="34"/>
    <n v="0"/>
    <m/>
    <x v="10"/>
    <x v="56"/>
    <m/>
    <m/>
  </r>
  <r>
    <x v="676"/>
    <m/>
    <s v="male"/>
    <m/>
    <n v="26"/>
    <n v="66.825460000000007"/>
    <n v="0"/>
    <n v="0"/>
    <x v="0"/>
    <s v="."/>
    <s v="."/>
    <s v="."/>
    <s v="."/>
    <n v="0"/>
    <n v="0"/>
    <n v="0"/>
    <n v="0"/>
    <n v="0"/>
    <n v="34"/>
    <n v="0"/>
    <m/>
    <x v="3"/>
    <x v="178"/>
    <m/>
    <m/>
  </r>
  <r>
    <x v="676"/>
    <m/>
    <s v="male"/>
    <m/>
    <n v="30"/>
    <n v="66.825460000000007"/>
    <n v="0"/>
    <n v="0"/>
    <x v="0"/>
    <s v="."/>
    <s v="."/>
    <s v="."/>
    <s v="."/>
    <n v="0"/>
    <n v="0"/>
    <n v="0"/>
    <n v="0"/>
    <n v="0"/>
    <n v="34"/>
    <n v="0"/>
    <m/>
    <x v="3"/>
    <x v="183"/>
    <m/>
    <m/>
  </r>
  <r>
    <x v="676"/>
    <m/>
    <s v="male"/>
    <m/>
    <n v="30"/>
    <n v="66.825460000000007"/>
    <n v="0"/>
    <n v="0"/>
    <x v="0"/>
    <s v="."/>
    <s v="."/>
    <s v="."/>
    <s v="."/>
    <n v="0"/>
    <n v="0"/>
    <n v="0"/>
    <n v="0"/>
    <n v="0"/>
    <n v="34"/>
    <n v="0"/>
    <m/>
    <x v="3"/>
    <x v="182"/>
    <m/>
    <m/>
  </r>
  <r>
    <x v="677"/>
    <m/>
    <s v="male"/>
    <m/>
    <n v="28"/>
    <n v="77.122519999999994"/>
    <n v="0"/>
    <n v="0"/>
    <x v="0"/>
    <s v="."/>
    <s v="."/>
    <s v="."/>
    <s v="."/>
    <n v="0"/>
    <n v="0"/>
    <n v="0"/>
    <n v="0"/>
    <n v="0"/>
    <n v="22"/>
    <n v="0"/>
    <m/>
    <x v="3"/>
    <x v="36"/>
    <m/>
    <m/>
  </r>
  <r>
    <x v="677"/>
    <m/>
    <s v="male"/>
    <m/>
    <n v="29"/>
    <n v="77.122519999999994"/>
    <n v="0"/>
    <n v="0"/>
    <x v="0"/>
    <s v="."/>
    <s v="."/>
    <s v="."/>
    <s v="."/>
    <n v="0"/>
    <n v="0"/>
    <n v="0"/>
    <n v="0"/>
    <n v="0"/>
    <n v="22"/>
    <n v="0"/>
    <m/>
    <x v="3"/>
    <x v="35"/>
    <m/>
    <m/>
  </r>
  <r>
    <x v="677"/>
    <m/>
    <s v="male"/>
    <m/>
    <n v="29"/>
    <n v="77.122519999999994"/>
    <n v="0"/>
    <n v="0"/>
    <x v="0"/>
    <s v="."/>
    <s v="."/>
    <s v="."/>
    <s v="."/>
    <n v="0"/>
    <n v="0"/>
    <n v="0"/>
    <n v="0"/>
    <n v="0"/>
    <n v="22"/>
    <n v="0"/>
    <m/>
    <x v="3"/>
    <x v="33"/>
    <m/>
    <m/>
  </r>
  <r>
    <x v="678"/>
    <m/>
    <s v="male"/>
    <m/>
    <n v="29"/>
    <n v="63.069130000000001"/>
    <n v="0"/>
    <n v="0"/>
    <x v="0"/>
    <s v="."/>
    <s v="."/>
    <s v="."/>
    <s v="."/>
    <n v="0"/>
    <n v="0"/>
    <n v="0"/>
    <n v="0"/>
    <n v="0"/>
    <n v="33"/>
    <n v="0"/>
    <m/>
    <x v="0"/>
    <x v="127"/>
    <m/>
    <m/>
  </r>
  <r>
    <x v="678"/>
    <m/>
    <s v="male"/>
    <m/>
    <n v="29"/>
    <n v="63.069130000000001"/>
    <n v="0"/>
    <n v="0"/>
    <x v="0"/>
    <s v="."/>
    <s v="."/>
    <s v="."/>
    <s v="."/>
    <n v="0"/>
    <n v="0"/>
    <n v="0"/>
    <n v="0"/>
    <n v="0"/>
    <n v="33"/>
    <n v="0"/>
    <m/>
    <x v="0"/>
    <x v="29"/>
    <m/>
    <m/>
  </r>
  <r>
    <x v="678"/>
    <m/>
    <s v="male"/>
    <m/>
    <n v="29"/>
    <n v="63.069130000000001"/>
    <n v="0"/>
    <n v="0"/>
    <x v="0"/>
    <s v="."/>
    <s v="."/>
    <s v="."/>
    <s v="."/>
    <n v="0"/>
    <n v="0"/>
    <n v="0"/>
    <n v="0"/>
    <n v="0"/>
    <n v="33"/>
    <n v="0"/>
    <m/>
    <x v="0"/>
    <x v="100"/>
    <m/>
    <m/>
  </r>
  <r>
    <x v="678"/>
    <m/>
    <s v="male"/>
    <m/>
    <n v="30"/>
    <n v="63.069130000000001"/>
    <n v="0"/>
    <n v="0"/>
    <x v="0"/>
    <s v="."/>
    <s v="."/>
    <s v="."/>
    <s v="."/>
    <n v="0"/>
    <n v="0"/>
    <n v="0"/>
    <n v="0"/>
    <n v="0"/>
    <n v="33"/>
    <n v="0"/>
    <m/>
    <x v="0"/>
    <x v="54"/>
    <m/>
    <m/>
  </r>
  <r>
    <x v="678"/>
    <m/>
    <s v="male"/>
    <m/>
    <n v="28"/>
    <n v="63.069130000000001"/>
    <n v="0"/>
    <n v="0"/>
    <x v="0"/>
    <s v="."/>
    <s v="."/>
    <s v="."/>
    <s v="."/>
    <n v="0"/>
    <n v="0"/>
    <n v="0"/>
    <n v="0"/>
    <n v="0"/>
    <n v="33"/>
    <n v="0"/>
    <m/>
    <x v="14"/>
    <x v="28"/>
    <m/>
    <m/>
  </r>
  <r>
    <x v="678"/>
    <m/>
    <s v="male"/>
    <m/>
    <n v="29"/>
    <n v="63.069130000000001"/>
    <n v="0"/>
    <n v="0"/>
    <x v="0"/>
    <s v="."/>
    <s v="."/>
    <s v="."/>
    <s v="."/>
    <n v="0"/>
    <n v="0"/>
    <n v="0"/>
    <n v="0"/>
    <n v="0"/>
    <n v="33"/>
    <n v="0"/>
    <m/>
    <x v="16"/>
    <x v="29"/>
    <m/>
    <m/>
  </r>
  <r>
    <x v="678"/>
    <m/>
    <s v="male"/>
    <m/>
    <n v="29"/>
    <n v="63.069130000000001"/>
    <n v="0"/>
    <n v="0"/>
    <x v="0"/>
    <s v="Active Mood disorder"/>
    <s v="."/>
    <s v="."/>
    <s v="."/>
    <n v="0"/>
    <n v="0"/>
    <n v="0"/>
    <n v="0"/>
    <n v="0"/>
    <n v="33"/>
    <n v="0"/>
    <m/>
    <x v="14"/>
    <x v="21"/>
    <m/>
    <m/>
  </r>
  <r>
    <x v="678"/>
    <m/>
    <s v="male"/>
    <m/>
    <n v="27"/>
    <n v="63.069130000000001"/>
    <n v="0"/>
    <n v="0"/>
    <x v="0"/>
    <s v="."/>
    <s v="."/>
    <s v="."/>
    <s v="."/>
    <n v="0"/>
    <n v="0"/>
    <n v="0"/>
    <n v="0"/>
    <n v="0"/>
    <n v="33"/>
    <n v="0"/>
    <m/>
    <x v="14"/>
    <x v="58"/>
    <m/>
    <m/>
  </r>
  <r>
    <x v="678"/>
    <m/>
    <s v="male"/>
    <m/>
    <n v="29"/>
    <n v="63.069130000000001"/>
    <n v="0"/>
    <n v="0"/>
    <x v="0"/>
    <s v="."/>
    <s v="."/>
    <s v="."/>
    <s v="."/>
    <n v="0"/>
    <n v="0"/>
    <n v="0"/>
    <n v="0"/>
    <n v="0"/>
    <n v="33"/>
    <n v="0"/>
    <m/>
    <x v="16"/>
    <x v="28"/>
    <m/>
    <m/>
  </r>
  <r>
    <x v="678"/>
    <m/>
    <s v="male"/>
    <m/>
    <n v="28"/>
    <n v="63.069130000000001"/>
    <n v="0"/>
    <n v="0"/>
    <x v="0"/>
    <s v="."/>
    <s v="."/>
    <s v="."/>
    <s v="."/>
    <n v="0"/>
    <n v="0"/>
    <n v="0"/>
    <n v="0"/>
    <n v="0"/>
    <n v="33"/>
    <n v="0"/>
    <m/>
    <x v="16"/>
    <x v="9"/>
    <m/>
    <m/>
  </r>
  <r>
    <x v="678"/>
    <m/>
    <s v="male"/>
    <m/>
    <n v="27"/>
    <n v="63.069130000000001"/>
    <n v="0"/>
    <n v="0"/>
    <x v="0"/>
    <s v="Remote Mood disorder"/>
    <s v="."/>
    <s v="."/>
    <s v="."/>
    <n v="0"/>
    <n v="0"/>
    <n v="0"/>
    <n v="0"/>
    <n v="0"/>
    <n v="33"/>
    <n v="0"/>
    <m/>
    <x v="14"/>
    <x v="40"/>
    <m/>
    <m/>
  </r>
  <r>
    <x v="678"/>
    <m/>
    <s v="male"/>
    <m/>
    <n v="30"/>
    <n v="63.069130000000001"/>
    <n v="0"/>
    <n v="0"/>
    <x v="0"/>
    <s v="Remote Mood disorder"/>
    <s v="."/>
    <s v="."/>
    <s v="."/>
    <n v="0"/>
    <n v="0"/>
    <n v="0"/>
    <n v="0"/>
    <n v="0"/>
    <n v="33"/>
    <n v="0"/>
    <m/>
    <x v="16"/>
    <x v="21"/>
    <m/>
    <m/>
  </r>
  <r>
    <x v="679"/>
    <m/>
    <s v="female"/>
    <m/>
    <n v="29"/>
    <n v="56.298428000000001"/>
    <n v="0"/>
    <n v="0"/>
    <x v="0"/>
    <s v="Active Mood disorder"/>
    <s v="."/>
    <s v="."/>
    <s v="."/>
    <n v="0"/>
    <n v="0"/>
    <n v="0"/>
    <n v="0"/>
    <n v="0"/>
    <n v="33"/>
    <n v="0"/>
    <m/>
    <x v="1"/>
    <x v="2"/>
    <m/>
    <m/>
  </r>
  <r>
    <x v="679"/>
    <m/>
    <s v="female"/>
    <m/>
    <n v="30"/>
    <n v="56.298428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80"/>
    <m/>
    <s v="female"/>
    <m/>
    <n v="27"/>
    <n v="71.934290000000004"/>
    <n v="0"/>
    <n v="0"/>
    <x v="0"/>
    <s v="."/>
    <s v="."/>
    <s v="."/>
    <s v="."/>
    <n v="0"/>
    <n v="0"/>
    <n v="0"/>
    <n v="0"/>
    <n v="0"/>
    <n v="23"/>
    <n v="0"/>
    <m/>
    <x v="3"/>
    <x v="46"/>
    <m/>
    <m/>
  </r>
  <r>
    <x v="680"/>
    <m/>
    <s v="female"/>
    <m/>
    <n v="27"/>
    <n v="71.934290000000004"/>
    <n v="0"/>
    <n v="0"/>
    <x v="0"/>
    <s v="."/>
    <s v="."/>
    <s v="."/>
    <s v="."/>
    <n v="0"/>
    <n v="0"/>
    <n v="0"/>
    <n v="0"/>
    <n v="0"/>
    <n v="23"/>
    <n v="0"/>
    <m/>
    <x v="1"/>
    <x v="13"/>
    <m/>
    <m/>
  </r>
  <r>
    <x v="680"/>
    <m/>
    <s v="female"/>
    <m/>
    <n v="27"/>
    <n v="71.934290000000004"/>
    <n v="0"/>
    <n v="0"/>
    <x v="0"/>
    <s v="."/>
    <s v="."/>
    <s v="."/>
    <s v="."/>
    <n v="0"/>
    <n v="0"/>
    <n v="0"/>
    <n v="0"/>
    <n v="0"/>
    <n v="23"/>
    <n v="0"/>
    <m/>
    <x v="1"/>
    <x v="43"/>
    <m/>
    <m/>
  </r>
  <r>
    <x v="680"/>
    <m/>
    <s v="female"/>
    <m/>
    <n v="28"/>
    <n v="71.934290000000004"/>
    <n v="0"/>
    <n v="0"/>
    <x v="0"/>
    <s v="."/>
    <s v="."/>
    <s v="."/>
    <s v="."/>
    <n v="0"/>
    <n v="0"/>
    <n v="0"/>
    <n v="0"/>
    <n v="0"/>
    <n v="23"/>
    <n v="0"/>
    <m/>
    <x v="1"/>
    <x v="86"/>
    <m/>
    <m/>
  </r>
  <r>
    <x v="680"/>
    <m/>
    <s v="female"/>
    <m/>
    <n v="29"/>
    <n v="71.934290000000004"/>
    <n v="0"/>
    <n v="0"/>
    <x v="0"/>
    <s v="."/>
    <s v="."/>
    <s v="."/>
    <s v="."/>
    <n v="0"/>
    <n v="0"/>
    <n v="0"/>
    <n v="0"/>
    <n v="0"/>
    <n v="23"/>
    <n v="0"/>
    <m/>
    <x v="1"/>
    <x v="10"/>
    <m/>
    <m/>
  </r>
  <r>
    <x v="680"/>
    <m/>
    <s v="female"/>
    <m/>
    <n v="30"/>
    <n v="71.934290000000004"/>
    <n v="0"/>
    <n v="0"/>
    <x v="0"/>
    <s v="Active Bereavement"/>
    <s v="."/>
    <s v="."/>
    <s v="."/>
    <n v="0"/>
    <n v="0"/>
    <n v="0"/>
    <n v="0"/>
    <n v="0"/>
    <n v="23"/>
    <n v="0"/>
    <m/>
    <x v="1"/>
    <x v="46"/>
    <m/>
    <m/>
  </r>
  <r>
    <x v="680"/>
    <m/>
    <s v="female"/>
    <m/>
    <n v="28"/>
    <n v="71.934290000000004"/>
    <n v="0"/>
    <n v="0"/>
    <x v="0"/>
    <s v="Remote Bereavement"/>
    <s v="."/>
    <s v="."/>
    <s v="."/>
    <n v="0"/>
    <n v="0"/>
    <n v="0"/>
    <n v="0"/>
    <n v="0"/>
    <n v="23"/>
    <n v="0"/>
    <m/>
    <x v="5"/>
    <x v="86"/>
    <m/>
    <m/>
  </r>
  <r>
    <x v="680"/>
    <m/>
    <s v="female"/>
    <m/>
    <n v="30"/>
    <n v="71.934290000000004"/>
    <n v="0"/>
    <n v="0"/>
    <x v="0"/>
    <s v="."/>
    <s v="."/>
    <s v="."/>
    <s v="."/>
    <n v="0"/>
    <n v="0"/>
    <n v="0"/>
    <n v="0"/>
    <n v="0"/>
    <n v="23"/>
    <n v="0"/>
    <m/>
    <x v="1"/>
    <x v="62"/>
    <m/>
    <m/>
  </r>
  <r>
    <x v="680"/>
    <m/>
    <s v="female"/>
    <m/>
    <n v="28"/>
    <n v="71.934290000000004"/>
    <n v="0"/>
    <n v="0"/>
    <x v="0"/>
    <s v="."/>
    <s v="."/>
    <s v="."/>
    <s v="."/>
    <n v="0"/>
    <n v="0"/>
    <n v="0"/>
    <n v="0"/>
    <n v="0"/>
    <n v="23"/>
    <n v="0"/>
    <m/>
    <x v="1"/>
    <x v="66"/>
    <m/>
    <m/>
  </r>
  <r>
    <x v="681"/>
    <m/>
    <s v="female"/>
    <m/>
    <n v="23"/>
    <n v="69.388090000000005"/>
    <n v="0.5"/>
    <n v="0.5"/>
    <x v="3"/>
    <s v="."/>
    <s v="."/>
    <s v="."/>
    <s v="."/>
    <n v="0.5"/>
    <n v="0.5"/>
    <n v="1"/>
    <n v="1"/>
    <n v="0"/>
    <n v="44"/>
    <n v="3.5"/>
    <m/>
    <x v="8"/>
    <x v="80"/>
    <m/>
    <m/>
  </r>
  <r>
    <x v="681"/>
    <m/>
    <s v="female"/>
    <m/>
    <n v="18"/>
    <n v="69.388090000000005"/>
    <n v="1"/>
    <n v="0.5"/>
    <x v="4"/>
    <s v="Remote Mood disorder"/>
    <s v="."/>
    <s v="."/>
    <s v="."/>
    <n v="1"/>
    <n v="0.5"/>
    <n v="1"/>
    <n v="1"/>
    <n v="0"/>
    <n v="44"/>
    <n v="4"/>
    <m/>
    <x v="4"/>
    <x v="12"/>
    <m/>
    <m/>
  </r>
  <r>
    <x v="681"/>
    <m/>
    <s v="female"/>
    <m/>
    <n v="20"/>
    <n v="69.388090000000005"/>
    <n v="2"/>
    <n v="2"/>
    <x v="4"/>
    <s v="Active Med-induced Cog Dys"/>
    <s v="."/>
    <s v="."/>
    <s v="."/>
    <n v="1"/>
    <n v="2"/>
    <n v="2"/>
    <n v="2"/>
    <n v="0"/>
    <n v="44"/>
    <n v="9"/>
    <m/>
    <x v="4"/>
    <x v="46"/>
    <m/>
    <m/>
  </r>
  <r>
    <x v="682"/>
    <m/>
    <s v="female"/>
    <m/>
    <n v="29"/>
    <n v="61.478439999999999"/>
    <n v="0.5"/>
    <n v="0"/>
    <x v="2"/>
    <s v="."/>
    <s v="."/>
    <s v="."/>
    <s v="."/>
    <n v="0"/>
    <n v="0"/>
    <n v="0.5"/>
    <n v="0"/>
    <n v="0"/>
    <n v="23"/>
    <n v="0.5"/>
    <m/>
    <x v="0"/>
    <x v="52"/>
    <m/>
    <m/>
  </r>
  <r>
    <x v="682"/>
    <m/>
    <s v="female"/>
    <m/>
    <n v="30"/>
    <n v="61.478439999999999"/>
    <n v="0"/>
    <n v="0"/>
    <x v="0"/>
    <s v="Active Mood disorder"/>
    <s v="."/>
    <s v="."/>
    <s v="."/>
    <n v="0"/>
    <n v="0"/>
    <n v="0"/>
    <n v="0"/>
    <n v="0"/>
    <n v="23"/>
    <n v="0"/>
    <m/>
    <x v="0"/>
    <x v="25"/>
    <m/>
    <m/>
  </r>
  <r>
    <x v="682"/>
    <m/>
    <s v="female"/>
    <m/>
    <n v="30"/>
    <n v="61.478439999999999"/>
    <n v="0"/>
    <n v="0"/>
    <x v="0"/>
    <s v="."/>
    <s v="."/>
    <s v="."/>
    <s v="."/>
    <n v="0"/>
    <n v="0"/>
    <n v="0"/>
    <n v="0"/>
    <n v="0"/>
    <n v="23"/>
    <n v="0"/>
    <m/>
    <x v="0"/>
    <x v="32"/>
    <m/>
    <m/>
  </r>
  <r>
    <x v="682"/>
    <m/>
    <s v="female"/>
    <m/>
    <n v="29"/>
    <n v="61.478439999999999"/>
    <n v="0"/>
    <n v="0"/>
    <x v="0"/>
    <s v="Active Mood disorder"/>
    <s v="."/>
    <s v="."/>
    <s v="."/>
    <n v="0"/>
    <n v="0"/>
    <n v="0"/>
    <n v="0"/>
    <n v="0"/>
    <n v="23"/>
    <n v="0"/>
    <m/>
    <x v="10"/>
    <x v="79"/>
    <m/>
    <m/>
  </r>
  <r>
    <x v="682"/>
    <m/>
    <s v="female"/>
    <m/>
    <n v="30"/>
    <n v="61.478439999999999"/>
    <n v="0"/>
    <n v="0"/>
    <x v="0"/>
    <s v="."/>
    <s v="."/>
    <s v="."/>
    <s v="."/>
    <n v="0"/>
    <n v="0"/>
    <n v="0"/>
    <n v="0"/>
    <n v="0"/>
    <n v="23"/>
    <n v="0"/>
    <m/>
    <x v="10"/>
    <x v="110"/>
    <m/>
    <m/>
  </r>
  <r>
    <x v="682"/>
    <m/>
    <s v="female"/>
    <m/>
    <n v="27"/>
    <n v="61.478439999999999"/>
    <n v="0.5"/>
    <n v="0"/>
    <x v="1"/>
    <s v="Active Mood disorder"/>
    <s v="."/>
    <s v="."/>
    <s v="."/>
    <n v="0"/>
    <n v="0"/>
    <n v="0.5"/>
    <n v="0"/>
    <n v="0"/>
    <n v="23"/>
    <n v="0.5"/>
    <m/>
    <x v="10"/>
    <x v="36"/>
    <m/>
    <m/>
  </r>
  <r>
    <x v="682"/>
    <m/>
    <s v="female"/>
    <m/>
    <n v="28"/>
    <n v="61.478439999999999"/>
    <n v="0"/>
    <n v="0"/>
    <x v="0"/>
    <s v="Active Mood disorder"/>
    <s v="Active Other neurol/med diagnoses"/>
    <s v="."/>
    <s v="."/>
    <n v="0"/>
    <n v="0"/>
    <n v="0"/>
    <n v="0"/>
    <n v="0"/>
    <n v="23"/>
    <n v="0"/>
    <m/>
    <x v="3"/>
    <x v="27"/>
    <m/>
    <m/>
  </r>
  <r>
    <x v="682"/>
    <m/>
    <s v="female"/>
    <m/>
    <n v="28"/>
    <n v="61.478439999999999"/>
    <n v="0"/>
    <n v="0"/>
    <x v="0"/>
    <s v="."/>
    <s v="."/>
    <s v="."/>
    <s v="."/>
    <n v="0"/>
    <n v="0"/>
    <n v="0"/>
    <n v="0"/>
    <n v="0"/>
    <n v="23"/>
    <n v="0"/>
    <m/>
    <x v="1"/>
    <x v="116"/>
    <m/>
    <m/>
  </r>
  <r>
    <x v="682"/>
    <m/>
    <s v="female"/>
    <m/>
    <n v="28"/>
    <n v="61.478439999999999"/>
    <n v="0"/>
    <n v="0"/>
    <x v="0"/>
    <s v="Active Mood disorder"/>
    <s v="."/>
    <s v="."/>
    <s v="."/>
    <n v="0"/>
    <n v="0"/>
    <n v="0"/>
    <n v="0"/>
    <n v="0"/>
    <n v="23"/>
    <n v="0"/>
    <m/>
    <x v="3"/>
    <x v="117"/>
    <m/>
    <m/>
  </r>
  <r>
    <x v="682"/>
    <m/>
    <s v="female"/>
    <m/>
    <n v="29"/>
    <n v="61.478439999999999"/>
    <n v="0"/>
    <n v="0"/>
    <x v="0"/>
    <s v="Active Mood disorder"/>
    <s v="."/>
    <s v="."/>
    <s v="."/>
    <n v="0"/>
    <n v="0"/>
    <n v="0"/>
    <n v="0"/>
    <n v="0"/>
    <n v="23"/>
    <n v="0"/>
    <m/>
    <x v="0"/>
    <x v="25"/>
    <m/>
    <m/>
  </r>
  <r>
    <x v="682"/>
    <m/>
    <s v="female"/>
    <m/>
    <n v="30"/>
    <n v="61.478439999999999"/>
    <n v="0"/>
    <n v="0"/>
    <x v="0"/>
    <s v="Remote Mood disorder"/>
    <s v="."/>
    <s v="."/>
    <s v="."/>
    <n v="0"/>
    <n v="0"/>
    <n v="0"/>
    <n v="0"/>
    <n v="0"/>
    <n v="23"/>
    <n v="0"/>
    <m/>
    <x v="3"/>
    <x v="1"/>
    <m/>
    <m/>
  </r>
  <r>
    <x v="682"/>
    <m/>
    <s v="female"/>
    <m/>
    <n v="29"/>
    <n v="61.478439999999999"/>
    <n v="0"/>
    <n v="0"/>
    <x v="0"/>
    <s v="Active Mood disorder"/>
    <s v="Active Med-induced Cog Dys"/>
    <s v="."/>
    <s v="."/>
    <n v="0"/>
    <n v="0"/>
    <n v="0"/>
    <n v="0"/>
    <n v="0"/>
    <n v="23"/>
    <n v="0"/>
    <m/>
    <x v="1"/>
    <x v="117"/>
    <m/>
    <m/>
  </r>
  <r>
    <x v="683"/>
    <m/>
    <s v="female"/>
    <m/>
    <n v="24"/>
    <n v="66.266940000000005"/>
    <n v="0.5"/>
    <n v="0"/>
    <x v="4"/>
    <s v="."/>
    <s v="."/>
    <s v="."/>
    <s v="."/>
    <n v="0"/>
    <n v="0.5"/>
    <n v="0"/>
    <n v="0.5"/>
    <n v="0"/>
    <n v="44"/>
    <n v="1"/>
    <m/>
    <x v="3"/>
    <x v="6"/>
    <m/>
    <m/>
  </r>
  <r>
    <x v="683"/>
    <m/>
    <s v="female"/>
    <m/>
    <n v="26"/>
    <n v="66.266940000000005"/>
    <n v="0.5"/>
    <n v="0.5"/>
    <x v="4"/>
    <s v="."/>
    <s v="."/>
    <s v="."/>
    <s v="."/>
    <n v="0"/>
    <n v="0.5"/>
    <n v="0.5"/>
    <n v="0.5"/>
    <n v="0"/>
    <n v="44"/>
    <n v="2"/>
    <m/>
    <x v="3"/>
    <x v="32"/>
    <m/>
    <m/>
  </r>
  <r>
    <x v="683"/>
    <m/>
    <s v="female"/>
    <m/>
    <n v="22"/>
    <n v="66.266940000000005"/>
    <n v="0.5"/>
    <n v="0.5"/>
    <x v="4"/>
    <s v="."/>
    <s v="."/>
    <s v="."/>
    <s v="."/>
    <n v="1"/>
    <n v="1"/>
    <n v="1"/>
    <n v="0.5"/>
    <n v="0"/>
    <n v="44"/>
    <n v="4"/>
    <m/>
    <x v="3"/>
    <x v="28"/>
    <m/>
    <m/>
  </r>
  <r>
    <x v="683"/>
    <m/>
    <s v="female"/>
    <m/>
    <n v="26"/>
    <n v="66.266940000000005"/>
    <n v="0.5"/>
    <n v="1"/>
    <x v="4"/>
    <s v="."/>
    <s v="."/>
    <s v="."/>
    <s v="."/>
    <n v="0.5"/>
    <n v="1"/>
    <n v="1"/>
    <n v="0.5"/>
    <n v="0"/>
    <n v="44"/>
    <n v="4"/>
    <m/>
    <x v="10"/>
    <x v="41"/>
    <m/>
    <m/>
  </r>
  <r>
    <x v="683"/>
    <m/>
    <s v="female"/>
    <m/>
    <n v="26"/>
    <n v="66.266940000000005"/>
    <n v="1"/>
    <n v="1"/>
    <x v="4"/>
    <s v="."/>
    <s v="."/>
    <s v="."/>
    <s v="."/>
    <n v="0.5"/>
    <n v="1"/>
    <n v="1"/>
    <n v="1"/>
    <n v="0"/>
    <n v="44"/>
    <n v="4.5"/>
    <m/>
    <x v="3"/>
    <x v="54"/>
    <m/>
    <m/>
  </r>
  <r>
    <x v="683"/>
    <m/>
    <s v="female"/>
    <m/>
    <n v="21"/>
    <n v="66.266940000000005"/>
    <n v="1"/>
    <n v="1"/>
    <x v="4"/>
    <s v="."/>
    <s v="."/>
    <s v="."/>
    <s v="."/>
    <n v="1"/>
    <n v="1"/>
    <n v="1"/>
    <n v="1"/>
    <n v="0"/>
    <n v="44"/>
    <n v="5"/>
    <m/>
    <x v="3"/>
    <x v="116"/>
    <m/>
    <m/>
  </r>
  <r>
    <x v="683"/>
    <m/>
    <s v="female"/>
    <m/>
    <n v="12"/>
    <n v="66.266940000000005"/>
    <n v="2"/>
    <n v="2"/>
    <x v="4"/>
    <s v="."/>
    <s v="."/>
    <s v="."/>
    <s v="."/>
    <n v="2"/>
    <n v="2"/>
    <n v="2"/>
    <n v="2"/>
    <n v="1"/>
    <n v="44"/>
    <n v="11"/>
    <m/>
    <x v="10"/>
    <x v="34"/>
    <m/>
    <m/>
  </r>
  <r>
    <x v="684"/>
    <m/>
    <s v="female"/>
    <m/>
    <n v="30"/>
    <n v="57.262149999999998"/>
    <n v="0"/>
    <n v="0"/>
    <x v="0"/>
    <s v="."/>
    <s v="."/>
    <s v="."/>
    <s v="."/>
    <n v="0"/>
    <n v="0"/>
    <n v="0"/>
    <n v="0"/>
    <n v="0"/>
    <n v="33"/>
    <n v="0"/>
    <m/>
    <x v="5"/>
    <x v="54"/>
    <m/>
    <m/>
  </r>
  <r>
    <x v="684"/>
    <m/>
    <s v="female"/>
    <m/>
    <n v="30"/>
    <n v="57.262149999999998"/>
    <n v="0"/>
    <n v="0"/>
    <x v="0"/>
    <s v="."/>
    <s v="."/>
    <s v="."/>
    <s v="."/>
    <n v="0"/>
    <n v="0"/>
    <n v="0"/>
    <n v="0"/>
    <n v="0"/>
    <n v="33"/>
    <n v="0"/>
    <m/>
    <x v="5"/>
    <x v="30"/>
    <m/>
    <m/>
  </r>
  <r>
    <x v="684"/>
    <m/>
    <s v="female"/>
    <m/>
    <n v="30"/>
    <n v="57.262149999999998"/>
    <n v="0"/>
    <n v="0"/>
    <x v="0"/>
    <s v="Remote Mood disorder"/>
    <s v="Active Other neurol/med diagnoses"/>
    <s v="."/>
    <s v="."/>
    <n v="0"/>
    <n v="0"/>
    <n v="0"/>
    <n v="0"/>
    <n v="0"/>
    <n v="33"/>
    <n v="0"/>
    <m/>
    <x v="0"/>
    <x v="0"/>
    <m/>
    <m/>
  </r>
  <r>
    <x v="684"/>
    <m/>
    <s v="female"/>
    <m/>
    <n v="30"/>
    <n v="57.262149999999998"/>
    <n v="0"/>
    <n v="0"/>
    <x v="0"/>
    <s v="."/>
    <s v="."/>
    <s v="."/>
    <s v="."/>
    <n v="0"/>
    <n v="0"/>
    <n v="0"/>
    <n v="0"/>
    <n v="0"/>
    <n v="33"/>
    <n v="0"/>
    <m/>
    <x v="9"/>
    <x v="40"/>
    <m/>
    <m/>
  </r>
  <r>
    <x v="684"/>
    <m/>
    <s v="female"/>
    <m/>
    <n v="30"/>
    <n v="57.262149999999998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85"/>
    <m/>
    <s v="male"/>
    <m/>
    <n v="27"/>
    <n v="75.630390000000006"/>
    <n v="0"/>
    <n v="0"/>
    <x v="0"/>
    <s v="Active Hypothyroidism"/>
    <s v="."/>
    <s v="."/>
    <s v="."/>
    <n v="0"/>
    <n v="0"/>
    <n v="0"/>
    <n v="0"/>
    <n v="0"/>
    <n v="33"/>
    <n v="0"/>
    <m/>
    <x v="0"/>
    <x v="39"/>
    <m/>
    <m/>
  </r>
  <r>
    <x v="685"/>
    <m/>
    <s v="male"/>
    <m/>
    <n v="29"/>
    <n v="75.630390000000006"/>
    <n v="0"/>
    <n v="0"/>
    <x v="0"/>
    <s v="Remote Hypothyroidism"/>
    <s v="."/>
    <s v="."/>
    <s v="."/>
    <n v="0"/>
    <n v="0"/>
    <n v="0"/>
    <n v="0"/>
    <n v="0"/>
    <n v="33"/>
    <n v="0"/>
    <m/>
    <x v="0"/>
    <x v="33"/>
    <m/>
    <m/>
  </r>
  <r>
    <x v="685"/>
    <m/>
    <s v="male"/>
    <m/>
    <n v="27"/>
    <n v="75.630390000000006"/>
    <n v="0"/>
    <n v="0"/>
    <x v="0"/>
    <s v="Remote CVD"/>
    <s v="."/>
    <s v="."/>
    <s v="."/>
    <n v="0"/>
    <n v="0"/>
    <n v="0"/>
    <n v="0"/>
    <n v="0"/>
    <n v="33"/>
    <n v="0"/>
    <m/>
    <x v="0"/>
    <x v="67"/>
    <m/>
    <m/>
  </r>
  <r>
    <x v="685"/>
    <m/>
    <s v="male"/>
    <m/>
    <n v="30"/>
    <n v="75.630390000000006"/>
    <n v="0"/>
    <n v="0"/>
    <x v="0"/>
    <s v="."/>
    <s v="."/>
    <s v="."/>
    <s v="."/>
    <n v="0"/>
    <n v="0"/>
    <n v="0"/>
    <n v="0"/>
    <n v="0"/>
    <n v="33"/>
    <n v="0"/>
    <m/>
    <x v="0"/>
    <x v="18"/>
    <m/>
    <m/>
  </r>
  <r>
    <x v="685"/>
    <m/>
    <s v="male"/>
    <m/>
    <n v="29"/>
    <n v="75.630390000000006"/>
    <n v="0"/>
    <n v="0"/>
    <x v="0"/>
    <s v="."/>
    <s v="."/>
    <s v="."/>
    <s v="."/>
    <n v="0"/>
    <n v="0"/>
    <n v="0"/>
    <n v="0"/>
    <n v="0"/>
    <n v="33"/>
    <n v="0"/>
    <m/>
    <x v="0"/>
    <x v="72"/>
    <m/>
    <m/>
  </r>
  <r>
    <x v="685"/>
    <m/>
    <s v="male"/>
    <m/>
    <n v="30"/>
    <n v="75.630390000000006"/>
    <n v="0.5"/>
    <n v="0"/>
    <x v="2"/>
    <s v="."/>
    <s v="."/>
    <s v="."/>
    <s v="."/>
    <n v="0"/>
    <n v="0"/>
    <n v="0.5"/>
    <n v="0"/>
    <n v="0"/>
    <n v="33"/>
    <n v="0.5"/>
    <m/>
    <x v="0"/>
    <x v="14"/>
    <m/>
    <m/>
  </r>
  <r>
    <x v="685"/>
    <m/>
    <s v="male"/>
    <m/>
    <n v="28"/>
    <n v="75.630390000000006"/>
    <n v="0.5"/>
    <n v="0"/>
    <x v="4"/>
    <s v="."/>
    <s v="."/>
    <s v="."/>
    <s v="."/>
    <n v="0"/>
    <n v="0.5"/>
    <n v="0.5"/>
    <n v="0"/>
    <n v="0"/>
    <n v="33"/>
    <n v="1"/>
    <m/>
    <x v="0"/>
    <x v="48"/>
    <m/>
    <m/>
  </r>
  <r>
    <x v="685"/>
    <m/>
    <s v="male"/>
    <m/>
    <n v="26"/>
    <n v="75.630390000000006"/>
    <n v="0.5"/>
    <n v="0"/>
    <x v="4"/>
    <s v="."/>
    <s v="."/>
    <s v="."/>
    <s v="."/>
    <n v="0.5"/>
    <n v="0.5"/>
    <n v="0.5"/>
    <n v="0"/>
    <n v="0"/>
    <n v="33"/>
    <n v="1.5"/>
    <m/>
    <x v="0"/>
    <x v="131"/>
    <m/>
    <m/>
  </r>
  <r>
    <x v="685"/>
    <m/>
    <s v="male"/>
    <m/>
    <n v="21"/>
    <n v="75.630390000000006"/>
    <n v="0.5"/>
    <n v="0.5"/>
    <x v="4"/>
    <s v="."/>
    <s v="."/>
    <s v="."/>
    <s v="."/>
    <n v="0.5"/>
    <n v="1"/>
    <n v="1"/>
    <n v="1"/>
    <n v="0"/>
    <n v="33"/>
    <n v="4"/>
    <m/>
    <x v="3"/>
    <x v="62"/>
    <m/>
    <m/>
  </r>
  <r>
    <x v="686"/>
    <m/>
    <s v="female"/>
    <m/>
    <n v="29"/>
    <n v="75.129363999999995"/>
    <n v="0"/>
    <n v="0"/>
    <x v="0"/>
    <s v="."/>
    <s v="."/>
    <s v="."/>
    <s v="."/>
    <n v="0"/>
    <n v="0"/>
    <n v="0"/>
    <n v="0"/>
    <n v="0"/>
    <n v="33"/>
    <n v="0"/>
    <m/>
    <x v="9"/>
    <x v="112"/>
    <m/>
    <m/>
  </r>
  <r>
    <x v="686"/>
    <m/>
    <s v="female"/>
    <m/>
    <n v="28"/>
    <n v="75.129363999999995"/>
    <n v="0"/>
    <n v="0"/>
    <x v="0"/>
    <s v="."/>
    <s v="."/>
    <s v="."/>
    <s v="."/>
    <n v="0"/>
    <n v="0"/>
    <n v="0"/>
    <n v="0"/>
    <n v="0"/>
    <n v="33"/>
    <n v="0"/>
    <m/>
    <x v="9"/>
    <x v="112"/>
    <m/>
    <m/>
  </r>
  <r>
    <x v="686"/>
    <m/>
    <s v="female"/>
    <m/>
    <n v="30"/>
    <n v="75.129363999999995"/>
    <n v="0"/>
    <n v="0"/>
    <x v="0"/>
    <s v="."/>
    <s v="."/>
    <s v="."/>
    <s v="."/>
    <n v="0"/>
    <n v="0"/>
    <n v="0"/>
    <n v="0"/>
    <n v="0"/>
    <n v="33"/>
    <n v="0"/>
    <m/>
    <x v="9"/>
    <x v="2"/>
    <m/>
    <m/>
  </r>
  <r>
    <x v="686"/>
    <m/>
    <s v="female"/>
    <m/>
    <n v="26"/>
    <n v="75.129363999999995"/>
    <n v="0"/>
    <n v="0"/>
    <x v="0"/>
    <s v="."/>
    <s v="."/>
    <s v="."/>
    <s v="."/>
    <n v="0"/>
    <n v="0"/>
    <n v="0"/>
    <n v="0"/>
    <n v="0"/>
    <n v="33"/>
    <n v="0"/>
    <m/>
    <x v="9"/>
    <x v="17"/>
    <m/>
    <m/>
  </r>
  <r>
    <x v="686"/>
    <m/>
    <s v="female"/>
    <m/>
    <n v="28"/>
    <n v="75.129363999999995"/>
    <n v="0"/>
    <n v="0"/>
    <x v="0"/>
    <s v="Active Other neurol/med diagnoses"/>
    <s v="."/>
    <s v="."/>
    <s v="."/>
    <n v="0"/>
    <n v="0"/>
    <n v="0"/>
    <n v="0"/>
    <n v="0"/>
    <n v="33"/>
    <n v="0"/>
    <m/>
    <x v="9"/>
    <x v="72"/>
    <m/>
    <m/>
  </r>
  <r>
    <x v="687"/>
    <m/>
    <s v="female"/>
    <m/>
    <n v="29"/>
    <n v="72.791240000000002"/>
    <n v="0"/>
    <n v="0"/>
    <x v="0"/>
    <s v="."/>
    <s v="."/>
    <s v="."/>
    <s v="."/>
    <n v="0"/>
    <n v="0"/>
    <n v="0"/>
    <n v="0"/>
    <n v="0"/>
    <n v="33"/>
    <n v="0"/>
    <m/>
    <x v="1"/>
    <x v="75"/>
    <m/>
    <m/>
  </r>
  <r>
    <x v="687"/>
    <m/>
    <s v="female"/>
    <m/>
    <n v="30"/>
    <n v="72.791240000000002"/>
    <n v="0"/>
    <n v="0"/>
    <x v="0"/>
    <s v="."/>
    <s v="."/>
    <s v="."/>
    <s v="."/>
    <n v="0"/>
    <n v="0"/>
    <n v="0"/>
    <n v="0"/>
    <n v="0"/>
    <n v="33"/>
    <n v="0"/>
    <m/>
    <x v="1"/>
    <x v="89"/>
    <m/>
    <m/>
  </r>
  <r>
    <x v="687"/>
    <m/>
    <s v="female"/>
    <m/>
    <n v="30"/>
    <n v="72.79124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88"/>
    <m/>
    <s v="male"/>
    <m/>
    <n v="27"/>
    <n v="65.054069999999996"/>
    <n v="1"/>
    <n v="1"/>
    <x v="24"/>
    <s v="AD dem cannot be primary"/>
    <s v="."/>
    <s v="."/>
    <s v="."/>
    <n v="1"/>
    <n v="1"/>
    <n v="0.5"/>
    <n v="0.5"/>
    <n v="1"/>
    <n v="33"/>
    <n v="5"/>
    <m/>
    <x v="10"/>
    <x v="21"/>
    <m/>
    <m/>
  </r>
  <r>
    <x v="688"/>
    <m/>
    <s v="male"/>
    <m/>
    <n v="24"/>
    <n v="65.054069999999996"/>
    <n v="0.5"/>
    <n v="0.5"/>
    <x v="24"/>
    <s v="."/>
    <s v="."/>
    <s v="."/>
    <s v="."/>
    <n v="0.5"/>
    <n v="0.5"/>
    <n v="0.5"/>
    <n v="0.5"/>
    <n v="0"/>
    <n v="33"/>
    <n v="2.5"/>
    <m/>
    <x v="1"/>
    <x v="111"/>
    <m/>
    <m/>
  </r>
  <r>
    <x v="688"/>
    <m/>
    <s v="male"/>
    <m/>
    <n v="24"/>
    <n v="65.054069999999996"/>
    <n v="1"/>
    <n v="0.5"/>
    <x v="24"/>
    <s v="Active PD idiopathic"/>
    <s v="."/>
    <s v="."/>
    <s v="."/>
    <n v="1"/>
    <n v="1"/>
    <n v="0.5"/>
    <n v="0.5"/>
    <n v="1"/>
    <n v="33"/>
    <n v="4.5"/>
    <m/>
    <x v="3"/>
    <x v="41"/>
    <m/>
    <m/>
  </r>
  <r>
    <x v="688"/>
    <m/>
    <s v="male"/>
    <m/>
    <n v="17"/>
    <n v="65.054069999999996"/>
    <n v="2"/>
    <n v="2"/>
    <x v="24"/>
    <s v="."/>
    <s v="."/>
    <s v="."/>
    <s v="."/>
    <n v="2"/>
    <n v="1"/>
    <n v="1"/>
    <n v="2"/>
    <n v="2"/>
    <n v="33"/>
    <n v="10"/>
    <m/>
    <x v="2"/>
    <x v="34"/>
    <m/>
    <m/>
  </r>
  <r>
    <x v="689"/>
    <m/>
    <s v="male"/>
    <m/>
    <n v="29"/>
    <n v="74.294319999999999"/>
    <n v="0.5"/>
    <n v="0"/>
    <x v="2"/>
    <s v="Remote CVD"/>
    <s v="."/>
    <s v="."/>
    <s v="."/>
    <n v="0"/>
    <n v="0"/>
    <n v="0.5"/>
    <n v="0"/>
    <n v="0"/>
    <n v="33"/>
    <n v="0.5"/>
    <m/>
    <x v="0"/>
    <x v="18"/>
    <m/>
    <m/>
  </r>
  <r>
    <x v="689"/>
    <m/>
    <s v="male"/>
    <m/>
    <n v="28"/>
    <n v="74.294319999999999"/>
    <n v="0"/>
    <n v="0"/>
    <x v="0"/>
    <s v="Remote Mood disorder"/>
    <s v="."/>
    <s v="."/>
    <s v="."/>
    <n v="0"/>
    <n v="0.5"/>
    <n v="0"/>
    <n v="0"/>
    <n v="0"/>
    <n v="33"/>
    <n v="0.5"/>
    <m/>
    <x v="8"/>
    <x v="117"/>
    <m/>
    <m/>
  </r>
  <r>
    <x v="689"/>
    <m/>
    <s v="male"/>
    <m/>
    <n v="29"/>
    <n v="74.294319999999999"/>
    <n v="0"/>
    <n v="0"/>
    <x v="0"/>
    <s v="."/>
    <s v="."/>
    <s v="."/>
    <s v="."/>
    <n v="0"/>
    <n v="0"/>
    <n v="0"/>
    <n v="0"/>
    <n v="0"/>
    <n v="33"/>
    <n v="0"/>
    <m/>
    <x v="4"/>
    <x v="154"/>
    <m/>
    <m/>
  </r>
  <r>
    <x v="689"/>
    <m/>
    <s v="male"/>
    <m/>
    <n v="26"/>
    <n v="74.294319999999999"/>
    <n v="0"/>
    <n v="0"/>
    <x v="0"/>
    <s v="Active Bereavement"/>
    <s v="."/>
    <s v="."/>
    <s v="."/>
    <n v="0"/>
    <n v="0"/>
    <n v="0"/>
    <n v="0"/>
    <n v="0"/>
    <n v="33"/>
    <n v="0"/>
    <m/>
    <x v="4"/>
    <x v="18"/>
    <m/>
    <m/>
  </r>
  <r>
    <x v="689"/>
    <m/>
    <s v="male"/>
    <m/>
    <n v="26"/>
    <n v="74.294319999999999"/>
    <n v="0"/>
    <n v="0"/>
    <x v="0"/>
    <s v="."/>
    <s v="."/>
    <s v="."/>
    <s v="."/>
    <n v="0"/>
    <n v="0"/>
    <n v="0"/>
    <n v="0"/>
    <n v="0"/>
    <n v="33"/>
    <n v="0"/>
    <m/>
    <x v="4"/>
    <x v="3"/>
    <m/>
    <m/>
  </r>
  <r>
    <x v="689"/>
    <m/>
    <s v="male"/>
    <m/>
    <n v="26"/>
    <n v="74.294319999999999"/>
    <n v="0"/>
    <n v="0"/>
    <x v="0"/>
    <s v="."/>
    <s v="."/>
    <s v="."/>
    <s v="."/>
    <n v="0"/>
    <n v="0"/>
    <n v="0"/>
    <n v="0"/>
    <n v="0"/>
    <n v="33"/>
    <n v="0"/>
    <m/>
    <x v="4"/>
    <x v="117"/>
    <m/>
    <m/>
  </r>
  <r>
    <x v="689"/>
    <m/>
    <s v="male"/>
    <m/>
    <n v="28"/>
    <n v="74.294319999999999"/>
    <n v="0.5"/>
    <n v="0"/>
    <x v="1"/>
    <s v="."/>
    <s v="."/>
    <s v="."/>
    <s v="."/>
    <n v="0"/>
    <n v="0"/>
    <n v="0.5"/>
    <n v="0"/>
    <n v="0"/>
    <n v="33"/>
    <n v="0.5"/>
    <m/>
    <x v="4"/>
    <x v="154"/>
    <m/>
    <m/>
  </r>
  <r>
    <x v="689"/>
    <m/>
    <s v="male"/>
    <m/>
    <n v="26"/>
    <n v="74.294319999999999"/>
    <n v="0.5"/>
    <n v="0"/>
    <x v="4"/>
    <s v="0.5 in memory only"/>
    <s v="AD dem w/CVD not contrib"/>
    <s v="AD dem w/PDI after AD dem not contrib"/>
    <s v="AD dem w/depresss- not contribut"/>
    <n v="0"/>
    <n v="0"/>
    <n v="0.5"/>
    <n v="0"/>
    <n v="0"/>
    <n v="33"/>
    <n v="0.5"/>
    <m/>
    <x v="10"/>
    <x v="18"/>
    <m/>
    <m/>
  </r>
  <r>
    <x v="689"/>
    <m/>
    <s v="male"/>
    <m/>
    <n v="26"/>
    <n v="74.294319999999999"/>
    <n v="0.5"/>
    <n v="0.5"/>
    <x v="4"/>
    <s v="Remote Mood disorder"/>
    <s v="."/>
    <s v="."/>
    <s v="."/>
    <n v="0"/>
    <n v="1"/>
    <n v="0.5"/>
    <n v="0.5"/>
    <n v="0"/>
    <n v="33"/>
    <n v="2.5"/>
    <m/>
    <x v="10"/>
    <x v="15"/>
    <m/>
    <m/>
  </r>
  <r>
    <x v="690"/>
    <m/>
    <s v="male"/>
    <m/>
    <n v="27"/>
    <n v="58.217660000000002"/>
    <n v="0"/>
    <n v="0"/>
    <x v="0"/>
    <s v="."/>
    <s v="."/>
    <s v="."/>
    <s v="."/>
    <n v="0"/>
    <n v="0"/>
    <n v="0"/>
    <n v="0"/>
    <n v="0"/>
    <n v="33"/>
    <n v="0"/>
    <m/>
    <x v="0"/>
    <x v="35"/>
    <m/>
    <m/>
  </r>
  <r>
    <x v="690"/>
    <m/>
    <s v="male"/>
    <m/>
    <n v="30"/>
    <n v="58.217660000000002"/>
    <n v="0"/>
    <n v="0"/>
    <x v="0"/>
    <s v="."/>
    <s v="."/>
    <s v="."/>
    <s v="."/>
    <n v="0"/>
    <n v="0"/>
    <n v="0"/>
    <n v="0"/>
    <n v="0"/>
    <n v="33"/>
    <n v="0"/>
    <m/>
    <x v="6"/>
    <x v="32"/>
    <m/>
    <m/>
  </r>
  <r>
    <x v="690"/>
    <m/>
    <s v="male"/>
    <m/>
    <n v="27"/>
    <n v="58.217660000000002"/>
    <n v="0"/>
    <n v="0"/>
    <x v="0"/>
    <s v="."/>
    <s v="."/>
    <s v="."/>
    <s v="."/>
    <n v="0"/>
    <n v="0"/>
    <n v="0"/>
    <n v="0"/>
    <n v="0"/>
    <n v="33"/>
    <n v="0"/>
    <m/>
    <x v="6"/>
    <x v="35"/>
    <m/>
    <m/>
  </r>
  <r>
    <x v="690"/>
    <m/>
    <s v="male"/>
    <m/>
    <n v="30"/>
    <n v="58.21766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90"/>
    <m/>
    <s v="male"/>
    <m/>
    <n v="30"/>
    <n v="58.217660000000002"/>
    <n v="0"/>
    <n v="0"/>
    <x v="0"/>
    <s v="."/>
    <s v="."/>
    <s v="."/>
    <s v="."/>
    <n v="0"/>
    <n v="0"/>
    <n v="0"/>
    <n v="0"/>
    <n v="0"/>
    <n v="33"/>
    <n v="0"/>
    <m/>
    <x v="6"/>
    <x v="32"/>
    <m/>
    <m/>
  </r>
  <r>
    <x v="690"/>
    <m/>
    <s v="male"/>
    <m/>
    <n v="30"/>
    <n v="58.217660000000002"/>
    <n v="0"/>
    <n v="0"/>
    <x v="0"/>
    <s v="."/>
    <s v="."/>
    <s v="."/>
    <s v="."/>
    <n v="0"/>
    <n v="0"/>
    <n v="0"/>
    <n v="0"/>
    <n v="0"/>
    <n v="33"/>
    <n v="0"/>
    <m/>
    <x v="6"/>
    <x v="110"/>
    <m/>
    <m/>
  </r>
  <r>
    <x v="690"/>
    <m/>
    <s v="male"/>
    <m/>
    <n v="30"/>
    <n v="58.217660000000002"/>
    <n v="0"/>
    <n v="0"/>
    <x v="0"/>
    <s v="."/>
    <s v="."/>
    <s v="."/>
    <s v="."/>
    <n v="0"/>
    <n v="0"/>
    <n v="0"/>
    <n v="0"/>
    <n v="0"/>
    <n v="33"/>
    <n v="0"/>
    <m/>
    <x v="14"/>
    <x v="110"/>
    <m/>
    <m/>
  </r>
  <r>
    <x v="690"/>
    <m/>
    <s v="male"/>
    <m/>
    <n v="30"/>
    <n v="58.21766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91"/>
    <m/>
    <s v="male"/>
    <m/>
    <n v="30"/>
    <n v="72.454480000000004"/>
    <n v="0"/>
    <n v="0"/>
    <x v="0"/>
    <s v="."/>
    <s v="."/>
    <s v="."/>
    <s v="."/>
    <n v="0"/>
    <n v="0"/>
    <n v="0"/>
    <n v="0"/>
    <n v="0"/>
    <n v="33"/>
    <n v="0"/>
    <m/>
    <x v="10"/>
    <x v="98"/>
    <m/>
    <m/>
  </r>
  <r>
    <x v="691"/>
    <m/>
    <s v="male"/>
    <m/>
    <n v="30"/>
    <n v="72.454480000000004"/>
    <n v="0"/>
    <n v="0"/>
    <x v="0"/>
    <s v="."/>
    <s v="."/>
    <s v="."/>
    <s v="."/>
    <n v="0"/>
    <n v="0"/>
    <n v="0"/>
    <n v="0"/>
    <n v="0"/>
    <n v="33"/>
    <n v="0"/>
    <m/>
    <x v="4"/>
    <x v="147"/>
    <m/>
    <m/>
  </r>
  <r>
    <x v="691"/>
    <m/>
    <s v="male"/>
    <m/>
    <n v="30"/>
    <n v="72.454480000000004"/>
    <n v="0"/>
    <n v="0"/>
    <x v="0"/>
    <s v="."/>
    <s v="."/>
    <s v="."/>
    <s v="."/>
    <n v="0"/>
    <n v="0"/>
    <n v="0"/>
    <n v="0"/>
    <n v="0"/>
    <n v="33"/>
    <n v="0"/>
    <m/>
    <x v="8"/>
    <x v="2"/>
    <m/>
    <m/>
  </r>
  <r>
    <x v="691"/>
    <m/>
    <s v="male"/>
    <m/>
    <n v="30"/>
    <n v="72.454480000000004"/>
    <n v="0"/>
    <n v="0"/>
    <x v="0"/>
    <s v="."/>
    <s v="."/>
    <s v="."/>
    <s v="."/>
    <n v="0"/>
    <n v="0"/>
    <n v="0"/>
    <n v="0"/>
    <n v="0"/>
    <n v="33"/>
    <n v="0"/>
    <m/>
    <x v="4"/>
    <x v="3"/>
    <m/>
    <m/>
  </r>
  <r>
    <x v="691"/>
    <m/>
    <s v="male"/>
    <m/>
    <n v="30"/>
    <n v="72.454480000000004"/>
    <n v="0"/>
    <n v="0"/>
    <x v="0"/>
    <s v="."/>
    <s v="."/>
    <s v="."/>
    <s v="."/>
    <n v="0"/>
    <n v="0"/>
    <n v="0"/>
    <n v="0"/>
    <n v="0"/>
    <n v="33"/>
    <n v="0"/>
    <m/>
    <x v="10"/>
    <x v="4"/>
    <m/>
    <m/>
  </r>
  <r>
    <x v="691"/>
    <m/>
    <s v="male"/>
    <m/>
    <n v="30"/>
    <n v="72.454480000000004"/>
    <n v="0"/>
    <n v="0"/>
    <x v="0"/>
    <s v="."/>
    <s v="."/>
    <s v="."/>
    <s v="."/>
    <n v="0"/>
    <n v="0"/>
    <n v="0"/>
    <n v="0"/>
    <n v="0"/>
    <n v="33"/>
    <n v="0"/>
    <m/>
    <x v="4"/>
    <x v="49"/>
    <m/>
    <m/>
  </r>
  <r>
    <x v="691"/>
    <m/>
    <s v="male"/>
    <m/>
    <n v="30"/>
    <n v="72.454480000000004"/>
    <n v="0"/>
    <n v="0"/>
    <x v="0"/>
    <s v="."/>
    <s v="."/>
    <s v="."/>
    <s v="."/>
    <n v="0"/>
    <n v="0"/>
    <n v="0"/>
    <n v="0"/>
    <n v="0"/>
    <n v="33"/>
    <n v="0"/>
    <m/>
    <x v="10"/>
    <x v="49"/>
    <m/>
    <m/>
  </r>
  <r>
    <x v="692"/>
    <m/>
    <s v="male"/>
    <m/>
    <n v="26"/>
    <n v="72.569469999999995"/>
    <n v="0.5"/>
    <n v="0"/>
    <x v="12"/>
    <s v="."/>
    <s v="."/>
    <s v="."/>
    <s v="."/>
    <n v="0"/>
    <n v="0.5"/>
    <n v="0.5"/>
    <n v="0"/>
    <n v="0"/>
    <n v="34"/>
    <n v="1"/>
    <m/>
    <x v="16"/>
    <x v="54"/>
    <m/>
    <m/>
  </r>
  <r>
    <x v="692"/>
    <m/>
    <s v="male"/>
    <m/>
    <n v="25"/>
    <n v="72.569469999999995"/>
    <n v="0"/>
    <n v="0"/>
    <x v="0"/>
    <s v="."/>
    <s v="."/>
    <s v="."/>
    <s v="."/>
    <n v="0"/>
    <n v="0"/>
    <n v="0"/>
    <n v="0"/>
    <n v="0"/>
    <n v="34"/>
    <n v="0"/>
    <m/>
    <x v="13"/>
    <x v="27"/>
    <m/>
    <m/>
  </r>
  <r>
    <x v="692"/>
    <m/>
    <s v="male"/>
    <m/>
    <n v="27"/>
    <n v="72.569469999999995"/>
    <n v="0.5"/>
    <n v="0"/>
    <x v="4"/>
    <s v="."/>
    <s v="."/>
    <s v="."/>
    <s v="."/>
    <n v="0"/>
    <n v="0.5"/>
    <n v="0.5"/>
    <n v="0"/>
    <n v="0"/>
    <n v="34"/>
    <n v="1"/>
    <m/>
    <x v="16"/>
    <x v="28"/>
    <m/>
    <m/>
  </r>
  <r>
    <x v="692"/>
    <m/>
    <s v="male"/>
    <m/>
    <n v="29"/>
    <n v="72.569469999999995"/>
    <n v="0"/>
    <n v="0"/>
    <x v="0"/>
    <s v="."/>
    <s v="."/>
    <s v="."/>
    <s v="."/>
    <n v="0"/>
    <n v="0"/>
    <n v="0"/>
    <n v="0"/>
    <n v="0"/>
    <n v="34"/>
    <n v="0"/>
    <m/>
    <x v="16"/>
    <x v="28"/>
    <m/>
    <m/>
  </r>
  <r>
    <x v="692"/>
    <m/>
    <s v="male"/>
    <m/>
    <n v="25"/>
    <n v="72.569469999999995"/>
    <n v="0.5"/>
    <n v="0.5"/>
    <x v="4"/>
    <s v="."/>
    <s v="."/>
    <s v="."/>
    <s v="."/>
    <n v="0.5"/>
    <n v="0.5"/>
    <n v="1"/>
    <n v="0.5"/>
    <n v="0"/>
    <n v="34"/>
    <n v="3"/>
    <m/>
    <x v="16"/>
    <x v="22"/>
    <m/>
    <m/>
  </r>
  <r>
    <x v="692"/>
    <m/>
    <s v="male"/>
    <m/>
    <n v="25"/>
    <n v="72.569469999999995"/>
    <n v="0.5"/>
    <n v="0.5"/>
    <x v="4"/>
    <s v="Active Other neurol/med diagnoses"/>
    <s v="."/>
    <s v="."/>
    <s v="."/>
    <n v="0.5"/>
    <n v="0.5"/>
    <n v="1"/>
    <n v="1"/>
    <n v="0"/>
    <n v="34"/>
    <n v="3.5"/>
    <m/>
    <x v="13"/>
    <x v="50"/>
    <m/>
    <m/>
  </r>
  <r>
    <x v="693"/>
    <m/>
    <s v="female"/>
    <m/>
    <n v="27"/>
    <n v="69.653660000000002"/>
    <n v="0.5"/>
    <n v="0"/>
    <x v="25"/>
    <s v="Remote Mood disorder"/>
    <s v="."/>
    <s v="."/>
    <s v="."/>
    <n v="0"/>
    <n v="0"/>
    <n v="0.5"/>
    <n v="0.5"/>
    <n v="0"/>
    <n v="33"/>
    <n v="1"/>
    <m/>
    <x v="0"/>
    <x v="19"/>
    <m/>
    <m/>
  </r>
  <r>
    <x v="693"/>
    <m/>
    <s v="female"/>
    <m/>
    <n v="29"/>
    <n v="69.653660000000002"/>
    <n v="0"/>
    <n v="0"/>
    <x v="0"/>
    <s v="."/>
    <s v="."/>
    <s v="."/>
    <s v="."/>
    <n v="0"/>
    <n v="0"/>
    <n v="0"/>
    <n v="0"/>
    <n v="0"/>
    <n v="33"/>
    <n v="0"/>
    <m/>
    <x v="0"/>
    <x v="19"/>
    <m/>
    <m/>
  </r>
  <r>
    <x v="693"/>
    <m/>
    <s v="female"/>
    <m/>
    <n v="29"/>
    <n v="69.653660000000002"/>
    <n v="0.5"/>
    <n v="0"/>
    <x v="1"/>
    <s v="."/>
    <s v="."/>
    <s v="."/>
    <s v="."/>
    <n v="0"/>
    <n v="0"/>
    <n v="0.5"/>
    <n v="0"/>
    <n v="0"/>
    <n v="33"/>
    <n v="0.5"/>
    <m/>
    <x v="0"/>
    <x v="19"/>
    <m/>
    <m/>
  </r>
  <r>
    <x v="693"/>
    <m/>
    <s v="female"/>
    <m/>
    <n v="29"/>
    <n v="69.653660000000002"/>
    <n v="0"/>
    <n v="0"/>
    <x v="0"/>
    <s v="Active Mood disorder"/>
    <s v="Active Bereavement"/>
    <s v="."/>
    <s v="."/>
    <n v="0"/>
    <n v="0.5"/>
    <n v="0"/>
    <n v="0"/>
    <n v="0"/>
    <n v="33"/>
    <n v="0.5"/>
    <m/>
    <x v="0"/>
    <x v="111"/>
    <m/>
    <m/>
  </r>
  <r>
    <x v="693"/>
    <m/>
    <s v="female"/>
    <m/>
    <n v="29"/>
    <n v="69.653660000000002"/>
    <n v="0.5"/>
    <n v="0"/>
    <x v="2"/>
    <s v="Active Mood disorder"/>
    <s v="."/>
    <s v="."/>
    <s v="."/>
    <n v="0"/>
    <n v="0"/>
    <n v="0.5"/>
    <n v="0"/>
    <n v="0"/>
    <n v="33"/>
    <n v="0.5"/>
    <m/>
    <x v="9"/>
    <x v="9"/>
    <m/>
    <m/>
  </r>
  <r>
    <x v="693"/>
    <m/>
    <s v="female"/>
    <m/>
    <n v="30"/>
    <n v="69.653660000000002"/>
    <n v="0"/>
    <n v="0"/>
    <x v="0"/>
    <s v="Active Mood disorder"/>
    <s v="."/>
    <s v="."/>
    <s v="."/>
    <n v="0"/>
    <n v="0"/>
    <n v="0"/>
    <n v="0"/>
    <n v="0"/>
    <n v="33"/>
    <n v="0"/>
    <m/>
    <x v="17"/>
    <x v="19"/>
    <m/>
    <m/>
  </r>
  <r>
    <x v="693"/>
    <m/>
    <s v="female"/>
    <m/>
    <n v="30"/>
    <n v="69.653660000000002"/>
    <n v="0"/>
    <n v="0"/>
    <x v="0"/>
    <s v="."/>
    <s v="."/>
    <s v="."/>
    <s v="."/>
    <n v="0"/>
    <n v="0"/>
    <n v="0"/>
    <n v="0"/>
    <n v="0"/>
    <n v="33"/>
    <n v="0"/>
    <m/>
    <x v="17"/>
    <x v="8"/>
    <m/>
    <m/>
  </r>
  <r>
    <x v="693"/>
    <m/>
    <s v="female"/>
    <m/>
    <n v="29"/>
    <n v="69.653660000000002"/>
    <n v="0.5"/>
    <n v="0"/>
    <x v="1"/>
    <s v="."/>
    <s v="."/>
    <s v="."/>
    <s v="."/>
    <n v="0"/>
    <n v="0.5"/>
    <n v="0.5"/>
    <n v="0"/>
    <n v="0"/>
    <n v="33"/>
    <n v="1"/>
    <m/>
    <x v="17"/>
    <x v="110"/>
    <m/>
    <m/>
  </r>
  <r>
    <x v="693"/>
    <m/>
    <s v="female"/>
    <m/>
    <n v="30"/>
    <n v="69.653660000000002"/>
    <n v="0"/>
    <n v="0"/>
    <x v="0"/>
    <s v="Active Mood disorder"/>
    <s v="."/>
    <s v="."/>
    <s v="."/>
    <n v="0"/>
    <n v="0"/>
    <n v="0"/>
    <n v="0"/>
    <n v="0"/>
    <n v="33"/>
    <n v="0"/>
    <m/>
    <x v="17"/>
    <x v="40"/>
    <m/>
    <m/>
  </r>
  <r>
    <x v="693"/>
    <m/>
    <s v="female"/>
    <m/>
    <n v="29"/>
    <n v="69.653660000000002"/>
    <n v="0.5"/>
    <n v="0"/>
    <x v="1"/>
    <s v="Active Mood disorder"/>
    <s v="."/>
    <s v="."/>
    <s v="."/>
    <n v="0"/>
    <n v="0.5"/>
    <n v="0.5"/>
    <n v="0"/>
    <n v="0"/>
    <n v="33"/>
    <n v="1"/>
    <m/>
    <x v="17"/>
    <x v="133"/>
    <m/>
    <m/>
  </r>
  <r>
    <x v="693"/>
    <m/>
    <s v="female"/>
    <m/>
    <n v="27"/>
    <n v="69.653660000000002"/>
    <n v="0"/>
    <n v="0"/>
    <x v="0"/>
    <s v="Active Mood disorder"/>
    <s v="."/>
    <s v="."/>
    <s v="."/>
    <n v="0"/>
    <n v="0"/>
    <n v="0"/>
    <n v="0"/>
    <n v="0"/>
    <n v="33"/>
    <n v="0"/>
    <m/>
    <x v="17"/>
    <x v="7"/>
    <m/>
    <m/>
  </r>
  <r>
    <x v="693"/>
    <m/>
    <s v="female"/>
    <m/>
    <n v="29"/>
    <n v="69.653660000000002"/>
    <n v="0"/>
    <n v="0"/>
    <x v="0"/>
    <s v="Active Mood disorder"/>
    <s v="."/>
    <s v="."/>
    <s v="."/>
    <n v="0"/>
    <n v="0"/>
    <n v="0"/>
    <n v="0"/>
    <n v="0"/>
    <n v="33"/>
    <n v="0"/>
    <m/>
    <x v="17"/>
    <x v="35"/>
    <m/>
    <m/>
  </r>
  <r>
    <x v="693"/>
    <m/>
    <s v="female"/>
    <m/>
    <n v="28"/>
    <n v="69.653660000000002"/>
    <n v="0.5"/>
    <n v="0.5"/>
    <x v="1"/>
    <s v="Active Mood disorder"/>
    <s v="."/>
    <s v="."/>
    <s v="."/>
    <n v="0"/>
    <n v="0.5"/>
    <n v="0.5"/>
    <n v="0.5"/>
    <n v="0"/>
    <n v="33"/>
    <n v="2"/>
    <m/>
    <x v="17"/>
    <x v="36"/>
    <m/>
    <m/>
  </r>
  <r>
    <x v="693"/>
    <m/>
    <s v="female"/>
    <m/>
    <n v="28"/>
    <n v="69.653660000000002"/>
    <n v="0.5"/>
    <n v="0.5"/>
    <x v="4"/>
    <s v="AD dem w/depresss- not contribut"/>
    <s v="Active Mood disorder"/>
    <s v="."/>
    <s v="."/>
    <n v="0.5"/>
    <n v="1"/>
    <n v="1"/>
    <n v="0"/>
    <n v="0"/>
    <n v="33"/>
    <n v="3"/>
    <m/>
    <x v="17"/>
    <x v="7"/>
    <m/>
    <m/>
  </r>
  <r>
    <x v="693"/>
    <m/>
    <s v="female"/>
    <m/>
    <n v="25"/>
    <n v="69.653660000000002"/>
    <n v="0.5"/>
    <n v="0.5"/>
    <x v="4"/>
    <s v="AD dem w/depresss- not contribut"/>
    <s v="Active Mood disorder"/>
    <s v="."/>
    <s v="."/>
    <n v="0.5"/>
    <n v="1"/>
    <n v="1"/>
    <n v="1"/>
    <n v="0"/>
    <n v="33"/>
    <n v="4"/>
    <m/>
    <x v="17"/>
    <x v="6"/>
    <m/>
    <m/>
  </r>
  <r>
    <x v="693"/>
    <m/>
    <s v="female"/>
    <m/>
    <m/>
    <n v="69.653660000000002"/>
    <n v="1"/>
    <n v="1"/>
    <x v="3"/>
    <s v="Active Mood disorder"/>
    <s v="Active Mood disorder"/>
    <s v="."/>
    <s v="."/>
    <n v="1"/>
    <n v="1"/>
    <n v="1"/>
    <n v="1"/>
    <n v="0"/>
    <n v="33"/>
    <n v="5"/>
    <m/>
    <x v="0"/>
    <x v="0"/>
    <m/>
    <m/>
  </r>
  <r>
    <x v="694"/>
    <m/>
    <s v="female"/>
    <m/>
    <n v="28"/>
    <n v="75.047225999999995"/>
    <n v="0"/>
    <n v="0"/>
    <x v="0"/>
    <s v="."/>
    <s v="."/>
    <s v="."/>
    <s v="."/>
    <n v="0"/>
    <n v="0"/>
    <n v="0"/>
    <n v="0"/>
    <n v="0"/>
    <n v="33"/>
    <n v="0"/>
    <m/>
    <x v="20"/>
    <x v="112"/>
    <m/>
    <m/>
  </r>
  <r>
    <x v="694"/>
    <m/>
    <s v="female"/>
    <m/>
    <n v="29"/>
    <n v="75.047225999999995"/>
    <n v="0"/>
    <n v="0"/>
    <x v="0"/>
    <s v="Remote Hypothyroidism"/>
    <s v="."/>
    <s v="."/>
    <s v="."/>
    <n v="0"/>
    <n v="0"/>
    <n v="0"/>
    <n v="0"/>
    <n v="0"/>
    <n v="33"/>
    <n v="0"/>
    <m/>
    <x v="20"/>
    <x v="98"/>
    <m/>
    <m/>
  </r>
  <r>
    <x v="694"/>
    <m/>
    <s v="female"/>
    <m/>
    <n v="30"/>
    <n v="75.047225999999995"/>
    <n v="0"/>
    <n v="0"/>
    <x v="0"/>
    <s v="Remote Hypothyroidism"/>
    <s v="."/>
    <s v="."/>
    <s v="."/>
    <n v="0"/>
    <n v="0"/>
    <n v="0"/>
    <n v="0"/>
    <n v="0"/>
    <n v="33"/>
    <n v="0"/>
    <m/>
    <x v="20"/>
    <x v="147"/>
    <m/>
    <m/>
  </r>
  <r>
    <x v="695"/>
    <m/>
    <s v="male"/>
    <m/>
    <n v="29"/>
    <n v="53.894592000000003"/>
    <n v="0"/>
    <n v="0"/>
    <x v="0"/>
    <s v="."/>
    <s v="."/>
    <s v="."/>
    <s v="."/>
    <n v="0"/>
    <n v="0"/>
    <n v="0"/>
    <n v="0"/>
    <n v="0"/>
    <n v="33"/>
    <n v="0"/>
    <m/>
    <x v="16"/>
    <x v="8"/>
    <m/>
    <m/>
  </r>
  <r>
    <x v="695"/>
    <m/>
    <s v="male"/>
    <m/>
    <n v="30"/>
    <n v="53.894592000000003"/>
    <n v="0"/>
    <n v="0"/>
    <x v="0"/>
    <s v="."/>
    <s v="."/>
    <s v="."/>
    <s v="."/>
    <n v="0"/>
    <n v="0"/>
    <n v="0"/>
    <n v="0"/>
    <n v="0"/>
    <n v="33"/>
    <n v="0"/>
    <m/>
    <x v="16"/>
    <x v="79"/>
    <m/>
    <m/>
  </r>
  <r>
    <x v="696"/>
    <m/>
    <s v="female"/>
    <m/>
    <n v="29"/>
    <n v="54.642024999999997"/>
    <n v="0"/>
    <n v="0"/>
    <x v="0"/>
    <s v="."/>
    <s v="."/>
    <s v="."/>
    <s v="."/>
    <n v="0"/>
    <n v="0"/>
    <n v="0"/>
    <n v="0"/>
    <n v="0"/>
    <n v="33"/>
    <n v="0"/>
    <m/>
    <x v="5"/>
    <x v="19"/>
    <m/>
    <m/>
  </r>
  <r>
    <x v="696"/>
    <m/>
    <s v="female"/>
    <m/>
    <n v="29"/>
    <n v="54.642024999999997"/>
    <n v="0.5"/>
    <n v="0"/>
    <x v="1"/>
    <s v="Active Mood disorder"/>
    <s v="."/>
    <s v="."/>
    <s v="."/>
    <n v="0.5"/>
    <n v="0.5"/>
    <n v="0.5"/>
    <n v="0"/>
    <n v="0"/>
    <n v="33"/>
    <n v="1.5"/>
    <m/>
    <x v="0"/>
    <x v="0"/>
    <m/>
    <m/>
  </r>
  <r>
    <x v="696"/>
    <m/>
    <s v="female"/>
    <m/>
    <n v="28"/>
    <n v="54.642024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696"/>
    <m/>
    <s v="female"/>
    <m/>
    <n v="30"/>
    <n v="54.642024999999997"/>
    <n v="0"/>
    <n v="0"/>
    <x v="0"/>
    <s v="."/>
    <s v="."/>
    <s v="."/>
    <s v="."/>
    <n v="0"/>
    <n v="0"/>
    <n v="0"/>
    <n v="0"/>
    <n v="0"/>
    <n v="33"/>
    <n v="0"/>
    <m/>
    <x v="9"/>
    <x v="110"/>
    <m/>
    <m/>
  </r>
  <r>
    <x v="696"/>
    <m/>
    <s v="female"/>
    <m/>
    <n v="29"/>
    <n v="54.642024999999997"/>
    <n v="0"/>
    <n v="0"/>
    <x v="0"/>
    <s v="Active Mood disorder"/>
    <s v="."/>
    <s v="."/>
    <s v="."/>
    <n v="0"/>
    <n v="0"/>
    <n v="0"/>
    <n v="0"/>
    <n v="0"/>
    <n v="33"/>
    <n v="0"/>
    <m/>
    <x v="25"/>
    <x v="79"/>
    <m/>
    <m/>
  </r>
  <r>
    <x v="697"/>
    <m/>
    <s v="male"/>
    <m/>
    <n v="27"/>
    <n v="73.242980000000003"/>
    <n v="0"/>
    <n v="0"/>
    <x v="0"/>
    <s v="Remote CVD"/>
    <s v="Remote Mood disorder"/>
    <s v="."/>
    <s v="."/>
    <n v="0"/>
    <n v="0"/>
    <n v="0"/>
    <n v="0"/>
    <n v="0"/>
    <n v="33"/>
    <n v="0"/>
    <m/>
    <x v="14"/>
    <x v="163"/>
    <m/>
    <m/>
  </r>
  <r>
    <x v="697"/>
    <m/>
    <s v="male"/>
    <m/>
    <n v="28"/>
    <n v="73.242980000000003"/>
    <n v="0"/>
    <n v="0"/>
    <x v="0"/>
    <s v="."/>
    <s v="."/>
    <s v="."/>
    <s v="."/>
    <n v="0"/>
    <n v="0"/>
    <n v="0"/>
    <n v="0"/>
    <n v="0"/>
    <n v="33"/>
    <n v="0"/>
    <m/>
    <x v="6"/>
    <x v="128"/>
    <m/>
    <m/>
  </r>
  <r>
    <x v="697"/>
    <m/>
    <s v="male"/>
    <m/>
    <n v="27"/>
    <n v="73.242980000000003"/>
    <n v="0"/>
    <n v="0"/>
    <x v="0"/>
    <s v="Remote CVD"/>
    <s v="Remote Mood disorder"/>
    <s v="."/>
    <s v="."/>
    <n v="0"/>
    <n v="0"/>
    <n v="0"/>
    <n v="0"/>
    <n v="0"/>
    <n v="33"/>
    <n v="0"/>
    <m/>
    <x v="6"/>
    <x v="101"/>
    <m/>
    <m/>
  </r>
  <r>
    <x v="697"/>
    <m/>
    <s v="male"/>
    <m/>
    <n v="29"/>
    <n v="73.242980000000003"/>
    <n v="0"/>
    <n v="0"/>
    <x v="0"/>
    <s v="Remote CVD"/>
    <s v="Active Mood disorder"/>
    <s v="Active Major Head Trauma"/>
    <s v="."/>
    <n v="0"/>
    <n v="0.5"/>
    <n v="0"/>
    <n v="0"/>
    <n v="0"/>
    <n v="33"/>
    <n v="0.5"/>
    <m/>
    <x v="6"/>
    <x v="168"/>
    <m/>
    <m/>
  </r>
  <r>
    <x v="697"/>
    <m/>
    <s v="male"/>
    <m/>
    <n v="30"/>
    <n v="73.242980000000003"/>
    <n v="0"/>
    <n v="0"/>
    <x v="0"/>
    <s v="Active Mood disorder"/>
    <s v="."/>
    <s v="."/>
    <s v="."/>
    <n v="0.5"/>
    <n v="0"/>
    <n v="0"/>
    <n v="0"/>
    <n v="0"/>
    <n v="33"/>
    <n v="0.5"/>
    <m/>
    <x v="6"/>
    <x v="70"/>
    <m/>
    <m/>
  </r>
  <r>
    <x v="697"/>
    <m/>
    <s v="male"/>
    <m/>
    <n v="30"/>
    <n v="73.242980000000003"/>
    <n v="0"/>
    <n v="0"/>
    <x v="0"/>
    <s v="Active Mood disorder"/>
    <s v="Remote Major Head Trauma"/>
    <s v="."/>
    <s v="."/>
    <n v="0"/>
    <n v="0"/>
    <n v="0"/>
    <n v="0"/>
    <n v="0"/>
    <n v="33"/>
    <n v="0"/>
    <m/>
    <x v="6"/>
    <x v="126"/>
    <m/>
    <m/>
  </r>
  <r>
    <x v="697"/>
    <m/>
    <s v="male"/>
    <m/>
    <n v="25"/>
    <n v="73.242980000000003"/>
    <n v="0"/>
    <n v="0"/>
    <x v="0"/>
    <s v="Remote CVD"/>
    <s v="Remote Mood disorder"/>
    <s v="Remote Major Head Trauma"/>
    <s v="."/>
    <n v="0"/>
    <n v="0"/>
    <n v="0"/>
    <n v="0"/>
    <n v="0"/>
    <n v="33"/>
    <n v="0"/>
    <m/>
    <x v="6"/>
    <x v="127"/>
    <m/>
    <m/>
  </r>
  <r>
    <x v="697"/>
    <m/>
    <s v="male"/>
    <m/>
    <n v="27"/>
    <n v="73.242980000000003"/>
    <n v="0"/>
    <n v="0"/>
    <x v="0"/>
    <s v="Remote Mood disorder"/>
    <s v="."/>
    <s v="."/>
    <s v="."/>
    <n v="0"/>
    <n v="0"/>
    <n v="0"/>
    <n v="0"/>
    <n v="0"/>
    <n v="33"/>
    <n v="0"/>
    <m/>
    <x v="14"/>
    <x v="69"/>
    <m/>
    <m/>
  </r>
  <r>
    <x v="698"/>
    <m/>
    <s v="male"/>
    <m/>
    <n v="29"/>
    <n v="66.028750000000002"/>
    <n v="0"/>
    <n v="0"/>
    <x v="0"/>
    <s v="."/>
    <s v="."/>
    <s v="."/>
    <s v="."/>
    <n v="0"/>
    <n v="0"/>
    <n v="0"/>
    <n v="0"/>
    <n v="0"/>
    <n v="33"/>
    <n v="0"/>
    <m/>
    <x v="3"/>
    <x v="110"/>
    <m/>
    <m/>
  </r>
  <r>
    <x v="698"/>
    <m/>
    <s v="male"/>
    <m/>
    <n v="30"/>
    <n v="66.028750000000002"/>
    <n v="0"/>
    <n v="0"/>
    <x v="0"/>
    <s v="."/>
    <s v="."/>
    <s v="."/>
    <s v="."/>
    <n v="0"/>
    <n v="0"/>
    <n v="0"/>
    <n v="0"/>
    <n v="0"/>
    <n v="33"/>
    <n v="0"/>
    <m/>
    <x v="3"/>
    <x v="40"/>
    <m/>
    <m/>
  </r>
  <r>
    <x v="698"/>
    <m/>
    <s v="male"/>
    <m/>
    <n v="30"/>
    <n v="66.028750000000002"/>
    <n v="0"/>
    <n v="0"/>
    <x v="0"/>
    <s v="."/>
    <s v="."/>
    <s v="."/>
    <s v="."/>
    <n v="0"/>
    <n v="0"/>
    <n v="0"/>
    <n v="0"/>
    <n v="0"/>
    <n v="33"/>
    <n v="0"/>
    <m/>
    <x v="3"/>
    <x v="40"/>
    <m/>
    <m/>
  </r>
  <r>
    <x v="698"/>
    <m/>
    <s v="male"/>
    <m/>
    <n v="30"/>
    <n v="66.028750000000002"/>
    <n v="0"/>
    <n v="0"/>
    <x v="0"/>
    <s v="."/>
    <s v="."/>
    <s v="."/>
    <s v="."/>
    <n v="0"/>
    <n v="0"/>
    <n v="0"/>
    <n v="0"/>
    <n v="0"/>
    <n v="33"/>
    <n v="0"/>
    <m/>
    <x v="3"/>
    <x v="79"/>
    <m/>
    <m/>
  </r>
  <r>
    <x v="698"/>
    <m/>
    <s v="male"/>
    <m/>
    <n v="30"/>
    <n v="66.028750000000002"/>
    <n v="0"/>
    <n v="0"/>
    <x v="0"/>
    <s v="."/>
    <s v="."/>
    <s v="."/>
    <s v="."/>
    <n v="0"/>
    <n v="0"/>
    <n v="0"/>
    <n v="0"/>
    <n v="0"/>
    <n v="33"/>
    <n v="0"/>
    <m/>
    <x v="3"/>
    <x v="41"/>
    <m/>
    <m/>
  </r>
  <r>
    <x v="698"/>
    <m/>
    <s v="male"/>
    <m/>
    <n v="30"/>
    <n v="66.028750000000002"/>
    <n v="0"/>
    <n v="0"/>
    <x v="0"/>
    <s v="."/>
    <s v="."/>
    <s v="."/>
    <s v="."/>
    <n v="0"/>
    <n v="0"/>
    <n v="0"/>
    <n v="0"/>
    <n v="0"/>
    <n v="33"/>
    <n v="0"/>
    <m/>
    <x v="3"/>
    <x v="41"/>
    <m/>
    <m/>
  </r>
  <r>
    <x v="698"/>
    <m/>
    <s v="male"/>
    <m/>
    <n v="30"/>
    <n v="66.028750000000002"/>
    <n v="0"/>
    <n v="0"/>
    <x v="0"/>
    <s v="."/>
    <s v="."/>
    <s v="."/>
    <s v="."/>
    <n v="0"/>
    <n v="0"/>
    <n v="0"/>
    <n v="0"/>
    <n v="0"/>
    <n v="33"/>
    <n v="0"/>
    <m/>
    <x v="3"/>
    <x v="6"/>
    <m/>
    <m/>
  </r>
  <r>
    <x v="698"/>
    <m/>
    <s v="male"/>
    <m/>
    <n v="30"/>
    <n v="66.028750000000002"/>
    <n v="0"/>
    <n v="0"/>
    <x v="0"/>
    <s v="."/>
    <s v="."/>
    <s v="."/>
    <s v="."/>
    <n v="0"/>
    <n v="0"/>
    <n v="0"/>
    <n v="0"/>
    <n v="0"/>
    <n v="33"/>
    <n v="0"/>
    <m/>
    <x v="3"/>
    <x v="7"/>
    <m/>
    <m/>
  </r>
  <r>
    <x v="698"/>
    <m/>
    <s v="male"/>
    <m/>
    <n v="29"/>
    <n v="66.028750000000002"/>
    <n v="0"/>
    <n v="0"/>
    <x v="0"/>
    <s v="."/>
    <s v="."/>
    <s v="."/>
    <s v="."/>
    <n v="0"/>
    <n v="0"/>
    <n v="0"/>
    <n v="0"/>
    <n v="0"/>
    <n v="33"/>
    <n v="0"/>
    <m/>
    <x v="10"/>
    <x v="19"/>
    <m/>
    <m/>
  </r>
  <r>
    <x v="698"/>
    <m/>
    <s v="male"/>
    <m/>
    <n v="30"/>
    <n v="66.028750000000002"/>
    <n v="0"/>
    <n v="0"/>
    <x v="0"/>
    <s v="."/>
    <s v="."/>
    <s v="."/>
    <s v="."/>
    <n v="0"/>
    <n v="0"/>
    <n v="0"/>
    <n v="0"/>
    <n v="0"/>
    <n v="33"/>
    <n v="0"/>
    <m/>
    <x v="3"/>
    <x v="110"/>
    <m/>
    <m/>
  </r>
  <r>
    <x v="698"/>
    <m/>
    <s v="male"/>
    <m/>
    <n v="30"/>
    <n v="66.028750000000002"/>
    <n v="0"/>
    <n v="0"/>
    <x v="0"/>
    <s v="."/>
    <s v="."/>
    <s v="."/>
    <s v="."/>
    <n v="0"/>
    <n v="0"/>
    <n v="0"/>
    <n v="0"/>
    <n v="0"/>
    <n v="33"/>
    <n v="0"/>
    <m/>
    <x v="3"/>
    <x v="25"/>
    <m/>
    <m/>
  </r>
  <r>
    <x v="699"/>
    <m/>
    <s v="male"/>
    <m/>
    <n v="30"/>
    <n v="70.475009999999997"/>
    <n v="0.5"/>
    <n v="0"/>
    <x v="1"/>
    <s v="."/>
    <s v="."/>
    <s v="."/>
    <s v="."/>
    <n v="0"/>
    <n v="0"/>
    <n v="0.5"/>
    <n v="0"/>
    <n v="0"/>
    <n v="34"/>
    <n v="0.5"/>
    <m/>
    <x v="16"/>
    <x v="135"/>
    <m/>
    <m/>
  </r>
  <r>
    <x v="699"/>
    <m/>
    <s v="male"/>
    <m/>
    <n v="30"/>
    <n v="70.475009999999997"/>
    <n v="0"/>
    <n v="0"/>
    <x v="0"/>
    <s v="."/>
    <s v="."/>
    <s v="."/>
    <s v="."/>
    <n v="0"/>
    <n v="0"/>
    <n v="0"/>
    <n v="0"/>
    <n v="0"/>
    <n v="34"/>
    <n v="0"/>
    <m/>
    <x v="16"/>
    <x v="29"/>
    <m/>
    <m/>
  </r>
  <r>
    <x v="699"/>
    <m/>
    <s v="male"/>
    <m/>
    <n v="30"/>
    <n v="70.475009999999997"/>
    <n v="0"/>
    <n v="0"/>
    <x v="0"/>
    <s v="Remote Hypothyroidism"/>
    <s v="."/>
    <s v="."/>
    <s v="."/>
    <n v="0"/>
    <n v="0"/>
    <n v="0"/>
    <n v="0"/>
    <n v="0"/>
    <n v="34"/>
    <n v="0"/>
    <m/>
    <x v="0"/>
    <x v="0"/>
    <m/>
    <m/>
  </r>
  <r>
    <x v="700"/>
    <m/>
    <s v="female"/>
    <m/>
    <n v="19"/>
    <n v="83.791920000000005"/>
    <n v="1"/>
    <n v="1"/>
    <x v="4"/>
    <s v="."/>
    <s v="."/>
    <s v="."/>
    <s v="."/>
    <n v="2"/>
    <n v="1"/>
    <n v="1"/>
    <n v="2"/>
    <n v="1"/>
    <n v="23"/>
    <n v="8"/>
    <m/>
    <x v="3"/>
    <x v="154"/>
    <m/>
    <m/>
  </r>
  <r>
    <x v="700"/>
    <m/>
    <s v="female"/>
    <m/>
    <n v="16"/>
    <n v="83.791920000000005"/>
    <n v="1"/>
    <n v="2"/>
    <x v="4"/>
    <s v="Remote CVD"/>
    <s v="."/>
    <s v="."/>
    <s v="."/>
    <n v="1"/>
    <n v="1"/>
    <n v="1"/>
    <n v="1"/>
    <n v="2"/>
    <n v="23"/>
    <n v="8"/>
    <m/>
    <x v="1"/>
    <x v="5"/>
    <m/>
    <m/>
  </r>
  <r>
    <x v="700"/>
    <m/>
    <s v="female"/>
    <m/>
    <n v="16"/>
    <n v="83.791920000000005"/>
    <n v="1"/>
    <n v="1"/>
    <x v="30"/>
    <s v="Remote Mood disorder"/>
    <s v="."/>
    <s v="."/>
    <s v="."/>
    <n v="1"/>
    <n v="1"/>
    <n v="2"/>
    <n v="1"/>
    <n v="1"/>
    <n v="23"/>
    <n v="7"/>
    <m/>
    <x v="1"/>
    <x v="7"/>
    <m/>
    <m/>
  </r>
  <r>
    <x v="700"/>
    <m/>
    <s v="female"/>
    <m/>
    <n v="18"/>
    <n v="83.791920000000005"/>
    <n v="1"/>
    <n v="1"/>
    <x v="4"/>
    <s v="."/>
    <s v="."/>
    <s v="."/>
    <s v="."/>
    <n v="1"/>
    <n v="1"/>
    <n v="1"/>
    <n v="1"/>
    <n v="1"/>
    <n v="23"/>
    <n v="6"/>
    <m/>
    <x v="1"/>
    <x v="7"/>
    <m/>
    <m/>
  </r>
  <r>
    <x v="700"/>
    <m/>
    <s v="female"/>
    <m/>
    <n v="18"/>
    <n v="83.791920000000005"/>
    <n v="1"/>
    <n v="0.5"/>
    <x v="4"/>
    <s v="Remote Hypothyroidism"/>
    <s v="."/>
    <s v="."/>
    <s v="."/>
    <n v="0.5"/>
    <n v="1"/>
    <n v="1"/>
    <n v="1"/>
    <n v="1"/>
    <n v="23"/>
    <n v="5"/>
    <m/>
    <x v="10"/>
    <x v="116"/>
    <m/>
    <m/>
  </r>
  <r>
    <x v="700"/>
    <m/>
    <s v="female"/>
    <m/>
    <n v="24"/>
    <n v="83.791920000000005"/>
    <n v="1"/>
    <n v="1"/>
    <x v="4"/>
    <s v="Remote Mood disorder"/>
    <s v="Remote Hypothyroidism"/>
    <s v="."/>
    <s v="."/>
    <n v="0.5"/>
    <n v="1"/>
    <n v="1"/>
    <n v="1"/>
    <n v="1"/>
    <n v="23"/>
    <n v="5.5"/>
    <m/>
    <x v="1"/>
    <x v="9"/>
    <m/>
    <m/>
  </r>
  <r>
    <x v="700"/>
    <m/>
    <s v="female"/>
    <m/>
    <n v="17"/>
    <n v="83.791920000000005"/>
    <n v="2"/>
    <n v="2"/>
    <x v="4"/>
    <s v="Remote Mood disorder"/>
    <s v="Remote Hypothyroidism"/>
    <s v="."/>
    <s v="."/>
    <n v="2"/>
    <n v="2"/>
    <n v="2"/>
    <n v="1"/>
    <n v="2"/>
    <n v="23"/>
    <n v="11"/>
    <m/>
    <x v="1"/>
    <x v="133"/>
    <m/>
    <m/>
  </r>
  <r>
    <x v="701"/>
    <m/>
    <s v="female"/>
    <m/>
    <n v="26"/>
    <n v="61.07"/>
    <n v="1"/>
    <n v="1"/>
    <x v="43"/>
    <m/>
    <m/>
    <m/>
    <m/>
    <n v="1"/>
    <n v="0.5"/>
    <n v="1"/>
    <m/>
    <n v="0"/>
    <m/>
    <n v="4.5"/>
    <m/>
    <x v="28"/>
    <x v="33"/>
    <m/>
    <m/>
  </r>
  <r>
    <x v="701"/>
    <m/>
    <s v="female"/>
    <m/>
    <n v="21"/>
    <n v="61.07"/>
    <n v="2"/>
    <n v="2"/>
    <x v="43"/>
    <m/>
    <m/>
    <m/>
    <m/>
    <n v="2"/>
    <n v="1"/>
    <n v="1"/>
    <n v="2"/>
    <n v="2"/>
    <m/>
    <n v="10"/>
    <m/>
    <x v="2"/>
    <x v="2"/>
    <m/>
    <m/>
  </r>
  <r>
    <x v="702"/>
    <m/>
    <s v="male"/>
    <m/>
    <n v="30"/>
    <n v="61.453800000000001"/>
    <n v="0"/>
    <n v="0"/>
    <x v="0"/>
    <s v="."/>
    <s v="."/>
    <s v="."/>
    <s v="."/>
    <n v="0"/>
    <n v="0"/>
    <n v="0"/>
    <n v="0"/>
    <n v="0"/>
    <n v="33"/>
    <n v="0"/>
    <m/>
    <x v="16"/>
    <x v="128"/>
    <m/>
    <m/>
  </r>
  <r>
    <x v="702"/>
    <m/>
    <s v="male"/>
    <m/>
    <n v="29"/>
    <n v="61.453800000000001"/>
    <n v="0"/>
    <n v="0"/>
    <x v="0"/>
    <s v="."/>
    <s v="."/>
    <s v="."/>
    <s v="."/>
    <n v="0"/>
    <n v="0"/>
    <n v="0"/>
    <n v="0"/>
    <n v="0"/>
    <n v="33"/>
    <n v="0"/>
    <m/>
    <x v="16"/>
    <x v="138"/>
    <m/>
    <m/>
  </r>
  <r>
    <x v="702"/>
    <m/>
    <s v="male"/>
    <m/>
    <n v="29"/>
    <n v="61.453800000000001"/>
    <n v="0"/>
    <n v="0"/>
    <x v="0"/>
    <s v="."/>
    <s v="."/>
    <s v="."/>
    <s v="."/>
    <n v="0"/>
    <n v="0"/>
    <n v="0"/>
    <n v="0"/>
    <n v="0"/>
    <n v="33"/>
    <n v="0"/>
    <m/>
    <x v="16"/>
    <x v="105"/>
    <m/>
    <m/>
  </r>
  <r>
    <x v="702"/>
    <m/>
    <s v="male"/>
    <m/>
    <n v="30"/>
    <n v="61.453800000000001"/>
    <n v="0"/>
    <n v="0"/>
    <x v="0"/>
    <s v="Remote Hypothyroidism"/>
    <s v="."/>
    <s v="."/>
    <s v="."/>
    <n v="0"/>
    <n v="0"/>
    <n v="0"/>
    <n v="0"/>
    <n v="0"/>
    <n v="33"/>
    <n v="0"/>
    <m/>
    <x v="13"/>
    <x v="55"/>
    <m/>
    <m/>
  </r>
  <r>
    <x v="702"/>
    <m/>
    <s v="male"/>
    <m/>
    <n v="29"/>
    <n v="61.453800000000001"/>
    <n v="0"/>
    <n v="0"/>
    <x v="0"/>
    <s v="Remote Hypothyroidism"/>
    <s v="."/>
    <s v="."/>
    <s v="."/>
    <n v="0"/>
    <n v="0"/>
    <n v="0"/>
    <n v="0"/>
    <n v="0"/>
    <n v="33"/>
    <n v="0"/>
    <m/>
    <x v="0"/>
    <x v="0"/>
    <m/>
    <m/>
  </r>
  <r>
    <x v="703"/>
    <m/>
    <s v="female"/>
    <m/>
    <n v="28"/>
    <n v="67.041756000000007"/>
    <n v="0"/>
    <n v="0"/>
    <x v="0"/>
    <s v="."/>
    <s v="."/>
    <s v="."/>
    <s v="."/>
    <n v="0"/>
    <n v="0"/>
    <n v="0"/>
    <n v="0"/>
    <n v="0"/>
    <n v="33"/>
    <n v="0"/>
    <m/>
    <x v="9"/>
    <x v="24"/>
    <m/>
    <m/>
  </r>
  <r>
    <x v="703"/>
    <m/>
    <s v="female"/>
    <m/>
    <n v="29"/>
    <n v="67.041756000000007"/>
    <n v="0"/>
    <n v="0"/>
    <x v="0"/>
    <s v="Remote Hypothyroidism"/>
    <s v="."/>
    <s v="."/>
    <s v="."/>
    <n v="0"/>
    <n v="0"/>
    <n v="0"/>
    <n v="0"/>
    <n v="0"/>
    <n v="33"/>
    <n v="0"/>
    <m/>
    <x v="9"/>
    <x v="39"/>
    <m/>
    <m/>
  </r>
  <r>
    <x v="703"/>
    <m/>
    <s v="female"/>
    <m/>
    <n v="29"/>
    <n v="67.041756000000007"/>
    <n v="0"/>
    <n v="0"/>
    <x v="0"/>
    <s v="Remote Hypothyroidism"/>
    <s v="."/>
    <s v="."/>
    <s v="."/>
    <n v="0"/>
    <n v="0"/>
    <n v="0"/>
    <n v="0"/>
    <n v="0"/>
    <n v="33"/>
    <n v="0"/>
    <m/>
    <x v="5"/>
    <x v="7"/>
    <m/>
    <m/>
  </r>
  <r>
    <x v="703"/>
    <m/>
    <s v="female"/>
    <m/>
    <n v="30"/>
    <n v="67.041756000000007"/>
    <n v="0"/>
    <n v="0"/>
    <x v="0"/>
    <s v="."/>
    <s v="."/>
    <s v="."/>
    <s v="."/>
    <n v="0"/>
    <n v="0"/>
    <n v="0"/>
    <n v="0"/>
    <n v="0"/>
    <n v="33"/>
    <n v="0"/>
    <m/>
    <x v="9"/>
    <x v="42"/>
    <m/>
    <m/>
  </r>
  <r>
    <x v="703"/>
    <m/>
    <s v="female"/>
    <m/>
    <n v="30"/>
    <n v="67.041756000000007"/>
    <n v="0"/>
    <n v="0"/>
    <x v="0"/>
    <s v="Active Hypothyroidism"/>
    <s v="."/>
    <s v="."/>
    <s v="."/>
    <n v="0"/>
    <n v="0"/>
    <n v="0"/>
    <n v="0"/>
    <n v="0"/>
    <n v="33"/>
    <n v="0"/>
    <m/>
    <x v="17"/>
    <x v="72"/>
    <m/>
    <m/>
  </r>
  <r>
    <x v="703"/>
    <m/>
    <s v="female"/>
    <m/>
    <n v="29"/>
    <n v="67.041756000000007"/>
    <n v="0"/>
    <n v="0"/>
    <x v="0"/>
    <s v="."/>
    <s v="."/>
    <s v="."/>
    <s v="."/>
    <n v="0"/>
    <n v="0"/>
    <n v="0"/>
    <n v="0"/>
    <n v="0"/>
    <n v="33"/>
    <n v="0"/>
    <m/>
    <x v="17"/>
    <x v="67"/>
    <m/>
    <m/>
  </r>
  <r>
    <x v="703"/>
    <m/>
    <s v="female"/>
    <m/>
    <n v="29"/>
    <n v="67.041756000000007"/>
    <n v="0"/>
    <n v="0"/>
    <x v="0"/>
    <s v="."/>
    <s v="."/>
    <s v="."/>
    <s v="."/>
    <n v="0"/>
    <n v="0"/>
    <n v="0"/>
    <n v="0"/>
    <n v="0"/>
    <n v="33"/>
    <n v="0"/>
    <m/>
    <x v="9"/>
    <x v="6"/>
    <m/>
    <m/>
  </r>
  <r>
    <x v="703"/>
    <m/>
    <s v="female"/>
    <m/>
    <n v="30"/>
    <n v="67.041756000000007"/>
    <n v="0"/>
    <n v="0"/>
    <x v="0"/>
    <s v="Remote Hypothyroidism"/>
    <s v="."/>
    <s v="."/>
    <s v="."/>
    <n v="0"/>
    <n v="0"/>
    <n v="0"/>
    <n v="0"/>
    <n v="0"/>
    <n v="33"/>
    <n v="0"/>
    <m/>
    <x v="0"/>
    <x v="208"/>
    <m/>
    <m/>
  </r>
  <r>
    <x v="703"/>
    <m/>
    <s v="female"/>
    <m/>
    <n v="30"/>
    <n v="67.041756000000007"/>
    <n v="0"/>
    <n v="0"/>
    <x v="0"/>
    <s v="."/>
    <s v="."/>
    <s v="."/>
    <s v="."/>
    <n v="0"/>
    <n v="0"/>
    <n v="0"/>
    <n v="0"/>
    <n v="0"/>
    <n v="33"/>
    <n v="0"/>
    <m/>
    <x v="9"/>
    <x v="133"/>
    <m/>
    <m/>
  </r>
  <r>
    <x v="703"/>
    <m/>
    <s v="female"/>
    <m/>
    <n v="30"/>
    <n v="67.041756000000007"/>
    <n v="0"/>
    <n v="0"/>
    <x v="0"/>
    <s v="Remote Hypothyroidism"/>
    <s v="."/>
    <s v="."/>
    <s v="."/>
    <n v="0"/>
    <n v="0"/>
    <n v="0"/>
    <n v="0"/>
    <n v="0"/>
    <n v="33"/>
    <n v="0"/>
    <m/>
    <x v="9"/>
    <x v="7"/>
    <m/>
    <m/>
  </r>
  <r>
    <x v="704"/>
    <m/>
    <s v="female"/>
    <m/>
    <n v="30"/>
    <n v="52.908965999999999"/>
    <n v="0"/>
    <n v="0"/>
    <x v="0"/>
    <s v="Active Mood disorder"/>
    <s v="."/>
    <s v="."/>
    <s v="."/>
    <n v="0"/>
    <n v="0"/>
    <n v="0"/>
    <n v="0"/>
    <n v="0"/>
    <n v="33"/>
    <n v="0"/>
    <m/>
    <x v="3"/>
    <x v="126"/>
    <m/>
    <m/>
  </r>
  <r>
    <x v="704"/>
    <m/>
    <s v="female"/>
    <m/>
    <n v="30"/>
    <n v="52.908965999999999"/>
    <n v="0"/>
    <n v="0"/>
    <x v="0"/>
    <s v="."/>
    <s v="."/>
    <s v="."/>
    <s v="."/>
    <n v="0"/>
    <n v="0"/>
    <n v="0"/>
    <n v="0"/>
    <n v="0"/>
    <n v="33"/>
    <n v="0"/>
    <m/>
    <x v="1"/>
    <x v="35"/>
    <m/>
    <m/>
  </r>
  <r>
    <x v="705"/>
    <m/>
    <s v="male"/>
    <m/>
    <n v="30"/>
    <n v="63.173169999999999"/>
    <n v="0"/>
    <n v="0"/>
    <x v="0"/>
    <s v="."/>
    <s v="."/>
    <s v="."/>
    <s v="."/>
    <n v="0"/>
    <n v="0"/>
    <n v="0"/>
    <n v="0"/>
    <n v="0"/>
    <n v="33"/>
    <n v="0"/>
    <m/>
    <x v="1"/>
    <x v="47"/>
    <m/>
    <m/>
  </r>
  <r>
    <x v="705"/>
    <m/>
    <s v="male"/>
    <m/>
    <n v="29"/>
    <n v="63.173169999999999"/>
    <n v="0"/>
    <n v="0"/>
    <x v="0"/>
    <s v="Remote Other neurol/med diagnoses"/>
    <s v="."/>
    <s v="."/>
    <s v="."/>
    <n v="0"/>
    <n v="0"/>
    <n v="0"/>
    <n v="0"/>
    <n v="0"/>
    <n v="33"/>
    <n v="0"/>
    <m/>
    <x v="3"/>
    <x v="5"/>
    <m/>
    <m/>
  </r>
  <r>
    <x v="705"/>
    <m/>
    <s v="male"/>
    <m/>
    <n v="30"/>
    <n v="63.173169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05"/>
    <m/>
    <s v="male"/>
    <m/>
    <n v="30"/>
    <n v="63.173169999999999"/>
    <n v="0"/>
    <n v="0"/>
    <x v="0"/>
    <s v="."/>
    <s v="."/>
    <s v="."/>
    <s v="."/>
    <n v="0"/>
    <n v="0"/>
    <n v="0"/>
    <n v="0"/>
    <n v="0"/>
    <n v="33"/>
    <n v="0"/>
    <m/>
    <x v="3"/>
    <x v="154"/>
    <m/>
    <m/>
  </r>
  <r>
    <x v="705"/>
    <m/>
    <s v="male"/>
    <m/>
    <n v="28"/>
    <n v="63.173169999999999"/>
    <n v="0"/>
    <n v="0"/>
    <x v="0"/>
    <s v="."/>
    <s v="."/>
    <s v="."/>
    <s v="."/>
    <n v="0"/>
    <n v="0"/>
    <n v="0"/>
    <n v="0"/>
    <n v="0"/>
    <n v="33"/>
    <n v="0"/>
    <m/>
    <x v="3"/>
    <x v="42"/>
    <m/>
    <m/>
  </r>
  <r>
    <x v="705"/>
    <m/>
    <s v="male"/>
    <m/>
    <n v="30"/>
    <n v="63.173169999999999"/>
    <n v="0"/>
    <n v="0"/>
    <x v="0"/>
    <s v="Remote Med-induced Cog Dys"/>
    <s v="."/>
    <s v="."/>
    <s v="."/>
    <n v="0"/>
    <n v="0"/>
    <n v="0"/>
    <n v="0"/>
    <n v="0"/>
    <n v="33"/>
    <n v="0"/>
    <m/>
    <x v="3"/>
    <x v="97"/>
    <m/>
    <m/>
  </r>
  <r>
    <x v="705"/>
    <m/>
    <s v="male"/>
    <m/>
    <n v="30"/>
    <n v="63.173169999999999"/>
    <n v="0"/>
    <n v="0"/>
    <x v="0"/>
    <s v="."/>
    <s v="."/>
    <s v="."/>
    <s v="."/>
    <n v="0"/>
    <n v="0"/>
    <n v="0"/>
    <n v="0"/>
    <n v="0"/>
    <n v="33"/>
    <n v="0"/>
    <m/>
    <x v="3"/>
    <x v="67"/>
    <m/>
    <m/>
  </r>
  <r>
    <x v="706"/>
    <m/>
    <s v="female"/>
    <m/>
    <n v="12"/>
    <n v="50.956879999999998"/>
    <n v="1"/>
    <n v="1"/>
    <x v="4"/>
    <s v="Oth potentially transmissible dis"/>
    <s v="."/>
    <s v="."/>
    <s v="."/>
    <n v="0.5"/>
    <n v="1"/>
    <n v="1"/>
    <n v="1"/>
    <n v="0"/>
    <n v="33"/>
    <n v="4.5"/>
    <m/>
    <x v="0"/>
    <x v="0"/>
    <m/>
    <m/>
  </r>
  <r>
    <x v="707"/>
    <m/>
    <s v="female"/>
    <m/>
    <n v="30"/>
    <n v="69.503079999999997"/>
    <n v="0"/>
    <n v="0"/>
    <x v="0"/>
    <s v="."/>
    <s v="."/>
    <s v="."/>
    <s v="."/>
    <n v="0"/>
    <n v="0"/>
    <n v="0"/>
    <n v="0"/>
    <n v="0"/>
    <n v="23"/>
    <n v="0"/>
    <m/>
    <x v="4"/>
    <x v="62"/>
    <m/>
    <m/>
  </r>
  <r>
    <x v="707"/>
    <m/>
    <s v="female"/>
    <m/>
    <n v="30"/>
    <n v="69.503079999999997"/>
    <n v="0"/>
    <n v="0"/>
    <x v="0"/>
    <s v="."/>
    <s v="."/>
    <s v="."/>
    <s v="."/>
    <n v="0"/>
    <n v="0"/>
    <n v="0"/>
    <n v="0"/>
    <n v="0"/>
    <n v="23"/>
    <n v="0"/>
    <m/>
    <x v="4"/>
    <x v="62"/>
    <m/>
    <m/>
  </r>
  <r>
    <x v="707"/>
    <m/>
    <s v="female"/>
    <m/>
    <n v="30"/>
    <n v="69.503079999999997"/>
    <n v="0"/>
    <n v="0"/>
    <x v="0"/>
    <s v="."/>
    <s v="."/>
    <s v="."/>
    <s v="."/>
    <n v="0"/>
    <n v="0"/>
    <n v="0"/>
    <n v="0"/>
    <n v="0"/>
    <n v="23"/>
    <n v="0"/>
    <m/>
    <x v="4"/>
    <x v="131"/>
    <m/>
    <m/>
  </r>
  <r>
    <x v="707"/>
    <m/>
    <s v="female"/>
    <m/>
    <n v="30"/>
    <n v="69.503079999999997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708"/>
    <m/>
    <s v="male"/>
    <m/>
    <n v="30"/>
    <n v="74.362759999999994"/>
    <n v="0"/>
    <n v="0"/>
    <x v="0"/>
    <s v="Remote Mood disorder"/>
    <s v="."/>
    <s v="."/>
    <s v="."/>
    <n v="0"/>
    <n v="0"/>
    <n v="0"/>
    <n v="0"/>
    <n v="0"/>
    <n v="33"/>
    <n v="0"/>
    <m/>
    <x v="0"/>
    <x v="146"/>
    <m/>
    <m/>
  </r>
  <r>
    <x v="708"/>
    <m/>
    <s v="male"/>
    <m/>
    <n v="30"/>
    <n v="74.362759999999994"/>
    <n v="0"/>
    <n v="0"/>
    <x v="0"/>
    <s v="."/>
    <s v="."/>
    <s v="."/>
    <s v="."/>
    <n v="0"/>
    <n v="0"/>
    <n v="0"/>
    <n v="0"/>
    <n v="0"/>
    <n v="33"/>
    <n v="0"/>
    <m/>
    <x v="0"/>
    <x v="137"/>
    <m/>
    <m/>
  </r>
  <r>
    <x v="708"/>
    <m/>
    <s v="male"/>
    <m/>
    <n v="30"/>
    <n v="74.362759999999994"/>
    <n v="0"/>
    <n v="0"/>
    <x v="0"/>
    <s v="."/>
    <s v="."/>
    <s v="."/>
    <s v="."/>
    <n v="0"/>
    <n v="0"/>
    <n v="0"/>
    <n v="0"/>
    <n v="0"/>
    <n v="33"/>
    <n v="0"/>
    <m/>
    <x v="0"/>
    <x v="69"/>
    <m/>
    <m/>
  </r>
  <r>
    <x v="708"/>
    <m/>
    <s v="male"/>
    <m/>
    <n v="30"/>
    <n v="74.362759999999994"/>
    <n v="0"/>
    <n v="0.5"/>
    <x v="0"/>
    <s v="."/>
    <s v="."/>
    <s v="."/>
    <s v="."/>
    <n v="0"/>
    <n v="0"/>
    <n v="0"/>
    <n v="0"/>
    <n v="0"/>
    <n v="33"/>
    <n v="0.5"/>
    <m/>
    <x v="0"/>
    <x v="69"/>
    <m/>
    <m/>
  </r>
  <r>
    <x v="708"/>
    <m/>
    <s v="male"/>
    <m/>
    <n v="30"/>
    <n v="74.362759999999994"/>
    <n v="0.5"/>
    <n v="0.5"/>
    <x v="2"/>
    <s v="."/>
    <s v="."/>
    <s v="."/>
    <s v="."/>
    <n v="0"/>
    <n v="0"/>
    <n v="0.5"/>
    <n v="0"/>
    <n v="0"/>
    <n v="33"/>
    <n v="1"/>
    <m/>
    <x v="0"/>
    <x v="0"/>
    <m/>
    <m/>
  </r>
  <r>
    <x v="708"/>
    <m/>
    <s v="male"/>
    <m/>
    <n v="30"/>
    <n v="74.362759999999994"/>
    <n v="0"/>
    <n v="0"/>
    <x v="0"/>
    <s v="."/>
    <s v="."/>
    <s v="."/>
    <s v="."/>
    <n v="0"/>
    <n v="0"/>
    <n v="0"/>
    <n v="0"/>
    <n v="0"/>
    <n v="33"/>
    <n v="0"/>
    <m/>
    <x v="0"/>
    <x v="168"/>
    <m/>
    <m/>
  </r>
  <r>
    <x v="708"/>
    <m/>
    <s v="male"/>
    <m/>
    <n v="29"/>
    <n v="74.362759999999994"/>
    <n v="0"/>
    <n v="0"/>
    <x v="0"/>
    <s v="."/>
    <s v="."/>
    <s v="."/>
    <s v="."/>
    <n v="0"/>
    <n v="0"/>
    <n v="0"/>
    <n v="0"/>
    <n v="0"/>
    <n v="33"/>
    <n v="0"/>
    <m/>
    <x v="7"/>
    <x v="179"/>
    <m/>
    <m/>
  </r>
  <r>
    <x v="708"/>
    <m/>
    <s v="male"/>
    <m/>
    <n v="30"/>
    <n v="74.362759999999994"/>
    <n v="0"/>
    <n v="0"/>
    <x v="0"/>
    <s v="Active CVD"/>
    <s v="Active Mood disorder"/>
    <s v="."/>
    <s v="."/>
    <n v="0"/>
    <n v="0"/>
    <n v="0"/>
    <n v="0.5"/>
    <n v="0"/>
    <n v="33"/>
    <n v="0.5"/>
    <m/>
    <x v="8"/>
    <x v="135"/>
    <m/>
    <m/>
  </r>
  <r>
    <x v="708"/>
    <m/>
    <s v="male"/>
    <m/>
    <n v="30"/>
    <n v="74.362759999999994"/>
    <n v="0"/>
    <n v="0"/>
    <x v="0"/>
    <s v="."/>
    <s v="."/>
    <s v="."/>
    <s v="."/>
    <n v="0"/>
    <n v="0"/>
    <n v="0"/>
    <n v="0.5"/>
    <n v="0"/>
    <n v="33"/>
    <n v="0.5"/>
    <m/>
    <x v="8"/>
    <x v="126"/>
    <m/>
    <m/>
  </r>
  <r>
    <x v="708"/>
    <m/>
    <s v="male"/>
    <m/>
    <n v="28"/>
    <n v="74.362759999999994"/>
    <n v="0.5"/>
    <n v="0"/>
    <x v="1"/>
    <s v="."/>
    <s v="."/>
    <s v="."/>
    <s v="."/>
    <n v="0"/>
    <n v="0"/>
    <n v="0.5"/>
    <n v="0"/>
    <n v="0"/>
    <n v="33"/>
    <n v="0.5"/>
    <m/>
    <x v="8"/>
    <x v="30"/>
    <m/>
    <m/>
  </r>
  <r>
    <x v="708"/>
    <m/>
    <s v="male"/>
    <m/>
    <n v="30"/>
    <n v="74.362759999999994"/>
    <n v="0"/>
    <n v="0"/>
    <x v="0"/>
    <s v="."/>
    <s v="."/>
    <s v="."/>
    <s v="."/>
    <n v="0"/>
    <n v="0"/>
    <n v="0"/>
    <n v="0"/>
    <n v="0"/>
    <n v="33"/>
    <n v="0"/>
    <m/>
    <x v="4"/>
    <x v="31"/>
    <m/>
    <m/>
  </r>
  <r>
    <x v="708"/>
    <m/>
    <s v="male"/>
    <m/>
    <n v="30"/>
    <n v="74.362759999999994"/>
    <n v="0"/>
    <n v="0"/>
    <x v="0"/>
    <s v="Remote CVD"/>
    <s v="."/>
    <s v="."/>
    <s v="."/>
    <n v="0"/>
    <n v="0"/>
    <n v="0"/>
    <n v="0"/>
    <n v="0"/>
    <n v="33"/>
    <n v="0"/>
    <m/>
    <x v="4"/>
    <x v="126"/>
    <m/>
    <m/>
  </r>
  <r>
    <x v="708"/>
    <m/>
    <s v="male"/>
    <m/>
    <n v="30"/>
    <n v="74.362759999999994"/>
    <n v="0.5"/>
    <n v="0"/>
    <x v="1"/>
    <s v="Remote CVD"/>
    <s v="Active Mood disorder"/>
    <s v="."/>
    <s v="."/>
    <n v="0"/>
    <n v="0"/>
    <n v="0.5"/>
    <n v="0.5"/>
    <n v="0"/>
    <n v="33"/>
    <n v="1"/>
    <m/>
    <x v="4"/>
    <x v="30"/>
    <m/>
    <m/>
  </r>
  <r>
    <x v="708"/>
    <m/>
    <s v="male"/>
    <m/>
    <n v="28"/>
    <n v="74.362759999999994"/>
    <n v="0"/>
    <n v="0"/>
    <x v="0"/>
    <s v="."/>
    <s v="."/>
    <s v="."/>
    <s v="."/>
    <n v="0"/>
    <n v="0"/>
    <n v="0"/>
    <n v="0"/>
    <n v="0"/>
    <n v="33"/>
    <n v="0"/>
    <m/>
    <x v="4"/>
    <x v="31"/>
    <m/>
    <m/>
  </r>
  <r>
    <x v="708"/>
    <m/>
    <s v="male"/>
    <m/>
    <n v="30"/>
    <n v="74.362759999999994"/>
    <n v="0"/>
    <n v="0"/>
    <x v="0"/>
    <s v="."/>
    <s v="."/>
    <s v="."/>
    <s v="."/>
    <n v="0"/>
    <n v="0"/>
    <n v="0"/>
    <n v="0"/>
    <n v="0"/>
    <n v="33"/>
    <n v="0"/>
    <m/>
    <x v="10"/>
    <x v="68"/>
    <m/>
    <m/>
  </r>
  <r>
    <x v="708"/>
    <m/>
    <s v="male"/>
    <m/>
    <n v="30"/>
    <n v="74.362759999999994"/>
    <n v="0.5"/>
    <n v="0"/>
    <x v="1"/>
    <s v="Active Other neurol/med diagnoses"/>
    <s v="."/>
    <s v="."/>
    <s v="."/>
    <n v="0"/>
    <n v="0.5"/>
    <n v="0.5"/>
    <n v="0.5"/>
    <n v="0"/>
    <n v="33"/>
    <n v="1.5"/>
    <m/>
    <x v="4"/>
    <x v="127"/>
    <m/>
    <m/>
  </r>
  <r>
    <x v="709"/>
    <m/>
    <s v="male"/>
    <m/>
    <n v="20"/>
    <n v="76.61054"/>
    <n v="0.5"/>
    <n v="0.5"/>
    <x v="4"/>
    <s v="."/>
    <s v="."/>
    <s v="."/>
    <s v="."/>
    <n v="1"/>
    <n v="1"/>
    <n v="1"/>
    <n v="0.5"/>
    <n v="0"/>
    <n v="34"/>
    <n v="4"/>
    <m/>
    <x v="1"/>
    <x v="87"/>
    <m/>
    <m/>
  </r>
  <r>
    <x v="709"/>
    <m/>
    <s v="male"/>
    <m/>
    <n v="22"/>
    <n v="76.61054"/>
    <n v="0.5"/>
    <n v="0.5"/>
    <x v="4"/>
    <s v="Remote Mood disorder"/>
    <s v="."/>
    <s v="."/>
    <s v="."/>
    <n v="0.5"/>
    <n v="0.5"/>
    <n v="1"/>
    <n v="1"/>
    <n v="0"/>
    <n v="34"/>
    <n v="3.5"/>
    <m/>
    <x v="2"/>
    <x v="98"/>
    <m/>
    <m/>
  </r>
  <r>
    <x v="709"/>
    <m/>
    <s v="male"/>
    <m/>
    <n v="18"/>
    <n v="76.61054"/>
    <n v="1"/>
    <n v="1"/>
    <x v="4"/>
    <s v="Remote Mood disorder"/>
    <s v="."/>
    <s v="."/>
    <s v="."/>
    <n v="2"/>
    <n v="1"/>
    <n v="2"/>
    <n v="1"/>
    <n v="0.5"/>
    <n v="34"/>
    <n v="7.5"/>
    <m/>
    <x v="2"/>
    <x v="13"/>
    <m/>
    <m/>
  </r>
  <r>
    <x v="710"/>
    <m/>
    <s v="male"/>
    <m/>
    <n v="28"/>
    <n v="68.120469999999997"/>
    <n v="0"/>
    <n v="0"/>
    <x v="0"/>
    <s v="."/>
    <s v="."/>
    <s v="."/>
    <s v="."/>
    <n v="0.5"/>
    <n v="0"/>
    <n v="0"/>
    <n v="0"/>
    <n v="0"/>
    <n v="33"/>
    <n v="0.5"/>
    <m/>
    <x v="6"/>
    <x v="68"/>
    <m/>
    <m/>
  </r>
  <r>
    <x v="710"/>
    <m/>
    <s v="male"/>
    <m/>
    <n v="27"/>
    <n v="68.120469999999997"/>
    <n v="0"/>
    <n v="0"/>
    <x v="0"/>
    <s v="."/>
    <s v="."/>
    <s v="."/>
    <s v="."/>
    <n v="0"/>
    <n v="0.5"/>
    <n v="0"/>
    <n v="0"/>
    <n v="0"/>
    <n v="33"/>
    <n v="0.5"/>
    <m/>
    <x v="14"/>
    <x v="135"/>
    <m/>
    <m/>
  </r>
  <r>
    <x v="710"/>
    <m/>
    <s v="male"/>
    <m/>
    <n v="30"/>
    <n v="68.120469999999997"/>
    <n v="0"/>
    <n v="0"/>
    <x v="0"/>
    <s v="."/>
    <s v="."/>
    <s v="."/>
    <s v="."/>
    <n v="0"/>
    <n v="0"/>
    <n v="0"/>
    <n v="0"/>
    <n v="0"/>
    <n v="33"/>
    <n v="0"/>
    <m/>
    <x v="6"/>
    <x v="69"/>
    <m/>
    <m/>
  </r>
  <r>
    <x v="710"/>
    <m/>
    <s v="male"/>
    <m/>
    <n v="29"/>
    <n v="68.120469999999997"/>
    <n v="0"/>
    <n v="0"/>
    <x v="0"/>
    <s v="."/>
    <s v="."/>
    <s v="."/>
    <s v="."/>
    <n v="0"/>
    <n v="0"/>
    <n v="0"/>
    <n v="0"/>
    <n v="0"/>
    <n v="33"/>
    <n v="0"/>
    <m/>
    <x v="6"/>
    <x v="135"/>
    <m/>
    <m/>
  </r>
  <r>
    <x v="710"/>
    <m/>
    <s v="male"/>
    <m/>
    <n v="30"/>
    <n v="68.120469999999997"/>
    <n v="0"/>
    <n v="0"/>
    <x v="0"/>
    <s v="."/>
    <s v="."/>
    <s v="."/>
    <s v="."/>
    <n v="0"/>
    <n v="0"/>
    <n v="0"/>
    <n v="0"/>
    <n v="0"/>
    <n v="33"/>
    <n v="0"/>
    <m/>
    <x v="6"/>
    <x v="20"/>
    <m/>
    <m/>
  </r>
  <r>
    <x v="710"/>
    <m/>
    <s v="male"/>
    <m/>
    <n v="29"/>
    <n v="68.120469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11"/>
    <m/>
    <s v="female"/>
    <m/>
    <n v="27"/>
    <n v="81.8"/>
    <n v="1"/>
    <n v="1"/>
    <x v="33"/>
    <s v="Active Alcoholism"/>
    <s v="Active Other neurol/med diagnoses"/>
    <s v="."/>
    <s v="."/>
    <n v="1"/>
    <n v="1"/>
    <n v="1"/>
    <n v="1"/>
    <n v="0"/>
    <m/>
    <n v="5"/>
    <m/>
    <x v="0"/>
    <x v="0"/>
    <m/>
    <m/>
  </r>
  <r>
    <x v="712"/>
    <m/>
    <s v="female"/>
    <m/>
    <n v="29"/>
    <n v="67.937029999999993"/>
    <n v="0"/>
    <n v="0"/>
    <x v="0"/>
    <s v="."/>
    <s v="."/>
    <s v="."/>
    <s v="."/>
    <n v="0"/>
    <n v="0"/>
    <n v="0"/>
    <n v="0"/>
    <n v="0"/>
    <m/>
    <n v="0"/>
    <m/>
    <x v="5"/>
    <x v="127"/>
    <m/>
    <m/>
  </r>
  <r>
    <x v="712"/>
    <m/>
    <s v="female"/>
    <m/>
    <n v="30"/>
    <n v="67.937029999999993"/>
    <n v="0"/>
    <n v="0"/>
    <x v="0"/>
    <s v="."/>
    <s v="."/>
    <s v="."/>
    <s v="."/>
    <n v="0"/>
    <n v="0"/>
    <n v="0"/>
    <n v="0"/>
    <n v="0"/>
    <m/>
    <n v="0"/>
    <m/>
    <x v="5"/>
    <x v="31"/>
    <m/>
    <m/>
  </r>
  <r>
    <x v="713"/>
    <m/>
    <s v="female"/>
    <m/>
    <n v="28"/>
    <n v="67.063649999999996"/>
    <n v="0"/>
    <n v="0"/>
    <x v="0"/>
    <s v="Active Mood disorder"/>
    <s v="."/>
    <s v="."/>
    <s v="."/>
    <n v="0"/>
    <n v="0.5"/>
    <n v="0"/>
    <n v="0"/>
    <n v="0"/>
    <n v="34"/>
    <n v="0.5"/>
    <m/>
    <x v="9"/>
    <x v="98"/>
    <m/>
    <m/>
  </r>
  <r>
    <x v="713"/>
    <m/>
    <s v="female"/>
    <m/>
    <n v="27"/>
    <n v="67.063649999999996"/>
    <n v="0"/>
    <n v="0"/>
    <x v="0"/>
    <s v="."/>
    <s v="."/>
    <s v="."/>
    <s v="."/>
    <n v="0"/>
    <n v="0"/>
    <n v="0"/>
    <n v="0"/>
    <n v="0"/>
    <n v="34"/>
    <n v="0"/>
    <m/>
    <x v="9"/>
    <x v="86"/>
    <m/>
    <m/>
  </r>
  <r>
    <x v="713"/>
    <m/>
    <s v="female"/>
    <m/>
    <n v="30"/>
    <n v="67.063649999999996"/>
    <n v="0"/>
    <n v="0"/>
    <x v="0"/>
    <s v="Active Mood disorder"/>
    <s v="."/>
    <s v="."/>
    <s v="."/>
    <n v="0"/>
    <n v="0"/>
    <n v="0"/>
    <n v="0"/>
    <n v="0"/>
    <n v="34"/>
    <n v="0"/>
    <m/>
    <x v="17"/>
    <x v="87"/>
    <m/>
    <m/>
  </r>
  <r>
    <x v="713"/>
    <m/>
    <s v="female"/>
    <m/>
    <n v="27"/>
    <n v="67.063649999999996"/>
    <n v="0"/>
    <n v="0"/>
    <x v="0"/>
    <s v="Active Mood disorder"/>
    <s v="."/>
    <s v="."/>
    <s v="."/>
    <n v="0"/>
    <n v="0.5"/>
    <n v="0"/>
    <n v="0"/>
    <n v="0"/>
    <n v="34"/>
    <n v="0.5"/>
    <m/>
    <x v="17"/>
    <x v="74"/>
    <m/>
    <m/>
  </r>
  <r>
    <x v="713"/>
    <m/>
    <s v="female"/>
    <m/>
    <n v="24"/>
    <n v="67.063649999999996"/>
    <n v="0"/>
    <n v="0"/>
    <x v="0"/>
    <s v="Active Mood disorder"/>
    <s v="Active Other neurol/med diagnoses"/>
    <s v="."/>
    <s v="."/>
    <n v="0"/>
    <n v="0"/>
    <n v="0"/>
    <n v="0"/>
    <n v="0"/>
    <n v="34"/>
    <n v="0"/>
    <m/>
    <x v="17"/>
    <x v="63"/>
    <m/>
    <m/>
  </r>
  <r>
    <x v="714"/>
    <m/>
    <s v="male"/>
    <m/>
    <n v="30"/>
    <n v="68.687200000000004"/>
    <n v="0"/>
    <n v="0"/>
    <x v="0"/>
    <s v="."/>
    <s v="."/>
    <s v="."/>
    <s v="."/>
    <n v="0"/>
    <n v="0"/>
    <n v="0"/>
    <n v="0"/>
    <n v="0"/>
    <n v="33"/>
    <n v="0"/>
    <m/>
    <x v="4"/>
    <x v="7"/>
    <m/>
    <m/>
  </r>
  <r>
    <x v="714"/>
    <m/>
    <s v="male"/>
    <m/>
    <n v="30"/>
    <n v="68.687200000000004"/>
    <n v="0"/>
    <n v="0"/>
    <x v="0"/>
    <s v="."/>
    <s v="."/>
    <s v="."/>
    <s v="."/>
    <n v="0"/>
    <n v="0"/>
    <n v="0"/>
    <n v="0"/>
    <n v="0"/>
    <n v="33"/>
    <n v="0"/>
    <m/>
    <x v="4"/>
    <x v="34"/>
    <m/>
    <m/>
  </r>
  <r>
    <x v="715"/>
    <m/>
    <s v="female"/>
    <m/>
    <n v="29"/>
    <n v="65.722110000000001"/>
    <n v="0"/>
    <n v="0"/>
    <x v="0"/>
    <s v="Active Mood disorder"/>
    <s v="Active Med-induced Cog Dys"/>
    <s v="."/>
    <s v="."/>
    <n v="0"/>
    <n v="0"/>
    <n v="0"/>
    <n v="0.5"/>
    <n v="0"/>
    <n v="34"/>
    <n v="0.5"/>
    <m/>
    <x v="1"/>
    <x v="39"/>
    <m/>
    <m/>
  </r>
  <r>
    <x v="715"/>
    <m/>
    <s v="female"/>
    <m/>
    <n v="30"/>
    <n v="65.722110000000001"/>
    <n v="0"/>
    <n v="0"/>
    <x v="0"/>
    <s v="."/>
    <s v="."/>
    <s v="."/>
    <s v="."/>
    <n v="0"/>
    <n v="0"/>
    <n v="0"/>
    <n v="0"/>
    <n v="0"/>
    <n v="34"/>
    <n v="0"/>
    <m/>
    <x v="1"/>
    <x v="24"/>
    <m/>
    <m/>
  </r>
  <r>
    <x v="715"/>
    <m/>
    <s v="female"/>
    <m/>
    <n v="29"/>
    <n v="65.722110000000001"/>
    <n v="0"/>
    <n v="0"/>
    <x v="0"/>
    <s v="."/>
    <s v="."/>
    <s v="."/>
    <s v="."/>
    <n v="0"/>
    <n v="0"/>
    <n v="0"/>
    <n v="0"/>
    <n v="0"/>
    <n v="34"/>
    <n v="0"/>
    <m/>
    <x v="2"/>
    <x v="42"/>
    <m/>
    <m/>
  </r>
  <r>
    <x v="716"/>
    <m/>
    <s v="female"/>
    <m/>
    <n v="30"/>
    <n v="67.909649999999999"/>
    <n v="0"/>
    <n v="0"/>
    <x v="0"/>
    <s v="."/>
    <s v="."/>
    <s v="."/>
    <s v="."/>
    <n v="0"/>
    <n v="0"/>
    <n v="0"/>
    <n v="0"/>
    <n v="0"/>
    <n v="33"/>
    <n v="0"/>
    <m/>
    <x v="1"/>
    <x v="73"/>
    <m/>
    <m/>
  </r>
  <r>
    <x v="716"/>
    <m/>
    <s v="female"/>
    <m/>
    <n v="30"/>
    <n v="67.909649999999999"/>
    <n v="0"/>
    <n v="0"/>
    <x v="0"/>
    <s v="."/>
    <s v="."/>
    <s v="."/>
    <s v="."/>
    <n v="0"/>
    <n v="0"/>
    <n v="0"/>
    <n v="0"/>
    <n v="0"/>
    <n v="33"/>
    <n v="0"/>
    <m/>
    <x v="1"/>
    <x v="73"/>
    <m/>
    <m/>
  </r>
  <r>
    <x v="716"/>
    <m/>
    <s v="female"/>
    <m/>
    <n v="29"/>
    <n v="67.909649999999999"/>
    <n v="0"/>
    <n v="0"/>
    <x v="0"/>
    <s v="."/>
    <s v="."/>
    <s v="."/>
    <s v="."/>
    <n v="0"/>
    <n v="0"/>
    <n v="0"/>
    <n v="0"/>
    <n v="0"/>
    <n v="33"/>
    <n v="0"/>
    <m/>
    <x v="1"/>
    <x v="63"/>
    <m/>
    <m/>
  </r>
  <r>
    <x v="716"/>
    <m/>
    <s v="female"/>
    <m/>
    <n v="30"/>
    <n v="67.909649999999999"/>
    <n v="0"/>
    <n v="0"/>
    <x v="0"/>
    <s v="."/>
    <s v="."/>
    <s v="."/>
    <s v="."/>
    <n v="0"/>
    <n v="0"/>
    <n v="0"/>
    <n v="0"/>
    <n v="0"/>
    <n v="33"/>
    <n v="0"/>
    <m/>
    <x v="1"/>
    <x v="61"/>
    <m/>
    <m/>
  </r>
  <r>
    <x v="716"/>
    <m/>
    <s v="female"/>
    <m/>
    <n v="30"/>
    <n v="67.909649999999999"/>
    <n v="0"/>
    <n v="0"/>
    <x v="0"/>
    <s v="."/>
    <s v="."/>
    <s v="."/>
    <s v="."/>
    <n v="0"/>
    <n v="0"/>
    <n v="0"/>
    <n v="0"/>
    <n v="0"/>
    <n v="33"/>
    <n v="0"/>
    <m/>
    <x v="1"/>
    <x v="86"/>
    <m/>
    <m/>
  </r>
  <r>
    <x v="716"/>
    <m/>
    <s v="female"/>
    <m/>
    <n v="30"/>
    <n v="67.909649999999999"/>
    <n v="0"/>
    <n v="0"/>
    <x v="0"/>
    <s v="."/>
    <s v="."/>
    <s v="."/>
    <s v="."/>
    <n v="0"/>
    <n v="0"/>
    <n v="0"/>
    <n v="0"/>
    <n v="0"/>
    <n v="33"/>
    <n v="0"/>
    <m/>
    <x v="1"/>
    <x v="44"/>
    <m/>
    <m/>
  </r>
  <r>
    <x v="716"/>
    <m/>
    <s v="female"/>
    <m/>
    <n v="30"/>
    <n v="67.909649999999999"/>
    <n v="0"/>
    <n v="0"/>
    <x v="0"/>
    <s v="."/>
    <s v="."/>
    <s v="."/>
    <s v="."/>
    <n v="0"/>
    <n v="0"/>
    <n v="0"/>
    <n v="0"/>
    <n v="0"/>
    <n v="33"/>
    <n v="0"/>
    <m/>
    <x v="1"/>
    <x v="11"/>
    <m/>
    <m/>
  </r>
  <r>
    <x v="716"/>
    <m/>
    <s v="female"/>
    <m/>
    <n v="30"/>
    <n v="67.909649999999999"/>
    <n v="0"/>
    <n v="0"/>
    <x v="0"/>
    <s v="."/>
    <s v="."/>
    <s v="."/>
    <s v="."/>
    <n v="0"/>
    <n v="0"/>
    <n v="0"/>
    <n v="0"/>
    <n v="0"/>
    <n v="33"/>
    <n v="0"/>
    <m/>
    <x v="1"/>
    <x v="86"/>
    <m/>
    <m/>
  </r>
  <r>
    <x v="717"/>
    <m/>
    <s v="male"/>
    <m/>
    <n v="28"/>
    <n v="68.700890000000001"/>
    <n v="0"/>
    <n v="0"/>
    <x v="0"/>
    <s v="."/>
    <s v="."/>
    <s v="."/>
    <s v="."/>
    <n v="0"/>
    <n v="0"/>
    <n v="0"/>
    <n v="0"/>
    <n v="0"/>
    <n v="34"/>
    <n v="0"/>
    <m/>
    <x v="4"/>
    <x v="41"/>
    <m/>
    <m/>
  </r>
  <r>
    <x v="717"/>
    <m/>
    <s v="male"/>
    <m/>
    <n v="30"/>
    <n v="68.700890000000001"/>
    <n v="0"/>
    <n v="0"/>
    <x v="0"/>
    <s v="."/>
    <s v="."/>
    <s v="."/>
    <s v="."/>
    <n v="0"/>
    <n v="0"/>
    <n v="0"/>
    <n v="0"/>
    <n v="0"/>
    <n v="34"/>
    <n v="0"/>
    <m/>
    <x v="4"/>
    <x v="6"/>
    <m/>
    <m/>
  </r>
  <r>
    <x v="717"/>
    <m/>
    <s v="male"/>
    <m/>
    <n v="29"/>
    <n v="68.700890000000001"/>
    <n v="0"/>
    <n v="0"/>
    <x v="0"/>
    <s v="."/>
    <s v="."/>
    <s v="."/>
    <s v="."/>
    <n v="0"/>
    <n v="0"/>
    <n v="0"/>
    <n v="0"/>
    <n v="0"/>
    <n v="34"/>
    <n v="0"/>
    <m/>
    <x v="4"/>
    <x v="52"/>
    <m/>
    <m/>
  </r>
  <r>
    <x v="717"/>
    <m/>
    <s v="male"/>
    <m/>
    <n v="30"/>
    <n v="68.700890000000001"/>
    <n v="0"/>
    <n v="0"/>
    <x v="0"/>
    <s v="."/>
    <s v="."/>
    <s v="."/>
    <s v="."/>
    <n v="0"/>
    <n v="0"/>
    <n v="0"/>
    <n v="0"/>
    <n v="0"/>
    <n v="34"/>
    <n v="0"/>
    <m/>
    <x v="4"/>
    <x v="54"/>
    <m/>
    <m/>
  </r>
  <r>
    <x v="717"/>
    <m/>
    <s v="male"/>
    <m/>
    <n v="30"/>
    <n v="68.700890000000001"/>
    <n v="0"/>
    <n v="0"/>
    <x v="0"/>
    <s v="."/>
    <s v="."/>
    <s v="."/>
    <s v="."/>
    <n v="0"/>
    <n v="0"/>
    <n v="0"/>
    <n v="0"/>
    <n v="0"/>
    <n v="34"/>
    <n v="0"/>
    <m/>
    <x v="10"/>
    <x v="30"/>
    <m/>
    <m/>
  </r>
  <r>
    <x v="717"/>
    <m/>
    <s v="male"/>
    <m/>
    <n v="30"/>
    <n v="68.700890000000001"/>
    <n v="0"/>
    <n v="0"/>
    <x v="0"/>
    <s v="."/>
    <s v="."/>
    <s v="."/>
    <s v="."/>
    <n v="0"/>
    <n v="0"/>
    <n v="0"/>
    <n v="0"/>
    <n v="0"/>
    <n v="34"/>
    <n v="0"/>
    <m/>
    <x v="4"/>
    <x v="21"/>
    <m/>
    <m/>
  </r>
  <r>
    <x v="717"/>
    <m/>
    <s v="male"/>
    <m/>
    <n v="30"/>
    <n v="68.700890000000001"/>
    <n v="0"/>
    <n v="0"/>
    <x v="0"/>
    <s v="."/>
    <s v="."/>
    <s v="."/>
    <s v="."/>
    <n v="0"/>
    <n v="0"/>
    <n v="0"/>
    <n v="0"/>
    <n v="0"/>
    <n v="34"/>
    <n v="0"/>
    <m/>
    <x v="4"/>
    <x v="29"/>
    <m/>
    <m/>
  </r>
  <r>
    <x v="717"/>
    <m/>
    <s v="male"/>
    <m/>
    <n v="30"/>
    <n v="68.700890000000001"/>
    <n v="0"/>
    <n v="0"/>
    <x v="0"/>
    <s v="."/>
    <s v="."/>
    <s v="."/>
    <s v="."/>
    <n v="0"/>
    <n v="0"/>
    <n v="0"/>
    <n v="0"/>
    <n v="0"/>
    <n v="34"/>
    <n v="0"/>
    <m/>
    <x v="4"/>
    <x v="31"/>
    <m/>
    <m/>
  </r>
  <r>
    <x v="717"/>
    <m/>
    <s v="male"/>
    <m/>
    <n v="30"/>
    <n v="68.700890000000001"/>
    <n v="0"/>
    <n v="0"/>
    <x v="0"/>
    <s v="."/>
    <s v="."/>
    <s v="."/>
    <s v="."/>
    <n v="0"/>
    <n v="0"/>
    <n v="0"/>
    <n v="0"/>
    <n v="0"/>
    <n v="34"/>
    <n v="0"/>
    <m/>
    <x v="4"/>
    <x v="32"/>
    <m/>
    <m/>
  </r>
  <r>
    <x v="717"/>
    <m/>
    <s v="male"/>
    <m/>
    <n v="29"/>
    <n v="68.700890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718"/>
    <m/>
    <s v="male"/>
    <m/>
    <n v="29"/>
    <n v="67.266260000000003"/>
    <n v="0"/>
    <n v="0"/>
    <x v="0"/>
    <s v="."/>
    <s v="."/>
    <s v="."/>
    <s v="."/>
    <n v="0"/>
    <n v="0"/>
    <n v="0"/>
    <n v="0"/>
    <n v="0"/>
    <n v="33"/>
    <n v="0"/>
    <m/>
    <x v="8"/>
    <x v="135"/>
    <m/>
    <m/>
  </r>
  <r>
    <x v="718"/>
    <m/>
    <s v="male"/>
    <m/>
    <n v="30"/>
    <n v="67.266260000000003"/>
    <n v="0"/>
    <n v="0"/>
    <x v="0"/>
    <s v="."/>
    <s v="."/>
    <s v="."/>
    <s v="."/>
    <n v="0"/>
    <n v="0"/>
    <n v="0"/>
    <n v="0"/>
    <n v="0"/>
    <n v="33"/>
    <n v="0"/>
    <m/>
    <x v="8"/>
    <x v="56"/>
    <m/>
    <m/>
  </r>
  <r>
    <x v="718"/>
    <m/>
    <s v="male"/>
    <m/>
    <n v="28"/>
    <n v="67.266260000000003"/>
    <n v="0"/>
    <n v="0"/>
    <x v="0"/>
    <s v="."/>
    <s v="."/>
    <s v="."/>
    <s v="."/>
    <n v="0"/>
    <n v="0"/>
    <n v="0"/>
    <n v="0"/>
    <n v="0"/>
    <n v="33"/>
    <n v="0"/>
    <m/>
    <x v="8"/>
    <x v="179"/>
    <m/>
    <m/>
  </r>
  <r>
    <x v="718"/>
    <m/>
    <s v="male"/>
    <m/>
    <n v="30"/>
    <n v="67.266260000000003"/>
    <n v="0"/>
    <n v="0"/>
    <x v="0"/>
    <s v="."/>
    <s v="."/>
    <s v="."/>
    <s v="."/>
    <n v="0"/>
    <n v="0"/>
    <n v="0"/>
    <n v="0"/>
    <n v="0"/>
    <n v="33"/>
    <n v="0"/>
    <m/>
    <x v="8"/>
    <x v="69"/>
    <m/>
    <m/>
  </r>
  <r>
    <x v="718"/>
    <m/>
    <s v="male"/>
    <m/>
    <n v="30"/>
    <n v="67.266260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18"/>
    <m/>
    <s v="male"/>
    <m/>
    <n v="30"/>
    <n v="67.266260000000003"/>
    <n v="0"/>
    <n v="0"/>
    <x v="0"/>
    <s v="."/>
    <s v="."/>
    <s v="."/>
    <s v="."/>
    <n v="0"/>
    <n v="0"/>
    <n v="0"/>
    <n v="0"/>
    <n v="0"/>
    <n v="33"/>
    <n v="0"/>
    <m/>
    <x v="7"/>
    <x v="69"/>
    <m/>
    <m/>
  </r>
  <r>
    <x v="718"/>
    <m/>
    <s v="male"/>
    <m/>
    <n v="29"/>
    <n v="67.266260000000003"/>
    <n v="0"/>
    <n v="0"/>
    <x v="0"/>
    <s v="Active Bereavement"/>
    <s v="."/>
    <s v="."/>
    <s v="."/>
    <n v="0"/>
    <n v="0"/>
    <n v="0"/>
    <n v="0"/>
    <n v="0"/>
    <n v="33"/>
    <n v="0"/>
    <m/>
    <x v="8"/>
    <x v="30"/>
    <m/>
    <m/>
  </r>
  <r>
    <x v="718"/>
    <m/>
    <s v="male"/>
    <m/>
    <n v="30"/>
    <n v="67.266260000000003"/>
    <n v="0"/>
    <n v="0"/>
    <x v="0"/>
    <s v="."/>
    <s v="."/>
    <s v="."/>
    <s v="."/>
    <n v="0"/>
    <n v="0"/>
    <n v="0"/>
    <n v="0"/>
    <n v="0"/>
    <n v="33"/>
    <n v="0"/>
    <m/>
    <x v="8"/>
    <x v="21"/>
    <m/>
    <m/>
  </r>
  <r>
    <x v="718"/>
    <m/>
    <s v="male"/>
    <m/>
    <n v="29"/>
    <n v="67.266260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19"/>
    <m/>
    <s v="male"/>
    <m/>
    <n v="28"/>
    <n v="70.568110000000004"/>
    <n v="0"/>
    <n v="0"/>
    <x v="0"/>
    <s v="."/>
    <s v="."/>
    <s v="."/>
    <s v="."/>
    <n v="0"/>
    <n v="0"/>
    <n v="0"/>
    <n v="0"/>
    <n v="0"/>
    <n v="33"/>
    <n v="0"/>
    <m/>
    <x v="4"/>
    <x v="70"/>
    <m/>
    <m/>
  </r>
  <r>
    <x v="719"/>
    <m/>
    <s v="male"/>
    <m/>
    <n v="28"/>
    <n v="70.568110000000004"/>
    <n v="0"/>
    <n v="0"/>
    <x v="0"/>
    <s v="."/>
    <s v="."/>
    <s v="."/>
    <s v="."/>
    <n v="0"/>
    <n v="0"/>
    <n v="0"/>
    <n v="0"/>
    <n v="0"/>
    <n v="33"/>
    <n v="0"/>
    <m/>
    <x v="4"/>
    <x v="53"/>
    <m/>
    <m/>
  </r>
  <r>
    <x v="719"/>
    <m/>
    <s v="male"/>
    <m/>
    <n v="27"/>
    <n v="70.568110000000004"/>
    <n v="0"/>
    <n v="0"/>
    <x v="0"/>
    <s v="."/>
    <s v="."/>
    <s v="."/>
    <s v="."/>
    <n v="0"/>
    <n v="0"/>
    <n v="0"/>
    <n v="0"/>
    <n v="0"/>
    <n v="33"/>
    <n v="0"/>
    <m/>
    <x v="10"/>
    <x v="29"/>
    <m/>
    <m/>
  </r>
  <r>
    <x v="719"/>
    <m/>
    <s v="male"/>
    <m/>
    <n v="30"/>
    <n v="70.568110000000004"/>
    <n v="0"/>
    <n v="0"/>
    <x v="0"/>
    <s v="."/>
    <s v="."/>
    <s v="."/>
    <s v="."/>
    <n v="0"/>
    <n v="0"/>
    <n v="0"/>
    <n v="0"/>
    <n v="0"/>
    <n v="33"/>
    <n v="0"/>
    <m/>
    <x v="4"/>
    <x v="126"/>
    <m/>
    <m/>
  </r>
  <r>
    <x v="719"/>
    <m/>
    <s v="male"/>
    <m/>
    <n v="26"/>
    <n v="70.568110000000004"/>
    <n v="0"/>
    <n v="0"/>
    <x v="0"/>
    <s v="."/>
    <s v="."/>
    <s v="."/>
    <s v="."/>
    <n v="0"/>
    <n v="0"/>
    <n v="0"/>
    <n v="0"/>
    <n v="0"/>
    <n v="33"/>
    <n v="0"/>
    <m/>
    <x v="4"/>
    <x v="136"/>
    <m/>
    <m/>
  </r>
  <r>
    <x v="720"/>
    <m/>
    <s v="female"/>
    <m/>
    <n v="20"/>
    <n v="71"/>
    <n v="2"/>
    <n v="2"/>
    <x v="4"/>
    <m/>
    <m/>
    <m/>
    <m/>
    <n v="2"/>
    <n v="1"/>
    <n v="2"/>
    <n v="2"/>
    <n v="1"/>
    <m/>
    <n v="10"/>
    <m/>
    <x v="2"/>
    <x v="97"/>
    <m/>
    <m/>
  </r>
  <r>
    <x v="721"/>
    <m/>
    <s v="female"/>
    <m/>
    <n v="29"/>
    <n v="75.846680000000006"/>
    <n v="0"/>
    <n v="0"/>
    <x v="0"/>
    <s v="."/>
    <s v="."/>
    <s v="."/>
    <s v="."/>
    <n v="0"/>
    <n v="0"/>
    <n v="0"/>
    <n v="0"/>
    <n v="0"/>
    <n v="33"/>
    <n v="0"/>
    <m/>
    <x v="17"/>
    <x v="77"/>
    <m/>
    <m/>
  </r>
  <r>
    <x v="721"/>
    <m/>
    <s v="female"/>
    <m/>
    <n v="28"/>
    <n v="75.846680000000006"/>
    <n v="0.5"/>
    <n v="0"/>
    <x v="2"/>
    <s v="."/>
    <s v="."/>
    <s v="."/>
    <s v="."/>
    <n v="0"/>
    <n v="0"/>
    <n v="0.5"/>
    <n v="0"/>
    <n v="0"/>
    <n v="33"/>
    <n v="0.5"/>
    <m/>
    <x v="17"/>
    <x v="144"/>
    <m/>
    <m/>
  </r>
  <r>
    <x v="721"/>
    <m/>
    <s v="female"/>
    <m/>
    <n v="26"/>
    <n v="75.846680000000006"/>
    <n v="0.5"/>
    <n v="0"/>
    <x v="4"/>
    <s v="."/>
    <s v="."/>
    <s v="."/>
    <s v="."/>
    <n v="0"/>
    <n v="0"/>
    <n v="0.5"/>
    <n v="0"/>
    <n v="0"/>
    <n v="33"/>
    <n v="0.5"/>
    <m/>
    <x v="9"/>
    <x v="81"/>
    <m/>
    <m/>
  </r>
  <r>
    <x v="722"/>
    <m/>
    <s v="female"/>
    <m/>
    <n v="30"/>
    <n v="69.993160000000003"/>
    <n v="0"/>
    <n v="0"/>
    <x v="0"/>
    <s v="."/>
    <s v="."/>
    <s v="."/>
    <s v="."/>
    <n v="0"/>
    <n v="0"/>
    <n v="0"/>
    <n v="0"/>
    <n v="0"/>
    <n v="33"/>
    <n v="0"/>
    <m/>
    <x v="8"/>
    <x v="11"/>
    <m/>
    <m/>
  </r>
  <r>
    <x v="722"/>
    <m/>
    <s v="female"/>
    <m/>
    <n v="28"/>
    <n v="69.993160000000003"/>
    <n v="0"/>
    <n v="0"/>
    <x v="0"/>
    <s v="."/>
    <s v="."/>
    <s v="."/>
    <s v="."/>
    <n v="0"/>
    <n v="0"/>
    <n v="0"/>
    <n v="0"/>
    <n v="0"/>
    <n v="33"/>
    <n v="0"/>
    <m/>
    <x v="8"/>
    <x v="38"/>
    <m/>
    <m/>
  </r>
  <r>
    <x v="722"/>
    <m/>
    <s v="female"/>
    <m/>
    <n v="29"/>
    <n v="69.993160000000003"/>
    <n v="0"/>
    <n v="0"/>
    <x v="0"/>
    <s v="."/>
    <s v="."/>
    <s v="."/>
    <s v="."/>
    <n v="0"/>
    <n v="0"/>
    <n v="0"/>
    <n v="0"/>
    <n v="0"/>
    <n v="33"/>
    <n v="0"/>
    <m/>
    <x v="8"/>
    <x v="86"/>
    <m/>
    <m/>
  </r>
  <r>
    <x v="722"/>
    <m/>
    <s v="female"/>
    <m/>
    <n v="29"/>
    <n v="69.993160000000003"/>
    <n v="0"/>
    <n v="0"/>
    <x v="0"/>
    <s v="."/>
    <s v="."/>
    <s v="."/>
    <s v="."/>
    <n v="0"/>
    <n v="0"/>
    <n v="0"/>
    <n v="0"/>
    <n v="0"/>
    <n v="33"/>
    <n v="0"/>
    <m/>
    <x v="4"/>
    <x v="11"/>
    <m/>
    <m/>
  </r>
  <r>
    <x v="722"/>
    <m/>
    <s v="female"/>
    <m/>
    <n v="29"/>
    <n v="69.993160000000003"/>
    <n v="0"/>
    <n v="0"/>
    <x v="0"/>
    <s v="."/>
    <s v="."/>
    <s v="."/>
    <s v="."/>
    <n v="0"/>
    <n v="0"/>
    <n v="0"/>
    <n v="0"/>
    <n v="0"/>
    <n v="33"/>
    <n v="0"/>
    <m/>
    <x v="4"/>
    <x v="74"/>
    <m/>
    <m/>
  </r>
  <r>
    <x v="722"/>
    <m/>
    <s v="female"/>
    <m/>
    <n v="30"/>
    <n v="69.993160000000003"/>
    <n v="0"/>
    <n v="0"/>
    <x v="0"/>
    <s v="."/>
    <s v="."/>
    <s v="."/>
    <s v="."/>
    <n v="0"/>
    <n v="0"/>
    <n v="0"/>
    <n v="0"/>
    <n v="0"/>
    <n v="33"/>
    <n v="0"/>
    <m/>
    <x v="4"/>
    <x v="74"/>
    <m/>
    <m/>
  </r>
  <r>
    <x v="722"/>
    <m/>
    <s v="female"/>
    <m/>
    <n v="29"/>
    <n v="69.993160000000003"/>
    <n v="0"/>
    <n v="0"/>
    <x v="0"/>
    <s v="."/>
    <s v="."/>
    <s v="."/>
    <s v="."/>
    <n v="0"/>
    <n v="0"/>
    <n v="0"/>
    <n v="0"/>
    <n v="0"/>
    <n v="33"/>
    <n v="0"/>
    <m/>
    <x v="4"/>
    <x v="45"/>
    <m/>
    <m/>
  </r>
  <r>
    <x v="722"/>
    <m/>
    <s v="female"/>
    <m/>
    <n v="29"/>
    <n v="69.993160000000003"/>
    <n v="0"/>
    <n v="0"/>
    <x v="0"/>
    <s v="."/>
    <s v="."/>
    <s v="."/>
    <s v="."/>
    <n v="0"/>
    <n v="0"/>
    <n v="0"/>
    <n v="0"/>
    <n v="0"/>
    <n v="33"/>
    <n v="0"/>
    <m/>
    <x v="4"/>
    <x v="87"/>
    <m/>
    <m/>
  </r>
  <r>
    <x v="722"/>
    <m/>
    <s v="female"/>
    <m/>
    <n v="28"/>
    <n v="69.993160000000003"/>
    <n v="0.5"/>
    <n v="0.5"/>
    <x v="1"/>
    <s v="Active CVD"/>
    <s v="Remote B-12 Deficiency"/>
    <s v="."/>
    <s v="."/>
    <n v="0"/>
    <n v="0"/>
    <n v="0.5"/>
    <n v="0.5"/>
    <n v="0"/>
    <n v="33"/>
    <n v="1.5"/>
    <m/>
    <x v="10"/>
    <x v="87"/>
    <m/>
    <m/>
  </r>
  <r>
    <x v="722"/>
    <m/>
    <s v="female"/>
    <m/>
    <n v="27"/>
    <n v="69.993160000000003"/>
    <n v="0.5"/>
    <n v="0"/>
    <x v="1"/>
    <s v="Remote CVD"/>
    <s v="Remote Alcoholism"/>
    <s v="."/>
    <s v="."/>
    <n v="0"/>
    <n v="0"/>
    <n v="0.5"/>
    <n v="0"/>
    <n v="0"/>
    <n v="33"/>
    <n v="0.5"/>
    <m/>
    <x v="4"/>
    <x v="62"/>
    <m/>
    <m/>
  </r>
  <r>
    <x v="722"/>
    <m/>
    <s v="female"/>
    <m/>
    <n v="24"/>
    <n v="69.993160000000003"/>
    <n v="0.5"/>
    <n v="0"/>
    <x v="4"/>
    <s v="AD dem w/CVD not contrib"/>
    <s v="."/>
    <s v="."/>
    <s v="."/>
    <n v="0"/>
    <n v="0.5"/>
    <n v="1"/>
    <n v="1"/>
    <n v="0"/>
    <n v="33"/>
    <n v="2.5"/>
    <m/>
    <x v="0"/>
    <x v="0"/>
    <m/>
    <m/>
  </r>
  <r>
    <x v="723"/>
    <m/>
    <s v="male"/>
    <m/>
    <n v="30"/>
    <n v="68.689940000000007"/>
    <n v="0"/>
    <n v="0"/>
    <x v="0"/>
    <s v="."/>
    <s v="."/>
    <s v="."/>
    <s v="."/>
    <n v="0"/>
    <n v="0"/>
    <n v="0"/>
    <n v="0"/>
    <n v="0"/>
    <n v="34"/>
    <n v="0"/>
    <m/>
    <x v="0"/>
    <x v="182"/>
    <m/>
    <m/>
  </r>
  <r>
    <x v="723"/>
    <m/>
    <s v="male"/>
    <m/>
    <n v="30"/>
    <n v="68.689940000000007"/>
    <n v="0"/>
    <n v="0"/>
    <x v="0"/>
    <s v="."/>
    <s v="."/>
    <s v="."/>
    <s v="."/>
    <n v="0"/>
    <n v="0"/>
    <n v="0"/>
    <n v="0"/>
    <n v="0"/>
    <n v="34"/>
    <n v="0"/>
    <m/>
    <x v="16"/>
    <x v="148"/>
    <m/>
    <m/>
  </r>
  <r>
    <x v="723"/>
    <m/>
    <s v="male"/>
    <m/>
    <n v="30"/>
    <n v="68.689940000000007"/>
    <n v="0"/>
    <n v="0"/>
    <x v="0"/>
    <s v="Remote Mood disorder"/>
    <s v="."/>
    <s v="."/>
    <s v="."/>
    <n v="0"/>
    <n v="0"/>
    <n v="0"/>
    <n v="0"/>
    <n v="0"/>
    <n v="34"/>
    <n v="0"/>
    <m/>
    <x v="13"/>
    <x v="148"/>
    <m/>
    <m/>
  </r>
  <r>
    <x v="723"/>
    <m/>
    <s v="male"/>
    <m/>
    <n v="30"/>
    <n v="68.689940000000007"/>
    <n v="0"/>
    <n v="0"/>
    <x v="0"/>
    <s v="."/>
    <s v="."/>
    <s v="."/>
    <s v="."/>
    <n v="0"/>
    <n v="0"/>
    <n v="0"/>
    <n v="0"/>
    <n v="0"/>
    <n v="34"/>
    <n v="0"/>
    <m/>
    <x v="16"/>
    <x v="137"/>
    <m/>
    <m/>
  </r>
  <r>
    <x v="723"/>
    <m/>
    <s v="male"/>
    <m/>
    <n v="29"/>
    <n v="68.689940000000007"/>
    <n v="0"/>
    <n v="0"/>
    <x v="0"/>
    <s v="Remote Mood disorder"/>
    <s v="."/>
    <s v="."/>
    <s v="."/>
    <n v="0"/>
    <n v="0"/>
    <n v="0"/>
    <n v="0"/>
    <n v="0"/>
    <n v="34"/>
    <n v="0"/>
    <m/>
    <x v="16"/>
    <x v="70"/>
    <m/>
    <m/>
  </r>
  <r>
    <x v="723"/>
    <m/>
    <s v="male"/>
    <m/>
    <n v="30"/>
    <n v="68.689940000000007"/>
    <n v="0"/>
    <n v="0"/>
    <x v="0"/>
    <s v="Remote Mood disorder"/>
    <s v="."/>
    <s v="."/>
    <s v="."/>
    <n v="0"/>
    <n v="0"/>
    <n v="0"/>
    <n v="0"/>
    <n v="0"/>
    <n v="34"/>
    <n v="0"/>
    <m/>
    <x v="16"/>
    <x v="179"/>
    <m/>
    <m/>
  </r>
  <r>
    <x v="723"/>
    <m/>
    <s v="male"/>
    <m/>
    <n v="27"/>
    <n v="68.689940000000007"/>
    <n v="0"/>
    <n v="0"/>
    <x v="0"/>
    <s v="Remote Mood disorder"/>
    <s v="."/>
    <s v="."/>
    <s v="."/>
    <n v="0"/>
    <n v="0"/>
    <n v="0"/>
    <n v="0"/>
    <n v="0"/>
    <n v="34"/>
    <n v="0"/>
    <m/>
    <x v="16"/>
    <x v="177"/>
    <m/>
    <m/>
  </r>
  <r>
    <x v="723"/>
    <m/>
    <s v="male"/>
    <m/>
    <n v="29"/>
    <n v="68.689940000000007"/>
    <n v="0"/>
    <n v="0"/>
    <x v="0"/>
    <s v="Remote Mood disorder"/>
    <s v="."/>
    <s v="."/>
    <s v="."/>
    <n v="0"/>
    <n v="0"/>
    <n v="0"/>
    <n v="0"/>
    <n v="0"/>
    <n v="34"/>
    <n v="0"/>
    <m/>
    <x v="16"/>
    <x v="176"/>
    <m/>
    <m/>
  </r>
  <r>
    <x v="724"/>
    <m/>
    <s v="female"/>
    <m/>
    <n v="29"/>
    <n v="61.900069999999999"/>
    <n v="0"/>
    <n v="0"/>
    <x v="0"/>
    <s v="."/>
    <s v="."/>
    <s v="."/>
    <s v="."/>
    <n v="0"/>
    <n v="0"/>
    <n v="0"/>
    <n v="0"/>
    <n v="0"/>
    <n v="34"/>
    <n v="0"/>
    <m/>
    <x v="0"/>
    <x v="63"/>
    <m/>
    <m/>
  </r>
  <r>
    <x v="724"/>
    <m/>
    <s v="female"/>
    <m/>
    <n v="30"/>
    <n v="61.900069999999999"/>
    <n v="0"/>
    <n v="0"/>
    <x v="0"/>
    <s v="."/>
    <s v="."/>
    <s v="."/>
    <s v="."/>
    <n v="0"/>
    <n v="0"/>
    <n v="0"/>
    <n v="0"/>
    <n v="0"/>
    <n v="34"/>
    <n v="0"/>
    <m/>
    <x v="0"/>
    <x v="45"/>
    <m/>
    <m/>
  </r>
  <r>
    <x v="724"/>
    <m/>
    <s v="female"/>
    <m/>
    <n v="30"/>
    <n v="61.900069999999999"/>
    <n v="0"/>
    <n v="0"/>
    <x v="0"/>
    <s v="."/>
    <s v="."/>
    <s v="."/>
    <s v="."/>
    <n v="0"/>
    <n v="0"/>
    <n v="0"/>
    <n v="0"/>
    <n v="0"/>
    <n v="34"/>
    <n v="0"/>
    <m/>
    <x v="2"/>
    <x v="74"/>
    <m/>
    <m/>
  </r>
  <r>
    <x v="724"/>
    <m/>
    <s v="female"/>
    <m/>
    <n v="29"/>
    <n v="61.900069999999999"/>
    <n v="0"/>
    <n v="0"/>
    <x v="0"/>
    <s v="."/>
    <s v="."/>
    <s v="."/>
    <s v="."/>
    <n v="0"/>
    <n v="0"/>
    <n v="0"/>
    <n v="0"/>
    <n v="0"/>
    <n v="34"/>
    <n v="0"/>
    <m/>
    <x v="5"/>
    <x v="43"/>
    <m/>
    <m/>
  </r>
  <r>
    <x v="724"/>
    <m/>
    <s v="female"/>
    <m/>
    <n v="30"/>
    <n v="61.900069999999999"/>
    <n v="0"/>
    <n v="0"/>
    <x v="0"/>
    <s v="."/>
    <s v="."/>
    <s v="."/>
    <s v="."/>
    <n v="0"/>
    <n v="0.5"/>
    <n v="0"/>
    <n v="0"/>
    <n v="0"/>
    <n v="34"/>
    <n v="0.5"/>
    <m/>
    <x v="5"/>
    <x v="12"/>
    <m/>
    <m/>
  </r>
  <r>
    <x v="724"/>
    <m/>
    <s v="female"/>
    <m/>
    <n v="30"/>
    <n v="61.900069999999999"/>
    <n v="0"/>
    <n v="0"/>
    <x v="0"/>
    <s v="."/>
    <s v="."/>
    <s v="."/>
    <s v="."/>
    <n v="0"/>
    <n v="0"/>
    <n v="0"/>
    <n v="0"/>
    <n v="0"/>
    <n v="34"/>
    <n v="0"/>
    <m/>
    <x v="5"/>
    <x v="98"/>
    <m/>
    <m/>
  </r>
  <r>
    <x v="724"/>
    <m/>
    <s v="female"/>
    <m/>
    <n v="30"/>
    <n v="61.900069999999999"/>
    <n v="0"/>
    <n v="0"/>
    <x v="0"/>
    <s v="."/>
    <s v="."/>
    <s v="."/>
    <s v="."/>
    <n v="0"/>
    <n v="0"/>
    <n v="0"/>
    <n v="0"/>
    <n v="0"/>
    <n v="34"/>
    <n v="0"/>
    <m/>
    <x v="5"/>
    <x v="10"/>
    <m/>
    <m/>
  </r>
  <r>
    <x v="724"/>
    <m/>
    <s v="female"/>
    <m/>
    <n v="30"/>
    <n v="61.900069999999999"/>
    <n v="0"/>
    <n v="0"/>
    <x v="0"/>
    <s v="."/>
    <s v="."/>
    <s v="."/>
    <s v="."/>
    <n v="0"/>
    <n v="0"/>
    <n v="0"/>
    <n v="0"/>
    <n v="0"/>
    <n v="34"/>
    <n v="0"/>
    <m/>
    <x v="5"/>
    <x v="86"/>
    <m/>
    <m/>
  </r>
  <r>
    <x v="724"/>
    <m/>
    <s v="female"/>
    <m/>
    <n v="29"/>
    <n v="61.900069999999999"/>
    <n v="0"/>
    <n v="0"/>
    <x v="0"/>
    <s v="."/>
    <s v="."/>
    <s v="."/>
    <s v="."/>
    <n v="0"/>
    <n v="0"/>
    <n v="0"/>
    <n v="0"/>
    <n v="0"/>
    <n v="34"/>
    <n v="0"/>
    <m/>
    <x v="5"/>
    <x v="44"/>
    <m/>
    <m/>
  </r>
  <r>
    <x v="724"/>
    <m/>
    <s v="female"/>
    <m/>
    <n v="29"/>
    <n v="61.900069999999999"/>
    <n v="0"/>
    <n v="0"/>
    <x v="0"/>
    <s v="."/>
    <s v="."/>
    <s v="."/>
    <s v="."/>
    <n v="0"/>
    <n v="0"/>
    <n v="0"/>
    <n v="0"/>
    <n v="0"/>
    <n v="34"/>
    <n v="0"/>
    <m/>
    <x v="5"/>
    <x v="12"/>
    <m/>
    <m/>
  </r>
  <r>
    <x v="724"/>
    <m/>
    <s v="female"/>
    <m/>
    <n v="29"/>
    <n v="61.900069999999999"/>
    <n v="0"/>
    <n v="0"/>
    <x v="0"/>
    <s v="."/>
    <s v="."/>
    <s v="."/>
    <s v="."/>
    <n v="0"/>
    <n v="0"/>
    <n v="0"/>
    <n v="0"/>
    <n v="0"/>
    <n v="34"/>
    <n v="0"/>
    <m/>
    <x v="5"/>
    <x v="46"/>
    <m/>
    <m/>
  </r>
  <r>
    <x v="724"/>
    <m/>
    <s v="female"/>
    <m/>
    <n v="30"/>
    <n v="61.900069999999999"/>
    <n v="0"/>
    <n v="0"/>
    <x v="0"/>
    <s v="."/>
    <s v="."/>
    <s v="."/>
    <s v="."/>
    <n v="0"/>
    <n v="0"/>
    <n v="0"/>
    <n v="0"/>
    <n v="0"/>
    <n v="34"/>
    <n v="0"/>
    <m/>
    <x v="5"/>
    <x v="10"/>
    <m/>
    <m/>
  </r>
  <r>
    <x v="725"/>
    <m/>
    <s v="female"/>
    <m/>
    <n v="30"/>
    <n v="74.338130000000007"/>
    <n v="0"/>
    <n v="0"/>
    <x v="0"/>
    <s v="."/>
    <s v="."/>
    <s v="."/>
    <s v="."/>
    <n v="0"/>
    <n v="0"/>
    <n v="0"/>
    <n v="0"/>
    <n v="0"/>
    <n v="33"/>
    <n v="0"/>
    <m/>
    <x v="5"/>
    <x v="26"/>
    <m/>
    <m/>
  </r>
  <r>
    <x v="725"/>
    <m/>
    <s v="female"/>
    <m/>
    <n v="30"/>
    <n v="74.338130000000007"/>
    <n v="0"/>
    <n v="0"/>
    <x v="0"/>
    <s v="."/>
    <s v="."/>
    <s v="."/>
    <s v="."/>
    <n v="0"/>
    <n v="0"/>
    <n v="0"/>
    <n v="0"/>
    <n v="0"/>
    <n v="33"/>
    <n v="0"/>
    <m/>
    <x v="9"/>
    <x v="9"/>
    <m/>
    <m/>
  </r>
  <r>
    <x v="725"/>
    <m/>
    <s v="female"/>
    <m/>
    <n v="29"/>
    <n v="74.338130000000007"/>
    <n v="0"/>
    <n v="0"/>
    <x v="0"/>
    <s v="Remote Hypothyroidism"/>
    <s v="."/>
    <s v="."/>
    <s v="."/>
    <n v="0"/>
    <n v="0"/>
    <n v="0"/>
    <n v="0"/>
    <n v="0"/>
    <n v="33"/>
    <n v="0"/>
    <m/>
    <x v="9"/>
    <x v="41"/>
    <m/>
    <m/>
  </r>
  <r>
    <x v="725"/>
    <m/>
    <s v="female"/>
    <m/>
    <n v="28"/>
    <n v="74.338130000000007"/>
    <n v="0"/>
    <n v="0"/>
    <x v="0"/>
    <s v="."/>
    <s v="."/>
    <s v="."/>
    <s v="."/>
    <n v="0"/>
    <n v="0"/>
    <n v="0"/>
    <n v="0"/>
    <n v="0"/>
    <n v="33"/>
    <n v="0"/>
    <m/>
    <x v="9"/>
    <x v="26"/>
    <m/>
    <m/>
  </r>
  <r>
    <x v="725"/>
    <m/>
    <s v="female"/>
    <m/>
    <n v="29"/>
    <n v="74.338130000000007"/>
    <n v="0"/>
    <n v="0"/>
    <x v="0"/>
    <s v="."/>
    <s v="."/>
    <s v="."/>
    <s v="."/>
    <n v="0"/>
    <n v="0"/>
    <n v="0"/>
    <n v="0"/>
    <n v="0"/>
    <n v="33"/>
    <n v="0"/>
    <m/>
    <x v="9"/>
    <x v="133"/>
    <m/>
    <m/>
  </r>
  <r>
    <x v="725"/>
    <m/>
    <s v="female"/>
    <m/>
    <n v="29"/>
    <n v="74.338130000000007"/>
    <n v="0"/>
    <n v="0"/>
    <x v="0"/>
    <s v="."/>
    <s v="."/>
    <s v="."/>
    <s v="."/>
    <n v="0"/>
    <n v="0"/>
    <n v="0"/>
    <n v="0"/>
    <n v="0"/>
    <n v="33"/>
    <n v="0"/>
    <m/>
    <x v="5"/>
    <x v="7"/>
    <m/>
    <m/>
  </r>
  <r>
    <x v="725"/>
    <m/>
    <s v="female"/>
    <m/>
    <n v="29"/>
    <n v="74.338130000000007"/>
    <n v="0"/>
    <n v="0"/>
    <x v="0"/>
    <s v="."/>
    <s v="."/>
    <s v="."/>
    <s v="."/>
    <n v="0"/>
    <n v="0"/>
    <n v="0"/>
    <n v="0"/>
    <n v="0"/>
    <n v="33"/>
    <n v="0"/>
    <m/>
    <x v="17"/>
    <x v="79"/>
    <m/>
    <m/>
  </r>
  <r>
    <x v="725"/>
    <m/>
    <s v="female"/>
    <m/>
    <n v="30"/>
    <n v="74.338130000000007"/>
    <n v="0"/>
    <n v="0"/>
    <x v="0"/>
    <s v="Remote Hypothyroidism"/>
    <s v="."/>
    <s v="."/>
    <s v="."/>
    <n v="0"/>
    <n v="0"/>
    <n v="0"/>
    <n v="0"/>
    <n v="0"/>
    <n v="33"/>
    <n v="0"/>
    <m/>
    <x v="17"/>
    <x v="116"/>
    <m/>
    <m/>
  </r>
  <r>
    <x v="725"/>
    <m/>
    <s v="female"/>
    <m/>
    <n v="29"/>
    <n v="74.338130000000007"/>
    <n v="0"/>
    <n v="0"/>
    <x v="0"/>
    <s v="Remote Hypothyroidism"/>
    <s v="."/>
    <s v="."/>
    <s v="."/>
    <n v="0"/>
    <n v="0"/>
    <n v="0"/>
    <n v="0"/>
    <n v="0"/>
    <n v="33"/>
    <n v="0"/>
    <m/>
    <x v="17"/>
    <x v="58"/>
    <m/>
    <m/>
  </r>
  <r>
    <x v="725"/>
    <m/>
    <s v="female"/>
    <m/>
    <n v="30"/>
    <n v="74.338130000000007"/>
    <n v="0"/>
    <n v="0"/>
    <x v="0"/>
    <s v="."/>
    <s v="."/>
    <s v="."/>
    <s v="."/>
    <n v="0"/>
    <n v="0"/>
    <n v="0"/>
    <n v="0"/>
    <n v="0"/>
    <n v="33"/>
    <n v="0"/>
    <m/>
    <x v="5"/>
    <x v="58"/>
    <m/>
    <m/>
  </r>
  <r>
    <x v="725"/>
    <m/>
    <s v="female"/>
    <m/>
    <n v="29"/>
    <n v="74.338130000000007"/>
    <n v="0"/>
    <n v="0"/>
    <x v="0"/>
    <s v="Remote Hypothyroidism"/>
    <s v="Remote Other neurol/med diagnoses"/>
    <s v="."/>
    <s v="."/>
    <n v="0"/>
    <n v="0"/>
    <n v="0"/>
    <n v="0"/>
    <n v="0"/>
    <n v="33"/>
    <n v="0"/>
    <m/>
    <x v="9"/>
    <x v="33"/>
    <m/>
    <m/>
  </r>
  <r>
    <x v="726"/>
    <m/>
    <s v="female"/>
    <m/>
    <n v="25"/>
    <n v="79.052704000000006"/>
    <n v="0.5"/>
    <n v="0"/>
    <x v="1"/>
    <s v="Remote Hypothyroidism"/>
    <s v="."/>
    <s v="."/>
    <s v="."/>
    <n v="0.5"/>
    <n v="0"/>
    <n v="0.5"/>
    <n v="0"/>
    <n v="0"/>
    <n v="33"/>
    <n v="1"/>
    <m/>
    <x v="4"/>
    <x v="113"/>
    <m/>
    <m/>
  </r>
  <r>
    <x v="726"/>
    <m/>
    <s v="female"/>
    <m/>
    <n v="26"/>
    <n v="79.052704000000006"/>
    <n v="0.5"/>
    <n v="0.5"/>
    <x v="4"/>
    <s v="."/>
    <s v="."/>
    <s v="."/>
    <s v="."/>
    <n v="0.5"/>
    <n v="0.5"/>
    <n v="1"/>
    <n v="0.5"/>
    <n v="0"/>
    <n v="33"/>
    <n v="3"/>
    <m/>
    <x v="10"/>
    <x v="166"/>
    <m/>
    <m/>
  </r>
  <r>
    <x v="727"/>
    <m/>
    <s v="female"/>
    <m/>
    <n v="26"/>
    <n v="75.101979999999998"/>
    <n v="0"/>
    <n v="0"/>
    <x v="0"/>
    <s v="."/>
    <s v="."/>
    <s v="."/>
    <s v="."/>
    <n v="0"/>
    <n v="0"/>
    <n v="0"/>
    <n v="0"/>
    <n v="0"/>
    <n v="34"/>
    <n v="0"/>
    <m/>
    <x v="1"/>
    <x v="110"/>
    <m/>
    <m/>
  </r>
  <r>
    <x v="727"/>
    <m/>
    <s v="female"/>
    <m/>
    <n v="28"/>
    <n v="75.101979999999998"/>
    <n v="0"/>
    <n v="0"/>
    <x v="0"/>
    <s v="."/>
    <s v="."/>
    <s v="."/>
    <s v="."/>
    <n v="0"/>
    <n v="0"/>
    <n v="0"/>
    <n v="0"/>
    <n v="0"/>
    <n v="34"/>
    <n v="0"/>
    <m/>
    <x v="1"/>
    <x v="7"/>
    <m/>
    <m/>
  </r>
  <r>
    <x v="727"/>
    <m/>
    <s v="female"/>
    <m/>
    <n v="29"/>
    <n v="75.101979999999998"/>
    <n v="0"/>
    <n v="0"/>
    <x v="0"/>
    <s v="."/>
    <s v="."/>
    <s v="."/>
    <s v="."/>
    <n v="0"/>
    <n v="0"/>
    <n v="0"/>
    <n v="0"/>
    <n v="0"/>
    <n v="34"/>
    <n v="0"/>
    <m/>
    <x v="2"/>
    <x v="7"/>
    <m/>
    <m/>
  </r>
  <r>
    <x v="728"/>
    <m/>
    <s v="male"/>
    <m/>
    <n v="28"/>
    <n v="73.297745000000006"/>
    <n v="0"/>
    <n v="0"/>
    <x v="0"/>
    <s v="."/>
    <s v="."/>
    <s v="."/>
    <s v="."/>
    <n v="0"/>
    <n v="0"/>
    <n v="0"/>
    <n v="0"/>
    <n v="0"/>
    <n v="23"/>
    <n v="0"/>
    <m/>
    <x v="16"/>
    <x v="29"/>
    <m/>
    <m/>
  </r>
  <r>
    <x v="728"/>
    <m/>
    <s v="male"/>
    <m/>
    <n v="29"/>
    <n v="73.297745000000006"/>
    <n v="0"/>
    <n v="0"/>
    <x v="0"/>
    <s v="Remote Mood disorder"/>
    <s v="."/>
    <s v="."/>
    <s v="."/>
    <n v="0"/>
    <n v="0"/>
    <n v="0"/>
    <n v="0"/>
    <n v="0"/>
    <n v="23"/>
    <n v="0"/>
    <m/>
    <x v="16"/>
    <x v="22"/>
    <m/>
    <m/>
  </r>
  <r>
    <x v="728"/>
    <m/>
    <s v="male"/>
    <m/>
    <n v="28"/>
    <n v="73.297745000000006"/>
    <n v="0.5"/>
    <n v="0"/>
    <x v="1"/>
    <s v="."/>
    <s v="."/>
    <s v="."/>
    <s v="."/>
    <n v="0"/>
    <n v="0"/>
    <n v="0.5"/>
    <n v="0"/>
    <n v="0"/>
    <n v="23"/>
    <n v="0.5"/>
    <m/>
    <x v="16"/>
    <x v="53"/>
    <m/>
    <m/>
  </r>
  <r>
    <x v="728"/>
    <m/>
    <s v="male"/>
    <m/>
    <n v="27"/>
    <n v="73.297745000000006"/>
    <n v="0"/>
    <n v="0"/>
    <x v="0"/>
    <s v="Remote Mood disorder"/>
    <s v="."/>
    <s v="."/>
    <s v="."/>
    <n v="0"/>
    <n v="0"/>
    <n v="0"/>
    <n v="0"/>
    <n v="0"/>
    <n v="23"/>
    <n v="0"/>
    <m/>
    <x v="16"/>
    <x v="126"/>
    <m/>
    <m/>
  </r>
  <r>
    <x v="729"/>
    <m/>
    <s v="male"/>
    <m/>
    <n v="22"/>
    <n v="86.299800000000005"/>
    <n v="0.5"/>
    <n v="0"/>
    <x v="4"/>
    <s v="."/>
    <s v="."/>
    <s v="."/>
    <s v="."/>
    <n v="0"/>
    <n v="0.5"/>
    <n v="0.5"/>
    <n v="0.5"/>
    <n v="0"/>
    <n v="34"/>
    <n v="1.5"/>
    <m/>
    <x v="7"/>
    <x v="34"/>
    <m/>
    <m/>
  </r>
  <r>
    <x v="729"/>
    <m/>
    <s v="male"/>
    <m/>
    <n v="26"/>
    <n v="86.299800000000005"/>
    <n v="0"/>
    <n v="0"/>
    <x v="0"/>
    <s v="."/>
    <s v="."/>
    <s v="."/>
    <s v="."/>
    <n v="0"/>
    <n v="0"/>
    <n v="0"/>
    <n v="0"/>
    <n v="0"/>
    <n v="34"/>
    <n v="0"/>
    <m/>
    <x v="7"/>
    <x v="34"/>
    <m/>
    <m/>
  </r>
  <r>
    <x v="729"/>
    <m/>
    <s v="male"/>
    <m/>
    <n v="26"/>
    <n v="86.299800000000005"/>
    <n v="0.5"/>
    <n v="0"/>
    <x v="24"/>
    <s v="."/>
    <s v="."/>
    <s v="."/>
    <s v="."/>
    <n v="0.5"/>
    <n v="0.5"/>
    <n v="0.5"/>
    <n v="0.5"/>
    <n v="1"/>
    <n v="34"/>
    <n v="3"/>
    <m/>
    <x v="4"/>
    <x v="35"/>
    <m/>
    <m/>
  </r>
  <r>
    <x v="729"/>
    <m/>
    <s v="male"/>
    <m/>
    <n v="17"/>
    <n v="86.299800000000005"/>
    <n v="0.5"/>
    <n v="0.5"/>
    <x v="4"/>
    <s v="."/>
    <s v="."/>
    <s v="."/>
    <s v="."/>
    <n v="0.5"/>
    <n v="1"/>
    <n v="0.5"/>
    <n v="1"/>
    <n v="0"/>
    <n v="34"/>
    <n v="3.5"/>
    <m/>
    <x v="4"/>
    <x v="5"/>
    <m/>
    <m/>
  </r>
  <r>
    <x v="729"/>
    <m/>
    <s v="male"/>
    <m/>
    <n v="16"/>
    <n v="86.299800000000005"/>
    <n v="1"/>
    <n v="2"/>
    <x v="4"/>
    <s v="AD dem w/PDI after AD dem not contrib"/>
    <s v="Active PD idiopathic"/>
    <s v="."/>
    <s v="."/>
    <n v="1"/>
    <n v="1"/>
    <n v="1"/>
    <n v="1"/>
    <n v="1"/>
    <n v="34"/>
    <n v="7"/>
    <m/>
    <x v="8"/>
    <x v="2"/>
    <m/>
    <m/>
  </r>
  <r>
    <x v="730"/>
    <m/>
    <s v="female"/>
    <m/>
    <m/>
    <n v="69"/>
    <n v="0"/>
    <m/>
    <x v="44"/>
    <m/>
    <m/>
    <m/>
    <m/>
    <m/>
    <m/>
    <m/>
    <m/>
    <m/>
    <m/>
    <m/>
    <m/>
    <x v="4"/>
    <x v="70"/>
    <m/>
    <m/>
  </r>
  <r>
    <x v="731"/>
    <m/>
    <s v="male"/>
    <m/>
    <n v="25"/>
    <n v="79.542779999999993"/>
    <n v="0.5"/>
    <n v="0"/>
    <x v="4"/>
    <s v="."/>
    <s v="."/>
    <s v="."/>
    <s v="."/>
    <n v="0"/>
    <n v="0.5"/>
    <n v="0.5"/>
    <n v="0.5"/>
    <n v="0"/>
    <n v="34"/>
    <n v="1.5"/>
    <m/>
    <x v="0"/>
    <x v="27"/>
    <m/>
    <m/>
  </r>
  <r>
    <x v="731"/>
    <m/>
    <s v="male"/>
    <m/>
    <n v="27"/>
    <n v="79.542779999999993"/>
    <n v="0.5"/>
    <n v="0"/>
    <x v="4"/>
    <s v="."/>
    <s v="."/>
    <s v="."/>
    <s v="."/>
    <n v="0"/>
    <n v="0.5"/>
    <n v="0.5"/>
    <n v="0"/>
    <n v="0"/>
    <n v="34"/>
    <n v="1"/>
    <m/>
    <x v="10"/>
    <x v="27"/>
    <m/>
    <m/>
  </r>
  <r>
    <x v="731"/>
    <m/>
    <s v="male"/>
    <m/>
    <n v="27"/>
    <n v="79.542779999999993"/>
    <n v="0.5"/>
    <n v="0"/>
    <x v="2"/>
    <s v="Remote Mood disorder"/>
    <s v="."/>
    <s v="."/>
    <s v="."/>
    <n v="0"/>
    <n v="0.5"/>
    <n v="0"/>
    <n v="0.5"/>
    <n v="0"/>
    <n v="34"/>
    <n v="1"/>
    <m/>
    <x v="10"/>
    <x v="19"/>
    <m/>
    <m/>
  </r>
  <r>
    <x v="731"/>
    <m/>
    <s v="male"/>
    <m/>
    <n v="27"/>
    <n v="79.542779999999993"/>
    <n v="0.5"/>
    <n v="0"/>
    <x v="1"/>
    <s v="."/>
    <s v="."/>
    <s v="."/>
    <s v="."/>
    <n v="0"/>
    <n v="0"/>
    <n v="0.5"/>
    <n v="0"/>
    <n v="0"/>
    <n v="34"/>
    <n v="0.5"/>
    <m/>
    <x v="10"/>
    <x v="50"/>
    <m/>
    <m/>
  </r>
  <r>
    <x v="731"/>
    <m/>
    <s v="male"/>
    <m/>
    <n v="27"/>
    <n v="79.542779999999993"/>
    <n v="0"/>
    <n v="0"/>
    <x v="0"/>
    <s v="Remote Hypothyroidism"/>
    <s v="."/>
    <s v="."/>
    <s v="."/>
    <n v="0"/>
    <n v="0"/>
    <n v="0"/>
    <n v="0"/>
    <n v="0"/>
    <n v="34"/>
    <n v="0"/>
    <m/>
    <x v="3"/>
    <x v="50"/>
    <m/>
    <m/>
  </r>
  <r>
    <x v="731"/>
    <m/>
    <s v="male"/>
    <m/>
    <n v="28"/>
    <n v="79.542779999999993"/>
    <n v="0"/>
    <n v="0"/>
    <x v="0"/>
    <s v="."/>
    <s v="."/>
    <s v="."/>
    <s v="."/>
    <n v="0"/>
    <n v="0"/>
    <n v="0"/>
    <n v="0"/>
    <n v="0"/>
    <n v="34"/>
    <n v="0"/>
    <m/>
    <x v="3"/>
    <x v="50"/>
    <m/>
    <m/>
  </r>
  <r>
    <x v="731"/>
    <m/>
    <s v="male"/>
    <m/>
    <n v="27"/>
    <n v="79.542779999999993"/>
    <n v="0"/>
    <n v="0"/>
    <x v="0"/>
    <s v="."/>
    <s v="."/>
    <s v="."/>
    <s v="."/>
    <n v="0"/>
    <n v="0"/>
    <n v="0"/>
    <n v="0"/>
    <n v="0"/>
    <n v="34"/>
    <n v="0"/>
    <m/>
    <x v="3"/>
    <x v="41"/>
    <m/>
    <m/>
  </r>
  <r>
    <x v="731"/>
    <m/>
    <s v="male"/>
    <m/>
    <n v="26"/>
    <n v="79.542779999999993"/>
    <n v="0"/>
    <n v="0"/>
    <x v="0"/>
    <s v="."/>
    <s v="."/>
    <s v="."/>
    <s v="."/>
    <n v="0"/>
    <n v="0"/>
    <n v="0"/>
    <n v="0"/>
    <n v="0"/>
    <n v="34"/>
    <n v="0"/>
    <m/>
    <x v="3"/>
    <x v="41"/>
    <m/>
    <m/>
  </r>
  <r>
    <x v="731"/>
    <m/>
    <s v="male"/>
    <m/>
    <n v="21"/>
    <n v="79.542779999999993"/>
    <n v="0"/>
    <n v="0"/>
    <x v="0"/>
    <s v="Remote Hypothyroidism"/>
    <s v="."/>
    <s v="."/>
    <s v="."/>
    <n v="0"/>
    <n v="0"/>
    <n v="0"/>
    <n v="0"/>
    <n v="0"/>
    <n v="34"/>
    <n v="0"/>
    <m/>
    <x v="1"/>
    <x v="21"/>
    <m/>
    <m/>
  </r>
  <r>
    <x v="732"/>
    <m/>
    <s v="male"/>
    <m/>
    <n v="29"/>
    <n v="79.164955000000006"/>
    <n v="0"/>
    <n v="0"/>
    <x v="0"/>
    <s v="."/>
    <s v="."/>
    <s v="."/>
    <s v="."/>
    <n v="0"/>
    <n v="0.5"/>
    <n v="0"/>
    <n v="0"/>
    <n v="0"/>
    <n v="33"/>
    <n v="0.5"/>
    <m/>
    <x v="10"/>
    <x v="46"/>
    <m/>
    <m/>
  </r>
  <r>
    <x v="732"/>
    <m/>
    <s v="male"/>
    <m/>
    <n v="25"/>
    <n v="79.164955000000006"/>
    <n v="0.5"/>
    <n v="0.5"/>
    <x v="4"/>
    <s v="."/>
    <s v="."/>
    <s v="."/>
    <s v="."/>
    <n v="0.5"/>
    <n v="0"/>
    <n v="0.5"/>
    <n v="0.5"/>
    <n v="0"/>
    <n v="33"/>
    <n v="2"/>
    <m/>
    <x v="10"/>
    <x v="78"/>
    <m/>
    <m/>
  </r>
  <r>
    <x v="732"/>
    <m/>
    <s v="male"/>
    <m/>
    <n v="23"/>
    <n v="79.164955000000006"/>
    <n v="1"/>
    <n v="0.5"/>
    <x v="4"/>
    <s v="."/>
    <s v="."/>
    <s v="."/>
    <s v="."/>
    <n v="1"/>
    <n v="1"/>
    <n v="1"/>
    <n v="1"/>
    <n v="1"/>
    <n v="33"/>
    <n v="5.5"/>
    <m/>
    <x v="0"/>
    <x v="0"/>
    <m/>
    <m/>
  </r>
  <r>
    <x v="732"/>
    <m/>
    <s v="male"/>
    <m/>
    <n v="17"/>
    <n v="79.164955000000006"/>
    <n v="1"/>
    <n v="1"/>
    <x v="4"/>
    <s v="."/>
    <s v="."/>
    <s v="."/>
    <s v="."/>
    <n v="2"/>
    <n v="2"/>
    <n v="1"/>
    <n v="1"/>
    <n v="1"/>
    <n v="33"/>
    <n v="8"/>
    <m/>
    <x v="10"/>
    <x v="10"/>
    <m/>
    <m/>
  </r>
  <r>
    <x v="732"/>
    <m/>
    <s v="male"/>
    <m/>
    <n v="9"/>
    <n v="79.164955000000006"/>
    <n v="2"/>
    <n v="1"/>
    <x v="4"/>
    <s v="."/>
    <s v="."/>
    <s v="."/>
    <s v="."/>
    <n v="2"/>
    <n v="2"/>
    <n v="2"/>
    <n v="2"/>
    <n v="1"/>
    <n v="33"/>
    <n v="10"/>
    <m/>
    <x v="3"/>
    <x v="43"/>
    <m/>
    <m/>
  </r>
  <r>
    <x v="733"/>
    <m/>
    <s v="male"/>
    <m/>
    <n v="28"/>
    <n v="48.106777000000001"/>
    <n v="0"/>
    <n v="0"/>
    <x v="0"/>
    <s v="Remote Mood disorder"/>
    <s v="Remote Major Head Trauma"/>
    <s v="."/>
    <s v="."/>
    <n v="0"/>
    <n v="0"/>
    <n v="0"/>
    <n v="0"/>
    <n v="0"/>
    <n v="33"/>
    <n v="0"/>
    <m/>
    <x v="0"/>
    <x v="70"/>
    <m/>
    <m/>
  </r>
  <r>
    <x v="733"/>
    <m/>
    <s v="male"/>
    <m/>
    <n v="30"/>
    <n v="48.106777000000001"/>
    <n v="0"/>
    <n v="0"/>
    <x v="0"/>
    <s v="."/>
    <s v="."/>
    <s v="."/>
    <s v="."/>
    <n v="0"/>
    <n v="0"/>
    <n v="0"/>
    <n v="0"/>
    <n v="0"/>
    <n v="33"/>
    <n v="0"/>
    <m/>
    <x v="14"/>
    <x v="135"/>
    <m/>
    <m/>
  </r>
  <r>
    <x v="733"/>
    <m/>
    <s v="male"/>
    <m/>
    <n v="28"/>
    <n v="48.106777000000001"/>
    <n v="0"/>
    <n v="0"/>
    <x v="0"/>
    <s v="."/>
    <s v="."/>
    <s v="."/>
    <s v="."/>
    <n v="0"/>
    <n v="0"/>
    <n v="0"/>
    <n v="0"/>
    <n v="0"/>
    <n v="33"/>
    <n v="0"/>
    <m/>
    <x v="14"/>
    <x v="136"/>
    <m/>
    <m/>
  </r>
  <r>
    <x v="733"/>
    <m/>
    <s v="male"/>
    <m/>
    <n v="30"/>
    <n v="48.106777000000001"/>
    <n v="0"/>
    <n v="0"/>
    <x v="0"/>
    <s v="Active Mood disorder"/>
    <s v="Active Alcoholism"/>
    <s v="Active Other neurol/med diagnoses"/>
    <s v="."/>
    <n v="0"/>
    <n v="0"/>
    <n v="0"/>
    <n v="0"/>
    <n v="0"/>
    <n v="33"/>
    <n v="0"/>
    <m/>
    <x v="14"/>
    <x v="176"/>
    <m/>
    <m/>
  </r>
  <r>
    <x v="734"/>
    <m/>
    <s v="male"/>
    <m/>
    <n v="29"/>
    <n v="80.372344999999996"/>
    <n v="0.5"/>
    <n v="0"/>
    <x v="1"/>
    <s v="."/>
    <s v="."/>
    <s v="."/>
    <s v="."/>
    <n v="0"/>
    <n v="0"/>
    <n v="0.5"/>
    <n v="0"/>
    <n v="0"/>
    <n v="23"/>
    <n v="0.5"/>
    <m/>
    <x v="0"/>
    <x v="23"/>
    <m/>
    <m/>
  </r>
  <r>
    <x v="734"/>
    <m/>
    <s v="male"/>
    <m/>
    <n v="28"/>
    <n v="80.372344999999996"/>
    <n v="0"/>
    <n v="0"/>
    <x v="0"/>
    <s v="."/>
    <s v="."/>
    <s v="."/>
    <s v="."/>
    <n v="0"/>
    <n v="0"/>
    <n v="0"/>
    <n v="0"/>
    <n v="0"/>
    <n v="23"/>
    <n v="0"/>
    <m/>
    <x v="0"/>
    <x v="117"/>
    <m/>
    <m/>
  </r>
  <r>
    <x v="734"/>
    <m/>
    <s v="male"/>
    <m/>
    <n v="27"/>
    <n v="80.372344999999996"/>
    <n v="0.5"/>
    <n v="0"/>
    <x v="25"/>
    <s v="."/>
    <s v="."/>
    <s v="."/>
    <s v="."/>
    <n v="0"/>
    <n v="0.5"/>
    <n v="0.5"/>
    <n v="0"/>
    <n v="0"/>
    <n v="23"/>
    <n v="1"/>
    <m/>
    <x v="0"/>
    <x v="4"/>
    <m/>
    <m/>
  </r>
  <r>
    <x v="734"/>
    <m/>
    <s v="male"/>
    <m/>
    <n v="27"/>
    <n v="80.372344999999996"/>
    <n v="0"/>
    <n v="0"/>
    <x v="0"/>
    <s v="."/>
    <s v="."/>
    <s v="."/>
    <s v="."/>
    <n v="0.5"/>
    <n v="0"/>
    <n v="0"/>
    <n v="0"/>
    <n v="0"/>
    <n v="23"/>
    <n v="0.5"/>
    <m/>
    <x v="0"/>
    <x v="117"/>
    <m/>
    <m/>
  </r>
  <r>
    <x v="734"/>
    <m/>
    <s v="male"/>
    <m/>
    <n v="30"/>
    <n v="80.372344999999996"/>
    <n v="0.5"/>
    <n v="0"/>
    <x v="25"/>
    <s v="."/>
    <s v="."/>
    <s v="."/>
    <s v="."/>
    <n v="0"/>
    <n v="0"/>
    <n v="0.5"/>
    <n v="0"/>
    <n v="1"/>
    <n v="23"/>
    <n v="1.5"/>
    <m/>
    <x v="0"/>
    <x v="34"/>
    <m/>
    <m/>
  </r>
  <r>
    <x v="734"/>
    <m/>
    <s v="male"/>
    <m/>
    <n v="29"/>
    <n v="80.372344999999996"/>
    <n v="0.5"/>
    <n v="0"/>
    <x v="25"/>
    <s v="."/>
    <s v="."/>
    <s v="."/>
    <s v="."/>
    <n v="0"/>
    <n v="0.5"/>
    <n v="0.5"/>
    <n v="0"/>
    <n v="0"/>
    <n v="23"/>
    <n v="1"/>
    <m/>
    <x v="0"/>
    <x v="6"/>
    <m/>
    <m/>
  </r>
  <r>
    <x v="734"/>
    <m/>
    <s v="male"/>
    <m/>
    <n v="30"/>
    <n v="80.372344999999996"/>
    <n v="0.5"/>
    <n v="0"/>
    <x v="4"/>
    <s v="."/>
    <s v="."/>
    <s v="."/>
    <s v="."/>
    <n v="0.5"/>
    <n v="0.5"/>
    <n v="0.5"/>
    <n v="0"/>
    <n v="0"/>
    <n v="23"/>
    <n v="1.5"/>
    <m/>
    <x v="0"/>
    <x v="35"/>
    <m/>
    <m/>
  </r>
  <r>
    <x v="734"/>
    <m/>
    <s v="male"/>
    <m/>
    <n v="23"/>
    <n v="80.372344999999996"/>
    <n v="0"/>
    <n v="0"/>
    <x v="0"/>
    <s v="."/>
    <s v="."/>
    <s v="."/>
    <s v="."/>
    <n v="0"/>
    <n v="0"/>
    <n v="0"/>
    <n v="0"/>
    <n v="0"/>
    <n v="23"/>
    <n v="0"/>
    <m/>
    <x v="0"/>
    <x v="8"/>
    <m/>
    <m/>
  </r>
  <r>
    <x v="734"/>
    <m/>
    <s v="male"/>
    <m/>
    <n v="26"/>
    <n v="80.372344999999996"/>
    <n v="0.5"/>
    <n v="0"/>
    <x v="2"/>
    <s v="."/>
    <s v="."/>
    <s v="."/>
    <s v="."/>
    <n v="0.5"/>
    <n v="0"/>
    <n v="0.5"/>
    <n v="0"/>
    <n v="0"/>
    <n v="23"/>
    <n v="1"/>
    <m/>
    <x v="0"/>
    <x v="118"/>
    <m/>
    <m/>
  </r>
  <r>
    <x v="734"/>
    <m/>
    <s v="male"/>
    <m/>
    <n v="24"/>
    <n v="80.372344999999996"/>
    <n v="0.5"/>
    <n v="0.5"/>
    <x v="4"/>
    <s v="."/>
    <s v="."/>
    <s v="."/>
    <s v="."/>
    <n v="0.5"/>
    <n v="0.5"/>
    <n v="0.5"/>
    <n v="0"/>
    <n v="0"/>
    <n v="23"/>
    <n v="2"/>
    <m/>
    <x v="10"/>
    <x v="7"/>
    <m/>
    <m/>
  </r>
  <r>
    <x v="734"/>
    <m/>
    <s v="male"/>
    <m/>
    <n v="26"/>
    <n v="80.372344999999996"/>
    <n v="0.5"/>
    <n v="0"/>
    <x v="1"/>
    <s v="."/>
    <s v="."/>
    <s v="."/>
    <s v="."/>
    <n v="0"/>
    <n v="0"/>
    <n v="0.5"/>
    <n v="0"/>
    <n v="0"/>
    <n v="23"/>
    <n v="0.5"/>
    <m/>
    <x v="3"/>
    <x v="33"/>
    <m/>
    <m/>
  </r>
  <r>
    <x v="734"/>
    <m/>
    <s v="male"/>
    <m/>
    <n v="26"/>
    <n v="80.372344999999996"/>
    <n v="0.5"/>
    <n v="0.5"/>
    <x v="1"/>
    <s v="."/>
    <s v="."/>
    <s v="."/>
    <s v="."/>
    <n v="0"/>
    <n v="0.5"/>
    <n v="0"/>
    <n v="0"/>
    <n v="0"/>
    <n v="23"/>
    <n v="1"/>
    <m/>
    <x v="3"/>
    <x v="33"/>
    <m/>
    <m/>
  </r>
  <r>
    <x v="734"/>
    <m/>
    <s v="male"/>
    <m/>
    <n v="27"/>
    <n v="80.372344999999996"/>
    <n v="0.5"/>
    <n v="0.5"/>
    <x v="1"/>
    <s v="Remote Mood disorder"/>
    <s v="."/>
    <s v="."/>
    <s v="."/>
    <n v="0.5"/>
    <n v="0.5"/>
    <n v="0.5"/>
    <n v="0"/>
    <n v="0"/>
    <n v="23"/>
    <n v="2"/>
    <m/>
    <x v="1"/>
    <x v="35"/>
    <m/>
    <m/>
  </r>
  <r>
    <x v="734"/>
    <m/>
    <s v="male"/>
    <m/>
    <n v="27"/>
    <n v="80.372344999999996"/>
    <n v="0.5"/>
    <n v="0.5"/>
    <x v="4"/>
    <s v="."/>
    <s v="."/>
    <s v="."/>
    <s v="."/>
    <n v="0.5"/>
    <n v="0"/>
    <n v="0"/>
    <n v="0"/>
    <n v="0"/>
    <n v="23"/>
    <n v="1"/>
    <m/>
    <x v="1"/>
    <x v="32"/>
    <m/>
    <m/>
  </r>
  <r>
    <x v="734"/>
    <m/>
    <s v="male"/>
    <m/>
    <n v="28"/>
    <n v="80.372344999999996"/>
    <n v="0.5"/>
    <n v="0"/>
    <x v="15"/>
    <s v="."/>
    <s v="."/>
    <s v="."/>
    <s v="."/>
    <n v="0"/>
    <n v="0"/>
    <n v="0.5"/>
    <n v="0"/>
    <n v="0"/>
    <n v="23"/>
    <n v="0.5"/>
    <m/>
    <x v="3"/>
    <x v="6"/>
    <m/>
    <m/>
  </r>
  <r>
    <x v="734"/>
    <m/>
    <s v="male"/>
    <m/>
    <n v="28"/>
    <n v="80.372344999999996"/>
    <n v="0.5"/>
    <n v="0"/>
    <x v="1"/>
    <s v="."/>
    <s v="."/>
    <s v="."/>
    <s v="."/>
    <n v="0.5"/>
    <n v="0.5"/>
    <n v="0.5"/>
    <n v="0"/>
    <n v="1"/>
    <n v="23"/>
    <n v="2.5"/>
    <m/>
    <x v="0"/>
    <x v="0"/>
    <m/>
    <m/>
  </r>
  <r>
    <x v="735"/>
    <m/>
    <s v="female"/>
    <m/>
    <n v="29"/>
    <n v="74.97878"/>
    <n v="0"/>
    <n v="0"/>
    <x v="0"/>
    <s v="."/>
    <s v="."/>
    <s v="."/>
    <s v="."/>
    <n v="0"/>
    <n v="0"/>
    <n v="0"/>
    <n v="0"/>
    <n v="0"/>
    <n v="23"/>
    <n v="0"/>
    <m/>
    <x v="9"/>
    <x v="170"/>
    <m/>
    <m/>
  </r>
  <r>
    <x v="735"/>
    <m/>
    <s v="female"/>
    <m/>
    <n v="29"/>
    <n v="74.97878"/>
    <n v="0"/>
    <n v="0"/>
    <x v="0"/>
    <s v="."/>
    <s v="."/>
    <s v="."/>
    <s v="."/>
    <n v="0"/>
    <n v="0"/>
    <n v="0"/>
    <n v="0"/>
    <n v="0"/>
    <n v="23"/>
    <n v="0"/>
    <m/>
    <x v="9"/>
    <x v="170"/>
    <m/>
    <m/>
  </r>
  <r>
    <x v="735"/>
    <m/>
    <s v="female"/>
    <m/>
    <n v="30"/>
    <n v="74.97878"/>
    <n v="0"/>
    <n v="0"/>
    <x v="0"/>
    <s v="."/>
    <s v="."/>
    <s v="."/>
    <s v="."/>
    <n v="0"/>
    <n v="0"/>
    <n v="0"/>
    <n v="0"/>
    <n v="0"/>
    <n v="23"/>
    <n v="0"/>
    <m/>
    <x v="17"/>
    <x v="170"/>
    <m/>
    <m/>
  </r>
  <r>
    <x v="735"/>
    <m/>
    <s v="female"/>
    <m/>
    <n v="28"/>
    <n v="74.97878"/>
    <n v="0"/>
    <n v="0"/>
    <x v="0"/>
    <s v="."/>
    <s v="."/>
    <s v="."/>
    <s v="."/>
    <n v="0"/>
    <n v="0"/>
    <n v="0"/>
    <n v="0"/>
    <n v="0"/>
    <n v="23"/>
    <n v="0"/>
    <m/>
    <x v="17"/>
    <x v="96"/>
    <m/>
    <m/>
  </r>
  <r>
    <x v="735"/>
    <m/>
    <s v="female"/>
    <m/>
    <n v="30"/>
    <n v="74.97878"/>
    <n v="0"/>
    <n v="0"/>
    <x v="0"/>
    <s v="."/>
    <s v="."/>
    <s v="."/>
    <s v="."/>
    <n v="0"/>
    <n v="0"/>
    <n v="0"/>
    <n v="0"/>
    <n v="0"/>
    <n v="23"/>
    <n v="0"/>
    <m/>
    <x v="19"/>
    <x v="88"/>
    <m/>
    <m/>
  </r>
  <r>
    <x v="735"/>
    <m/>
    <s v="female"/>
    <m/>
    <n v="29"/>
    <n v="74.97878"/>
    <n v="0"/>
    <n v="0"/>
    <x v="0"/>
    <s v="."/>
    <s v="."/>
    <s v="."/>
    <s v="."/>
    <n v="0"/>
    <n v="0"/>
    <n v="0"/>
    <n v="0"/>
    <n v="0"/>
    <n v="23"/>
    <n v="0"/>
    <m/>
    <x v="19"/>
    <x v="88"/>
    <m/>
    <m/>
  </r>
  <r>
    <x v="735"/>
    <m/>
    <s v="female"/>
    <m/>
    <n v="29"/>
    <n v="74.97878"/>
    <n v="0"/>
    <n v="0"/>
    <x v="0"/>
    <s v="."/>
    <s v="."/>
    <s v="."/>
    <s v="."/>
    <n v="0"/>
    <n v="0"/>
    <n v="0"/>
    <n v="0"/>
    <n v="0"/>
    <n v="23"/>
    <n v="0"/>
    <m/>
    <x v="17"/>
    <x v="89"/>
    <m/>
    <m/>
  </r>
  <r>
    <x v="735"/>
    <m/>
    <s v="female"/>
    <m/>
    <n v="29"/>
    <n v="74.97878"/>
    <n v="0"/>
    <n v="0"/>
    <x v="0"/>
    <s v="."/>
    <s v="."/>
    <s v="."/>
    <s v="."/>
    <n v="0"/>
    <n v="0"/>
    <n v="0"/>
    <n v="0"/>
    <n v="0"/>
    <n v="23"/>
    <n v="0"/>
    <m/>
    <x v="17"/>
    <x v="88"/>
    <m/>
    <m/>
  </r>
  <r>
    <x v="735"/>
    <m/>
    <s v="female"/>
    <m/>
    <n v="30"/>
    <n v="74.97878"/>
    <n v="0"/>
    <n v="0"/>
    <x v="0"/>
    <s v="."/>
    <s v="."/>
    <s v="."/>
    <s v="."/>
    <n v="0"/>
    <n v="0"/>
    <n v="0"/>
    <n v="0"/>
    <n v="0"/>
    <n v="23"/>
    <n v="0"/>
    <m/>
    <x v="17"/>
    <x v="108"/>
    <m/>
    <m/>
  </r>
  <r>
    <x v="735"/>
    <m/>
    <s v="female"/>
    <m/>
    <n v="29"/>
    <n v="74.97878"/>
    <n v="0"/>
    <n v="0"/>
    <x v="0"/>
    <s v="."/>
    <s v="."/>
    <s v="."/>
    <s v="."/>
    <n v="0"/>
    <n v="0"/>
    <n v="0"/>
    <n v="0"/>
    <n v="0"/>
    <n v="23"/>
    <n v="0"/>
    <m/>
    <x v="17"/>
    <x v="108"/>
    <m/>
    <m/>
  </r>
  <r>
    <x v="735"/>
    <m/>
    <s v="female"/>
    <m/>
    <n v="30"/>
    <n v="74.97878"/>
    <n v="0"/>
    <n v="0"/>
    <x v="0"/>
    <s v="."/>
    <s v="."/>
    <s v="."/>
    <s v="."/>
    <n v="0"/>
    <n v="0"/>
    <n v="0"/>
    <n v="0"/>
    <n v="0"/>
    <n v="23"/>
    <n v="0"/>
    <m/>
    <x v="17"/>
    <x v="95"/>
    <m/>
    <m/>
  </r>
  <r>
    <x v="735"/>
    <m/>
    <s v="female"/>
    <m/>
    <n v="30"/>
    <n v="74.97878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736"/>
    <m/>
    <s v="male"/>
    <m/>
    <n v="27"/>
    <n v="70.064340000000001"/>
    <n v="0.5"/>
    <n v="0.5"/>
    <x v="1"/>
    <s v="Active Other neurol/med diagnoses"/>
    <s v="."/>
    <s v="."/>
    <s v="."/>
    <n v="0"/>
    <n v="0.5"/>
    <n v="0.5"/>
    <n v="0.5"/>
    <n v="1"/>
    <n v="33"/>
    <n v="3"/>
    <m/>
    <x v="16"/>
    <x v="104"/>
    <m/>
    <m/>
  </r>
  <r>
    <x v="736"/>
    <m/>
    <s v="male"/>
    <m/>
    <n v="26"/>
    <n v="70.064340000000001"/>
    <n v="0"/>
    <n v="0"/>
    <x v="0"/>
    <s v="."/>
    <s v="."/>
    <s v="."/>
    <s v="."/>
    <n v="0"/>
    <n v="0"/>
    <n v="0"/>
    <n v="0"/>
    <n v="0"/>
    <n v="33"/>
    <n v="0"/>
    <m/>
    <x v="6"/>
    <x v="105"/>
    <m/>
    <m/>
  </r>
  <r>
    <x v="736"/>
    <m/>
    <s v="male"/>
    <m/>
    <n v="28"/>
    <n v="70.064340000000001"/>
    <n v="0"/>
    <n v="0"/>
    <x v="0"/>
    <s v="."/>
    <s v="."/>
    <s v="."/>
    <s v="."/>
    <n v="0"/>
    <n v="0"/>
    <n v="0"/>
    <n v="0"/>
    <n v="0"/>
    <n v="33"/>
    <n v="0"/>
    <m/>
    <x v="6"/>
    <x v="102"/>
    <m/>
    <m/>
  </r>
  <r>
    <x v="736"/>
    <m/>
    <s v="male"/>
    <m/>
    <n v="28"/>
    <n v="70.064340000000001"/>
    <n v="0"/>
    <n v="0"/>
    <x v="0"/>
    <s v="Active Other neurol/med diagnoses"/>
    <s v="."/>
    <s v="."/>
    <s v="."/>
    <n v="0"/>
    <n v="0"/>
    <n v="0"/>
    <n v="0"/>
    <n v="0"/>
    <n v="33"/>
    <n v="0"/>
    <m/>
    <x v="6"/>
    <x v="204"/>
    <m/>
    <m/>
  </r>
  <r>
    <x v="736"/>
    <m/>
    <s v="male"/>
    <m/>
    <n v="28"/>
    <n v="70.064340000000001"/>
    <n v="0"/>
    <n v="0"/>
    <x v="0"/>
    <s v="."/>
    <s v="."/>
    <s v="."/>
    <s v="."/>
    <n v="0"/>
    <n v="0"/>
    <n v="0"/>
    <n v="0"/>
    <n v="0"/>
    <n v="33"/>
    <n v="0"/>
    <m/>
    <x v="6"/>
    <x v="180"/>
    <m/>
    <m/>
  </r>
  <r>
    <x v="737"/>
    <m/>
    <s v="male"/>
    <m/>
    <n v="29"/>
    <n v="60.301163000000003"/>
    <n v="0"/>
    <n v="0"/>
    <x v="0"/>
    <s v="."/>
    <s v="."/>
    <s v="."/>
    <s v="."/>
    <n v="0"/>
    <n v="0"/>
    <n v="0"/>
    <n v="0"/>
    <n v="0"/>
    <n v="34"/>
    <n v="0"/>
    <m/>
    <x v="0"/>
    <x v="19"/>
    <m/>
    <m/>
  </r>
  <r>
    <x v="737"/>
    <m/>
    <s v="male"/>
    <m/>
    <n v="29"/>
    <n v="60.301163000000003"/>
    <n v="0"/>
    <n v="0"/>
    <x v="0"/>
    <s v="."/>
    <s v="."/>
    <s v="."/>
    <s v="."/>
    <n v="0"/>
    <n v="0"/>
    <n v="0"/>
    <n v="0"/>
    <n v="0"/>
    <n v="34"/>
    <n v="0"/>
    <m/>
    <x v="7"/>
    <x v="26"/>
    <m/>
    <m/>
  </r>
  <r>
    <x v="737"/>
    <m/>
    <s v="male"/>
    <m/>
    <n v="28"/>
    <n v="60.301163000000003"/>
    <n v="0"/>
    <n v="0"/>
    <x v="0"/>
    <s v="."/>
    <s v="."/>
    <s v="."/>
    <s v="."/>
    <n v="0"/>
    <n v="0"/>
    <n v="0"/>
    <n v="0"/>
    <n v="0"/>
    <n v="34"/>
    <n v="0"/>
    <m/>
    <x v="7"/>
    <x v="50"/>
    <m/>
    <m/>
  </r>
  <r>
    <x v="737"/>
    <m/>
    <s v="male"/>
    <m/>
    <n v="29"/>
    <n v="60.301163000000003"/>
    <n v="0.5"/>
    <n v="0"/>
    <x v="1"/>
    <s v="."/>
    <s v="."/>
    <s v="."/>
    <s v="."/>
    <n v="0"/>
    <n v="0.5"/>
    <n v="0.5"/>
    <n v="0"/>
    <n v="0"/>
    <n v="34"/>
    <n v="1"/>
    <m/>
    <x v="7"/>
    <x v="27"/>
    <m/>
    <m/>
  </r>
  <r>
    <x v="737"/>
    <m/>
    <s v="male"/>
    <m/>
    <n v="30"/>
    <n v="60.301163000000003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737"/>
    <m/>
    <s v="male"/>
    <m/>
    <n v="27"/>
    <n v="60.301163000000003"/>
    <n v="0.5"/>
    <n v="0.5"/>
    <x v="7"/>
    <s v="Active Mood disorder"/>
    <s v="Active Hydrocephalus"/>
    <s v="."/>
    <s v="."/>
    <n v="0.5"/>
    <n v="0.5"/>
    <n v="0.5"/>
    <n v="0"/>
    <n v="0"/>
    <n v="34"/>
    <n v="2"/>
    <m/>
    <x v="7"/>
    <x v="50"/>
    <m/>
    <m/>
  </r>
  <r>
    <x v="738"/>
    <m/>
    <s v="male"/>
    <m/>
    <n v="29"/>
    <n v="74.688569999999999"/>
    <n v="0.5"/>
    <n v="0.5"/>
    <x v="4"/>
    <s v="Remote Other neurol/med diagnoses"/>
    <s v="."/>
    <s v="."/>
    <s v="."/>
    <n v="0.5"/>
    <n v="0.5"/>
    <n v="0.5"/>
    <n v="1"/>
    <n v="0"/>
    <n v="33"/>
    <n v="3"/>
    <m/>
    <x v="0"/>
    <x v="61"/>
    <m/>
    <m/>
  </r>
  <r>
    <x v="738"/>
    <m/>
    <s v="male"/>
    <m/>
    <n v="29"/>
    <n v="74.688569999999999"/>
    <n v="0.5"/>
    <n v="0.5"/>
    <x v="4"/>
    <s v="Active Other neurol/med diagnoses"/>
    <s v="."/>
    <s v="."/>
    <s v="."/>
    <n v="0.5"/>
    <n v="0.5"/>
    <n v="0.5"/>
    <n v="0.5"/>
    <n v="0"/>
    <n v="33"/>
    <n v="2.5"/>
    <m/>
    <x v="0"/>
    <x v="87"/>
    <m/>
    <m/>
  </r>
  <r>
    <x v="738"/>
    <m/>
    <s v="male"/>
    <m/>
    <n v="30"/>
    <n v="74.688569999999999"/>
    <n v="0.5"/>
    <n v="0"/>
    <x v="4"/>
    <s v="Remote Bereavement"/>
    <s v="."/>
    <s v="."/>
    <s v="."/>
    <n v="0"/>
    <n v="0"/>
    <n v="0.5"/>
    <n v="0"/>
    <n v="0"/>
    <n v="33"/>
    <n v="0.5"/>
    <m/>
    <x v="0"/>
    <x v="45"/>
    <m/>
    <m/>
  </r>
  <r>
    <x v="738"/>
    <m/>
    <s v="male"/>
    <m/>
    <n v="28"/>
    <n v="74.688569999999999"/>
    <n v="0.5"/>
    <n v="0"/>
    <x v="2"/>
    <s v="."/>
    <s v="."/>
    <s v="."/>
    <s v="."/>
    <n v="0.5"/>
    <n v="0"/>
    <n v="0.5"/>
    <n v="0"/>
    <n v="0"/>
    <n v="33"/>
    <n v="1"/>
    <m/>
    <x v="9"/>
    <x v="131"/>
    <m/>
    <m/>
  </r>
  <r>
    <x v="738"/>
    <m/>
    <s v="male"/>
    <m/>
    <n v="30"/>
    <n v="74.688569999999999"/>
    <n v="0.5"/>
    <n v="0.5"/>
    <x v="30"/>
    <s v="AD dem w/depresss- not contribut"/>
    <s v="Active CVD"/>
    <s v="Active Mood disorder"/>
    <s v="."/>
    <n v="0"/>
    <n v="0.5"/>
    <n v="0.5"/>
    <n v="0"/>
    <n v="0"/>
    <n v="33"/>
    <n v="1.5"/>
    <m/>
    <x v="17"/>
    <x v="66"/>
    <m/>
    <m/>
  </r>
  <r>
    <x v="738"/>
    <m/>
    <s v="male"/>
    <m/>
    <n v="30"/>
    <n v="74.688569999999999"/>
    <n v="0.5"/>
    <n v="0.5"/>
    <x v="4"/>
    <s v="."/>
    <s v="."/>
    <s v="."/>
    <s v="."/>
    <n v="0"/>
    <n v="0.5"/>
    <n v="0.5"/>
    <n v="0.5"/>
    <n v="0"/>
    <n v="33"/>
    <n v="2"/>
    <m/>
    <x v="19"/>
    <x v="45"/>
    <m/>
    <m/>
  </r>
  <r>
    <x v="738"/>
    <m/>
    <s v="male"/>
    <m/>
    <n v="30"/>
    <n v="74.688569999999999"/>
    <n v="0.5"/>
    <n v="0.5"/>
    <x v="4"/>
    <s v="."/>
    <s v="."/>
    <s v="."/>
    <s v="."/>
    <n v="0.5"/>
    <n v="0.5"/>
    <n v="0.5"/>
    <n v="0.5"/>
    <n v="0"/>
    <n v="33"/>
    <n v="2.5"/>
    <m/>
    <x v="17"/>
    <x v="78"/>
    <m/>
    <m/>
  </r>
  <r>
    <x v="738"/>
    <m/>
    <s v="male"/>
    <m/>
    <n v="30"/>
    <n v="74.688569999999999"/>
    <n v="0.5"/>
    <n v="0.5"/>
    <x v="4"/>
    <s v="Active Other neurol/med diagnoses"/>
    <s v="."/>
    <s v="."/>
    <s v="."/>
    <n v="0.5"/>
    <n v="0.5"/>
    <n v="0.5"/>
    <n v="0.5"/>
    <n v="0"/>
    <n v="33"/>
    <n v="2.5"/>
    <m/>
    <x v="19"/>
    <x v="61"/>
    <m/>
    <m/>
  </r>
  <r>
    <x v="738"/>
    <m/>
    <s v="male"/>
    <m/>
    <n v="30"/>
    <n v="74.688569999999999"/>
    <n v="0.5"/>
    <n v="0"/>
    <x v="38"/>
    <s v="Non AD dem- Other primary"/>
    <s v="."/>
    <s v="."/>
    <s v="."/>
    <n v="0.5"/>
    <n v="0.5"/>
    <n v="0.5"/>
    <n v="0"/>
    <n v="0"/>
    <n v="33"/>
    <n v="1.5"/>
    <m/>
    <x v="19"/>
    <x v="61"/>
    <m/>
    <m/>
  </r>
  <r>
    <x v="738"/>
    <m/>
    <s v="male"/>
    <m/>
    <n v="29"/>
    <n v="74.688569999999999"/>
    <n v="0.5"/>
    <n v="0.5"/>
    <x v="4"/>
    <s v="."/>
    <s v="."/>
    <s v="."/>
    <s v="."/>
    <n v="0.5"/>
    <n v="0"/>
    <n v="0.5"/>
    <n v="0"/>
    <n v="0"/>
    <n v="33"/>
    <n v="1.5"/>
    <m/>
    <x v="19"/>
    <x v="61"/>
    <m/>
    <m/>
  </r>
  <r>
    <x v="738"/>
    <m/>
    <s v="male"/>
    <m/>
    <n v="29"/>
    <n v="74.688569999999999"/>
    <n v="0.5"/>
    <n v="0"/>
    <x v="1"/>
    <s v="."/>
    <s v="."/>
    <s v="."/>
    <s v="."/>
    <n v="0"/>
    <n v="0"/>
    <n v="0.5"/>
    <n v="0"/>
    <n v="0"/>
    <n v="33"/>
    <n v="0.5"/>
    <m/>
    <x v="24"/>
    <x v="81"/>
    <m/>
    <m/>
  </r>
  <r>
    <x v="739"/>
    <m/>
    <s v="female"/>
    <m/>
    <n v="29"/>
    <n v="58.954140000000002"/>
    <n v="0"/>
    <n v="0"/>
    <x v="0"/>
    <s v="."/>
    <s v="."/>
    <s v="."/>
    <s v="."/>
    <n v="0"/>
    <n v="0"/>
    <n v="0"/>
    <n v="0"/>
    <n v="0"/>
    <n v="23"/>
    <n v="0"/>
    <m/>
    <x v="9"/>
    <x v="62"/>
    <m/>
    <m/>
  </r>
  <r>
    <x v="739"/>
    <m/>
    <s v="female"/>
    <m/>
    <n v="29"/>
    <n v="58.954140000000002"/>
    <n v="0"/>
    <n v="0"/>
    <x v="0"/>
    <s v="."/>
    <s v="."/>
    <s v="."/>
    <s v="."/>
    <n v="0"/>
    <n v="0"/>
    <n v="0"/>
    <n v="0"/>
    <n v="0"/>
    <n v="23"/>
    <n v="0"/>
    <m/>
    <x v="9"/>
    <x v="63"/>
    <m/>
    <m/>
  </r>
  <r>
    <x v="739"/>
    <m/>
    <s v="female"/>
    <m/>
    <n v="30"/>
    <n v="58.954140000000002"/>
    <n v="0"/>
    <n v="0"/>
    <x v="0"/>
    <s v="."/>
    <s v="."/>
    <s v="."/>
    <s v="."/>
    <n v="0"/>
    <n v="0"/>
    <n v="0"/>
    <n v="0"/>
    <n v="0"/>
    <n v="23"/>
    <n v="0"/>
    <m/>
    <x v="9"/>
    <x v="74"/>
    <m/>
    <m/>
  </r>
  <r>
    <x v="739"/>
    <m/>
    <s v="female"/>
    <m/>
    <n v="30"/>
    <n v="58.954140000000002"/>
    <n v="0"/>
    <n v="0"/>
    <x v="0"/>
    <s v="."/>
    <s v="."/>
    <s v="."/>
    <s v="."/>
    <n v="0"/>
    <n v="0"/>
    <n v="0"/>
    <n v="0"/>
    <n v="0"/>
    <n v="23"/>
    <n v="0"/>
    <m/>
    <x v="9"/>
    <x v="61"/>
    <m/>
    <m/>
  </r>
  <r>
    <x v="739"/>
    <m/>
    <s v="female"/>
    <m/>
    <n v="30"/>
    <n v="58.954140000000002"/>
    <n v="0"/>
    <n v="0"/>
    <x v="0"/>
    <s v="."/>
    <s v="."/>
    <s v="."/>
    <s v="."/>
    <n v="0"/>
    <n v="0"/>
    <n v="0"/>
    <n v="0"/>
    <n v="0"/>
    <n v="23"/>
    <n v="0"/>
    <m/>
    <x v="9"/>
    <x v="61"/>
    <m/>
    <m/>
  </r>
  <r>
    <x v="739"/>
    <m/>
    <s v="female"/>
    <m/>
    <n v="28"/>
    <n v="58.954140000000002"/>
    <n v="0"/>
    <n v="0"/>
    <x v="0"/>
    <s v="."/>
    <s v="."/>
    <s v="."/>
    <s v="."/>
    <n v="0"/>
    <n v="0"/>
    <n v="0"/>
    <n v="0"/>
    <n v="0"/>
    <n v="23"/>
    <n v="0"/>
    <m/>
    <x v="9"/>
    <x v="63"/>
    <m/>
    <m/>
  </r>
  <r>
    <x v="739"/>
    <m/>
    <s v="female"/>
    <m/>
    <n v="29"/>
    <n v="58.954140000000002"/>
    <n v="0"/>
    <n v="0"/>
    <x v="0"/>
    <s v="."/>
    <s v="."/>
    <s v="."/>
    <s v="."/>
    <n v="0"/>
    <n v="0"/>
    <n v="0"/>
    <n v="0"/>
    <n v="0"/>
    <n v="23"/>
    <n v="0"/>
    <m/>
    <x v="9"/>
    <x v="11"/>
    <m/>
    <m/>
  </r>
  <r>
    <x v="740"/>
    <m/>
    <s v="female"/>
    <m/>
    <n v="29"/>
    <n v="69.984939999999995"/>
    <n v="0"/>
    <n v="0"/>
    <x v="0"/>
    <s v="."/>
    <s v="."/>
    <s v="."/>
    <s v="."/>
    <n v="0"/>
    <n v="0"/>
    <n v="0"/>
    <n v="0"/>
    <n v="0"/>
    <n v="44"/>
    <n v="0"/>
    <m/>
    <x v="1"/>
    <x v="38"/>
    <m/>
    <m/>
  </r>
  <r>
    <x v="740"/>
    <m/>
    <s v="female"/>
    <m/>
    <n v="29"/>
    <n v="69.984939999999995"/>
    <n v="0"/>
    <n v="0"/>
    <x v="0"/>
    <s v="."/>
    <s v="."/>
    <s v="."/>
    <s v="."/>
    <n v="0"/>
    <n v="0"/>
    <n v="0"/>
    <n v="0"/>
    <n v="0"/>
    <n v="44"/>
    <n v="0"/>
    <m/>
    <x v="1"/>
    <x v="43"/>
    <m/>
    <m/>
  </r>
  <r>
    <x v="740"/>
    <m/>
    <s v="female"/>
    <m/>
    <n v="29"/>
    <n v="69.984939999999995"/>
    <n v="0"/>
    <n v="0"/>
    <x v="0"/>
    <s v="."/>
    <s v="."/>
    <s v="."/>
    <s v="."/>
    <n v="0"/>
    <n v="0"/>
    <n v="0"/>
    <n v="0"/>
    <n v="0"/>
    <n v="44"/>
    <n v="0"/>
    <m/>
    <x v="2"/>
    <x v="48"/>
    <m/>
    <m/>
  </r>
  <r>
    <x v="740"/>
    <m/>
    <s v="female"/>
    <m/>
    <n v="29"/>
    <n v="69.984939999999995"/>
    <n v="0"/>
    <n v="0"/>
    <x v="0"/>
    <s v="."/>
    <s v="."/>
    <s v="."/>
    <s v="."/>
    <n v="0"/>
    <n v="0"/>
    <n v="0"/>
    <n v="0"/>
    <n v="0"/>
    <n v="44"/>
    <n v="0"/>
    <m/>
    <x v="1"/>
    <x v="98"/>
    <m/>
    <m/>
  </r>
  <r>
    <x v="740"/>
    <m/>
    <s v="female"/>
    <m/>
    <n v="30"/>
    <n v="69.984939999999995"/>
    <n v="0"/>
    <n v="0"/>
    <x v="0"/>
    <s v="."/>
    <s v="."/>
    <s v="."/>
    <s v="."/>
    <n v="0"/>
    <n v="0"/>
    <n v="0"/>
    <n v="0"/>
    <n v="0"/>
    <n v="44"/>
    <n v="0"/>
    <m/>
    <x v="1"/>
    <x v="73"/>
    <m/>
    <m/>
  </r>
  <r>
    <x v="740"/>
    <m/>
    <s v="female"/>
    <m/>
    <n v="30"/>
    <n v="69.984939999999995"/>
    <n v="0"/>
    <n v="0"/>
    <x v="0"/>
    <s v="."/>
    <s v="."/>
    <s v="."/>
    <s v="."/>
    <n v="0"/>
    <n v="0"/>
    <n v="0"/>
    <n v="0"/>
    <n v="0"/>
    <n v="44"/>
    <n v="0"/>
    <m/>
    <x v="3"/>
    <x v="86"/>
    <m/>
    <m/>
  </r>
  <r>
    <x v="740"/>
    <m/>
    <s v="female"/>
    <m/>
    <n v="30"/>
    <n v="69.984939999999995"/>
    <n v="0"/>
    <n v="0"/>
    <x v="0"/>
    <s v="."/>
    <s v="."/>
    <s v="."/>
    <s v="."/>
    <n v="0"/>
    <n v="0"/>
    <n v="0"/>
    <n v="0"/>
    <n v="0"/>
    <n v="44"/>
    <n v="0"/>
    <m/>
    <x v="1"/>
    <x v="48"/>
    <m/>
    <m/>
  </r>
  <r>
    <x v="741"/>
    <m/>
    <s v="male"/>
    <m/>
    <n v="30"/>
    <n v="59.832993000000002"/>
    <n v="0"/>
    <n v="0"/>
    <x v="0"/>
    <s v="."/>
    <s v="."/>
    <s v="."/>
    <s v="."/>
    <n v="0"/>
    <n v="0"/>
    <n v="0"/>
    <n v="0"/>
    <n v="0"/>
    <n v="23"/>
    <n v="0"/>
    <m/>
    <x v="0"/>
    <x v="56"/>
    <m/>
    <m/>
  </r>
  <r>
    <x v="741"/>
    <m/>
    <s v="male"/>
    <m/>
    <n v="30"/>
    <n v="59.832993000000002"/>
    <n v="0"/>
    <n v="0"/>
    <x v="0"/>
    <s v="."/>
    <s v="."/>
    <s v="."/>
    <s v="."/>
    <n v="0"/>
    <n v="0"/>
    <n v="0"/>
    <n v="0"/>
    <n v="0"/>
    <n v="23"/>
    <n v="0"/>
    <m/>
    <x v="0"/>
    <x v="53"/>
    <m/>
    <m/>
  </r>
  <r>
    <x v="741"/>
    <m/>
    <s v="male"/>
    <m/>
    <n v="30"/>
    <n v="59.832993000000002"/>
    <n v="0"/>
    <n v="0"/>
    <x v="0"/>
    <s v="."/>
    <s v="."/>
    <s v="."/>
    <s v="."/>
    <n v="0"/>
    <n v="0"/>
    <n v="0"/>
    <n v="0"/>
    <n v="0"/>
    <n v="23"/>
    <n v="0"/>
    <m/>
    <x v="0"/>
    <x v="100"/>
    <m/>
    <m/>
  </r>
  <r>
    <x v="741"/>
    <m/>
    <s v="male"/>
    <m/>
    <n v="30"/>
    <n v="59.832993000000002"/>
    <n v="0"/>
    <n v="0"/>
    <x v="0"/>
    <s v="."/>
    <s v="."/>
    <s v="."/>
    <s v="."/>
    <n v="0"/>
    <n v="0"/>
    <n v="0"/>
    <n v="0"/>
    <n v="0"/>
    <n v="23"/>
    <n v="0"/>
    <m/>
    <x v="0"/>
    <x v="22"/>
    <m/>
    <m/>
  </r>
  <r>
    <x v="741"/>
    <m/>
    <s v="male"/>
    <m/>
    <n v="29"/>
    <n v="59.832993000000002"/>
    <n v="0"/>
    <n v="0"/>
    <x v="0"/>
    <s v="."/>
    <s v="."/>
    <s v="."/>
    <s v="."/>
    <n v="0"/>
    <n v="0"/>
    <n v="0"/>
    <n v="0"/>
    <n v="0"/>
    <n v="23"/>
    <n v="0"/>
    <m/>
    <x v="14"/>
    <x v="68"/>
    <m/>
    <m/>
  </r>
  <r>
    <x v="741"/>
    <m/>
    <s v="male"/>
    <m/>
    <n v="30"/>
    <n v="59.832993000000002"/>
    <n v="0"/>
    <n v="0"/>
    <x v="0"/>
    <s v="."/>
    <s v="."/>
    <s v="."/>
    <s v="."/>
    <n v="0"/>
    <n v="0"/>
    <n v="0"/>
    <n v="0"/>
    <n v="0"/>
    <n v="23"/>
    <n v="0"/>
    <m/>
    <x v="6"/>
    <x v="30"/>
    <m/>
    <m/>
  </r>
  <r>
    <x v="741"/>
    <m/>
    <s v="male"/>
    <m/>
    <n v="30"/>
    <n v="59.832993000000002"/>
    <n v="0"/>
    <n v="0"/>
    <x v="0"/>
    <s v="."/>
    <s v="."/>
    <s v="."/>
    <s v="."/>
    <n v="0"/>
    <n v="0"/>
    <n v="0"/>
    <n v="0"/>
    <n v="0"/>
    <n v="23"/>
    <n v="0"/>
    <m/>
    <x v="6"/>
    <x v="70"/>
    <m/>
    <m/>
  </r>
  <r>
    <x v="741"/>
    <m/>
    <s v="male"/>
    <m/>
    <n v="30"/>
    <n v="59.832993000000002"/>
    <n v="0"/>
    <n v="0"/>
    <x v="0"/>
    <s v="."/>
    <s v="."/>
    <s v="."/>
    <s v="."/>
    <n v="0"/>
    <n v="0"/>
    <n v="0"/>
    <n v="0"/>
    <n v="0"/>
    <n v="23"/>
    <n v="0"/>
    <m/>
    <x v="6"/>
    <x v="56"/>
    <m/>
    <m/>
  </r>
  <r>
    <x v="741"/>
    <m/>
    <s v="male"/>
    <m/>
    <n v="30"/>
    <n v="59.832993000000002"/>
    <n v="0"/>
    <n v="0"/>
    <x v="0"/>
    <s v="Remote Mood disorder"/>
    <s v="."/>
    <s v="."/>
    <s v="."/>
    <n v="0"/>
    <n v="0"/>
    <n v="0"/>
    <n v="0"/>
    <n v="0"/>
    <n v="23"/>
    <n v="0"/>
    <m/>
    <x v="14"/>
    <x v="68"/>
    <m/>
    <m/>
  </r>
  <r>
    <x v="741"/>
    <m/>
    <s v="male"/>
    <m/>
    <n v="30"/>
    <n v="59.832993000000002"/>
    <n v="0"/>
    <n v="0"/>
    <x v="0"/>
    <s v="."/>
    <s v="."/>
    <s v="."/>
    <s v="."/>
    <n v="0"/>
    <n v="0"/>
    <n v="0"/>
    <n v="0"/>
    <n v="0"/>
    <n v="23"/>
    <n v="0"/>
    <m/>
    <x v="7"/>
    <x v="31"/>
    <m/>
    <m/>
  </r>
  <r>
    <x v="741"/>
    <m/>
    <s v="male"/>
    <m/>
    <n v="29"/>
    <n v="59.832993000000002"/>
    <n v="0"/>
    <n v="0"/>
    <x v="0"/>
    <s v="."/>
    <s v="."/>
    <s v="."/>
    <s v="."/>
    <n v="0"/>
    <n v="0"/>
    <n v="0"/>
    <n v="0"/>
    <n v="0"/>
    <n v="23"/>
    <n v="0"/>
    <m/>
    <x v="6"/>
    <x v="68"/>
    <m/>
    <m/>
  </r>
  <r>
    <x v="741"/>
    <m/>
    <s v="male"/>
    <m/>
    <n v="28"/>
    <n v="59.832993000000002"/>
    <n v="0"/>
    <n v="0"/>
    <x v="0"/>
    <s v="Active Mood disorder"/>
    <s v="."/>
    <s v="."/>
    <s v="."/>
    <n v="0"/>
    <n v="0"/>
    <n v="0"/>
    <n v="0"/>
    <n v="0"/>
    <n v="23"/>
    <n v="0"/>
    <m/>
    <x v="6"/>
    <x v="22"/>
    <m/>
    <m/>
  </r>
  <r>
    <x v="741"/>
    <m/>
    <s v="male"/>
    <m/>
    <n v="30"/>
    <n v="59.832993000000002"/>
    <n v="0"/>
    <n v="0"/>
    <x v="0"/>
    <s v="Active Mood disorder"/>
    <s v="."/>
    <s v="."/>
    <s v="."/>
    <n v="0"/>
    <n v="0"/>
    <n v="0"/>
    <n v="0"/>
    <n v="0"/>
    <n v="23"/>
    <n v="0"/>
    <m/>
    <x v="14"/>
    <x v="127"/>
    <m/>
    <m/>
  </r>
  <r>
    <x v="741"/>
    <m/>
    <s v="male"/>
    <m/>
    <n v="29"/>
    <n v="59.832993000000002"/>
    <n v="0"/>
    <n v="0"/>
    <x v="0"/>
    <s v="."/>
    <s v="."/>
    <s v="."/>
    <s v="."/>
    <n v="0"/>
    <n v="0"/>
    <n v="0"/>
    <n v="0"/>
    <n v="0"/>
    <n v="23"/>
    <n v="0"/>
    <m/>
    <x v="7"/>
    <x v="31"/>
    <m/>
    <m/>
  </r>
  <r>
    <x v="741"/>
    <m/>
    <s v="male"/>
    <m/>
    <n v="28"/>
    <n v="59.832993000000002"/>
    <n v="0"/>
    <n v="0"/>
    <x v="0"/>
    <s v="Active Mood disorder"/>
    <s v="."/>
    <s v="."/>
    <s v="."/>
    <n v="0"/>
    <n v="0"/>
    <n v="0"/>
    <n v="0"/>
    <n v="0"/>
    <n v="23"/>
    <n v="0"/>
    <m/>
    <x v="7"/>
    <x v="56"/>
    <m/>
    <m/>
  </r>
  <r>
    <x v="741"/>
    <m/>
    <s v="male"/>
    <m/>
    <n v="30"/>
    <n v="59.832993000000002"/>
    <n v="0"/>
    <n v="0"/>
    <x v="0"/>
    <s v="Active Mood disorder"/>
    <s v="."/>
    <s v="."/>
    <s v="."/>
    <n v="0"/>
    <n v="0"/>
    <n v="0"/>
    <n v="0"/>
    <n v="0"/>
    <n v="23"/>
    <n v="0"/>
    <m/>
    <x v="6"/>
    <x v="56"/>
    <m/>
    <m/>
  </r>
  <r>
    <x v="742"/>
    <m/>
    <s v="female"/>
    <m/>
    <n v="25"/>
    <n v="80.624229999999997"/>
    <n v="0.5"/>
    <n v="0"/>
    <x v="4"/>
    <s v="."/>
    <s v="."/>
    <s v="."/>
    <s v="."/>
    <n v="0"/>
    <n v="0.5"/>
    <n v="0.5"/>
    <n v="0.5"/>
    <n v="0"/>
    <n v="34"/>
    <n v="1.5"/>
    <m/>
    <x v="2"/>
    <x v="90"/>
    <m/>
    <m/>
  </r>
  <r>
    <x v="743"/>
    <m/>
    <s v="male"/>
    <m/>
    <n v="22"/>
    <n v="77.541409999999999"/>
    <n v="0.5"/>
    <n v="0.5"/>
    <x v="4"/>
    <s v="."/>
    <s v="."/>
    <s v="."/>
    <s v="."/>
    <n v="0.5"/>
    <n v="1"/>
    <n v="1"/>
    <n v="1"/>
    <n v="0"/>
    <n v="34"/>
    <n v="4"/>
    <m/>
    <x v="16"/>
    <x v="136"/>
    <m/>
    <m/>
  </r>
  <r>
    <x v="743"/>
    <m/>
    <s v="male"/>
    <m/>
    <n v="14"/>
    <n v="77.541409999999999"/>
    <n v="1"/>
    <n v="1"/>
    <x v="4"/>
    <s v="."/>
    <s v="."/>
    <s v="."/>
    <s v="."/>
    <n v="2"/>
    <n v="1"/>
    <n v="1"/>
    <n v="1"/>
    <n v="1"/>
    <n v="34"/>
    <n v="7"/>
    <m/>
    <x v="16"/>
    <x v="163"/>
    <m/>
    <m/>
  </r>
  <r>
    <x v="744"/>
    <m/>
    <s v="male"/>
    <m/>
    <n v="30"/>
    <n v="56.290210000000002"/>
    <n v="0"/>
    <n v="0"/>
    <x v="0"/>
    <s v="."/>
    <s v="."/>
    <s v="."/>
    <s v="."/>
    <n v="0"/>
    <n v="0"/>
    <n v="0"/>
    <n v="0"/>
    <n v="0"/>
    <n v="34"/>
    <n v="0"/>
    <m/>
    <x v="27"/>
    <x v="161"/>
    <m/>
    <m/>
  </r>
  <r>
    <x v="744"/>
    <m/>
    <s v="male"/>
    <m/>
    <n v="28"/>
    <n v="56.290210000000002"/>
    <n v="0"/>
    <n v="0"/>
    <x v="0"/>
    <s v="Active Other neurol/med diagnoses"/>
    <s v="."/>
    <s v="."/>
    <s v="."/>
    <n v="0"/>
    <n v="0"/>
    <n v="0"/>
    <n v="0"/>
    <n v="0"/>
    <n v="34"/>
    <n v="0"/>
    <m/>
    <x v="27"/>
    <x v="129"/>
    <m/>
    <m/>
  </r>
  <r>
    <x v="744"/>
    <m/>
    <s v="male"/>
    <m/>
    <n v="29"/>
    <n v="56.290210000000002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744"/>
    <m/>
    <s v="male"/>
    <m/>
    <n v="27"/>
    <n v="56.290210000000002"/>
    <n v="0"/>
    <n v="0"/>
    <x v="0"/>
    <s v="."/>
    <s v="."/>
    <s v="."/>
    <s v="."/>
    <n v="0"/>
    <n v="0"/>
    <n v="0"/>
    <n v="0"/>
    <n v="0"/>
    <n v="34"/>
    <n v="0"/>
    <m/>
    <x v="27"/>
    <x v="105"/>
    <m/>
    <m/>
  </r>
  <r>
    <x v="744"/>
    <m/>
    <s v="male"/>
    <m/>
    <n v="29"/>
    <n v="56.290210000000002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745"/>
    <m/>
    <s v="female"/>
    <m/>
    <n v="30"/>
    <n v="72.287475999999998"/>
    <n v="0"/>
    <n v="0"/>
    <x v="0"/>
    <s v="."/>
    <s v="."/>
    <s v="."/>
    <s v="."/>
    <n v="0"/>
    <n v="0.5"/>
    <n v="0"/>
    <n v="0"/>
    <n v="0"/>
    <n v="33"/>
    <n v="0.5"/>
    <m/>
    <x v="3"/>
    <x v="64"/>
    <m/>
    <m/>
  </r>
  <r>
    <x v="745"/>
    <m/>
    <s v="female"/>
    <m/>
    <n v="29"/>
    <n v="72.287475999999998"/>
    <n v="0"/>
    <n v="0"/>
    <x v="0"/>
    <s v="Active Other neurol/med diagnoses"/>
    <s v="."/>
    <s v="."/>
    <s v="."/>
    <n v="0"/>
    <n v="0.5"/>
    <n v="0"/>
    <n v="0"/>
    <n v="0"/>
    <n v="33"/>
    <n v="0.5"/>
    <m/>
    <x v="3"/>
    <x v="37"/>
    <m/>
    <m/>
  </r>
  <r>
    <x v="745"/>
    <m/>
    <s v="female"/>
    <m/>
    <n v="30"/>
    <n v="72.287475999999998"/>
    <n v="0.5"/>
    <n v="0"/>
    <x v="4"/>
    <s v="."/>
    <s v="."/>
    <s v="."/>
    <s v="."/>
    <n v="0"/>
    <n v="0.5"/>
    <n v="0.5"/>
    <n v="0"/>
    <n v="0"/>
    <n v="33"/>
    <n v="0.5"/>
    <m/>
    <x v="3"/>
    <x v="87"/>
    <m/>
    <m/>
  </r>
  <r>
    <x v="745"/>
    <m/>
    <s v="female"/>
    <m/>
    <n v="30"/>
    <n v="72.287475999999998"/>
    <n v="0"/>
    <n v="0"/>
    <x v="0"/>
    <s v="."/>
    <s v="."/>
    <s v="."/>
    <s v="."/>
    <n v="0"/>
    <n v="0"/>
    <n v="0"/>
    <n v="0"/>
    <n v="0"/>
    <n v="33"/>
    <n v="0"/>
    <m/>
    <x v="10"/>
    <x v="64"/>
    <m/>
    <m/>
  </r>
  <r>
    <x v="745"/>
    <m/>
    <s v="female"/>
    <m/>
    <n v="30"/>
    <n v="72.287475999999998"/>
    <n v="0"/>
    <n v="0"/>
    <x v="0"/>
    <s v="."/>
    <s v="."/>
    <s v="."/>
    <s v="."/>
    <n v="0"/>
    <n v="0"/>
    <n v="0"/>
    <n v="0"/>
    <n v="0"/>
    <n v="33"/>
    <n v="0"/>
    <m/>
    <x v="1"/>
    <x v="65"/>
    <m/>
    <m/>
  </r>
  <r>
    <x v="746"/>
    <m/>
    <s v="male"/>
    <m/>
    <n v="30"/>
    <n v="62.872005000000001"/>
    <n v="0"/>
    <n v="0"/>
    <x v="0"/>
    <s v="."/>
    <s v="."/>
    <s v="."/>
    <s v="."/>
    <n v="0"/>
    <n v="0"/>
    <n v="0"/>
    <n v="0"/>
    <n v="0"/>
    <n v="34"/>
    <n v="0"/>
    <m/>
    <x v="6"/>
    <x v="175"/>
    <m/>
    <m/>
  </r>
  <r>
    <x v="746"/>
    <m/>
    <s v="male"/>
    <m/>
    <n v="30"/>
    <n v="62.872005000000001"/>
    <n v="0"/>
    <n v="0"/>
    <x v="0"/>
    <s v="."/>
    <s v="."/>
    <s v="."/>
    <s v="."/>
    <n v="0"/>
    <n v="0"/>
    <n v="0"/>
    <n v="0"/>
    <n v="0"/>
    <n v="34"/>
    <n v="0"/>
    <m/>
    <x v="3"/>
    <x v="146"/>
    <m/>
    <m/>
  </r>
  <r>
    <x v="746"/>
    <m/>
    <s v="male"/>
    <m/>
    <n v="30"/>
    <n v="62.872005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746"/>
    <m/>
    <s v="male"/>
    <m/>
    <n v="29"/>
    <n v="62.872005000000001"/>
    <n v="0"/>
    <n v="0"/>
    <x v="0"/>
    <s v="."/>
    <s v="."/>
    <s v="."/>
    <s v="."/>
    <n v="0"/>
    <n v="0"/>
    <n v="0"/>
    <n v="0"/>
    <n v="0"/>
    <n v="34"/>
    <n v="0"/>
    <m/>
    <x v="7"/>
    <x v="202"/>
    <m/>
    <m/>
  </r>
  <r>
    <x v="746"/>
    <m/>
    <s v="male"/>
    <m/>
    <n v="30"/>
    <n v="62.872005000000001"/>
    <n v="0"/>
    <n v="0"/>
    <x v="0"/>
    <s v="."/>
    <s v="."/>
    <s v="."/>
    <s v="."/>
    <n v="0"/>
    <n v="0"/>
    <n v="0"/>
    <n v="0"/>
    <n v="0"/>
    <n v="34"/>
    <n v="0"/>
    <m/>
    <x v="7"/>
    <x v="193"/>
    <m/>
    <m/>
  </r>
  <r>
    <x v="746"/>
    <m/>
    <s v="male"/>
    <m/>
    <n v="30"/>
    <n v="62.872005000000001"/>
    <n v="0"/>
    <n v="0"/>
    <x v="0"/>
    <s v="."/>
    <s v="."/>
    <s v="."/>
    <s v="."/>
    <n v="0"/>
    <n v="0"/>
    <n v="0"/>
    <n v="0"/>
    <n v="0"/>
    <n v="34"/>
    <n v="0"/>
    <m/>
    <x v="7"/>
    <x v="202"/>
    <m/>
    <m/>
  </r>
  <r>
    <x v="746"/>
    <m/>
    <s v="male"/>
    <m/>
    <n v="29"/>
    <n v="62.872005000000001"/>
    <n v="0"/>
    <n v="0"/>
    <x v="0"/>
    <s v="."/>
    <s v="."/>
    <s v="."/>
    <s v="."/>
    <n v="0"/>
    <n v="0"/>
    <n v="0"/>
    <n v="0"/>
    <n v="0"/>
    <n v="34"/>
    <n v="0"/>
    <m/>
    <x v="7"/>
    <x v="189"/>
    <m/>
    <m/>
  </r>
  <r>
    <x v="746"/>
    <m/>
    <s v="male"/>
    <m/>
    <n v="30"/>
    <n v="62.872005000000001"/>
    <n v="0"/>
    <n v="0"/>
    <x v="0"/>
    <s v="."/>
    <s v="."/>
    <s v="."/>
    <s v="."/>
    <n v="0"/>
    <n v="0"/>
    <n v="0"/>
    <n v="0"/>
    <n v="0"/>
    <n v="34"/>
    <n v="0"/>
    <m/>
    <x v="7"/>
    <x v="206"/>
    <m/>
    <m/>
  </r>
  <r>
    <x v="747"/>
    <m/>
    <s v="female"/>
    <m/>
    <n v="30"/>
    <n v="71.025319999999994"/>
    <n v="0"/>
    <n v="0"/>
    <x v="0"/>
    <s v="."/>
    <s v="."/>
    <s v="."/>
    <s v="."/>
    <n v="0"/>
    <n v="0"/>
    <n v="0"/>
    <n v="0"/>
    <n v="0"/>
    <n v="33"/>
    <n v="0"/>
    <m/>
    <x v="4"/>
    <x v="112"/>
    <m/>
    <m/>
  </r>
  <r>
    <x v="747"/>
    <m/>
    <s v="female"/>
    <m/>
    <n v="30"/>
    <n v="71.025319999999994"/>
    <n v="0"/>
    <n v="0"/>
    <x v="0"/>
    <s v="."/>
    <s v="."/>
    <s v="."/>
    <s v="."/>
    <n v="0"/>
    <n v="0"/>
    <n v="0"/>
    <n v="0"/>
    <n v="0"/>
    <n v="33"/>
    <n v="0"/>
    <m/>
    <x v="10"/>
    <x v="98"/>
    <m/>
    <m/>
  </r>
  <r>
    <x v="747"/>
    <m/>
    <s v="female"/>
    <m/>
    <n v="27"/>
    <n v="71.025319999999994"/>
    <n v="0"/>
    <n v="0"/>
    <x v="0"/>
    <s v="Remote Mood disorder"/>
    <s v="."/>
    <s v="."/>
    <s v="."/>
    <n v="0"/>
    <n v="0"/>
    <n v="0"/>
    <n v="0"/>
    <n v="0"/>
    <n v="33"/>
    <n v="0"/>
    <m/>
    <x v="10"/>
    <x v="15"/>
    <m/>
    <m/>
  </r>
  <r>
    <x v="747"/>
    <m/>
    <s v="female"/>
    <m/>
    <n v="30"/>
    <n v="71.025319999999994"/>
    <n v="0"/>
    <n v="0"/>
    <x v="0"/>
    <s v="."/>
    <s v="."/>
    <s v="."/>
    <s v="."/>
    <n v="0"/>
    <n v="0"/>
    <n v="0"/>
    <n v="0"/>
    <n v="0"/>
    <n v="33"/>
    <n v="0"/>
    <m/>
    <x v="4"/>
    <x v="11"/>
    <m/>
    <m/>
  </r>
  <r>
    <x v="747"/>
    <m/>
    <s v="female"/>
    <m/>
    <n v="30"/>
    <n v="71.025319999999994"/>
    <n v="0"/>
    <n v="0"/>
    <x v="0"/>
    <s v="."/>
    <s v="."/>
    <s v="."/>
    <s v="."/>
    <n v="0"/>
    <n v="0"/>
    <n v="0"/>
    <n v="0"/>
    <n v="0"/>
    <n v="33"/>
    <n v="0"/>
    <m/>
    <x v="4"/>
    <x v="47"/>
    <m/>
    <m/>
  </r>
  <r>
    <x v="747"/>
    <m/>
    <s v="female"/>
    <m/>
    <n v="29"/>
    <n v="71.025319999999994"/>
    <n v="0"/>
    <n v="0"/>
    <x v="0"/>
    <s v="."/>
    <s v="."/>
    <s v="."/>
    <s v="."/>
    <n v="0"/>
    <n v="0"/>
    <n v="0"/>
    <n v="0"/>
    <n v="0"/>
    <n v="33"/>
    <n v="0"/>
    <m/>
    <x v="10"/>
    <x v="112"/>
    <m/>
    <m/>
  </r>
  <r>
    <x v="748"/>
    <m/>
    <s v="male"/>
    <m/>
    <n v="25"/>
    <n v="63.203285000000001"/>
    <n v="1"/>
    <n v="1"/>
    <x v="4"/>
    <s v="."/>
    <s v="."/>
    <s v="."/>
    <s v="."/>
    <n v="1"/>
    <n v="2"/>
    <n v="1"/>
    <n v="1"/>
    <n v="0"/>
    <n v="33"/>
    <n v="6"/>
    <m/>
    <x v="4"/>
    <x v="66"/>
    <m/>
    <m/>
  </r>
  <r>
    <x v="748"/>
    <m/>
    <s v="male"/>
    <m/>
    <n v="21"/>
    <n v="63.203285000000001"/>
    <n v="1"/>
    <n v="1"/>
    <x v="4"/>
    <s v="."/>
    <s v="."/>
    <s v="."/>
    <s v="."/>
    <n v="2"/>
    <n v="1"/>
    <n v="1"/>
    <n v="1"/>
    <n v="0"/>
    <n v="33"/>
    <n v="6"/>
    <m/>
    <x v="4"/>
    <x v="57"/>
    <m/>
    <m/>
  </r>
  <r>
    <x v="748"/>
    <m/>
    <s v="male"/>
    <m/>
    <n v="20"/>
    <n v="63.203285000000001"/>
    <n v="2"/>
    <n v="2"/>
    <x v="4"/>
    <s v="AD dem w/depresss- not contribut"/>
    <s v="Active Mood disorder"/>
    <s v="."/>
    <s v="."/>
    <n v="2"/>
    <n v="1"/>
    <n v="2"/>
    <n v="2"/>
    <n v="1"/>
    <n v="33"/>
    <n v="10"/>
    <m/>
    <x v="4"/>
    <x v="61"/>
    <m/>
    <m/>
  </r>
  <r>
    <x v="749"/>
    <m/>
    <s v="female"/>
    <m/>
    <n v="30"/>
    <n v="52.317590000000003"/>
    <n v="0"/>
    <n v="0"/>
    <x v="0"/>
    <s v="."/>
    <s v="."/>
    <s v="."/>
    <s v="."/>
    <n v="0"/>
    <n v="0"/>
    <n v="0"/>
    <n v="0"/>
    <n v="0"/>
    <n v="33"/>
    <n v="0"/>
    <m/>
    <x v="0"/>
    <x v="47"/>
    <m/>
    <m/>
  </r>
  <r>
    <x v="749"/>
    <m/>
    <s v="female"/>
    <m/>
    <n v="29"/>
    <n v="52.317590000000003"/>
    <n v="0"/>
    <n v="0"/>
    <x v="0"/>
    <s v="."/>
    <s v="."/>
    <s v="."/>
    <s v="."/>
    <n v="0"/>
    <n v="0"/>
    <n v="0"/>
    <n v="0"/>
    <n v="0"/>
    <n v="33"/>
    <n v="0"/>
    <m/>
    <x v="1"/>
    <x v="97"/>
    <m/>
    <m/>
  </r>
  <r>
    <x v="749"/>
    <m/>
    <s v="female"/>
    <m/>
    <n v="30"/>
    <n v="52.317590000000003"/>
    <n v="0"/>
    <n v="0"/>
    <x v="0"/>
    <s v="."/>
    <s v="."/>
    <s v="."/>
    <s v="."/>
    <n v="0"/>
    <n v="0"/>
    <n v="0"/>
    <n v="0"/>
    <n v="0"/>
    <n v="33"/>
    <n v="0"/>
    <m/>
    <x v="3"/>
    <x v="15"/>
    <m/>
    <m/>
  </r>
  <r>
    <x v="749"/>
    <m/>
    <s v="female"/>
    <m/>
    <n v="30"/>
    <n v="52.317590000000003"/>
    <n v="0"/>
    <n v="0"/>
    <x v="0"/>
    <s v="."/>
    <s v="."/>
    <s v="."/>
    <s v="."/>
    <n v="0"/>
    <n v="0"/>
    <n v="0"/>
    <n v="0"/>
    <n v="0"/>
    <n v="33"/>
    <n v="0"/>
    <m/>
    <x v="3"/>
    <x v="15"/>
    <m/>
    <m/>
  </r>
  <r>
    <x v="749"/>
    <m/>
    <s v="female"/>
    <m/>
    <n v="28"/>
    <n v="52.317590000000003"/>
    <n v="0"/>
    <n v="0"/>
    <x v="0"/>
    <s v="."/>
    <s v="."/>
    <s v="."/>
    <s v="."/>
    <n v="0"/>
    <n v="0"/>
    <n v="0"/>
    <n v="0"/>
    <n v="0"/>
    <n v="33"/>
    <n v="0"/>
    <m/>
    <x v="3"/>
    <x v="1"/>
    <m/>
    <m/>
  </r>
  <r>
    <x v="750"/>
    <m/>
    <s v="male"/>
    <m/>
    <n v="23"/>
    <n v="75.800139999999999"/>
    <n v="1"/>
    <n v="1"/>
    <x v="4"/>
    <s v="."/>
    <s v="."/>
    <s v="."/>
    <s v="."/>
    <n v="1"/>
    <n v="0.5"/>
    <n v="1"/>
    <n v="1"/>
    <n v="0"/>
    <n v="34"/>
    <n v="4.5"/>
    <m/>
    <x v="7"/>
    <x v="97"/>
    <m/>
    <m/>
  </r>
  <r>
    <x v="750"/>
    <m/>
    <s v="male"/>
    <m/>
    <n v="23"/>
    <n v="75.800139999999999"/>
    <n v="1"/>
    <n v="1"/>
    <x v="4"/>
    <s v="."/>
    <s v="."/>
    <s v="."/>
    <s v="."/>
    <n v="1"/>
    <n v="1"/>
    <n v="1"/>
    <n v="1"/>
    <n v="1"/>
    <n v="34"/>
    <n v="6"/>
    <m/>
    <x v="8"/>
    <x v="49"/>
    <m/>
    <m/>
  </r>
  <r>
    <x v="750"/>
    <m/>
    <s v="male"/>
    <m/>
    <n v="23"/>
    <n v="75.800139999999999"/>
    <n v="1"/>
    <n v="2"/>
    <x v="4"/>
    <s v="Remote Mood disorder"/>
    <s v="."/>
    <s v="."/>
    <s v="."/>
    <n v="2"/>
    <n v="1"/>
    <n v="2"/>
    <n v="1"/>
    <n v="1"/>
    <n v="34"/>
    <n v="9"/>
    <m/>
    <x v="7"/>
    <x v="112"/>
    <m/>
    <m/>
  </r>
  <r>
    <x v="750"/>
    <m/>
    <s v="male"/>
    <m/>
    <n v="17"/>
    <n v="75.800139999999999"/>
    <n v="1"/>
    <n v="1"/>
    <x v="4"/>
    <s v="."/>
    <s v="."/>
    <s v="."/>
    <s v="."/>
    <n v="1"/>
    <n v="1"/>
    <n v="2"/>
    <n v="2"/>
    <n v="1"/>
    <n v="34"/>
    <n v="8"/>
    <m/>
    <x v="7"/>
    <x v="43"/>
    <m/>
    <m/>
  </r>
  <r>
    <x v="750"/>
    <m/>
    <s v="male"/>
    <m/>
    <n v="16"/>
    <n v="75.800139999999999"/>
    <n v="2"/>
    <n v="3"/>
    <x v="23"/>
    <s v="."/>
    <s v="."/>
    <s v="."/>
    <s v="."/>
    <n v="3"/>
    <n v="2"/>
    <n v="2"/>
    <n v="2"/>
    <n v="1"/>
    <n v="34"/>
    <n v="13"/>
    <m/>
    <x v="8"/>
    <x v="73"/>
    <m/>
    <m/>
  </r>
  <r>
    <x v="751"/>
    <m/>
    <s v="male"/>
    <m/>
    <m/>
    <n v="66.592740000000006"/>
    <n v="0.5"/>
    <n v="1"/>
    <x v="4"/>
    <s v="."/>
    <s v="."/>
    <s v="."/>
    <s v="."/>
    <n v="0"/>
    <n v="0"/>
    <n v="1"/>
    <n v="0.5"/>
    <n v="0"/>
    <n v="33"/>
    <n v="2.5"/>
    <m/>
    <x v="0"/>
    <x v="183"/>
    <m/>
    <m/>
  </r>
  <r>
    <x v="751"/>
    <m/>
    <s v="male"/>
    <m/>
    <m/>
    <n v="66.592740000000006"/>
    <n v="0.5"/>
    <n v="0.5"/>
    <x v="4"/>
    <s v="."/>
    <s v="."/>
    <s v="."/>
    <s v="."/>
    <n v="0.5"/>
    <n v="0"/>
    <n v="0.5"/>
    <n v="0.5"/>
    <n v="0"/>
    <n v="33"/>
    <n v="2"/>
    <m/>
    <x v="0"/>
    <x v="138"/>
    <m/>
    <m/>
  </r>
  <r>
    <x v="751"/>
    <m/>
    <s v="male"/>
    <m/>
    <m/>
    <n v="66.592740000000006"/>
    <n v="0"/>
    <n v="0"/>
    <x v="0"/>
    <s v="."/>
    <s v="."/>
    <s v="."/>
    <s v="."/>
    <n v="0"/>
    <n v="0"/>
    <n v="0"/>
    <n v="0"/>
    <n v="0"/>
    <n v="33"/>
    <n v="0"/>
    <m/>
    <x v="0"/>
    <x v="138"/>
    <m/>
    <m/>
  </r>
  <r>
    <x v="751"/>
    <m/>
    <s v="male"/>
    <m/>
    <n v="30"/>
    <n v="66.592740000000006"/>
    <n v="0"/>
    <n v="0"/>
    <x v="0"/>
    <s v="Active CVD"/>
    <s v="."/>
    <s v="."/>
    <s v="."/>
    <n v="0"/>
    <n v="0"/>
    <n v="0"/>
    <n v="0"/>
    <n v="0"/>
    <n v="33"/>
    <n v="0"/>
    <m/>
    <x v="0"/>
    <x v="68"/>
    <m/>
    <m/>
  </r>
  <r>
    <x v="751"/>
    <m/>
    <s v="male"/>
    <m/>
    <n v="30"/>
    <n v="66.592740000000006"/>
    <n v="0"/>
    <n v="0"/>
    <x v="0"/>
    <s v="."/>
    <s v="."/>
    <s v="."/>
    <s v="."/>
    <n v="0"/>
    <n v="0"/>
    <n v="0"/>
    <n v="0"/>
    <n v="0"/>
    <n v="33"/>
    <n v="0"/>
    <m/>
    <x v="0"/>
    <x v="136"/>
    <m/>
    <m/>
  </r>
  <r>
    <x v="751"/>
    <m/>
    <s v="male"/>
    <m/>
    <n v="29"/>
    <n v="66.592740000000006"/>
    <n v="0.5"/>
    <n v="0"/>
    <x v="1"/>
    <s v="."/>
    <s v="."/>
    <s v="."/>
    <s v="."/>
    <n v="0"/>
    <n v="0"/>
    <n v="0.5"/>
    <n v="0"/>
    <n v="0"/>
    <n v="33"/>
    <n v="0.5"/>
    <m/>
    <x v="0"/>
    <x v="148"/>
    <m/>
    <m/>
  </r>
  <r>
    <x v="751"/>
    <m/>
    <s v="male"/>
    <m/>
    <n v="28"/>
    <n v="66.592740000000006"/>
    <n v="0.5"/>
    <n v="0"/>
    <x v="25"/>
    <s v="."/>
    <s v="."/>
    <s v="."/>
    <s v="."/>
    <n v="0"/>
    <n v="0"/>
    <n v="0.5"/>
    <n v="0.5"/>
    <n v="0"/>
    <n v="33"/>
    <n v="1"/>
    <m/>
    <x v="0"/>
    <x v="132"/>
    <m/>
    <m/>
  </r>
  <r>
    <x v="751"/>
    <m/>
    <s v="male"/>
    <m/>
    <n v="29"/>
    <n v="66.592740000000006"/>
    <n v="0.5"/>
    <n v="0"/>
    <x v="25"/>
    <s v="."/>
    <s v="."/>
    <s v="."/>
    <s v="."/>
    <n v="0"/>
    <n v="0.5"/>
    <n v="0.5"/>
    <n v="0.5"/>
    <n v="0"/>
    <n v="33"/>
    <n v="1.5"/>
    <m/>
    <x v="0"/>
    <x v="145"/>
    <m/>
    <m/>
  </r>
  <r>
    <x v="751"/>
    <m/>
    <s v="male"/>
    <m/>
    <n v="30"/>
    <n v="66.592740000000006"/>
    <n v="0.5"/>
    <n v="0"/>
    <x v="2"/>
    <s v="."/>
    <s v="."/>
    <s v="."/>
    <s v="."/>
    <n v="0"/>
    <n v="0"/>
    <n v="0.5"/>
    <n v="0"/>
    <n v="0"/>
    <n v="33"/>
    <n v="0.5"/>
    <m/>
    <x v="0"/>
    <x v="148"/>
    <m/>
    <m/>
  </r>
  <r>
    <x v="751"/>
    <m/>
    <s v="male"/>
    <m/>
    <n v="29"/>
    <n v="66.592740000000006"/>
    <n v="0"/>
    <n v="0"/>
    <x v="0"/>
    <s v="."/>
    <s v="."/>
    <s v="."/>
    <s v="."/>
    <n v="0"/>
    <n v="0"/>
    <n v="0"/>
    <n v="0"/>
    <n v="0"/>
    <n v="33"/>
    <n v="0"/>
    <m/>
    <x v="0"/>
    <x v="148"/>
    <m/>
    <m/>
  </r>
  <r>
    <x v="751"/>
    <m/>
    <s v="male"/>
    <m/>
    <n v="29"/>
    <n v="66.592740000000006"/>
    <n v="0.5"/>
    <n v="0.5"/>
    <x v="6"/>
    <s v="AD dem w/depresss- not contribut"/>
    <s v="Active Other neurol/med diagnoses"/>
    <s v="."/>
    <s v="."/>
    <n v="0.5"/>
    <n v="0.5"/>
    <n v="1"/>
    <n v="1"/>
    <n v="0"/>
    <n v="33"/>
    <n v="3.5"/>
    <m/>
    <x v="0"/>
    <x v="200"/>
    <m/>
    <m/>
  </r>
  <r>
    <x v="751"/>
    <m/>
    <s v="male"/>
    <m/>
    <n v="30"/>
    <n v="66.592740000000006"/>
    <n v="0.5"/>
    <n v="0.5"/>
    <x v="3"/>
    <s v="."/>
    <s v="."/>
    <s v="."/>
    <s v="."/>
    <n v="0.5"/>
    <n v="0.5"/>
    <n v="0.5"/>
    <n v="0.5"/>
    <n v="0"/>
    <n v="33"/>
    <n v="2.5"/>
    <m/>
    <x v="0"/>
    <x v="69"/>
    <m/>
    <m/>
  </r>
  <r>
    <x v="751"/>
    <m/>
    <s v="male"/>
    <m/>
    <n v="29"/>
    <n v="66.592740000000006"/>
    <n v="0.5"/>
    <n v="0.5"/>
    <x v="6"/>
    <s v="AD dem w/depresss- not contribut"/>
    <s v="AD dem w/oth (list B) contribut"/>
    <s v="Remote CVD"/>
    <s v="Remote Mood disorder"/>
    <n v="0.5"/>
    <n v="0.5"/>
    <n v="0.5"/>
    <n v="1"/>
    <n v="0"/>
    <n v="33"/>
    <n v="3"/>
    <m/>
    <x v="16"/>
    <x v="20"/>
    <m/>
    <m/>
  </r>
  <r>
    <x v="751"/>
    <m/>
    <s v="male"/>
    <m/>
    <n v="29"/>
    <n v="66.592740000000006"/>
    <n v="0.5"/>
    <n v="0.5"/>
    <x v="4"/>
    <s v="Remote CVD"/>
    <s v="Active Mood disorder"/>
    <s v="."/>
    <s v="."/>
    <n v="0.5"/>
    <n v="0.5"/>
    <n v="0.5"/>
    <n v="0.5"/>
    <n v="0"/>
    <n v="33"/>
    <n v="2.5"/>
    <m/>
    <x v="16"/>
    <x v="135"/>
    <m/>
    <m/>
  </r>
  <r>
    <x v="751"/>
    <m/>
    <s v="male"/>
    <m/>
    <n v="28"/>
    <n v="66.592740000000006"/>
    <n v="0.5"/>
    <n v="0.5"/>
    <x v="4"/>
    <s v="."/>
    <s v="."/>
    <s v="."/>
    <s v="."/>
    <n v="0.5"/>
    <n v="0.5"/>
    <n v="1"/>
    <n v="1"/>
    <n v="0"/>
    <n v="33"/>
    <n v="3.5"/>
    <m/>
    <x v="16"/>
    <x v="20"/>
    <m/>
    <m/>
  </r>
  <r>
    <x v="751"/>
    <m/>
    <s v="male"/>
    <m/>
    <n v="30"/>
    <n v="66.592740000000006"/>
    <n v="0.5"/>
    <n v="0.5"/>
    <x v="13"/>
    <s v="AD dem cannot be primary"/>
    <s v="."/>
    <s v="."/>
    <s v="."/>
    <n v="0.5"/>
    <n v="0.5"/>
    <n v="0.5"/>
    <n v="1"/>
    <n v="0"/>
    <n v="33"/>
    <n v="3"/>
    <m/>
    <x v="16"/>
    <x v="179"/>
    <m/>
    <m/>
  </r>
  <r>
    <x v="751"/>
    <m/>
    <s v="male"/>
    <m/>
    <n v="28"/>
    <n v="66.592740000000006"/>
    <n v="0.5"/>
    <n v="1"/>
    <x v="30"/>
    <s v="Remote CVD"/>
    <s v="."/>
    <s v="."/>
    <s v="."/>
    <n v="0.5"/>
    <n v="0.5"/>
    <n v="1"/>
    <n v="0.5"/>
    <n v="0"/>
    <n v="33"/>
    <n v="3.5"/>
    <m/>
    <x v="14"/>
    <x v="51"/>
    <m/>
    <m/>
  </r>
  <r>
    <x v="751"/>
    <m/>
    <s v="male"/>
    <m/>
    <n v="24"/>
    <n v="66.592740000000006"/>
    <n v="1"/>
    <n v="0.5"/>
    <x v="4"/>
    <s v="Remote CVD"/>
    <s v="Remote Mood disorder"/>
    <s v="Active B-12 Deficiency"/>
    <s v="."/>
    <n v="1"/>
    <n v="1"/>
    <n v="1"/>
    <n v="1"/>
    <n v="0"/>
    <n v="33"/>
    <n v="4.5"/>
    <m/>
    <x v="16"/>
    <x v="58"/>
    <m/>
    <m/>
  </r>
  <r>
    <x v="751"/>
    <m/>
    <s v="male"/>
    <m/>
    <n v="26"/>
    <n v="66.592740000000006"/>
    <n v="1"/>
    <n v="0.5"/>
    <x v="39"/>
    <s v="Non AD dem- Other primary"/>
    <s v="Active CVD"/>
    <s v="Remote Mood disorder"/>
    <s v="Active Med-induced Cog Dys"/>
    <n v="0.5"/>
    <n v="1"/>
    <n v="1"/>
    <n v="1"/>
    <n v="1"/>
    <n v="33"/>
    <n v="5"/>
    <m/>
    <x v="0"/>
    <x v="0"/>
    <m/>
    <m/>
  </r>
  <r>
    <x v="751"/>
    <m/>
    <s v="male"/>
    <m/>
    <n v="23"/>
    <n v="66.592740000000006"/>
    <n v="1"/>
    <n v="1"/>
    <x v="4"/>
    <s v="Active CVD"/>
    <s v="Active Mood disorder"/>
    <s v="Active Other neurol/med diagnoses"/>
    <s v="."/>
    <n v="1"/>
    <n v="1"/>
    <n v="1"/>
    <n v="1"/>
    <n v="1"/>
    <n v="33"/>
    <n v="6"/>
    <m/>
    <x v="0"/>
    <x v="0"/>
    <m/>
    <m/>
  </r>
  <r>
    <x v="752"/>
    <m/>
    <s v="male"/>
    <m/>
    <n v="30"/>
    <n v="79.934290000000004"/>
    <n v="0"/>
    <n v="0"/>
    <x v="0"/>
    <s v="."/>
    <s v="."/>
    <s v="."/>
    <s v="."/>
    <n v="0"/>
    <n v="0"/>
    <n v="0"/>
    <n v="0"/>
    <n v="0"/>
    <n v="34"/>
    <n v="0"/>
    <m/>
    <x v="8"/>
    <x v="98"/>
    <m/>
    <m/>
  </r>
  <r>
    <x v="752"/>
    <m/>
    <s v="male"/>
    <m/>
    <n v="28"/>
    <n v="79.934290000000004"/>
    <n v="0"/>
    <n v="0"/>
    <x v="0"/>
    <s v="."/>
    <s v="."/>
    <s v="."/>
    <s v="."/>
    <n v="0"/>
    <n v="0"/>
    <n v="0"/>
    <n v="0"/>
    <n v="0"/>
    <n v="34"/>
    <n v="0"/>
    <m/>
    <x v="8"/>
    <x v="48"/>
    <m/>
    <m/>
  </r>
  <r>
    <x v="752"/>
    <m/>
    <s v="male"/>
    <m/>
    <n v="27"/>
    <n v="79.934290000000004"/>
    <n v="0"/>
    <n v="0"/>
    <x v="0"/>
    <s v="."/>
    <s v="."/>
    <s v="."/>
    <s v="."/>
    <n v="0"/>
    <n v="0"/>
    <n v="0"/>
    <n v="0"/>
    <n v="0"/>
    <n v="34"/>
    <n v="0"/>
    <m/>
    <x v="7"/>
    <x v="98"/>
    <m/>
    <m/>
  </r>
  <r>
    <x v="752"/>
    <m/>
    <s v="male"/>
    <m/>
    <n v="28"/>
    <n v="79.934290000000004"/>
    <n v="0"/>
    <n v="0"/>
    <x v="0"/>
    <s v="."/>
    <s v="."/>
    <s v="."/>
    <s v="."/>
    <n v="0"/>
    <n v="0"/>
    <n v="0"/>
    <n v="0"/>
    <n v="0"/>
    <n v="34"/>
    <n v="0"/>
    <m/>
    <x v="8"/>
    <x v="1"/>
    <m/>
    <m/>
  </r>
  <r>
    <x v="752"/>
    <m/>
    <s v="male"/>
    <m/>
    <n v="27"/>
    <n v="79.934290000000004"/>
    <n v="0"/>
    <n v="0"/>
    <x v="0"/>
    <s v="."/>
    <s v="."/>
    <s v="."/>
    <s v="."/>
    <n v="0"/>
    <n v="0"/>
    <n v="0"/>
    <n v="0"/>
    <n v="0"/>
    <n v="34"/>
    <n v="0"/>
    <m/>
    <x v="8"/>
    <x v="63"/>
    <m/>
    <m/>
  </r>
  <r>
    <x v="752"/>
    <m/>
    <s v="male"/>
    <m/>
    <n v="27"/>
    <n v="79.934290000000004"/>
    <n v="0"/>
    <n v="0"/>
    <x v="0"/>
    <s v="."/>
    <s v="."/>
    <s v="."/>
    <s v="."/>
    <n v="0"/>
    <n v="0"/>
    <n v="0"/>
    <n v="0"/>
    <n v="0"/>
    <n v="34"/>
    <n v="0"/>
    <m/>
    <x v="8"/>
    <x v="43"/>
    <m/>
    <m/>
  </r>
  <r>
    <x v="752"/>
    <m/>
    <s v="male"/>
    <m/>
    <n v="29"/>
    <n v="79.934290000000004"/>
    <n v="0"/>
    <n v="0"/>
    <x v="0"/>
    <s v="."/>
    <s v="."/>
    <s v="."/>
    <s v="."/>
    <n v="0"/>
    <n v="0"/>
    <n v="0"/>
    <n v="0"/>
    <n v="0"/>
    <n v="34"/>
    <n v="0"/>
    <m/>
    <x v="8"/>
    <x v="73"/>
    <m/>
    <m/>
  </r>
  <r>
    <x v="752"/>
    <m/>
    <s v="male"/>
    <m/>
    <n v="25"/>
    <n v="79.934290000000004"/>
    <n v="0.5"/>
    <n v="0"/>
    <x v="1"/>
    <s v="."/>
    <s v="."/>
    <s v="."/>
    <s v="."/>
    <n v="0"/>
    <n v="0"/>
    <n v="0.5"/>
    <n v="0.5"/>
    <n v="0"/>
    <n v="34"/>
    <n v="1"/>
    <m/>
    <x v="0"/>
    <x v="0"/>
    <m/>
    <m/>
  </r>
  <r>
    <x v="753"/>
    <m/>
    <s v="male"/>
    <m/>
    <n v="28"/>
    <n v="66.598219999999998"/>
    <n v="0"/>
    <n v="0"/>
    <x v="0"/>
    <s v="."/>
    <s v="."/>
    <s v="."/>
    <s v="."/>
    <n v="0"/>
    <n v="0"/>
    <n v="0"/>
    <n v="0"/>
    <n v="0"/>
    <n v="33"/>
    <n v="0"/>
    <m/>
    <x v="8"/>
    <x v="33"/>
    <m/>
    <m/>
  </r>
  <r>
    <x v="753"/>
    <m/>
    <s v="male"/>
    <m/>
    <n v="29"/>
    <n v="66.598219999999998"/>
    <n v="0"/>
    <n v="0"/>
    <x v="0"/>
    <s v="."/>
    <s v="."/>
    <s v="."/>
    <s v="."/>
    <n v="0"/>
    <n v="0"/>
    <n v="0"/>
    <n v="0"/>
    <n v="0"/>
    <n v="33"/>
    <n v="0"/>
    <m/>
    <x v="7"/>
    <x v="116"/>
    <m/>
    <m/>
  </r>
  <r>
    <x v="753"/>
    <m/>
    <s v="male"/>
    <m/>
    <n v="30"/>
    <n v="66.598219999999998"/>
    <n v="0"/>
    <n v="0"/>
    <x v="0"/>
    <s v="."/>
    <s v="."/>
    <s v="."/>
    <s v="."/>
    <n v="0"/>
    <n v="0"/>
    <n v="0"/>
    <n v="0"/>
    <n v="0"/>
    <n v="33"/>
    <n v="0"/>
    <m/>
    <x v="8"/>
    <x v="32"/>
    <m/>
    <m/>
  </r>
  <r>
    <x v="754"/>
    <m/>
    <s v="female"/>
    <m/>
    <n v="29"/>
    <n v="81.02122"/>
    <n v="0"/>
    <n v="0"/>
    <x v="0"/>
    <s v="."/>
    <s v="."/>
    <s v="."/>
    <s v="."/>
    <n v="0"/>
    <n v="0"/>
    <n v="0"/>
    <n v="0"/>
    <n v="0"/>
    <n v="33"/>
    <n v="0"/>
    <m/>
    <x v="0"/>
    <x v="144"/>
    <m/>
    <m/>
  </r>
  <r>
    <x v="754"/>
    <m/>
    <s v="female"/>
    <m/>
    <n v="30"/>
    <n v="81.02122"/>
    <n v="0"/>
    <n v="0"/>
    <x v="0"/>
    <s v="."/>
    <s v="."/>
    <s v="."/>
    <s v="."/>
    <n v="0"/>
    <n v="0"/>
    <n v="0"/>
    <n v="0"/>
    <n v="0"/>
    <n v="33"/>
    <n v="0"/>
    <m/>
    <x v="17"/>
    <x v="166"/>
    <m/>
    <m/>
  </r>
  <r>
    <x v="754"/>
    <m/>
    <s v="female"/>
    <m/>
    <n v="28"/>
    <n v="81.02122"/>
    <n v="0"/>
    <n v="0"/>
    <x v="0"/>
    <s v="."/>
    <s v="."/>
    <s v="."/>
    <s v="."/>
    <n v="0"/>
    <n v="0"/>
    <n v="0"/>
    <n v="0"/>
    <n v="0"/>
    <n v="33"/>
    <n v="0"/>
    <m/>
    <x v="17"/>
    <x v="134"/>
    <m/>
    <m/>
  </r>
  <r>
    <x v="754"/>
    <m/>
    <s v="female"/>
    <m/>
    <n v="29"/>
    <n v="81.02122"/>
    <n v="0"/>
    <n v="0"/>
    <x v="0"/>
    <s v="."/>
    <s v="."/>
    <s v="."/>
    <s v="."/>
    <n v="0"/>
    <n v="0"/>
    <n v="0"/>
    <n v="0"/>
    <n v="0"/>
    <n v="33"/>
    <n v="0"/>
    <m/>
    <x v="17"/>
    <x v="134"/>
    <m/>
    <m/>
  </r>
  <r>
    <x v="754"/>
    <m/>
    <s v="female"/>
    <m/>
    <n v="29"/>
    <n v="81.02122"/>
    <n v="0"/>
    <n v="0"/>
    <x v="0"/>
    <s v="."/>
    <s v="."/>
    <s v="."/>
    <s v="."/>
    <n v="0"/>
    <n v="0"/>
    <n v="0"/>
    <n v="0"/>
    <n v="0"/>
    <n v="33"/>
    <n v="0"/>
    <m/>
    <x v="17"/>
    <x v="96"/>
    <m/>
    <m/>
  </r>
  <r>
    <x v="754"/>
    <m/>
    <s v="female"/>
    <m/>
    <n v="29"/>
    <n v="81.02122"/>
    <n v="0"/>
    <n v="0"/>
    <x v="0"/>
    <s v="."/>
    <s v="."/>
    <s v="."/>
    <s v="."/>
    <n v="0"/>
    <n v="0"/>
    <n v="0"/>
    <n v="0"/>
    <n v="0"/>
    <n v="33"/>
    <n v="0"/>
    <m/>
    <x v="17"/>
    <x v="75"/>
    <m/>
    <m/>
  </r>
  <r>
    <x v="754"/>
    <m/>
    <s v="female"/>
    <m/>
    <n v="30"/>
    <n v="81.02122"/>
    <n v="0"/>
    <n v="0"/>
    <x v="0"/>
    <s v="."/>
    <s v="."/>
    <s v="."/>
    <s v="."/>
    <n v="0"/>
    <n v="0"/>
    <n v="0"/>
    <n v="0"/>
    <n v="0"/>
    <n v="33"/>
    <n v="0"/>
    <m/>
    <x v="17"/>
    <x v="75"/>
    <m/>
    <m/>
  </r>
  <r>
    <x v="754"/>
    <m/>
    <s v="female"/>
    <m/>
    <n v="28"/>
    <n v="81.02122"/>
    <n v="0"/>
    <n v="0"/>
    <x v="0"/>
    <s v="."/>
    <s v="."/>
    <s v="."/>
    <s v="."/>
    <n v="0"/>
    <n v="0"/>
    <n v="0"/>
    <n v="0"/>
    <n v="0"/>
    <n v="33"/>
    <n v="0"/>
    <m/>
    <x v="19"/>
    <x v="75"/>
    <m/>
    <m/>
  </r>
  <r>
    <x v="754"/>
    <m/>
    <s v="female"/>
    <m/>
    <n v="30"/>
    <n v="81.02122"/>
    <n v="0"/>
    <n v="0"/>
    <x v="0"/>
    <s v="."/>
    <s v="."/>
    <s v="."/>
    <s v="."/>
    <n v="0"/>
    <n v="0"/>
    <n v="0"/>
    <n v="0"/>
    <n v="0"/>
    <n v="33"/>
    <n v="0"/>
    <m/>
    <x v="19"/>
    <x v="150"/>
    <m/>
    <m/>
  </r>
  <r>
    <x v="754"/>
    <m/>
    <s v="female"/>
    <m/>
    <n v="30"/>
    <n v="81.02122"/>
    <n v="0"/>
    <n v="0"/>
    <x v="0"/>
    <s v="."/>
    <s v="."/>
    <s v="."/>
    <s v="."/>
    <n v="0"/>
    <n v="0"/>
    <n v="0"/>
    <n v="0"/>
    <n v="0"/>
    <n v="33"/>
    <n v="0"/>
    <m/>
    <x v="19"/>
    <x v="165"/>
    <m/>
    <m/>
  </r>
  <r>
    <x v="754"/>
    <m/>
    <s v="female"/>
    <m/>
    <n v="28"/>
    <n v="81.02122"/>
    <n v="0"/>
    <n v="0"/>
    <x v="0"/>
    <s v="."/>
    <s v="."/>
    <s v="."/>
    <s v="."/>
    <n v="0"/>
    <n v="0"/>
    <n v="0"/>
    <n v="0"/>
    <n v="0"/>
    <n v="33"/>
    <n v="0"/>
    <m/>
    <x v="19"/>
    <x v="90"/>
    <m/>
    <m/>
  </r>
  <r>
    <x v="755"/>
    <m/>
    <s v="male"/>
    <m/>
    <n v="21"/>
    <n v="68.391509999999997"/>
    <n v="0.5"/>
    <n v="0.5"/>
    <x v="4"/>
    <s v="Remote Mood disorder"/>
    <s v="."/>
    <s v="."/>
    <s v="."/>
    <n v="1"/>
    <n v="1"/>
    <n v="0.5"/>
    <n v="0.5"/>
    <n v="0"/>
    <n v="44"/>
    <n v="3.5"/>
    <m/>
    <x v="14"/>
    <x v="7"/>
    <m/>
    <m/>
  </r>
  <r>
    <x v="756"/>
    <m/>
    <s v="male"/>
    <m/>
    <n v="29"/>
    <n v="70.976039999999998"/>
    <n v="0.5"/>
    <n v="0"/>
    <x v="1"/>
    <s v="Remote Mood disorder"/>
    <s v="Active Med-induced Cog Dys"/>
    <s v="Active Other neurol/med diagnoses"/>
    <s v="."/>
    <n v="0.5"/>
    <n v="0"/>
    <n v="0.5"/>
    <n v="0"/>
    <n v="0"/>
    <n v="23"/>
    <n v="1"/>
    <m/>
    <x v="10"/>
    <x v="177"/>
    <m/>
    <m/>
  </r>
  <r>
    <x v="756"/>
    <m/>
    <s v="male"/>
    <m/>
    <n v="30"/>
    <n v="70.976039999999998"/>
    <n v="0"/>
    <n v="0"/>
    <x v="0"/>
    <s v="Active Mood disorder"/>
    <s v="Active Other neurol/med diagnoses"/>
    <s v="."/>
    <s v="."/>
    <n v="0"/>
    <n v="0"/>
    <n v="0"/>
    <n v="0"/>
    <n v="0"/>
    <n v="23"/>
    <n v="0"/>
    <m/>
    <x v="10"/>
    <x v="148"/>
    <m/>
    <m/>
  </r>
  <r>
    <x v="756"/>
    <m/>
    <s v="male"/>
    <m/>
    <n v="30"/>
    <n v="70.976039999999998"/>
    <n v="0"/>
    <n v="0"/>
    <x v="0"/>
    <s v="Remote Mood disorder"/>
    <s v="."/>
    <s v="."/>
    <s v="."/>
    <n v="0"/>
    <n v="0"/>
    <n v="0"/>
    <n v="0"/>
    <n v="0"/>
    <n v="23"/>
    <n v="0"/>
    <m/>
    <x v="10"/>
    <x v="145"/>
    <m/>
    <m/>
  </r>
  <r>
    <x v="756"/>
    <m/>
    <s v="male"/>
    <m/>
    <n v="30"/>
    <n v="70.976039999999998"/>
    <n v="0"/>
    <n v="0"/>
    <x v="0"/>
    <s v="Remote Mood disorder"/>
    <s v="Active Other neurol/med diagnoses"/>
    <s v="."/>
    <s v="."/>
    <n v="0"/>
    <n v="0"/>
    <n v="0"/>
    <n v="0"/>
    <n v="0"/>
    <n v="23"/>
    <n v="0"/>
    <m/>
    <x v="10"/>
    <x v="176"/>
    <m/>
    <m/>
  </r>
  <r>
    <x v="756"/>
    <m/>
    <s v="male"/>
    <m/>
    <n v="30"/>
    <n v="70.976039999999998"/>
    <n v="0"/>
    <n v="0"/>
    <x v="0"/>
    <s v="Active Other neurol/med diagnoses"/>
    <s v="."/>
    <s v="."/>
    <s v="."/>
    <n v="0"/>
    <n v="0"/>
    <n v="0"/>
    <n v="0"/>
    <n v="0"/>
    <n v="23"/>
    <n v="0"/>
    <m/>
    <x v="0"/>
    <x v="0"/>
    <m/>
    <m/>
  </r>
  <r>
    <x v="757"/>
    <m/>
    <s v="female"/>
    <m/>
    <m/>
    <n v="65.418205"/>
    <n v="0.5"/>
    <n v="0"/>
    <x v="11"/>
    <s v="."/>
    <s v="."/>
    <s v="."/>
    <s v="."/>
    <n v="0"/>
    <n v="0.5"/>
    <n v="0.5"/>
    <n v="0"/>
    <n v="0"/>
    <n v="33"/>
    <n v="1"/>
    <m/>
    <x v="0"/>
    <x v="0"/>
    <m/>
    <m/>
  </r>
  <r>
    <x v="757"/>
    <m/>
    <s v="female"/>
    <m/>
    <n v="28"/>
    <n v="65.418205"/>
    <n v="0"/>
    <n v="0"/>
    <x v="0"/>
    <s v="Active CVD"/>
    <s v="Remote Med-induced Cog Dys"/>
    <s v="Active Other neurol/med diagnoses"/>
    <s v="."/>
    <n v="0"/>
    <n v="0.5"/>
    <n v="0"/>
    <n v="0"/>
    <n v="0"/>
    <n v="33"/>
    <n v="0.5"/>
    <m/>
    <x v="0"/>
    <x v="144"/>
    <m/>
    <m/>
  </r>
  <r>
    <x v="757"/>
    <m/>
    <s v="female"/>
    <m/>
    <n v="24"/>
    <n v="65.418205"/>
    <n v="0"/>
    <n v="0"/>
    <x v="0"/>
    <s v="Remote CVD"/>
    <s v="."/>
    <s v="."/>
    <s v="."/>
    <n v="0"/>
    <n v="0"/>
    <n v="0"/>
    <n v="0"/>
    <n v="0"/>
    <n v="33"/>
    <n v="0"/>
    <m/>
    <x v="0"/>
    <x v="88"/>
    <m/>
    <m/>
  </r>
  <r>
    <x v="757"/>
    <m/>
    <s v="female"/>
    <m/>
    <n v="28"/>
    <n v="65.418205"/>
    <n v="0"/>
    <n v="0"/>
    <x v="0"/>
    <s v="Remote CVD"/>
    <s v="."/>
    <s v="."/>
    <s v="."/>
    <n v="0"/>
    <n v="0.5"/>
    <n v="0"/>
    <n v="0"/>
    <n v="0"/>
    <n v="33"/>
    <n v="0.5"/>
    <m/>
    <x v="0"/>
    <x v="108"/>
    <m/>
    <m/>
  </r>
  <r>
    <x v="757"/>
    <m/>
    <s v="female"/>
    <m/>
    <n v="30"/>
    <n v="65.418205"/>
    <n v="0"/>
    <n v="0"/>
    <x v="0"/>
    <s v="Remote CVD"/>
    <s v="."/>
    <s v="."/>
    <s v="."/>
    <n v="0"/>
    <n v="0"/>
    <n v="0"/>
    <n v="0"/>
    <n v="0"/>
    <n v="33"/>
    <n v="0"/>
    <m/>
    <x v="0"/>
    <x v="88"/>
    <m/>
    <m/>
  </r>
  <r>
    <x v="757"/>
    <m/>
    <s v="female"/>
    <m/>
    <n v="28"/>
    <n v="65.418205"/>
    <n v="0"/>
    <n v="0"/>
    <x v="0"/>
    <s v="Active CVD"/>
    <s v="."/>
    <s v="."/>
    <s v="."/>
    <n v="0"/>
    <n v="0.5"/>
    <n v="0"/>
    <n v="0"/>
    <n v="0"/>
    <n v="33"/>
    <n v="0.5"/>
    <m/>
    <x v="0"/>
    <x v="0"/>
    <m/>
    <m/>
  </r>
  <r>
    <x v="757"/>
    <m/>
    <s v="female"/>
    <m/>
    <n v="28"/>
    <n v="65.418205"/>
    <n v="0"/>
    <n v="0"/>
    <x v="0"/>
    <s v="."/>
    <s v="."/>
    <s v="."/>
    <s v="."/>
    <n v="0"/>
    <n v="0"/>
    <n v="0"/>
    <n v="0"/>
    <n v="0"/>
    <n v="33"/>
    <n v="0"/>
    <m/>
    <x v="0"/>
    <x v="173"/>
    <m/>
    <m/>
  </r>
  <r>
    <x v="757"/>
    <m/>
    <s v="female"/>
    <m/>
    <n v="27"/>
    <n v="65.418205"/>
    <n v="0"/>
    <n v="0"/>
    <x v="0"/>
    <s v="Remote Mood disorder"/>
    <s v="."/>
    <s v="."/>
    <s v="."/>
    <n v="0"/>
    <n v="0"/>
    <n v="0"/>
    <n v="0"/>
    <n v="0"/>
    <n v="33"/>
    <n v="0"/>
    <m/>
    <x v="0"/>
    <x v="88"/>
    <m/>
    <m/>
  </r>
  <r>
    <x v="757"/>
    <m/>
    <s v="female"/>
    <m/>
    <n v="28"/>
    <n v="65.418205"/>
    <n v="0.5"/>
    <n v="0"/>
    <x v="4"/>
    <s v="Remote Med-induced Cog Dys"/>
    <s v="."/>
    <s v="."/>
    <s v="."/>
    <n v="0"/>
    <n v="0.5"/>
    <n v="0.5"/>
    <n v="0.5"/>
    <n v="0"/>
    <n v="33"/>
    <n v="1.5"/>
    <m/>
    <x v="5"/>
    <x v="96"/>
    <m/>
    <m/>
  </r>
  <r>
    <x v="757"/>
    <m/>
    <s v="female"/>
    <m/>
    <m/>
    <n v="65.418205"/>
    <n v="2"/>
    <n v="2"/>
    <x v="4"/>
    <s v="Remote Other neurol/med diagnoses"/>
    <s v="."/>
    <s v="."/>
    <s v="."/>
    <n v="2"/>
    <n v="1"/>
    <n v="1"/>
    <n v="2"/>
    <n v="2"/>
    <n v="33"/>
    <n v="10"/>
    <m/>
    <x v="0"/>
    <x v="0"/>
    <m/>
    <m/>
  </r>
  <r>
    <x v="758"/>
    <m/>
    <s v="female"/>
    <m/>
    <n v="29"/>
    <n v="62.809035999999999"/>
    <n v="0.5"/>
    <n v="0"/>
    <x v="4"/>
    <s v="."/>
    <s v="."/>
    <s v="."/>
    <s v="."/>
    <n v="0.5"/>
    <n v="0.5"/>
    <n v="0.5"/>
    <n v="0.5"/>
    <n v="0"/>
    <n v="44"/>
    <n v="2"/>
    <m/>
    <x v="1"/>
    <x v="8"/>
    <m/>
    <m/>
  </r>
  <r>
    <x v="758"/>
    <m/>
    <s v="female"/>
    <m/>
    <n v="25"/>
    <n v="62.809035999999999"/>
    <n v="0.5"/>
    <n v="0.5"/>
    <x v="4"/>
    <s v="."/>
    <s v="."/>
    <s v="."/>
    <s v="."/>
    <n v="0.5"/>
    <n v="1"/>
    <n v="1"/>
    <n v="0.5"/>
    <n v="0"/>
    <n v="44"/>
    <n v="3.5"/>
    <m/>
    <x v="1"/>
    <x v="43"/>
    <m/>
    <m/>
  </r>
  <r>
    <x v="758"/>
    <m/>
    <s v="female"/>
    <m/>
    <n v="25"/>
    <n v="62.809035999999999"/>
    <n v="1"/>
    <n v="1"/>
    <x v="4"/>
    <s v="."/>
    <s v="."/>
    <s v="."/>
    <s v="."/>
    <n v="1"/>
    <n v="0.5"/>
    <n v="1"/>
    <n v="1"/>
    <n v="0"/>
    <n v="44"/>
    <n v="4.5"/>
    <m/>
    <x v="1"/>
    <x v="62"/>
    <m/>
    <m/>
  </r>
  <r>
    <x v="759"/>
    <m/>
    <s v="female"/>
    <m/>
    <n v="30"/>
    <n v="70.554410000000004"/>
    <n v="0"/>
    <n v="0"/>
    <x v="0"/>
    <s v="Remote Mood disorder"/>
    <s v="Remote Bereavement"/>
    <s v="."/>
    <s v="."/>
    <n v="0"/>
    <n v="0.5"/>
    <n v="0"/>
    <n v="0"/>
    <n v="0"/>
    <n v="33"/>
    <n v="0.5"/>
    <m/>
    <x v="3"/>
    <x v="112"/>
    <m/>
    <m/>
  </r>
  <r>
    <x v="759"/>
    <m/>
    <s v="female"/>
    <m/>
    <n v="29"/>
    <n v="70.554410000000004"/>
    <n v="0"/>
    <n v="0"/>
    <x v="0"/>
    <s v="."/>
    <s v="."/>
    <s v="."/>
    <s v="."/>
    <n v="0"/>
    <n v="0"/>
    <n v="0"/>
    <n v="0"/>
    <n v="0"/>
    <n v="33"/>
    <n v="0"/>
    <m/>
    <x v="3"/>
    <x v="43"/>
    <m/>
    <m/>
  </r>
  <r>
    <x v="759"/>
    <m/>
    <s v="female"/>
    <m/>
    <n v="30"/>
    <n v="70.554410000000004"/>
    <n v="0"/>
    <n v="0"/>
    <x v="0"/>
    <s v="."/>
    <s v="."/>
    <s v="."/>
    <s v="."/>
    <n v="0"/>
    <n v="0"/>
    <n v="0"/>
    <n v="0"/>
    <n v="0"/>
    <n v="33"/>
    <n v="0"/>
    <m/>
    <x v="3"/>
    <x v="73"/>
    <m/>
    <m/>
  </r>
  <r>
    <x v="759"/>
    <m/>
    <s v="female"/>
    <m/>
    <n v="30"/>
    <n v="70.55441000000000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60"/>
    <m/>
    <s v="male"/>
    <m/>
    <n v="30"/>
    <n v="81.949349999999995"/>
    <n v="0"/>
    <n v="0"/>
    <x v="0"/>
    <s v="."/>
    <s v="."/>
    <s v="."/>
    <s v="."/>
    <n v="0"/>
    <n v="0"/>
    <n v="0"/>
    <n v="0"/>
    <n v="0"/>
    <n v="33"/>
    <n v="0"/>
    <m/>
    <x v="8"/>
    <x v="2"/>
    <m/>
    <m/>
  </r>
  <r>
    <x v="760"/>
    <m/>
    <s v="male"/>
    <m/>
    <n v="28"/>
    <n v="81.949349999999995"/>
    <n v="0"/>
    <n v="0"/>
    <x v="0"/>
    <s v="."/>
    <s v="."/>
    <s v="."/>
    <s v="."/>
    <n v="0"/>
    <n v="0"/>
    <n v="0"/>
    <n v="0"/>
    <n v="0"/>
    <n v="33"/>
    <n v="0"/>
    <m/>
    <x v="8"/>
    <x v="17"/>
    <m/>
    <m/>
  </r>
  <r>
    <x v="760"/>
    <m/>
    <s v="male"/>
    <m/>
    <n v="30"/>
    <n v="81.949349999999995"/>
    <n v="0"/>
    <n v="0"/>
    <x v="0"/>
    <s v="Active Bereavement"/>
    <s v="."/>
    <s v="."/>
    <s v="."/>
    <n v="0"/>
    <n v="0"/>
    <n v="0"/>
    <n v="0"/>
    <n v="0"/>
    <n v="33"/>
    <n v="0"/>
    <m/>
    <x v="4"/>
    <x v="2"/>
    <m/>
    <m/>
  </r>
  <r>
    <x v="760"/>
    <m/>
    <s v="male"/>
    <m/>
    <n v="29"/>
    <n v="81.949349999999995"/>
    <n v="0"/>
    <n v="0"/>
    <x v="0"/>
    <s v="."/>
    <s v="."/>
    <s v="."/>
    <s v="."/>
    <n v="0"/>
    <n v="0"/>
    <n v="0"/>
    <n v="0"/>
    <n v="0"/>
    <n v="33"/>
    <n v="0"/>
    <m/>
    <x v="4"/>
    <x v="15"/>
    <m/>
    <m/>
  </r>
  <r>
    <x v="760"/>
    <m/>
    <s v="male"/>
    <m/>
    <n v="29"/>
    <n v="81.949349999999995"/>
    <n v="0.5"/>
    <n v="0.5"/>
    <x v="4"/>
    <s v="."/>
    <s v="."/>
    <s v="."/>
    <s v="."/>
    <n v="0.5"/>
    <n v="0.5"/>
    <n v="0.5"/>
    <n v="0.5"/>
    <n v="0"/>
    <n v="33"/>
    <n v="2.5"/>
    <m/>
    <x v="4"/>
    <x v="14"/>
    <m/>
    <m/>
  </r>
  <r>
    <x v="761"/>
    <m/>
    <s v="male"/>
    <m/>
    <n v="25"/>
    <n v="67.759069999999994"/>
    <n v="0.5"/>
    <n v="0"/>
    <x v="3"/>
    <s v="."/>
    <s v="."/>
    <s v="."/>
    <s v="."/>
    <n v="0.5"/>
    <n v="0.5"/>
    <n v="0.5"/>
    <n v="0"/>
    <n v="0"/>
    <n v="34"/>
    <n v="1.5"/>
    <m/>
    <x v="16"/>
    <x v="3"/>
    <m/>
    <m/>
  </r>
  <r>
    <x v="761"/>
    <m/>
    <s v="male"/>
    <m/>
    <n v="24"/>
    <n v="67.759069999999994"/>
    <n v="0.5"/>
    <n v="0"/>
    <x v="39"/>
    <s v="Frontotemporal demt. prim"/>
    <s v="Active Mood disorder"/>
    <s v="."/>
    <s v="."/>
    <n v="0"/>
    <n v="0.5"/>
    <n v="0.5"/>
    <n v="0"/>
    <n v="0"/>
    <n v="34"/>
    <n v="1"/>
    <m/>
    <x v="14"/>
    <x v="17"/>
    <m/>
    <m/>
  </r>
  <r>
    <x v="761"/>
    <m/>
    <s v="male"/>
    <m/>
    <n v="25"/>
    <n v="67.759069999999994"/>
    <n v="0.5"/>
    <n v="0.5"/>
    <x v="41"/>
    <s v="Active Mood disorder"/>
    <s v="Remote B-12 Deficiency"/>
    <s v="."/>
    <s v="."/>
    <n v="0.5"/>
    <n v="0.5"/>
    <n v="1"/>
    <n v="1"/>
    <n v="0"/>
    <n v="34"/>
    <n v="3.5"/>
    <m/>
    <x v="14"/>
    <x v="43"/>
    <m/>
    <m/>
  </r>
  <r>
    <x v="761"/>
    <m/>
    <s v="male"/>
    <m/>
    <n v="15"/>
    <n v="67.759069999999994"/>
    <n v="0.5"/>
    <n v="0.5"/>
    <x v="23"/>
    <s v="AD dem w/depresss- not contribut"/>
    <s v="Active Mood disorder"/>
    <s v="."/>
    <s v="."/>
    <n v="0.5"/>
    <n v="1"/>
    <n v="1"/>
    <n v="1"/>
    <n v="0"/>
    <n v="34"/>
    <n v="4"/>
    <m/>
    <x v="6"/>
    <x v="73"/>
    <m/>
    <m/>
  </r>
  <r>
    <x v="761"/>
    <m/>
    <s v="male"/>
    <m/>
    <n v="11"/>
    <n v="67.759069999999994"/>
    <n v="1"/>
    <n v="1"/>
    <x v="3"/>
    <s v="Active Mood disorder"/>
    <s v="."/>
    <s v="."/>
    <s v="."/>
    <n v="1"/>
    <n v="2"/>
    <n v="1"/>
    <n v="2"/>
    <n v="1"/>
    <n v="34"/>
    <n v="8"/>
    <m/>
    <x v="14"/>
    <x v="73"/>
    <m/>
    <m/>
  </r>
  <r>
    <x v="762"/>
    <m/>
    <s v="female"/>
    <m/>
    <n v="30"/>
    <n v="59.019848000000003"/>
    <n v="0"/>
    <n v="0"/>
    <x v="0"/>
    <s v="Remote Mood disorder"/>
    <s v="."/>
    <s v="."/>
    <s v="."/>
    <n v="0"/>
    <n v="0"/>
    <n v="0"/>
    <n v="0"/>
    <n v="0"/>
    <n v="33"/>
    <n v="0"/>
    <m/>
    <x v="0"/>
    <x v="38"/>
    <m/>
    <m/>
  </r>
  <r>
    <x v="762"/>
    <m/>
    <s v="female"/>
    <m/>
    <n v="30"/>
    <n v="59.019848000000003"/>
    <n v="0"/>
    <n v="0"/>
    <x v="0"/>
    <s v="."/>
    <s v="."/>
    <s v="."/>
    <s v="."/>
    <n v="0"/>
    <n v="0"/>
    <n v="0"/>
    <n v="0"/>
    <n v="0"/>
    <n v="33"/>
    <n v="0"/>
    <m/>
    <x v="10"/>
    <x v="86"/>
    <m/>
    <m/>
  </r>
  <r>
    <x v="762"/>
    <m/>
    <s v="female"/>
    <m/>
    <n v="30"/>
    <n v="59.019848000000003"/>
    <n v="0"/>
    <n v="0"/>
    <x v="0"/>
    <s v="."/>
    <s v="."/>
    <s v="."/>
    <s v="."/>
    <n v="0"/>
    <n v="0"/>
    <n v="0"/>
    <n v="0"/>
    <n v="0"/>
    <n v="33"/>
    <n v="0"/>
    <m/>
    <x v="10"/>
    <x v="13"/>
    <m/>
    <m/>
  </r>
  <r>
    <x v="762"/>
    <m/>
    <s v="female"/>
    <m/>
    <n v="30"/>
    <n v="59.019848000000003"/>
    <n v="0"/>
    <n v="0"/>
    <x v="0"/>
    <s v="Active Mood disorder"/>
    <s v="Remote Hypothyroidism"/>
    <s v="."/>
    <s v="."/>
    <n v="0"/>
    <n v="0"/>
    <n v="0"/>
    <n v="0"/>
    <n v="0"/>
    <n v="33"/>
    <n v="0"/>
    <m/>
    <x v="0"/>
    <x v="0"/>
    <m/>
    <m/>
  </r>
  <r>
    <x v="762"/>
    <m/>
    <s v="female"/>
    <m/>
    <n v="30"/>
    <n v="59.019848000000003"/>
    <n v="0"/>
    <n v="0"/>
    <x v="0"/>
    <s v="."/>
    <s v="."/>
    <s v="."/>
    <s v="."/>
    <n v="0"/>
    <n v="0"/>
    <n v="0"/>
    <n v="0"/>
    <n v="0"/>
    <n v="33"/>
    <n v="0"/>
    <m/>
    <x v="3"/>
    <x v="74"/>
    <m/>
    <m/>
  </r>
  <r>
    <x v="762"/>
    <m/>
    <s v="female"/>
    <m/>
    <n v="28"/>
    <n v="59.019848000000003"/>
    <n v="0"/>
    <n v="0"/>
    <x v="0"/>
    <s v="Remote Hypothyroidism"/>
    <s v="."/>
    <s v="."/>
    <s v="."/>
    <n v="0"/>
    <n v="0"/>
    <n v="0"/>
    <n v="0"/>
    <n v="0"/>
    <n v="33"/>
    <n v="0"/>
    <m/>
    <x v="3"/>
    <x v="62"/>
    <m/>
    <m/>
  </r>
  <r>
    <x v="762"/>
    <m/>
    <s v="female"/>
    <m/>
    <n v="29"/>
    <n v="59.019848000000003"/>
    <n v="0"/>
    <n v="0"/>
    <x v="0"/>
    <s v="Active Mood disorder"/>
    <s v="."/>
    <s v="."/>
    <s v="."/>
    <n v="0"/>
    <n v="0"/>
    <n v="0"/>
    <n v="0"/>
    <n v="0"/>
    <n v="33"/>
    <n v="0"/>
    <m/>
    <x v="3"/>
    <x v="12"/>
    <m/>
    <m/>
  </r>
  <r>
    <x v="763"/>
    <m/>
    <s v="male"/>
    <m/>
    <n v="30"/>
    <n v="73.010270000000006"/>
    <n v="0"/>
    <n v="0"/>
    <x v="0"/>
    <s v="."/>
    <s v="."/>
    <s v="."/>
    <s v="."/>
    <n v="0"/>
    <n v="0"/>
    <n v="0"/>
    <n v="0"/>
    <n v="0"/>
    <n v="33"/>
    <n v="0"/>
    <m/>
    <x v="14"/>
    <x v="33"/>
    <m/>
    <m/>
  </r>
  <r>
    <x v="763"/>
    <m/>
    <s v="male"/>
    <m/>
    <n v="30"/>
    <n v="73.010270000000006"/>
    <n v="0"/>
    <n v="0"/>
    <x v="0"/>
    <s v="."/>
    <s v="."/>
    <s v="."/>
    <s v="."/>
    <n v="0"/>
    <n v="0"/>
    <n v="0"/>
    <n v="0"/>
    <n v="0"/>
    <n v="33"/>
    <n v="0"/>
    <m/>
    <x v="14"/>
    <x v="36"/>
    <m/>
    <m/>
  </r>
  <r>
    <x v="763"/>
    <m/>
    <s v="male"/>
    <m/>
    <n v="30"/>
    <n v="73.010270000000006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63"/>
    <m/>
    <s v="male"/>
    <m/>
    <n v="30"/>
    <n v="73.010270000000006"/>
    <n v="0"/>
    <n v="0"/>
    <x v="0"/>
    <s v="."/>
    <s v="."/>
    <s v="."/>
    <s v="."/>
    <n v="0"/>
    <n v="0"/>
    <n v="0"/>
    <n v="0"/>
    <n v="0"/>
    <n v="33"/>
    <n v="0"/>
    <m/>
    <x v="6"/>
    <x v="34"/>
    <m/>
    <m/>
  </r>
  <r>
    <x v="763"/>
    <m/>
    <s v="male"/>
    <m/>
    <n v="30"/>
    <n v="73.010270000000006"/>
    <n v="0"/>
    <n v="0"/>
    <x v="0"/>
    <s v="."/>
    <s v="."/>
    <s v="."/>
    <s v="."/>
    <n v="0"/>
    <n v="0"/>
    <n v="0"/>
    <n v="0"/>
    <n v="0"/>
    <n v="33"/>
    <n v="0"/>
    <m/>
    <x v="6"/>
    <x v="25"/>
    <m/>
    <m/>
  </r>
  <r>
    <x v="763"/>
    <m/>
    <s v="male"/>
    <m/>
    <n v="30"/>
    <n v="73.010270000000006"/>
    <n v="0"/>
    <n v="0"/>
    <x v="0"/>
    <s v="."/>
    <s v="."/>
    <s v="."/>
    <s v="."/>
    <n v="0"/>
    <n v="0"/>
    <n v="0"/>
    <n v="0"/>
    <n v="0"/>
    <n v="33"/>
    <n v="0"/>
    <m/>
    <x v="14"/>
    <x v="133"/>
    <m/>
    <m/>
  </r>
  <r>
    <x v="763"/>
    <m/>
    <s v="male"/>
    <m/>
    <n v="29"/>
    <n v="73.010270000000006"/>
    <n v="0"/>
    <n v="0"/>
    <x v="0"/>
    <s v="."/>
    <s v="."/>
    <s v="."/>
    <s v="."/>
    <n v="0"/>
    <n v="0"/>
    <n v="0"/>
    <n v="0"/>
    <n v="0"/>
    <n v="33"/>
    <n v="0"/>
    <m/>
    <x v="14"/>
    <x v="67"/>
    <m/>
    <m/>
  </r>
  <r>
    <x v="763"/>
    <m/>
    <s v="male"/>
    <m/>
    <n v="30"/>
    <n v="73.010270000000006"/>
    <n v="0"/>
    <n v="0"/>
    <x v="0"/>
    <s v="."/>
    <s v="."/>
    <s v="."/>
    <s v="."/>
    <n v="0"/>
    <n v="0"/>
    <n v="0"/>
    <n v="0"/>
    <n v="0"/>
    <n v="33"/>
    <n v="0"/>
    <m/>
    <x v="14"/>
    <x v="6"/>
    <m/>
    <m/>
  </r>
  <r>
    <x v="764"/>
    <m/>
    <s v="male"/>
    <m/>
    <n v="29"/>
    <n v="70.00958"/>
    <n v="0"/>
    <n v="0"/>
    <x v="0"/>
    <s v="."/>
    <s v="."/>
    <s v="."/>
    <s v="."/>
    <n v="0"/>
    <n v="0"/>
    <n v="0"/>
    <n v="0"/>
    <n v="0"/>
    <n v="33"/>
    <n v="0"/>
    <m/>
    <x v="8"/>
    <x v="97"/>
    <m/>
    <m/>
  </r>
  <r>
    <x v="764"/>
    <m/>
    <s v="male"/>
    <m/>
    <n v="29"/>
    <n v="70.00958"/>
    <n v="0"/>
    <n v="0"/>
    <x v="0"/>
    <s v="."/>
    <s v="."/>
    <s v="."/>
    <s v="."/>
    <n v="0"/>
    <n v="0"/>
    <n v="0"/>
    <n v="0"/>
    <n v="0"/>
    <n v="33"/>
    <n v="0"/>
    <m/>
    <x v="8"/>
    <x v="117"/>
    <m/>
    <m/>
  </r>
  <r>
    <x v="764"/>
    <m/>
    <s v="male"/>
    <m/>
    <n v="28"/>
    <n v="70.00958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64"/>
    <m/>
    <s v="male"/>
    <m/>
    <n v="29"/>
    <n v="70.00958"/>
    <n v="0"/>
    <n v="0"/>
    <x v="0"/>
    <s v="."/>
    <s v="."/>
    <s v="."/>
    <s v="."/>
    <n v="0"/>
    <n v="0.5"/>
    <n v="0"/>
    <n v="0"/>
    <n v="0"/>
    <n v="33"/>
    <n v="0.5"/>
    <m/>
    <x v="0"/>
    <x v="0"/>
    <m/>
    <m/>
  </r>
  <r>
    <x v="764"/>
    <m/>
    <s v="male"/>
    <m/>
    <n v="28"/>
    <n v="70.00958"/>
    <n v="0"/>
    <n v="0"/>
    <x v="0"/>
    <s v="."/>
    <s v="."/>
    <s v="."/>
    <s v="."/>
    <n v="0"/>
    <n v="0"/>
    <n v="0"/>
    <n v="0"/>
    <n v="0"/>
    <n v="33"/>
    <n v="0"/>
    <m/>
    <x v="8"/>
    <x v="14"/>
    <m/>
    <m/>
  </r>
  <r>
    <x v="764"/>
    <m/>
    <s v="male"/>
    <m/>
    <n v="28"/>
    <n v="70.00958"/>
    <n v="0"/>
    <n v="0"/>
    <x v="0"/>
    <s v="."/>
    <s v="."/>
    <s v="."/>
    <s v="."/>
    <n v="0"/>
    <n v="0"/>
    <n v="0"/>
    <n v="0"/>
    <n v="0"/>
    <n v="33"/>
    <n v="0"/>
    <m/>
    <x v="8"/>
    <x v="147"/>
    <m/>
    <m/>
  </r>
  <r>
    <x v="764"/>
    <m/>
    <s v="male"/>
    <m/>
    <n v="30"/>
    <n v="70.00958"/>
    <n v="0.5"/>
    <n v="0"/>
    <x v="1"/>
    <s v="."/>
    <s v="."/>
    <s v="."/>
    <s v="."/>
    <n v="0"/>
    <n v="0"/>
    <n v="0.5"/>
    <n v="0.5"/>
    <n v="0"/>
    <n v="33"/>
    <n v="1"/>
    <m/>
    <x v="8"/>
    <x v="98"/>
    <m/>
    <m/>
  </r>
  <r>
    <x v="764"/>
    <m/>
    <s v="male"/>
    <m/>
    <n v="30"/>
    <n v="70.00958"/>
    <n v="0"/>
    <n v="0"/>
    <x v="0"/>
    <s v="."/>
    <s v="."/>
    <s v="."/>
    <s v="."/>
    <n v="0"/>
    <n v="0"/>
    <n v="0"/>
    <n v="0"/>
    <n v="0"/>
    <n v="33"/>
    <n v="0"/>
    <m/>
    <x v="20"/>
    <x v="48"/>
    <m/>
    <m/>
  </r>
  <r>
    <x v="764"/>
    <m/>
    <s v="male"/>
    <m/>
    <n v="28"/>
    <n v="70.00958"/>
    <n v="0.5"/>
    <n v="0"/>
    <x v="1"/>
    <s v="."/>
    <s v="."/>
    <s v="."/>
    <s v="."/>
    <n v="0.5"/>
    <n v="0.5"/>
    <n v="0.5"/>
    <n v="0"/>
    <n v="0"/>
    <n v="33"/>
    <n v="1.5"/>
    <m/>
    <x v="8"/>
    <x v="49"/>
    <m/>
    <m/>
  </r>
  <r>
    <x v="765"/>
    <m/>
    <s v="female"/>
    <m/>
    <n v="29"/>
    <n v="72.098563999999996"/>
    <n v="0"/>
    <n v="0"/>
    <x v="0"/>
    <s v="Remote CVD"/>
    <s v="Active Mood disorder"/>
    <s v="Remote Hypothyroidism"/>
    <s v="."/>
    <n v="0"/>
    <n v="0"/>
    <n v="0"/>
    <n v="0"/>
    <n v="0"/>
    <n v="33"/>
    <n v="0"/>
    <m/>
    <x v="17"/>
    <x v="150"/>
    <m/>
    <m/>
  </r>
  <r>
    <x v="765"/>
    <m/>
    <s v="female"/>
    <m/>
    <n v="29"/>
    <n v="72.098563999999996"/>
    <n v="0"/>
    <n v="0"/>
    <x v="0"/>
    <s v="Remote CVD"/>
    <s v="Remote Mood disorder"/>
    <s v="Remote Hypothyroidism"/>
    <s v="."/>
    <n v="0"/>
    <n v="0"/>
    <n v="0"/>
    <n v="0"/>
    <n v="0"/>
    <n v="33"/>
    <n v="0"/>
    <m/>
    <x v="17"/>
    <x v="92"/>
    <m/>
    <m/>
  </r>
  <r>
    <x v="765"/>
    <m/>
    <s v="female"/>
    <m/>
    <n v="28"/>
    <n v="72.098563999999996"/>
    <n v="0"/>
    <n v="0"/>
    <x v="0"/>
    <s v="."/>
    <s v="."/>
    <s v="."/>
    <s v="."/>
    <n v="0"/>
    <n v="0"/>
    <n v="0"/>
    <n v="0"/>
    <n v="0"/>
    <n v="33"/>
    <n v="0"/>
    <m/>
    <x v="17"/>
    <x v="76"/>
    <m/>
    <m/>
  </r>
  <r>
    <x v="765"/>
    <m/>
    <s v="female"/>
    <m/>
    <n v="30"/>
    <n v="72.098563999999996"/>
    <n v="0"/>
    <n v="0"/>
    <x v="0"/>
    <s v="Active Mood disorder"/>
    <s v="."/>
    <s v="."/>
    <s v="."/>
    <n v="0"/>
    <n v="0"/>
    <n v="0"/>
    <n v="0"/>
    <n v="0"/>
    <n v="33"/>
    <n v="0"/>
    <m/>
    <x v="17"/>
    <x v="186"/>
    <m/>
    <m/>
  </r>
  <r>
    <x v="765"/>
    <m/>
    <s v="female"/>
    <m/>
    <n v="30"/>
    <n v="72.098563999999996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766"/>
    <m/>
    <s v="female"/>
    <m/>
    <n v="29"/>
    <n v="65.760440000000003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766"/>
    <m/>
    <s v="female"/>
    <m/>
    <n v="29"/>
    <n v="65.760440000000003"/>
    <n v="0"/>
    <n v="0"/>
    <x v="0"/>
    <s v="."/>
    <s v="."/>
    <s v="."/>
    <s v="."/>
    <n v="0"/>
    <n v="0"/>
    <n v="0"/>
    <n v="0"/>
    <n v="0"/>
    <n v="23"/>
    <n v="0"/>
    <m/>
    <x v="10"/>
    <x v="154"/>
    <m/>
    <m/>
  </r>
  <r>
    <x v="766"/>
    <m/>
    <s v="female"/>
    <m/>
    <n v="30"/>
    <n v="65.760440000000003"/>
    <n v="0"/>
    <n v="0"/>
    <x v="0"/>
    <s v="."/>
    <s v="."/>
    <s v="."/>
    <s v="."/>
    <n v="0"/>
    <n v="0"/>
    <n v="0"/>
    <n v="0"/>
    <n v="0"/>
    <n v="23"/>
    <n v="0"/>
    <m/>
    <x v="10"/>
    <x v="23"/>
    <m/>
    <m/>
  </r>
  <r>
    <x v="766"/>
    <m/>
    <s v="female"/>
    <m/>
    <n v="30"/>
    <n v="65.760440000000003"/>
    <n v="0"/>
    <n v="0"/>
    <x v="0"/>
    <s v="."/>
    <s v="."/>
    <s v="."/>
    <s v="."/>
    <n v="0"/>
    <n v="0"/>
    <n v="0"/>
    <n v="0"/>
    <n v="0"/>
    <n v="23"/>
    <n v="0"/>
    <m/>
    <x v="10"/>
    <x v="23"/>
    <m/>
    <m/>
  </r>
  <r>
    <x v="766"/>
    <m/>
    <s v="female"/>
    <m/>
    <n v="30"/>
    <n v="65.760440000000003"/>
    <n v="0"/>
    <n v="0"/>
    <x v="0"/>
    <s v="Active Mood disorder"/>
    <s v="Remote Bereavement"/>
    <s v="."/>
    <s v="."/>
    <n v="0"/>
    <n v="0"/>
    <n v="0"/>
    <n v="0"/>
    <n v="0"/>
    <n v="23"/>
    <n v="0"/>
    <m/>
    <x v="0"/>
    <x v="0"/>
    <m/>
    <m/>
  </r>
  <r>
    <x v="767"/>
    <m/>
    <s v="female"/>
    <m/>
    <n v="29"/>
    <n v="57.204655000000002"/>
    <n v="0"/>
    <n v="0"/>
    <x v="0"/>
    <s v="Active Mood disorder"/>
    <s v="."/>
    <s v="."/>
    <s v="."/>
    <n v="0"/>
    <n v="0"/>
    <n v="0"/>
    <n v="0"/>
    <n v="0"/>
    <n v="23"/>
    <n v="0"/>
    <m/>
    <x v="1"/>
    <x v="170"/>
    <m/>
    <m/>
  </r>
  <r>
    <x v="768"/>
    <m/>
    <s v="female"/>
    <m/>
    <n v="30"/>
    <n v="66.49418"/>
    <n v="0"/>
    <n v="0"/>
    <x v="0"/>
    <s v="."/>
    <s v="."/>
    <s v="."/>
    <s v="."/>
    <n v="0"/>
    <n v="0"/>
    <n v="0"/>
    <n v="0"/>
    <n v="0"/>
    <n v="34"/>
    <n v="0"/>
    <m/>
    <x v="7"/>
    <x v="67"/>
    <m/>
    <m/>
  </r>
  <r>
    <x v="768"/>
    <m/>
    <s v="female"/>
    <m/>
    <n v="30"/>
    <n v="66.49418"/>
    <n v="0"/>
    <n v="0"/>
    <x v="0"/>
    <s v="."/>
    <s v="."/>
    <s v="."/>
    <s v="."/>
    <n v="0"/>
    <n v="0"/>
    <n v="0"/>
    <n v="0"/>
    <n v="0"/>
    <n v="34"/>
    <n v="0"/>
    <m/>
    <x v="7"/>
    <x v="16"/>
    <m/>
    <m/>
  </r>
  <r>
    <x v="768"/>
    <m/>
    <s v="female"/>
    <m/>
    <n v="30"/>
    <n v="66.49418"/>
    <n v="0"/>
    <n v="0"/>
    <x v="0"/>
    <s v="."/>
    <s v="."/>
    <s v="."/>
    <s v="."/>
    <n v="0"/>
    <n v="0"/>
    <n v="0"/>
    <n v="0"/>
    <n v="0"/>
    <n v="34"/>
    <n v="0"/>
    <m/>
    <x v="7"/>
    <x v="49"/>
    <m/>
    <m/>
  </r>
  <r>
    <x v="768"/>
    <m/>
    <s v="female"/>
    <m/>
    <n v="30"/>
    <n v="66.49418"/>
    <n v="0"/>
    <n v="0"/>
    <x v="0"/>
    <s v="."/>
    <s v="."/>
    <s v="."/>
    <s v="."/>
    <n v="0"/>
    <n v="0"/>
    <n v="0"/>
    <n v="0"/>
    <n v="0"/>
    <n v="34"/>
    <n v="0"/>
    <m/>
    <x v="7"/>
    <x v="15"/>
    <m/>
    <m/>
  </r>
  <r>
    <x v="768"/>
    <m/>
    <s v="female"/>
    <m/>
    <n v="30"/>
    <n v="66.49418"/>
    <n v="0"/>
    <n v="0"/>
    <x v="0"/>
    <s v="."/>
    <s v="."/>
    <s v="."/>
    <s v="."/>
    <n v="0"/>
    <n v="0"/>
    <n v="0"/>
    <n v="0"/>
    <n v="0"/>
    <n v="34"/>
    <n v="0"/>
    <m/>
    <x v="7"/>
    <x v="15"/>
    <m/>
    <m/>
  </r>
  <r>
    <x v="768"/>
    <m/>
    <s v="female"/>
    <m/>
    <n v="29"/>
    <n v="66.49418"/>
    <n v="0"/>
    <n v="0"/>
    <x v="0"/>
    <s v="."/>
    <s v="."/>
    <s v="."/>
    <s v="."/>
    <n v="0"/>
    <n v="0"/>
    <n v="0"/>
    <n v="0"/>
    <n v="0"/>
    <n v="34"/>
    <n v="0"/>
    <m/>
    <x v="7"/>
    <x v="14"/>
    <m/>
    <m/>
  </r>
  <r>
    <x v="768"/>
    <m/>
    <s v="female"/>
    <m/>
    <n v="30"/>
    <n v="66.49418"/>
    <n v="0"/>
    <n v="0"/>
    <x v="0"/>
    <s v="."/>
    <s v="."/>
    <s v="."/>
    <s v="."/>
    <n v="0"/>
    <n v="0"/>
    <n v="0"/>
    <n v="0"/>
    <n v="0"/>
    <n v="34"/>
    <n v="0"/>
    <m/>
    <x v="7"/>
    <x v="13"/>
    <m/>
    <m/>
  </r>
  <r>
    <x v="768"/>
    <m/>
    <s v="female"/>
    <m/>
    <n v="30"/>
    <n v="66.49418"/>
    <n v="0"/>
    <n v="0"/>
    <x v="0"/>
    <s v="."/>
    <s v="."/>
    <s v="."/>
    <s v="."/>
    <n v="0"/>
    <n v="0"/>
    <n v="0"/>
    <n v="0"/>
    <n v="0"/>
    <n v="34"/>
    <n v="0"/>
    <m/>
    <x v="7"/>
    <x v="17"/>
    <m/>
    <m/>
  </r>
  <r>
    <x v="769"/>
    <m/>
    <s v="male"/>
    <m/>
    <n v="28"/>
    <n v="70.212180000000004"/>
    <n v="0"/>
    <n v="0"/>
    <x v="0"/>
    <s v="."/>
    <s v="."/>
    <s v="."/>
    <s v="."/>
    <n v="0"/>
    <n v="0"/>
    <n v="0"/>
    <n v="0"/>
    <n v="0"/>
    <n v="33"/>
    <n v="0"/>
    <m/>
    <x v="8"/>
    <x v="20"/>
    <m/>
    <m/>
  </r>
  <r>
    <x v="769"/>
    <m/>
    <s v="male"/>
    <m/>
    <n v="29"/>
    <n v="70.212180000000004"/>
    <n v="0"/>
    <n v="0"/>
    <x v="0"/>
    <s v="."/>
    <s v="."/>
    <s v="."/>
    <s v="."/>
    <n v="0"/>
    <n v="0"/>
    <n v="0"/>
    <n v="0"/>
    <n v="0"/>
    <n v="33"/>
    <n v="0"/>
    <m/>
    <x v="8"/>
    <x v="176"/>
    <m/>
    <m/>
  </r>
  <r>
    <x v="769"/>
    <m/>
    <s v="male"/>
    <m/>
    <n v="30"/>
    <n v="70.212180000000004"/>
    <n v="0"/>
    <n v="0"/>
    <x v="0"/>
    <s v="."/>
    <s v="."/>
    <s v="."/>
    <s v="."/>
    <n v="0"/>
    <n v="0"/>
    <n v="0"/>
    <n v="0"/>
    <n v="0"/>
    <n v="33"/>
    <n v="0"/>
    <m/>
    <x v="8"/>
    <x v="177"/>
    <m/>
    <m/>
  </r>
  <r>
    <x v="769"/>
    <m/>
    <s v="male"/>
    <m/>
    <n v="28"/>
    <n v="70.21218000000000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69"/>
    <m/>
    <s v="male"/>
    <m/>
    <n v="28"/>
    <n v="70.21218000000000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69"/>
    <m/>
    <s v="male"/>
    <m/>
    <n v="30"/>
    <n v="70.212180000000004"/>
    <n v="0"/>
    <n v="0"/>
    <x v="0"/>
    <s v="Remote CVD"/>
    <s v="Remote Mood disorder"/>
    <s v="."/>
    <s v="."/>
    <n v="0"/>
    <n v="0"/>
    <n v="0"/>
    <n v="0"/>
    <n v="0"/>
    <n v="33"/>
    <n v="0"/>
    <m/>
    <x v="0"/>
    <x v="0"/>
    <m/>
    <m/>
  </r>
  <r>
    <x v="769"/>
    <m/>
    <s v="male"/>
    <m/>
    <n v="25"/>
    <n v="70.212180000000004"/>
    <n v="0"/>
    <n v="0"/>
    <x v="0"/>
    <s v="Remote CVD"/>
    <s v="Remote Mood disorder"/>
    <s v="."/>
    <s v="."/>
    <n v="0"/>
    <n v="0"/>
    <n v="0"/>
    <n v="0"/>
    <n v="0"/>
    <n v="33"/>
    <n v="0"/>
    <m/>
    <x v="8"/>
    <x v="138"/>
    <m/>
    <m/>
  </r>
  <r>
    <x v="769"/>
    <m/>
    <s v="male"/>
    <m/>
    <n v="29"/>
    <n v="70.212180000000004"/>
    <n v="0"/>
    <n v="0"/>
    <x v="0"/>
    <s v="Remote CVD"/>
    <s v="Active Other neurol/med diagnoses"/>
    <s v="."/>
    <s v="."/>
    <n v="0"/>
    <n v="0"/>
    <n v="0"/>
    <n v="0"/>
    <n v="0"/>
    <n v="33"/>
    <n v="0"/>
    <m/>
    <x v="8"/>
    <x v="168"/>
    <m/>
    <m/>
  </r>
  <r>
    <x v="769"/>
    <m/>
    <s v="male"/>
    <m/>
    <n v="29"/>
    <n v="70.212180000000004"/>
    <n v="0"/>
    <n v="0"/>
    <x v="0"/>
    <s v="."/>
    <s v="."/>
    <s v="."/>
    <s v="."/>
    <n v="0"/>
    <n v="0"/>
    <n v="0"/>
    <n v="0"/>
    <n v="0"/>
    <n v="33"/>
    <n v="0"/>
    <m/>
    <x v="4"/>
    <x v="178"/>
    <m/>
    <m/>
  </r>
  <r>
    <x v="769"/>
    <m/>
    <s v="male"/>
    <m/>
    <n v="29"/>
    <n v="70.212180000000004"/>
    <n v="0"/>
    <n v="0"/>
    <x v="0"/>
    <s v="."/>
    <s v="."/>
    <s v="."/>
    <s v="."/>
    <n v="0"/>
    <n v="0"/>
    <n v="0"/>
    <n v="0"/>
    <n v="0"/>
    <n v="33"/>
    <n v="0"/>
    <m/>
    <x v="4"/>
    <x v="141"/>
    <m/>
    <m/>
  </r>
  <r>
    <x v="770"/>
    <m/>
    <s v="female"/>
    <m/>
    <n v="30"/>
    <n v="73.730320000000006"/>
    <n v="0"/>
    <n v="0"/>
    <x v="0"/>
    <s v="."/>
    <s v="."/>
    <s v="."/>
    <s v="."/>
    <n v="0"/>
    <n v="0"/>
    <n v="0"/>
    <n v="0"/>
    <n v="0"/>
    <n v="34"/>
    <n v="0"/>
    <m/>
    <x v="4"/>
    <x v="15"/>
    <m/>
    <m/>
  </r>
  <r>
    <x v="770"/>
    <m/>
    <s v="female"/>
    <m/>
    <n v="30"/>
    <n v="73.730320000000006"/>
    <n v="0"/>
    <n v="0"/>
    <x v="0"/>
    <s v="."/>
    <s v="."/>
    <s v="."/>
    <s v="."/>
    <n v="0"/>
    <n v="0"/>
    <n v="0"/>
    <n v="0"/>
    <n v="0"/>
    <n v="34"/>
    <n v="0"/>
    <m/>
    <x v="4"/>
    <x v="16"/>
    <m/>
    <m/>
  </r>
  <r>
    <x v="770"/>
    <m/>
    <s v="female"/>
    <m/>
    <n v="30"/>
    <n v="73.730320000000006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771"/>
    <m/>
    <s v="male"/>
    <m/>
    <m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191"/>
    <m/>
    <m/>
  </r>
  <r>
    <x v="771"/>
    <m/>
    <s v="male"/>
    <m/>
    <m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168"/>
    <m/>
    <m/>
  </r>
  <r>
    <x v="771"/>
    <m/>
    <s v="male"/>
    <m/>
    <n v="27"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148"/>
    <m/>
    <m/>
  </r>
  <r>
    <x v="771"/>
    <m/>
    <s v="male"/>
    <m/>
    <n v="26"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139"/>
    <m/>
    <m/>
  </r>
  <r>
    <x v="771"/>
    <m/>
    <s v="male"/>
    <m/>
    <n v="25"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191"/>
    <m/>
    <m/>
  </r>
  <r>
    <x v="771"/>
    <m/>
    <s v="male"/>
    <m/>
    <n v="28"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142"/>
    <m/>
    <m/>
  </r>
  <r>
    <x v="771"/>
    <m/>
    <s v="male"/>
    <m/>
    <n v="28"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138"/>
    <m/>
    <m/>
  </r>
  <r>
    <x v="771"/>
    <m/>
    <s v="male"/>
    <m/>
    <n v="26"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71"/>
    <m/>
    <s v="male"/>
    <m/>
    <n v="28"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25"/>
    <m/>
    <m/>
  </r>
  <r>
    <x v="771"/>
    <m/>
    <s v="male"/>
    <m/>
    <n v="29"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25"/>
    <m/>
    <m/>
  </r>
  <r>
    <x v="771"/>
    <m/>
    <s v="male"/>
    <m/>
    <n v="30"/>
    <n v="64.024640000000005"/>
    <n v="0"/>
    <n v="0"/>
    <x v="0"/>
    <s v="."/>
    <s v="."/>
    <s v="."/>
    <s v="."/>
    <n v="0"/>
    <n v="0"/>
    <n v="0"/>
    <n v="0"/>
    <n v="0"/>
    <n v="33"/>
    <n v="0"/>
    <m/>
    <x v="0"/>
    <x v="110"/>
    <m/>
    <m/>
  </r>
  <r>
    <x v="771"/>
    <m/>
    <s v="male"/>
    <m/>
    <n v="28"/>
    <n v="64.024640000000005"/>
    <n v="0"/>
    <n v="0"/>
    <x v="0"/>
    <s v="Active PD idiopathic"/>
    <s v="Active Major Head Trauma"/>
    <s v="."/>
    <s v="."/>
    <n v="0"/>
    <n v="0"/>
    <n v="0"/>
    <n v="0"/>
    <n v="0"/>
    <n v="33"/>
    <n v="0"/>
    <m/>
    <x v="6"/>
    <x v="7"/>
    <m/>
    <m/>
  </r>
  <r>
    <x v="771"/>
    <m/>
    <s v="male"/>
    <m/>
    <n v="26"/>
    <n v="64.024640000000005"/>
    <n v="0"/>
    <n v="0"/>
    <x v="0"/>
    <s v="Remote Seizure Disorder"/>
    <s v="."/>
    <s v="."/>
    <s v="."/>
    <n v="0"/>
    <n v="0"/>
    <n v="0"/>
    <n v="0"/>
    <n v="0"/>
    <n v="33"/>
    <n v="0"/>
    <m/>
    <x v="14"/>
    <x v="54"/>
    <m/>
    <m/>
  </r>
  <r>
    <x v="771"/>
    <m/>
    <s v="male"/>
    <m/>
    <n v="29"/>
    <n v="64.024640000000005"/>
    <n v="0"/>
    <n v="0"/>
    <x v="0"/>
    <s v="."/>
    <s v="."/>
    <s v="."/>
    <s v="."/>
    <n v="0"/>
    <n v="0.5"/>
    <n v="0"/>
    <n v="0"/>
    <n v="0"/>
    <n v="33"/>
    <n v="0.5"/>
    <m/>
    <x v="14"/>
    <x v="27"/>
    <m/>
    <m/>
  </r>
  <r>
    <x v="771"/>
    <m/>
    <s v="male"/>
    <m/>
    <n v="27"/>
    <n v="64.024640000000005"/>
    <n v="0"/>
    <n v="0"/>
    <x v="0"/>
    <s v="."/>
    <s v="."/>
    <s v="."/>
    <s v="."/>
    <n v="0"/>
    <n v="0"/>
    <n v="0"/>
    <n v="0"/>
    <n v="0"/>
    <n v="33"/>
    <n v="0"/>
    <m/>
    <x v="6"/>
    <x v="27"/>
    <m/>
    <m/>
  </r>
  <r>
    <x v="771"/>
    <m/>
    <s v="male"/>
    <m/>
    <n v="29"/>
    <n v="64.024640000000005"/>
    <n v="0"/>
    <n v="0"/>
    <x v="0"/>
    <s v="Active Bereavement"/>
    <s v="."/>
    <s v="."/>
    <s v="."/>
    <n v="0"/>
    <n v="0"/>
    <n v="0"/>
    <n v="0"/>
    <n v="0"/>
    <n v="33"/>
    <n v="0"/>
    <m/>
    <x v="6"/>
    <x v="26"/>
    <m/>
    <m/>
  </r>
  <r>
    <x v="771"/>
    <m/>
    <s v="male"/>
    <m/>
    <n v="23"/>
    <n v="64.024640000000005"/>
    <n v="0"/>
    <n v="0"/>
    <x v="0"/>
    <s v="."/>
    <s v="."/>
    <s v="."/>
    <s v="."/>
    <n v="0"/>
    <n v="0"/>
    <n v="0"/>
    <n v="0"/>
    <n v="0"/>
    <n v="33"/>
    <n v="0"/>
    <m/>
    <x v="6"/>
    <x v="28"/>
    <m/>
    <m/>
  </r>
  <r>
    <x v="771"/>
    <m/>
    <s v="male"/>
    <m/>
    <n v="24"/>
    <n v="64.024640000000005"/>
    <n v="0.5"/>
    <n v="0"/>
    <x v="1"/>
    <s v="Active Mood disorder"/>
    <s v="."/>
    <s v="."/>
    <s v="."/>
    <n v="0"/>
    <n v="0.5"/>
    <n v="0.5"/>
    <n v="0"/>
    <n v="0"/>
    <n v="33"/>
    <n v="1"/>
    <m/>
    <x v="6"/>
    <x v="26"/>
    <m/>
    <m/>
  </r>
  <r>
    <x v="771"/>
    <m/>
    <s v="male"/>
    <m/>
    <n v="25"/>
    <n v="64.024640000000005"/>
    <n v="0"/>
    <n v="0.5"/>
    <x v="0"/>
    <s v="Active Other neurol/med diagnoses"/>
    <s v="."/>
    <s v="."/>
    <s v="."/>
    <n v="0"/>
    <n v="0"/>
    <n v="0"/>
    <n v="0"/>
    <n v="0"/>
    <n v="33"/>
    <n v="0.5"/>
    <m/>
    <x v="7"/>
    <x v="9"/>
    <m/>
    <m/>
  </r>
  <r>
    <x v="771"/>
    <m/>
    <s v="male"/>
    <m/>
    <n v="28"/>
    <n v="64.024640000000005"/>
    <n v="0"/>
    <n v="0"/>
    <x v="0"/>
    <s v="Remote Other neurol/med diagnoses"/>
    <s v="."/>
    <s v="."/>
    <s v="."/>
    <n v="0"/>
    <n v="0"/>
    <n v="0"/>
    <n v="0"/>
    <n v="0"/>
    <n v="33"/>
    <n v="0"/>
    <m/>
    <x v="6"/>
    <x v="36"/>
    <m/>
    <m/>
  </r>
  <r>
    <x v="771"/>
    <m/>
    <s v="male"/>
    <m/>
    <n v="28"/>
    <n v="64.024640000000005"/>
    <n v="0"/>
    <n v="0"/>
    <x v="0"/>
    <s v="Remote Other neurol/med diagnoses"/>
    <s v="."/>
    <s v="."/>
    <s v="."/>
    <n v="0"/>
    <n v="0"/>
    <n v="0"/>
    <n v="0"/>
    <n v="0"/>
    <n v="33"/>
    <n v="0"/>
    <m/>
    <x v="6"/>
    <x v="34"/>
    <m/>
    <m/>
  </r>
  <r>
    <x v="771"/>
    <m/>
    <s v="male"/>
    <m/>
    <n v="24"/>
    <n v="64.024640000000005"/>
    <n v="0.5"/>
    <n v="0"/>
    <x v="1"/>
    <s v="Active Mood disorder"/>
    <s v="."/>
    <s v="."/>
    <s v="."/>
    <n v="0"/>
    <n v="0.5"/>
    <n v="0.5"/>
    <n v="0"/>
    <n v="0"/>
    <n v="33"/>
    <n v="1"/>
    <m/>
    <x v="6"/>
    <x v="26"/>
    <m/>
    <m/>
  </r>
  <r>
    <x v="772"/>
    <m/>
    <s v="male"/>
    <m/>
    <n v="23"/>
    <n v="59"/>
    <n v="0.5"/>
    <n v="0"/>
    <x v="45"/>
    <m/>
    <m/>
    <m/>
    <m/>
    <n v="0"/>
    <n v="0.5"/>
    <n v="0.5"/>
    <n v="0"/>
    <n v="0"/>
    <m/>
    <n v="1"/>
    <m/>
    <x v="6"/>
    <x v="0"/>
    <m/>
    <m/>
  </r>
  <r>
    <x v="772"/>
    <m/>
    <s v="male"/>
    <m/>
    <n v="22"/>
    <n v="59"/>
    <n v="1"/>
    <n v="1"/>
    <x v="4"/>
    <m/>
    <m/>
    <m/>
    <m/>
    <n v="1"/>
    <n v="1"/>
    <n v="1"/>
    <n v="1"/>
    <n v="0"/>
    <m/>
    <n v="5"/>
    <m/>
    <x v="6"/>
    <x v="24"/>
    <m/>
    <m/>
  </r>
  <r>
    <x v="772"/>
    <m/>
    <s v="male"/>
    <m/>
    <m/>
    <n v="59"/>
    <n v="1"/>
    <n v="1"/>
    <x v="32"/>
    <m/>
    <m/>
    <m/>
    <m/>
    <n v="2"/>
    <n v="2"/>
    <n v="2"/>
    <n v="1"/>
    <n v="0"/>
    <m/>
    <n v="8"/>
    <m/>
    <x v="6"/>
    <x v="24"/>
    <m/>
    <m/>
  </r>
  <r>
    <x v="772"/>
    <m/>
    <s v="male"/>
    <m/>
    <m/>
    <n v="59"/>
    <n v="1"/>
    <n v="1"/>
    <x v="4"/>
    <m/>
    <m/>
    <m/>
    <m/>
    <n v="1"/>
    <n v="2"/>
    <n v="1"/>
    <n v="2"/>
    <n v="1"/>
    <m/>
    <n v="8"/>
    <m/>
    <x v="6"/>
    <x v="73"/>
    <m/>
    <m/>
  </r>
  <r>
    <x v="772"/>
    <m/>
    <s v="male"/>
    <m/>
    <m/>
    <n v="59"/>
    <n v="2"/>
    <n v="2"/>
    <x v="10"/>
    <m/>
    <m/>
    <m/>
    <m/>
    <n v="3"/>
    <n v="3"/>
    <n v="2"/>
    <n v="2"/>
    <n v="1"/>
    <m/>
    <n v="13"/>
    <m/>
    <x v="7"/>
    <x v="23"/>
    <m/>
    <m/>
  </r>
  <r>
    <x v="773"/>
    <m/>
    <s v="male"/>
    <m/>
    <n v="26"/>
    <n v="72.281999999999996"/>
    <n v="0.5"/>
    <n v="0"/>
    <x v="4"/>
    <s v="Active Mood disorder"/>
    <s v="."/>
    <s v="."/>
    <s v="."/>
    <n v="0.5"/>
    <n v="0.5"/>
    <n v="0.5"/>
    <n v="0"/>
    <n v="0"/>
    <n v="34"/>
    <n v="1.5"/>
    <m/>
    <x v="4"/>
    <x v="9"/>
    <m/>
    <m/>
  </r>
  <r>
    <x v="773"/>
    <m/>
    <s v="male"/>
    <m/>
    <n v="30"/>
    <n v="72.281999999999996"/>
    <n v="0.5"/>
    <n v="0"/>
    <x v="1"/>
    <s v="AD dem w/oth (list B) contribut"/>
    <s v="Active Other neurol/med diagnoses"/>
    <s v="."/>
    <s v="."/>
    <n v="0.5"/>
    <n v="1"/>
    <n v="1"/>
    <n v="0.5"/>
    <n v="0"/>
    <n v="34"/>
    <n v="3"/>
    <m/>
    <x v="10"/>
    <x v="19"/>
    <m/>
    <m/>
  </r>
  <r>
    <x v="773"/>
    <m/>
    <s v="male"/>
    <m/>
    <n v="27"/>
    <n v="72.281999999999996"/>
    <n v="0.5"/>
    <n v="0"/>
    <x v="3"/>
    <s v="Active Other neurol/med diagnoses"/>
    <s v="."/>
    <s v="."/>
    <s v="."/>
    <n v="0.5"/>
    <n v="0.5"/>
    <n v="0.5"/>
    <n v="0.5"/>
    <n v="1"/>
    <n v="34"/>
    <n v="3"/>
    <m/>
    <x v="10"/>
    <x v="9"/>
    <m/>
    <m/>
  </r>
  <r>
    <x v="773"/>
    <m/>
    <s v="male"/>
    <m/>
    <n v="29"/>
    <n v="72.281999999999996"/>
    <n v="0.5"/>
    <n v="1"/>
    <x v="4"/>
    <s v="AD dem w/depresss- not contribut"/>
    <s v="Active PD idiopathic"/>
    <s v="Remote Mood disorder"/>
    <s v="."/>
    <n v="0.5"/>
    <n v="0.5"/>
    <n v="1"/>
    <n v="0.5"/>
    <n v="1"/>
    <n v="34"/>
    <n v="4.5"/>
    <m/>
    <x v="10"/>
    <x v="26"/>
    <m/>
    <m/>
  </r>
  <r>
    <x v="773"/>
    <m/>
    <s v="male"/>
    <m/>
    <n v="22"/>
    <n v="72.281999999999996"/>
    <n v="1"/>
    <n v="1"/>
    <x v="4"/>
    <s v="."/>
    <s v="."/>
    <s v="."/>
    <s v="."/>
    <n v="2"/>
    <n v="1"/>
    <n v="2"/>
    <n v="2"/>
    <n v="1"/>
    <n v="34"/>
    <n v="9"/>
    <m/>
    <x v="4"/>
    <x v="9"/>
    <m/>
    <m/>
  </r>
  <r>
    <x v="773"/>
    <m/>
    <s v="male"/>
    <m/>
    <n v="22"/>
    <n v="72.281999999999996"/>
    <n v="1"/>
    <n v="1"/>
    <x v="4"/>
    <s v="."/>
    <s v="."/>
    <s v="."/>
    <s v="."/>
    <n v="1"/>
    <n v="1"/>
    <n v="2"/>
    <n v="1"/>
    <n v="2"/>
    <n v="34"/>
    <n v="8"/>
    <m/>
    <x v="4"/>
    <x v="137"/>
    <m/>
    <m/>
  </r>
  <r>
    <x v="774"/>
    <m/>
    <s v="female"/>
    <m/>
    <n v="30"/>
    <n v="67.137569999999997"/>
    <n v="0"/>
    <n v="0"/>
    <x v="0"/>
    <s v="Remote Mood disorder"/>
    <s v="."/>
    <s v="."/>
    <s v="."/>
    <n v="0"/>
    <n v="0"/>
    <n v="0"/>
    <n v="0"/>
    <n v="0"/>
    <n v="34"/>
    <n v="0"/>
    <m/>
    <x v="0"/>
    <x v="35"/>
    <m/>
    <m/>
  </r>
  <r>
    <x v="774"/>
    <m/>
    <s v="female"/>
    <m/>
    <n v="30"/>
    <n v="67.137569999999997"/>
    <n v="0"/>
    <n v="0"/>
    <x v="0"/>
    <s v="."/>
    <s v="."/>
    <s v="."/>
    <s v="."/>
    <n v="0"/>
    <n v="0"/>
    <n v="0"/>
    <n v="0"/>
    <n v="0"/>
    <n v="34"/>
    <n v="0"/>
    <m/>
    <x v="0"/>
    <x v="39"/>
    <m/>
    <m/>
  </r>
  <r>
    <x v="774"/>
    <m/>
    <s v="female"/>
    <m/>
    <n v="26"/>
    <n v="67.137569999999997"/>
    <n v="0.5"/>
    <n v="0"/>
    <x v="2"/>
    <s v="."/>
    <s v="."/>
    <s v="."/>
    <s v="."/>
    <n v="0"/>
    <n v="0"/>
    <n v="0.5"/>
    <n v="0"/>
    <n v="0"/>
    <n v="34"/>
    <n v="0.5"/>
    <m/>
    <x v="3"/>
    <x v="18"/>
    <m/>
    <m/>
  </r>
  <r>
    <x v="774"/>
    <m/>
    <s v="female"/>
    <m/>
    <n v="29"/>
    <n v="67.137569999999997"/>
    <n v="0"/>
    <n v="0"/>
    <x v="0"/>
    <s v="."/>
    <s v="."/>
    <s v="."/>
    <s v="."/>
    <n v="0"/>
    <n v="0.5"/>
    <n v="0"/>
    <n v="0"/>
    <n v="0"/>
    <n v="34"/>
    <n v="0.5"/>
    <m/>
    <x v="3"/>
    <x v="2"/>
    <m/>
    <m/>
  </r>
  <r>
    <x v="774"/>
    <m/>
    <s v="female"/>
    <m/>
    <n v="30"/>
    <n v="67.137569999999997"/>
    <n v="0"/>
    <n v="0"/>
    <x v="0"/>
    <s v="."/>
    <s v="."/>
    <s v="."/>
    <s v="."/>
    <n v="0"/>
    <n v="0"/>
    <n v="0"/>
    <n v="0"/>
    <n v="0"/>
    <n v="34"/>
    <n v="0"/>
    <m/>
    <x v="2"/>
    <x v="12"/>
    <m/>
    <m/>
  </r>
  <r>
    <x v="774"/>
    <m/>
    <s v="female"/>
    <m/>
    <n v="30"/>
    <n v="67.137569999999997"/>
    <n v="0"/>
    <n v="0"/>
    <x v="0"/>
    <s v="."/>
    <s v="."/>
    <s v="."/>
    <s v="."/>
    <n v="0"/>
    <n v="0"/>
    <n v="0"/>
    <n v="0"/>
    <n v="0"/>
    <n v="34"/>
    <n v="0"/>
    <m/>
    <x v="1"/>
    <x v="12"/>
    <m/>
    <m/>
  </r>
  <r>
    <x v="774"/>
    <m/>
    <s v="female"/>
    <m/>
    <n v="29"/>
    <n v="67.137569999999997"/>
    <n v="0"/>
    <n v="0"/>
    <x v="0"/>
    <s v="."/>
    <s v="."/>
    <s v="."/>
    <s v="."/>
    <n v="0"/>
    <n v="0"/>
    <n v="0"/>
    <n v="0"/>
    <n v="0"/>
    <n v="34"/>
    <n v="0"/>
    <m/>
    <x v="1"/>
    <x v="44"/>
    <m/>
    <m/>
  </r>
  <r>
    <x v="775"/>
    <m/>
    <s v="female"/>
    <m/>
    <m/>
    <n v="64.599590000000006"/>
    <n v="0"/>
    <n v="0"/>
    <x v="11"/>
    <s v="."/>
    <s v="."/>
    <s v="."/>
    <s v="."/>
    <n v="0"/>
    <n v="0"/>
    <n v="0"/>
    <n v="0"/>
    <n v="0"/>
    <n v="34"/>
    <n v="0"/>
    <m/>
    <x v="0"/>
    <x v="0"/>
    <m/>
    <m/>
  </r>
  <r>
    <x v="775"/>
    <m/>
    <s v="female"/>
    <m/>
    <m/>
    <n v="64.599590000000006"/>
    <n v="0"/>
    <n v="0"/>
    <x v="11"/>
    <s v="."/>
    <s v="."/>
    <s v="."/>
    <s v="."/>
    <n v="0"/>
    <n v="0"/>
    <n v="0"/>
    <n v="0"/>
    <n v="0"/>
    <n v="34"/>
    <n v="0"/>
    <m/>
    <x v="0"/>
    <x v="0"/>
    <m/>
    <m/>
  </r>
  <r>
    <x v="775"/>
    <m/>
    <s v="female"/>
    <m/>
    <m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775"/>
    <m/>
    <s v="female"/>
    <m/>
    <m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37"/>
    <m/>
    <m/>
  </r>
  <r>
    <x v="775"/>
    <m/>
    <s v="female"/>
    <m/>
    <m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81"/>
    <m/>
    <m/>
  </r>
  <r>
    <x v="775"/>
    <m/>
    <s v="female"/>
    <m/>
    <m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62"/>
    <m/>
    <m/>
  </r>
  <r>
    <x v="775"/>
    <m/>
    <s v="female"/>
    <m/>
    <m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80"/>
    <m/>
    <m/>
  </r>
  <r>
    <x v="775"/>
    <m/>
    <s v="female"/>
    <m/>
    <n v="30"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44"/>
    <m/>
    <m/>
  </r>
  <r>
    <x v="775"/>
    <m/>
    <s v="female"/>
    <m/>
    <n v="29"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47"/>
    <m/>
    <m/>
  </r>
  <r>
    <x v="775"/>
    <m/>
    <s v="female"/>
    <m/>
    <n v="30"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48"/>
    <m/>
    <m/>
  </r>
  <r>
    <x v="775"/>
    <m/>
    <s v="female"/>
    <m/>
    <n v="29"/>
    <n v="64.599590000000006"/>
    <n v="0"/>
    <n v="0"/>
    <x v="0"/>
    <s v="Active Bereavement"/>
    <s v="."/>
    <s v="."/>
    <s v="."/>
    <n v="0"/>
    <n v="0"/>
    <n v="0"/>
    <n v="0"/>
    <n v="0"/>
    <n v="34"/>
    <n v="0"/>
    <m/>
    <x v="0"/>
    <x v="13"/>
    <m/>
    <m/>
  </r>
  <r>
    <x v="775"/>
    <m/>
    <s v="female"/>
    <m/>
    <n v="27"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14"/>
    <m/>
    <m/>
  </r>
  <r>
    <x v="775"/>
    <m/>
    <s v="female"/>
    <m/>
    <n v="30"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147"/>
    <m/>
    <m/>
  </r>
  <r>
    <x v="775"/>
    <m/>
    <s v="female"/>
    <m/>
    <n v="30"/>
    <n v="64.599590000000006"/>
    <n v="0"/>
    <n v="0"/>
    <x v="0"/>
    <s v="."/>
    <s v="."/>
    <s v="."/>
    <s v="."/>
    <n v="0"/>
    <n v="0"/>
    <n v="0"/>
    <n v="0"/>
    <n v="0"/>
    <n v="34"/>
    <n v="0"/>
    <m/>
    <x v="0"/>
    <x v="10"/>
    <m/>
    <m/>
  </r>
  <r>
    <x v="775"/>
    <m/>
    <s v="female"/>
    <m/>
    <n v="30"/>
    <n v="64.599590000000006"/>
    <n v="0"/>
    <n v="0"/>
    <x v="0"/>
    <s v="."/>
    <s v="."/>
    <s v="."/>
    <s v="."/>
    <n v="0"/>
    <n v="0"/>
    <n v="0"/>
    <n v="0"/>
    <n v="0"/>
    <n v="34"/>
    <n v="0"/>
    <m/>
    <x v="2"/>
    <x v="13"/>
    <m/>
    <m/>
  </r>
  <r>
    <x v="775"/>
    <m/>
    <s v="female"/>
    <m/>
    <n v="28"/>
    <n v="64.599590000000006"/>
    <n v="0"/>
    <n v="0"/>
    <x v="0"/>
    <s v="."/>
    <s v="."/>
    <s v="."/>
    <s v="."/>
    <n v="0"/>
    <n v="0"/>
    <n v="0"/>
    <n v="0"/>
    <n v="0"/>
    <n v="34"/>
    <n v="0"/>
    <m/>
    <x v="2"/>
    <x v="48"/>
    <m/>
    <m/>
  </r>
  <r>
    <x v="775"/>
    <m/>
    <s v="female"/>
    <m/>
    <n v="30"/>
    <n v="64.599590000000006"/>
    <n v="0"/>
    <n v="0"/>
    <x v="0"/>
    <s v="."/>
    <s v="."/>
    <s v="."/>
    <s v="."/>
    <n v="0"/>
    <n v="0"/>
    <n v="0"/>
    <n v="0"/>
    <n v="0"/>
    <n v="34"/>
    <n v="0"/>
    <m/>
    <x v="2"/>
    <x v="12"/>
    <m/>
    <m/>
  </r>
  <r>
    <x v="775"/>
    <m/>
    <s v="female"/>
    <m/>
    <n v="28"/>
    <n v="64.599590000000006"/>
    <n v="0"/>
    <n v="0"/>
    <x v="0"/>
    <s v="."/>
    <s v="."/>
    <s v="."/>
    <s v="."/>
    <n v="0"/>
    <n v="0"/>
    <n v="0"/>
    <n v="0"/>
    <n v="0"/>
    <n v="34"/>
    <n v="0"/>
    <m/>
    <x v="2"/>
    <x v="74"/>
    <m/>
    <m/>
  </r>
  <r>
    <x v="775"/>
    <m/>
    <s v="female"/>
    <m/>
    <n v="27"/>
    <n v="64.599590000000006"/>
    <n v="0"/>
    <n v="0"/>
    <x v="0"/>
    <s v="Remote Med-induced Cog Dys"/>
    <s v="."/>
    <s v="."/>
    <s v="."/>
    <n v="0"/>
    <n v="0"/>
    <n v="0"/>
    <n v="0"/>
    <n v="0"/>
    <n v="34"/>
    <n v="0"/>
    <m/>
    <x v="5"/>
    <x v="74"/>
    <m/>
    <m/>
  </r>
  <r>
    <x v="775"/>
    <m/>
    <s v="female"/>
    <m/>
    <n v="28"/>
    <n v="64.599590000000006"/>
    <n v="0"/>
    <n v="0"/>
    <x v="0"/>
    <s v="Active Mood disorder"/>
    <s v="Active Other neurol/med diagnoses"/>
    <s v="."/>
    <s v="."/>
    <n v="0"/>
    <n v="0"/>
    <n v="0"/>
    <n v="0"/>
    <n v="0"/>
    <n v="34"/>
    <n v="0"/>
    <m/>
    <x v="5"/>
    <x v="61"/>
    <m/>
    <m/>
  </r>
  <r>
    <x v="775"/>
    <m/>
    <s v="female"/>
    <m/>
    <n v="28"/>
    <n v="64.599590000000006"/>
    <n v="0"/>
    <n v="0"/>
    <x v="0"/>
    <s v="Active Mood disorder"/>
    <s v="."/>
    <s v="."/>
    <s v="."/>
    <n v="0"/>
    <n v="0"/>
    <n v="0"/>
    <n v="0"/>
    <n v="0"/>
    <n v="34"/>
    <n v="0"/>
    <m/>
    <x v="5"/>
    <x v="144"/>
    <m/>
    <m/>
  </r>
  <r>
    <x v="775"/>
    <m/>
    <s v="female"/>
    <m/>
    <n v="28"/>
    <n v="64.599590000000006"/>
    <n v="0"/>
    <n v="0"/>
    <x v="0"/>
    <s v="Remote Mood disorder"/>
    <s v="Remote Hypothyroidism"/>
    <s v="."/>
    <s v="."/>
    <n v="0"/>
    <n v="0"/>
    <n v="0"/>
    <n v="0"/>
    <n v="0"/>
    <n v="34"/>
    <n v="0"/>
    <m/>
    <x v="2"/>
    <x v="77"/>
    <m/>
    <m/>
  </r>
  <r>
    <x v="776"/>
    <m/>
    <s v="male"/>
    <m/>
    <n v="24"/>
    <n v="71.15401"/>
    <n v="0"/>
    <n v="0"/>
    <x v="0"/>
    <s v="."/>
    <s v="."/>
    <s v="."/>
    <s v="."/>
    <n v="0"/>
    <n v="0"/>
    <n v="0"/>
    <n v="0"/>
    <n v="0"/>
    <n v="34"/>
    <n v="0"/>
    <m/>
    <x v="8"/>
    <x v="136"/>
    <m/>
    <m/>
  </r>
  <r>
    <x v="776"/>
    <m/>
    <s v="male"/>
    <m/>
    <n v="28"/>
    <n v="71.15401"/>
    <n v="0"/>
    <n v="0"/>
    <x v="0"/>
    <s v="."/>
    <s v="."/>
    <s v="."/>
    <s v="."/>
    <n v="0"/>
    <n v="0"/>
    <n v="0"/>
    <n v="0"/>
    <n v="0"/>
    <n v="34"/>
    <n v="0"/>
    <m/>
    <x v="8"/>
    <x v="135"/>
    <m/>
    <m/>
  </r>
  <r>
    <x v="776"/>
    <m/>
    <s v="male"/>
    <m/>
    <n v="23"/>
    <n v="71.15401"/>
    <n v="0.5"/>
    <n v="0.5"/>
    <x v="1"/>
    <s v="Active PD idiopathic"/>
    <s v="."/>
    <s v="."/>
    <s v="."/>
    <n v="0"/>
    <n v="0.5"/>
    <n v="0.5"/>
    <n v="0.5"/>
    <n v="0"/>
    <n v="34"/>
    <n v="2"/>
    <m/>
    <x v="8"/>
    <x v="69"/>
    <m/>
    <m/>
  </r>
  <r>
    <x v="776"/>
    <m/>
    <s v="male"/>
    <m/>
    <n v="26"/>
    <n v="71.15401"/>
    <n v="0"/>
    <n v="0"/>
    <x v="0"/>
    <s v="."/>
    <s v="."/>
    <s v="."/>
    <s v="."/>
    <n v="0"/>
    <n v="0"/>
    <n v="0"/>
    <n v="0"/>
    <n v="0"/>
    <n v="34"/>
    <n v="0"/>
    <m/>
    <x v="8"/>
    <x v="69"/>
    <m/>
    <m/>
  </r>
  <r>
    <x v="776"/>
    <m/>
    <s v="male"/>
    <m/>
    <n v="26"/>
    <n v="71.15401"/>
    <n v="1"/>
    <n v="1"/>
    <x v="4"/>
    <s v="."/>
    <s v="."/>
    <s v="."/>
    <s v="."/>
    <n v="1"/>
    <n v="1"/>
    <n v="1"/>
    <n v="1"/>
    <n v="0"/>
    <n v="34"/>
    <n v="5"/>
    <m/>
    <x v="4"/>
    <x v="56"/>
    <m/>
    <m/>
  </r>
  <r>
    <x v="776"/>
    <m/>
    <s v="male"/>
    <m/>
    <n v="21"/>
    <n v="71.15401"/>
    <n v="1"/>
    <n v="1"/>
    <x v="4"/>
    <s v="Remote CVD"/>
    <s v="."/>
    <s v="."/>
    <s v="."/>
    <n v="1"/>
    <n v="1"/>
    <n v="1"/>
    <n v="1"/>
    <n v="0"/>
    <n v="34"/>
    <n v="5"/>
    <m/>
    <x v="4"/>
    <x v="69"/>
    <m/>
    <m/>
  </r>
  <r>
    <x v="776"/>
    <m/>
    <s v="male"/>
    <m/>
    <n v="21"/>
    <n v="71.15401"/>
    <n v="1"/>
    <n v="1"/>
    <x v="4"/>
    <s v="."/>
    <s v="."/>
    <s v="."/>
    <s v="."/>
    <n v="1"/>
    <n v="1"/>
    <n v="1"/>
    <n v="1"/>
    <n v="0"/>
    <n v="34"/>
    <n v="5"/>
    <m/>
    <x v="8"/>
    <x v="58"/>
    <m/>
    <m/>
  </r>
  <r>
    <x v="776"/>
    <m/>
    <s v="male"/>
    <m/>
    <n v="19"/>
    <n v="71.15401"/>
    <n v="1"/>
    <n v="1"/>
    <x v="4"/>
    <s v="AD dem w/PDI after AD dem not contrib"/>
    <s v="Active PD idiopathic"/>
    <s v="."/>
    <s v="."/>
    <n v="1"/>
    <n v="1"/>
    <n v="1"/>
    <n v="1"/>
    <n v="1"/>
    <n v="34"/>
    <n v="6"/>
    <m/>
    <x v="4"/>
    <x v="40"/>
    <m/>
    <m/>
  </r>
  <r>
    <x v="777"/>
    <m/>
    <s v="female"/>
    <m/>
    <n v="29"/>
    <n v="60.561259999999997"/>
    <n v="0"/>
    <n v="0"/>
    <x v="0"/>
    <s v="."/>
    <s v="."/>
    <s v="."/>
    <s v="."/>
    <n v="0"/>
    <n v="0"/>
    <n v="0"/>
    <n v="0"/>
    <n v="0"/>
    <n v="33"/>
    <n v="0"/>
    <m/>
    <x v="1"/>
    <x v="11"/>
    <m/>
    <m/>
  </r>
  <r>
    <x v="777"/>
    <m/>
    <s v="female"/>
    <m/>
    <n v="30"/>
    <n v="60.561259999999997"/>
    <n v="0"/>
    <n v="0"/>
    <x v="0"/>
    <s v="."/>
    <s v="."/>
    <s v="."/>
    <s v="."/>
    <n v="0"/>
    <n v="0"/>
    <n v="0"/>
    <n v="0"/>
    <n v="0"/>
    <n v="33"/>
    <n v="0"/>
    <m/>
    <x v="2"/>
    <x v="63"/>
    <m/>
    <m/>
  </r>
  <r>
    <x v="777"/>
    <m/>
    <s v="female"/>
    <m/>
    <n v="30"/>
    <n v="60.561259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777"/>
    <m/>
    <s v="female"/>
    <m/>
    <n v="30"/>
    <n v="60.561259999999997"/>
    <n v="0"/>
    <n v="0"/>
    <x v="0"/>
    <s v="."/>
    <s v="."/>
    <s v="."/>
    <s v="."/>
    <n v="0"/>
    <n v="0"/>
    <n v="0"/>
    <n v="0"/>
    <n v="0"/>
    <n v="33"/>
    <n v="0"/>
    <m/>
    <x v="2"/>
    <x v="38"/>
    <m/>
    <m/>
  </r>
  <r>
    <x v="777"/>
    <m/>
    <s v="female"/>
    <m/>
    <n v="29"/>
    <n v="60.561259999999997"/>
    <n v="0"/>
    <n v="0"/>
    <x v="0"/>
    <s v="."/>
    <s v="."/>
    <s v="."/>
    <s v="."/>
    <n v="0"/>
    <n v="0"/>
    <n v="0"/>
    <n v="0"/>
    <n v="0"/>
    <n v="33"/>
    <n v="0"/>
    <m/>
    <x v="2"/>
    <x v="131"/>
    <m/>
    <m/>
  </r>
  <r>
    <x v="778"/>
    <m/>
    <s v="female"/>
    <m/>
    <n v="29"/>
    <n v="67.329220000000007"/>
    <n v="0.5"/>
    <n v="0"/>
    <x v="1"/>
    <s v="."/>
    <s v="."/>
    <s v="."/>
    <s v="."/>
    <n v="0.5"/>
    <n v="0.5"/>
    <n v="0.5"/>
    <n v="0"/>
    <n v="0"/>
    <n v="44"/>
    <n v="1.5"/>
    <m/>
    <x v="3"/>
    <x v="11"/>
    <m/>
    <m/>
  </r>
  <r>
    <x v="778"/>
    <m/>
    <s v="female"/>
    <m/>
    <n v="26"/>
    <n v="67.329220000000007"/>
    <n v="0.5"/>
    <n v="0"/>
    <x v="4"/>
    <s v="."/>
    <s v="."/>
    <s v="."/>
    <s v="."/>
    <n v="0.5"/>
    <n v="0"/>
    <n v="0.5"/>
    <n v="0"/>
    <n v="0"/>
    <n v="44"/>
    <n v="1"/>
    <m/>
    <x v="3"/>
    <x v="38"/>
    <m/>
    <m/>
  </r>
  <r>
    <x v="779"/>
    <m/>
    <s v="female"/>
    <m/>
    <n v="27"/>
    <n v="72.618750000000006"/>
    <n v="0"/>
    <n v="0"/>
    <x v="0"/>
    <s v="."/>
    <s v="."/>
    <s v="."/>
    <s v="."/>
    <n v="0"/>
    <n v="0"/>
    <n v="0"/>
    <n v="0"/>
    <n v="0"/>
    <n v="34"/>
    <n v="0"/>
    <m/>
    <x v="2"/>
    <x v="170"/>
    <m/>
    <m/>
  </r>
  <r>
    <x v="779"/>
    <m/>
    <s v="female"/>
    <m/>
    <n v="30"/>
    <n v="72.618750000000006"/>
    <n v="0"/>
    <n v="0"/>
    <x v="0"/>
    <s v="Remote Alcoholism"/>
    <s v="."/>
    <s v="."/>
    <s v="."/>
    <n v="0"/>
    <n v="0"/>
    <n v="0"/>
    <n v="0"/>
    <n v="0"/>
    <n v="34"/>
    <n v="0"/>
    <m/>
    <x v="2"/>
    <x v="91"/>
    <m/>
    <m/>
  </r>
  <r>
    <x v="779"/>
    <m/>
    <s v="female"/>
    <m/>
    <n v="29"/>
    <n v="72.618750000000006"/>
    <n v="0"/>
    <n v="0"/>
    <x v="0"/>
    <s v="."/>
    <s v="."/>
    <s v="."/>
    <s v="."/>
    <n v="0"/>
    <n v="0"/>
    <n v="0"/>
    <n v="0"/>
    <n v="0"/>
    <n v="34"/>
    <n v="0"/>
    <m/>
    <x v="5"/>
    <x v="185"/>
    <m/>
    <m/>
  </r>
  <r>
    <x v="779"/>
    <m/>
    <s v="female"/>
    <m/>
    <n v="27"/>
    <n v="72.618750000000006"/>
    <n v="0"/>
    <n v="0"/>
    <x v="0"/>
    <s v="."/>
    <s v="."/>
    <s v="."/>
    <s v="."/>
    <n v="0"/>
    <n v="0"/>
    <n v="0"/>
    <n v="0"/>
    <n v="0"/>
    <n v="34"/>
    <n v="0"/>
    <m/>
    <x v="5"/>
    <x v="76"/>
    <m/>
    <m/>
  </r>
  <r>
    <x v="779"/>
    <m/>
    <s v="female"/>
    <m/>
    <n v="30"/>
    <n v="72.618750000000006"/>
    <n v="0"/>
    <n v="0"/>
    <x v="0"/>
    <s v="Active Bereavement"/>
    <s v="."/>
    <s v="."/>
    <s v="."/>
    <n v="0"/>
    <n v="0"/>
    <n v="0"/>
    <n v="0"/>
    <n v="0"/>
    <n v="34"/>
    <n v="0"/>
    <m/>
    <x v="5"/>
    <x v="185"/>
    <m/>
    <m/>
  </r>
  <r>
    <x v="779"/>
    <m/>
    <s v="female"/>
    <m/>
    <n v="30"/>
    <n v="72.618750000000006"/>
    <n v="0"/>
    <n v="0"/>
    <x v="0"/>
    <s v="."/>
    <s v="."/>
    <s v="."/>
    <s v="."/>
    <n v="0"/>
    <n v="0"/>
    <n v="0"/>
    <n v="0"/>
    <n v="0"/>
    <n v="34"/>
    <n v="0"/>
    <m/>
    <x v="9"/>
    <x v="93"/>
    <m/>
    <m/>
  </r>
  <r>
    <x v="779"/>
    <m/>
    <s v="female"/>
    <m/>
    <n v="28"/>
    <n v="72.618750000000006"/>
    <n v="0"/>
    <n v="0"/>
    <x v="0"/>
    <s v="Active Bereavement"/>
    <s v="."/>
    <s v="."/>
    <s v="."/>
    <n v="0"/>
    <n v="0"/>
    <n v="0"/>
    <n v="0"/>
    <n v="0"/>
    <n v="34"/>
    <n v="0"/>
    <m/>
    <x v="5"/>
    <x v="76"/>
    <m/>
    <m/>
  </r>
  <r>
    <x v="779"/>
    <m/>
    <s v="female"/>
    <m/>
    <n v="29"/>
    <n v="72.618750000000006"/>
    <n v="0"/>
    <n v="0"/>
    <x v="0"/>
    <s v="Active Mood disorder"/>
    <s v="Active Bereavement"/>
    <s v="."/>
    <s v="."/>
    <n v="0"/>
    <n v="0"/>
    <n v="0"/>
    <n v="0"/>
    <n v="0"/>
    <n v="34"/>
    <n v="0"/>
    <m/>
    <x v="5"/>
    <x v="167"/>
    <m/>
    <m/>
  </r>
  <r>
    <x v="780"/>
    <m/>
    <s v="male"/>
    <m/>
    <n v="29"/>
    <n v="81.210130000000007"/>
    <n v="0.5"/>
    <n v="0.5"/>
    <x v="4"/>
    <s v="."/>
    <s v="."/>
    <s v="."/>
    <s v="."/>
    <n v="0.5"/>
    <n v="0.5"/>
    <n v="0.5"/>
    <n v="0.5"/>
    <n v="0"/>
    <n v="34"/>
    <n v="2.5"/>
    <m/>
    <x v="8"/>
    <x v="80"/>
    <m/>
    <m/>
  </r>
  <r>
    <x v="780"/>
    <m/>
    <s v="male"/>
    <m/>
    <n v="28"/>
    <n v="81.210130000000007"/>
    <n v="0.5"/>
    <n v="0.5"/>
    <x v="1"/>
    <s v="Active Mood disorder"/>
    <s v="Active Other neurol/med diagnoses"/>
    <s v="."/>
    <s v="."/>
    <n v="1"/>
    <n v="0.5"/>
    <n v="0.5"/>
    <n v="0.5"/>
    <n v="0"/>
    <n v="34"/>
    <n v="3"/>
    <m/>
    <x v="8"/>
    <x v="72"/>
    <m/>
    <m/>
  </r>
  <r>
    <x v="780"/>
    <m/>
    <s v="male"/>
    <m/>
    <n v="25"/>
    <n v="81.210130000000007"/>
    <n v="0.5"/>
    <n v="0"/>
    <x v="4"/>
    <s v="."/>
    <s v="."/>
    <s v="."/>
    <s v="."/>
    <n v="0.5"/>
    <n v="0.5"/>
    <n v="0.5"/>
    <n v="0.5"/>
    <n v="0"/>
    <n v="34"/>
    <n v="2"/>
    <m/>
    <x v="7"/>
    <x v="15"/>
    <m/>
    <m/>
  </r>
  <r>
    <x v="780"/>
    <m/>
    <s v="male"/>
    <m/>
    <n v="25"/>
    <n v="81.210130000000007"/>
    <n v="0.5"/>
    <n v="0"/>
    <x v="4"/>
    <s v="."/>
    <s v="."/>
    <s v="."/>
    <s v="."/>
    <n v="0"/>
    <n v="0.5"/>
    <n v="0.5"/>
    <n v="0"/>
    <n v="0"/>
    <n v="34"/>
    <n v="1"/>
    <m/>
    <x v="7"/>
    <x v="117"/>
    <m/>
    <m/>
  </r>
  <r>
    <x v="781"/>
    <m/>
    <s v="female"/>
    <m/>
    <n v="26"/>
    <n v="76.522930000000002"/>
    <n v="0.5"/>
    <n v="0"/>
    <x v="25"/>
    <s v="."/>
    <s v="."/>
    <s v="."/>
    <s v="."/>
    <n v="0"/>
    <n v="0.5"/>
    <n v="0.5"/>
    <n v="0.5"/>
    <n v="0"/>
    <n v="44"/>
    <n v="1.5"/>
    <m/>
    <x v="0"/>
    <x v="42"/>
    <m/>
    <m/>
  </r>
  <r>
    <x v="781"/>
    <m/>
    <s v="female"/>
    <m/>
    <n v="25"/>
    <n v="76.522930000000002"/>
    <n v="0.5"/>
    <n v="0"/>
    <x v="4"/>
    <s v="."/>
    <s v="."/>
    <s v="."/>
    <s v="."/>
    <n v="0"/>
    <n v="0.5"/>
    <n v="0.5"/>
    <n v="0.5"/>
    <n v="0"/>
    <n v="44"/>
    <n v="1.5"/>
    <m/>
    <x v="0"/>
    <x v="72"/>
    <m/>
    <m/>
  </r>
  <r>
    <x v="781"/>
    <m/>
    <s v="female"/>
    <m/>
    <n v="27"/>
    <n v="76.522930000000002"/>
    <n v="0.5"/>
    <n v="0.5"/>
    <x v="4"/>
    <s v="."/>
    <s v="."/>
    <s v="."/>
    <s v="."/>
    <n v="0"/>
    <n v="0.5"/>
    <n v="1"/>
    <n v="0.5"/>
    <n v="0"/>
    <n v="44"/>
    <n v="2.5"/>
    <m/>
    <x v="0"/>
    <x v="18"/>
    <m/>
    <m/>
  </r>
  <r>
    <x v="781"/>
    <m/>
    <s v="female"/>
    <m/>
    <n v="27"/>
    <n v="76.522930000000002"/>
    <n v="0.5"/>
    <n v="0.5"/>
    <x v="4"/>
    <s v="."/>
    <s v="."/>
    <s v="."/>
    <s v="."/>
    <n v="0.5"/>
    <n v="0.5"/>
    <n v="1"/>
    <n v="0.5"/>
    <n v="0"/>
    <n v="44"/>
    <n v="3"/>
    <m/>
    <x v="0"/>
    <x v="16"/>
    <m/>
    <m/>
  </r>
  <r>
    <x v="781"/>
    <m/>
    <s v="female"/>
    <m/>
    <n v="25"/>
    <n v="76.522930000000002"/>
    <n v="0.5"/>
    <n v="0.5"/>
    <x v="4"/>
    <s v="Remote Other neurol/med diagnoses"/>
    <s v="."/>
    <s v="."/>
    <s v="."/>
    <n v="1"/>
    <n v="0.5"/>
    <n v="1"/>
    <n v="1"/>
    <n v="0"/>
    <n v="44"/>
    <n v="4"/>
    <m/>
    <x v="0"/>
    <x v="48"/>
    <m/>
    <m/>
  </r>
  <r>
    <x v="781"/>
    <m/>
    <s v="female"/>
    <m/>
    <n v="24"/>
    <n v="76.522930000000002"/>
    <n v="1"/>
    <n v="0.5"/>
    <x v="14"/>
    <s v="Active PD idiopathic"/>
    <s v="."/>
    <s v="."/>
    <s v="."/>
    <n v="1"/>
    <n v="1"/>
    <n v="1"/>
    <n v="1"/>
    <n v="0"/>
    <n v="44"/>
    <n v="4.5"/>
    <m/>
    <x v="5"/>
    <x v="147"/>
    <m/>
    <m/>
  </r>
  <r>
    <x v="781"/>
    <m/>
    <s v="female"/>
    <m/>
    <n v="22"/>
    <n v="76.522930000000002"/>
    <n v="1"/>
    <n v="1"/>
    <x v="4"/>
    <s v="."/>
    <s v="."/>
    <s v="."/>
    <s v="."/>
    <n v="1"/>
    <n v="1"/>
    <n v="1"/>
    <n v="1"/>
    <n v="0"/>
    <n v="44"/>
    <n v="5"/>
    <m/>
    <x v="5"/>
    <x v="48"/>
    <m/>
    <m/>
  </r>
  <r>
    <x v="782"/>
    <m/>
    <s v="female"/>
    <m/>
    <n v="29"/>
    <n v="70.981520000000003"/>
    <n v="0"/>
    <n v="0"/>
    <x v="0"/>
    <s v="."/>
    <s v="."/>
    <s v="."/>
    <s v="."/>
    <n v="0"/>
    <n v="0"/>
    <n v="0"/>
    <n v="0"/>
    <n v="0"/>
    <n v="33"/>
    <n v="0"/>
    <m/>
    <x v="5"/>
    <x v="62"/>
    <m/>
    <m/>
  </r>
  <r>
    <x v="782"/>
    <m/>
    <s v="female"/>
    <m/>
    <n v="28"/>
    <n v="70.981520000000003"/>
    <n v="0"/>
    <n v="0"/>
    <x v="0"/>
    <s v="."/>
    <s v="."/>
    <s v="."/>
    <s v="."/>
    <n v="0"/>
    <n v="0"/>
    <n v="0"/>
    <n v="0"/>
    <n v="0"/>
    <n v="33"/>
    <n v="0"/>
    <m/>
    <x v="5"/>
    <x v="61"/>
    <m/>
    <m/>
  </r>
  <r>
    <x v="782"/>
    <m/>
    <s v="female"/>
    <m/>
    <n v="28"/>
    <n v="70.981520000000003"/>
    <n v="0"/>
    <n v="0"/>
    <x v="0"/>
    <s v="."/>
    <s v="."/>
    <s v="."/>
    <s v="."/>
    <n v="0"/>
    <n v="0"/>
    <n v="0"/>
    <n v="0"/>
    <n v="0"/>
    <n v="33"/>
    <n v="0"/>
    <m/>
    <x v="5"/>
    <x v="62"/>
    <m/>
    <m/>
  </r>
  <r>
    <x v="782"/>
    <m/>
    <s v="female"/>
    <m/>
    <n v="29"/>
    <n v="70.981520000000003"/>
    <n v="0"/>
    <n v="0"/>
    <x v="0"/>
    <s v="."/>
    <s v="."/>
    <s v="."/>
    <s v="."/>
    <n v="0"/>
    <n v="0"/>
    <n v="0"/>
    <n v="0"/>
    <n v="0"/>
    <n v="33"/>
    <n v="0"/>
    <m/>
    <x v="9"/>
    <x v="99"/>
    <m/>
    <m/>
  </r>
  <r>
    <x v="782"/>
    <m/>
    <s v="female"/>
    <m/>
    <n v="26"/>
    <n v="70.981520000000003"/>
    <n v="0"/>
    <n v="0"/>
    <x v="0"/>
    <s v="Active Bereavement"/>
    <s v="."/>
    <s v="."/>
    <s v="."/>
    <n v="0"/>
    <n v="0"/>
    <n v="0"/>
    <n v="0"/>
    <n v="0"/>
    <n v="33"/>
    <n v="0"/>
    <m/>
    <x v="9"/>
    <x v="45"/>
    <m/>
    <m/>
  </r>
  <r>
    <x v="782"/>
    <m/>
    <s v="female"/>
    <m/>
    <n v="28"/>
    <n v="70.981520000000003"/>
    <n v="0.5"/>
    <n v="0.5"/>
    <x v="0"/>
    <s v="Remote Bereavement"/>
    <s v="."/>
    <s v="."/>
    <s v="."/>
    <n v="0.5"/>
    <n v="1"/>
    <n v="1"/>
    <n v="0"/>
    <n v="0"/>
    <n v="33"/>
    <n v="3"/>
    <m/>
    <x v="5"/>
    <x v="77"/>
    <m/>
    <m/>
  </r>
  <r>
    <x v="783"/>
    <m/>
    <s v="female"/>
    <m/>
    <n v="29"/>
    <n v="67.512664999999998"/>
    <n v="0"/>
    <n v="0"/>
    <x v="0"/>
    <s v="."/>
    <s v="."/>
    <s v="."/>
    <s v="."/>
    <n v="0"/>
    <n v="0"/>
    <n v="0"/>
    <n v="0"/>
    <n v="0"/>
    <n v="34"/>
    <n v="0"/>
    <m/>
    <x v="8"/>
    <x v="24"/>
    <m/>
    <m/>
  </r>
  <r>
    <x v="783"/>
    <m/>
    <s v="female"/>
    <m/>
    <n v="30"/>
    <n v="67.512664999999998"/>
    <n v="0"/>
    <n v="0"/>
    <x v="0"/>
    <s v="."/>
    <s v="."/>
    <s v="."/>
    <s v="."/>
    <n v="0"/>
    <n v="0"/>
    <n v="0"/>
    <n v="0"/>
    <n v="0"/>
    <n v="34"/>
    <n v="0"/>
    <m/>
    <x v="8"/>
    <x v="36"/>
    <m/>
    <m/>
  </r>
  <r>
    <x v="783"/>
    <m/>
    <s v="female"/>
    <m/>
    <n v="29"/>
    <n v="67.512664999999998"/>
    <n v="0"/>
    <n v="0"/>
    <x v="0"/>
    <s v="Remote Hypothyroidism"/>
    <s v="."/>
    <s v="."/>
    <s v="."/>
    <n v="0"/>
    <n v="0"/>
    <n v="0"/>
    <n v="0"/>
    <n v="0"/>
    <n v="34"/>
    <n v="0"/>
    <m/>
    <x v="4"/>
    <x v="7"/>
    <m/>
    <m/>
  </r>
  <r>
    <x v="783"/>
    <m/>
    <s v="female"/>
    <m/>
    <n v="30"/>
    <n v="67.512664999999998"/>
    <n v="0"/>
    <n v="0"/>
    <x v="0"/>
    <s v="."/>
    <s v="."/>
    <s v="."/>
    <s v="."/>
    <n v="0"/>
    <n v="0"/>
    <n v="0"/>
    <n v="0"/>
    <n v="0"/>
    <n v="34"/>
    <n v="0"/>
    <m/>
    <x v="8"/>
    <x v="36"/>
    <m/>
    <m/>
  </r>
  <r>
    <x v="783"/>
    <m/>
    <s v="female"/>
    <m/>
    <n v="30"/>
    <n v="67.512664999999998"/>
    <n v="0"/>
    <n v="0"/>
    <x v="0"/>
    <s v="Active Mood disorder"/>
    <s v="."/>
    <s v="."/>
    <s v="."/>
    <n v="0"/>
    <n v="0"/>
    <n v="0"/>
    <n v="0"/>
    <n v="0"/>
    <n v="34"/>
    <n v="0"/>
    <m/>
    <x v="8"/>
    <x v="110"/>
    <m/>
    <m/>
  </r>
  <r>
    <x v="783"/>
    <m/>
    <s v="female"/>
    <m/>
    <n v="30"/>
    <n v="67.512664999999998"/>
    <n v="0"/>
    <n v="0"/>
    <x v="0"/>
    <s v="Active Mood disorder"/>
    <s v="Active Hypothyroidism"/>
    <s v="."/>
    <s v="."/>
    <n v="0"/>
    <n v="0"/>
    <n v="0"/>
    <n v="0"/>
    <n v="0"/>
    <n v="34"/>
    <n v="0"/>
    <m/>
    <x v="8"/>
    <x v="40"/>
    <m/>
    <m/>
  </r>
  <r>
    <x v="783"/>
    <m/>
    <s v="female"/>
    <m/>
    <n v="27"/>
    <n v="67.512664999999998"/>
    <n v="0"/>
    <n v="0"/>
    <x v="0"/>
    <s v="."/>
    <s v="."/>
    <s v="."/>
    <s v="."/>
    <n v="0"/>
    <n v="0"/>
    <n v="0"/>
    <n v="0"/>
    <n v="0"/>
    <n v="34"/>
    <n v="0"/>
    <m/>
    <x v="8"/>
    <x v="35"/>
    <m/>
    <m/>
  </r>
  <r>
    <x v="784"/>
    <m/>
    <s v="male"/>
    <m/>
    <n v="29"/>
    <n v="78.310744999999997"/>
    <n v="0"/>
    <n v="0"/>
    <x v="0"/>
    <s v="."/>
    <s v="."/>
    <s v="."/>
    <s v="."/>
    <n v="0"/>
    <n v="0"/>
    <n v="0"/>
    <n v="0"/>
    <n v="0"/>
    <n v="33"/>
    <n v="0"/>
    <m/>
    <x v="1"/>
    <x v="7"/>
    <m/>
    <m/>
  </r>
  <r>
    <x v="784"/>
    <m/>
    <s v="male"/>
    <m/>
    <n v="30"/>
    <n v="78.310744999999997"/>
    <n v="0"/>
    <n v="0"/>
    <x v="0"/>
    <s v="."/>
    <s v="."/>
    <s v="."/>
    <s v="."/>
    <n v="0"/>
    <n v="0"/>
    <n v="0"/>
    <n v="0"/>
    <n v="0"/>
    <n v="33"/>
    <n v="0"/>
    <m/>
    <x v="1"/>
    <x v="8"/>
    <m/>
    <m/>
  </r>
  <r>
    <x v="784"/>
    <m/>
    <s v="male"/>
    <m/>
    <n v="29"/>
    <n v="78.310744999999997"/>
    <n v="0"/>
    <n v="0"/>
    <x v="0"/>
    <s v="."/>
    <s v="."/>
    <s v="."/>
    <s v="."/>
    <n v="0"/>
    <n v="0"/>
    <n v="0"/>
    <n v="0"/>
    <n v="0"/>
    <n v="33"/>
    <n v="0"/>
    <m/>
    <x v="1"/>
    <x v="35"/>
    <m/>
    <m/>
  </r>
  <r>
    <x v="784"/>
    <m/>
    <s v="male"/>
    <m/>
    <n v="30"/>
    <n v="78.310744999999997"/>
    <n v="0"/>
    <n v="0"/>
    <x v="0"/>
    <s v="."/>
    <s v="."/>
    <s v="."/>
    <s v="."/>
    <n v="0"/>
    <n v="0"/>
    <n v="0"/>
    <n v="0"/>
    <n v="0"/>
    <n v="33"/>
    <n v="0"/>
    <m/>
    <x v="1"/>
    <x v="8"/>
    <m/>
    <m/>
  </r>
  <r>
    <x v="784"/>
    <m/>
    <s v="male"/>
    <m/>
    <n v="30"/>
    <n v="78.310744999999997"/>
    <n v="0"/>
    <n v="0"/>
    <x v="0"/>
    <s v="."/>
    <s v="."/>
    <s v="."/>
    <s v="."/>
    <n v="0"/>
    <n v="0"/>
    <n v="0"/>
    <n v="0"/>
    <n v="0"/>
    <n v="33"/>
    <n v="0"/>
    <m/>
    <x v="1"/>
    <x v="39"/>
    <m/>
    <m/>
  </r>
  <r>
    <x v="784"/>
    <m/>
    <s v="male"/>
    <m/>
    <n v="29"/>
    <n v="78.310744999999997"/>
    <n v="0"/>
    <n v="0"/>
    <x v="0"/>
    <s v="."/>
    <s v="."/>
    <s v="."/>
    <s v="."/>
    <n v="0"/>
    <n v="0"/>
    <n v="0"/>
    <n v="0"/>
    <n v="0"/>
    <n v="33"/>
    <n v="0"/>
    <m/>
    <x v="2"/>
    <x v="5"/>
    <m/>
    <m/>
  </r>
  <r>
    <x v="784"/>
    <m/>
    <s v="male"/>
    <m/>
    <n v="30"/>
    <n v="78.310744999999997"/>
    <n v="0"/>
    <n v="0"/>
    <x v="0"/>
    <s v="."/>
    <s v="."/>
    <s v="."/>
    <s v="."/>
    <n v="0"/>
    <n v="0"/>
    <n v="0"/>
    <n v="0"/>
    <n v="0"/>
    <n v="33"/>
    <n v="0"/>
    <m/>
    <x v="2"/>
    <x v="67"/>
    <m/>
    <m/>
  </r>
  <r>
    <x v="784"/>
    <m/>
    <s v="male"/>
    <m/>
    <n v="29"/>
    <n v="78.310744999999997"/>
    <n v="0"/>
    <n v="0"/>
    <x v="0"/>
    <s v="."/>
    <s v="."/>
    <s v="."/>
    <s v="."/>
    <n v="0"/>
    <n v="0"/>
    <n v="0"/>
    <n v="0"/>
    <n v="0"/>
    <n v="33"/>
    <n v="0"/>
    <m/>
    <x v="1"/>
    <x v="112"/>
    <m/>
    <m/>
  </r>
  <r>
    <x v="784"/>
    <m/>
    <s v="male"/>
    <m/>
    <n v="29"/>
    <n v="78.310744999999997"/>
    <n v="0"/>
    <n v="0"/>
    <x v="0"/>
    <s v="Active Mood disorder"/>
    <s v="."/>
    <s v="."/>
    <s v="."/>
    <n v="0"/>
    <n v="0"/>
    <n v="0"/>
    <n v="0"/>
    <n v="0"/>
    <n v="33"/>
    <n v="0"/>
    <m/>
    <x v="2"/>
    <x v="4"/>
    <m/>
    <m/>
  </r>
  <r>
    <x v="784"/>
    <m/>
    <s v="male"/>
    <m/>
    <n v="29"/>
    <n v="78.310744999999997"/>
    <n v="0"/>
    <n v="0"/>
    <x v="0"/>
    <s v="."/>
    <s v="."/>
    <s v="."/>
    <s v="."/>
    <n v="0"/>
    <n v="0"/>
    <n v="0"/>
    <n v="0"/>
    <n v="0"/>
    <n v="33"/>
    <n v="0"/>
    <m/>
    <x v="2"/>
    <x v="97"/>
    <m/>
    <m/>
  </r>
  <r>
    <x v="784"/>
    <m/>
    <s v="male"/>
    <m/>
    <n v="29"/>
    <n v="78.310744999999997"/>
    <n v="0"/>
    <n v="0"/>
    <x v="0"/>
    <s v="."/>
    <s v="."/>
    <s v="."/>
    <s v="."/>
    <n v="0"/>
    <n v="0"/>
    <n v="0"/>
    <n v="0"/>
    <n v="0"/>
    <n v="33"/>
    <n v="0"/>
    <m/>
    <x v="2"/>
    <x v="154"/>
    <m/>
    <m/>
  </r>
  <r>
    <x v="785"/>
    <m/>
    <s v="female"/>
    <m/>
    <n v="30"/>
    <n v="74.488709999999998"/>
    <n v="0"/>
    <n v="0"/>
    <x v="0"/>
    <s v="."/>
    <s v="."/>
    <s v="."/>
    <s v="."/>
    <n v="0"/>
    <n v="0"/>
    <n v="0"/>
    <n v="0"/>
    <n v="0"/>
    <n v="34"/>
    <n v="0"/>
    <m/>
    <x v="1"/>
    <x v="97"/>
    <m/>
    <m/>
  </r>
  <r>
    <x v="785"/>
    <m/>
    <s v="female"/>
    <m/>
    <n v="29"/>
    <n v="74.488709999999998"/>
    <n v="0"/>
    <n v="0"/>
    <x v="0"/>
    <s v="."/>
    <s v="."/>
    <s v="."/>
    <s v="."/>
    <n v="0"/>
    <n v="0"/>
    <n v="0"/>
    <n v="0"/>
    <n v="0"/>
    <n v="34"/>
    <n v="0"/>
    <m/>
    <x v="1"/>
    <x v="16"/>
    <m/>
    <m/>
  </r>
  <r>
    <x v="785"/>
    <m/>
    <s v="female"/>
    <m/>
    <n v="29"/>
    <n v="74.488709999999998"/>
    <n v="0"/>
    <n v="0"/>
    <x v="0"/>
    <s v="."/>
    <s v="."/>
    <s v="."/>
    <s v="."/>
    <n v="0"/>
    <n v="0"/>
    <n v="0"/>
    <n v="0"/>
    <n v="0"/>
    <n v="34"/>
    <n v="0"/>
    <m/>
    <x v="1"/>
    <x v="23"/>
    <m/>
    <m/>
  </r>
  <r>
    <x v="786"/>
    <m/>
    <s v="female"/>
    <m/>
    <n v="28"/>
    <n v="69.377139999999997"/>
    <n v="0"/>
    <n v="0"/>
    <x v="0"/>
    <s v="Remote Mood disorder"/>
    <s v="."/>
    <s v="."/>
    <s v="."/>
    <n v="0"/>
    <n v="0"/>
    <n v="0"/>
    <n v="0"/>
    <n v="0"/>
    <n v="33"/>
    <n v="0"/>
    <m/>
    <x v="8"/>
    <x v="37"/>
    <m/>
    <m/>
  </r>
  <r>
    <x v="786"/>
    <m/>
    <s v="female"/>
    <m/>
    <n v="28"/>
    <n v="69.377139999999997"/>
    <n v="0"/>
    <n v="0"/>
    <x v="0"/>
    <s v="Remote Mood disorder"/>
    <s v="."/>
    <s v="."/>
    <s v="."/>
    <n v="0"/>
    <n v="0"/>
    <n v="0"/>
    <n v="0"/>
    <n v="0"/>
    <n v="33"/>
    <n v="0"/>
    <m/>
    <x v="8"/>
    <x v="78"/>
    <m/>
    <m/>
  </r>
  <r>
    <x v="787"/>
    <m/>
    <s v="female"/>
    <m/>
    <n v="30"/>
    <n v="66.206710000000001"/>
    <n v="0"/>
    <n v="0"/>
    <x v="0"/>
    <s v="."/>
    <s v="."/>
    <s v="."/>
    <s v="."/>
    <n v="0"/>
    <n v="0"/>
    <n v="0"/>
    <n v="0"/>
    <n v="0"/>
    <n v="33"/>
    <n v="0"/>
    <m/>
    <x v="1"/>
    <x v="49"/>
    <m/>
    <m/>
  </r>
  <r>
    <x v="787"/>
    <m/>
    <s v="female"/>
    <m/>
    <n v="30"/>
    <n v="66.206710000000001"/>
    <n v="0"/>
    <n v="0"/>
    <x v="0"/>
    <s v="."/>
    <s v="."/>
    <s v="."/>
    <s v="."/>
    <n v="0"/>
    <n v="0"/>
    <n v="0"/>
    <n v="0"/>
    <n v="0"/>
    <n v="33"/>
    <n v="0"/>
    <m/>
    <x v="3"/>
    <x v="97"/>
    <m/>
    <m/>
  </r>
  <r>
    <x v="787"/>
    <m/>
    <s v="female"/>
    <m/>
    <n v="28"/>
    <n v="66.206710000000001"/>
    <n v="0"/>
    <n v="0"/>
    <x v="0"/>
    <s v="."/>
    <s v="."/>
    <s v="."/>
    <s v="."/>
    <n v="0"/>
    <n v="0"/>
    <n v="0"/>
    <n v="0"/>
    <n v="0"/>
    <n v="33"/>
    <n v="0"/>
    <m/>
    <x v="3"/>
    <x v="25"/>
    <m/>
    <m/>
  </r>
  <r>
    <x v="787"/>
    <m/>
    <s v="female"/>
    <m/>
    <n v="28"/>
    <n v="66.206710000000001"/>
    <n v="0"/>
    <n v="0"/>
    <x v="0"/>
    <s v="."/>
    <s v="."/>
    <s v="."/>
    <s v="."/>
    <n v="0"/>
    <n v="0"/>
    <n v="0"/>
    <n v="0"/>
    <n v="0"/>
    <n v="33"/>
    <n v="0"/>
    <m/>
    <x v="10"/>
    <x v="42"/>
    <m/>
    <m/>
  </r>
  <r>
    <x v="787"/>
    <m/>
    <s v="female"/>
    <m/>
    <n v="30"/>
    <n v="66.206710000000001"/>
    <n v="0"/>
    <n v="0"/>
    <x v="0"/>
    <s v="."/>
    <s v="."/>
    <s v="."/>
    <s v="."/>
    <n v="0"/>
    <n v="0"/>
    <n v="0"/>
    <n v="0"/>
    <n v="0"/>
    <n v="33"/>
    <n v="0"/>
    <m/>
    <x v="3"/>
    <x v="23"/>
    <m/>
    <m/>
  </r>
  <r>
    <x v="788"/>
    <m/>
    <s v="female"/>
    <m/>
    <n v="29"/>
    <n v="58.543464999999998"/>
    <n v="0"/>
    <n v="0"/>
    <x v="0"/>
    <s v="Remote Mood disorder"/>
    <s v="Remote Hypothyroidism"/>
    <s v="."/>
    <s v="."/>
    <n v="0"/>
    <n v="0"/>
    <n v="0"/>
    <n v="0"/>
    <n v="0"/>
    <n v="33"/>
    <n v="0"/>
    <m/>
    <x v="1"/>
    <x v="50"/>
    <m/>
    <m/>
  </r>
  <r>
    <x v="789"/>
    <m/>
    <s v="female"/>
    <m/>
    <n v="19"/>
    <n v="77.281310000000005"/>
    <n v="0.5"/>
    <n v="0.5"/>
    <x v="4"/>
    <s v="Remote Mood disorder"/>
    <s v="."/>
    <s v="."/>
    <s v="."/>
    <n v="0.5"/>
    <n v="1"/>
    <n v="1"/>
    <n v="1"/>
    <n v="0"/>
    <n v="34"/>
    <n v="4"/>
    <m/>
    <x v="5"/>
    <x v="65"/>
    <m/>
    <m/>
  </r>
  <r>
    <x v="790"/>
    <m/>
    <s v="male"/>
    <m/>
    <n v="29"/>
    <n v="76.881584000000004"/>
    <n v="0"/>
    <n v="0"/>
    <x v="0"/>
    <s v="Active Mood disorder"/>
    <s v="."/>
    <s v="."/>
    <s v="."/>
    <n v="0"/>
    <n v="0"/>
    <n v="0"/>
    <n v="0"/>
    <n v="0"/>
    <n v="33"/>
    <n v="0"/>
    <m/>
    <x v="7"/>
    <x v="5"/>
    <m/>
    <m/>
  </r>
  <r>
    <x v="790"/>
    <m/>
    <s v="male"/>
    <m/>
    <n v="28"/>
    <n v="76.881584000000004"/>
    <n v="0.5"/>
    <n v="0.5"/>
    <x v="7"/>
    <s v="."/>
    <s v="."/>
    <s v="."/>
    <s v="."/>
    <n v="0.5"/>
    <n v="0.5"/>
    <n v="0"/>
    <n v="0.5"/>
    <n v="1"/>
    <n v="33"/>
    <n v="3"/>
    <m/>
    <x v="7"/>
    <x v="24"/>
    <m/>
    <m/>
  </r>
  <r>
    <x v="790"/>
    <m/>
    <s v="male"/>
    <m/>
    <n v="28"/>
    <n v="76.881584000000004"/>
    <n v="0.5"/>
    <n v="0"/>
    <x v="1"/>
    <s v="Active Mood disorder"/>
    <s v="Active Other neurol/med diagnoses"/>
    <s v="."/>
    <s v="."/>
    <n v="0.5"/>
    <n v="0.5"/>
    <n v="0"/>
    <n v="0"/>
    <n v="1"/>
    <n v="33"/>
    <n v="2"/>
    <m/>
    <x v="7"/>
    <x v="133"/>
    <m/>
    <m/>
  </r>
  <r>
    <x v="790"/>
    <m/>
    <s v="male"/>
    <m/>
    <n v="29"/>
    <n v="76.881584000000004"/>
    <n v="0.5"/>
    <n v="0.5"/>
    <x v="1"/>
    <s v="Remote Mood disorder"/>
    <s v="Active Other neurol/med diagnoses"/>
    <s v="."/>
    <s v="."/>
    <n v="0.5"/>
    <n v="0.5"/>
    <n v="0"/>
    <n v="0"/>
    <n v="1"/>
    <n v="33"/>
    <n v="2.5"/>
    <m/>
    <x v="7"/>
    <x v="24"/>
    <m/>
    <m/>
  </r>
  <r>
    <x v="791"/>
    <m/>
    <s v="male"/>
    <m/>
    <n v="20"/>
    <n v="78.078025999999994"/>
    <n v="1"/>
    <n v="1"/>
    <x v="10"/>
    <s v="Active Mood disorder"/>
    <s v="Remote Hydrocephalus"/>
    <s v="Remote Seizure Disorder"/>
    <s v="Active Other neurol/med diagnoses"/>
    <n v="1"/>
    <n v="1"/>
    <n v="1"/>
    <n v="1"/>
    <n v="0"/>
    <n v="33"/>
    <n v="5"/>
    <m/>
    <x v="10"/>
    <x v="4"/>
    <m/>
    <m/>
  </r>
  <r>
    <x v="792"/>
    <m/>
    <s v="male"/>
    <m/>
    <n v="19"/>
    <n v="90.116355999999996"/>
    <n v="1"/>
    <n v="1"/>
    <x v="4"/>
    <s v="."/>
    <s v="."/>
    <s v="."/>
    <s v="."/>
    <n v="1"/>
    <n v="1"/>
    <n v="1"/>
    <n v="1"/>
    <n v="0"/>
    <n v="33"/>
    <n v="5"/>
    <m/>
    <x v="3"/>
    <x v="49"/>
    <m/>
    <m/>
  </r>
  <r>
    <x v="792"/>
    <m/>
    <s v="male"/>
    <m/>
    <n v="20"/>
    <n v="90.116355999999996"/>
    <n v="0.5"/>
    <n v="1"/>
    <x v="4"/>
    <s v="."/>
    <s v="."/>
    <s v="."/>
    <s v="."/>
    <n v="0.5"/>
    <n v="0.5"/>
    <n v="1"/>
    <n v="1"/>
    <n v="0"/>
    <n v="33"/>
    <n v="4"/>
    <m/>
    <x v="3"/>
    <x v="15"/>
    <m/>
    <m/>
  </r>
  <r>
    <x v="793"/>
    <m/>
    <s v="male"/>
    <m/>
    <m/>
    <n v="73.445589999999996"/>
    <n v="0.5"/>
    <n v="0.5"/>
    <x v="7"/>
    <s v="."/>
    <s v="."/>
    <s v="."/>
    <s v="."/>
    <n v="0.5"/>
    <n v="0.5"/>
    <n v="0.5"/>
    <n v="0"/>
    <n v="0"/>
    <n v="34"/>
    <n v="2"/>
    <m/>
    <x v="7"/>
    <x v="117"/>
    <m/>
    <m/>
  </r>
  <r>
    <x v="793"/>
    <m/>
    <s v="male"/>
    <m/>
    <m/>
    <n v="73.445589999999996"/>
    <n v="1"/>
    <n v="1"/>
    <x v="18"/>
    <s v="AD dem cannot be primary"/>
    <s v="."/>
    <s v="."/>
    <s v="."/>
    <n v="1"/>
    <n v="2"/>
    <n v="1"/>
    <n v="1"/>
    <n v="1"/>
    <n v="34"/>
    <n v="7"/>
    <m/>
    <x v="0"/>
    <x v="0"/>
    <m/>
    <m/>
  </r>
  <r>
    <x v="793"/>
    <m/>
    <s v="male"/>
    <m/>
    <m/>
    <n v="73.445589999999996"/>
    <n v="1"/>
    <n v="1"/>
    <x v="18"/>
    <s v="AD dem cannot be primary"/>
    <s v="."/>
    <s v="."/>
    <s v="."/>
    <n v="1"/>
    <n v="2"/>
    <n v="1"/>
    <n v="1"/>
    <n v="1"/>
    <n v="34"/>
    <n v="7"/>
    <m/>
    <x v="0"/>
    <x v="0"/>
    <m/>
    <m/>
  </r>
  <r>
    <x v="794"/>
    <m/>
    <s v="female"/>
    <m/>
    <n v="29"/>
    <n v="62.806297000000001"/>
    <n v="0"/>
    <n v="0"/>
    <x v="0"/>
    <s v="Active Affective disorder"/>
    <s v="."/>
    <s v="."/>
    <s v="."/>
    <n v="0"/>
    <n v="0.5"/>
    <n v="0"/>
    <n v="0"/>
    <n v="0"/>
    <n v="33"/>
    <n v="0.5"/>
    <m/>
    <x v="0"/>
    <x v="62"/>
    <m/>
    <m/>
  </r>
  <r>
    <x v="794"/>
    <m/>
    <s v="female"/>
    <m/>
    <n v="30"/>
    <n v="62.806297000000001"/>
    <n v="0"/>
    <n v="0"/>
    <x v="0"/>
    <s v="Active Mood disorder"/>
    <s v="Remote Hypothyroidism"/>
    <s v="."/>
    <s v="."/>
    <n v="0"/>
    <n v="0"/>
    <n v="0"/>
    <n v="0"/>
    <n v="0"/>
    <n v="33"/>
    <n v="0"/>
    <m/>
    <x v="0"/>
    <x v="86"/>
    <m/>
    <m/>
  </r>
  <r>
    <x v="794"/>
    <m/>
    <s v="female"/>
    <m/>
    <n v="30"/>
    <n v="62.806297000000001"/>
    <n v="0"/>
    <n v="0"/>
    <x v="0"/>
    <s v="Active Mood disorder"/>
    <s v="."/>
    <s v="."/>
    <s v="."/>
    <n v="0"/>
    <n v="0"/>
    <n v="0"/>
    <n v="0"/>
    <n v="0"/>
    <n v="33"/>
    <n v="0"/>
    <m/>
    <x v="0"/>
    <x v="86"/>
    <m/>
    <m/>
  </r>
  <r>
    <x v="794"/>
    <m/>
    <s v="female"/>
    <m/>
    <n v="30"/>
    <n v="62.806297000000001"/>
    <n v="0"/>
    <n v="0"/>
    <x v="0"/>
    <s v="Remote Mood disorder"/>
    <s v="Active Hypothyroidism"/>
    <s v="."/>
    <s v="."/>
    <n v="0"/>
    <n v="0"/>
    <n v="0"/>
    <n v="0"/>
    <n v="0"/>
    <n v="33"/>
    <n v="0"/>
    <m/>
    <x v="0"/>
    <x v="11"/>
    <m/>
    <m/>
  </r>
  <r>
    <x v="794"/>
    <m/>
    <s v="female"/>
    <m/>
    <n v="29"/>
    <n v="62.806297000000001"/>
    <n v="0"/>
    <n v="0"/>
    <x v="0"/>
    <s v="Active Mood disorder"/>
    <s v="."/>
    <s v="."/>
    <s v="."/>
    <n v="0"/>
    <n v="0"/>
    <n v="0"/>
    <n v="0"/>
    <n v="0"/>
    <n v="33"/>
    <n v="0"/>
    <m/>
    <x v="0"/>
    <x v="38"/>
    <m/>
    <m/>
  </r>
  <r>
    <x v="794"/>
    <m/>
    <s v="female"/>
    <m/>
    <n v="29"/>
    <n v="62.806297000000001"/>
    <n v="0"/>
    <n v="0"/>
    <x v="0"/>
    <s v="Active Mood disorder"/>
    <s v="."/>
    <s v="."/>
    <s v="."/>
    <n v="0"/>
    <n v="0"/>
    <n v="0"/>
    <n v="0"/>
    <n v="0"/>
    <n v="33"/>
    <n v="0"/>
    <m/>
    <x v="0"/>
    <x v="57"/>
    <m/>
    <m/>
  </r>
  <r>
    <x v="794"/>
    <m/>
    <s v="female"/>
    <m/>
    <n v="30"/>
    <n v="62.806297000000001"/>
    <n v="0"/>
    <n v="0"/>
    <x v="0"/>
    <s v="."/>
    <s v="."/>
    <s v="."/>
    <s v="."/>
    <n v="0"/>
    <n v="0"/>
    <n v="0"/>
    <n v="0"/>
    <n v="0"/>
    <n v="33"/>
    <n v="0"/>
    <m/>
    <x v="0"/>
    <x v="38"/>
    <m/>
    <m/>
  </r>
  <r>
    <x v="794"/>
    <m/>
    <s v="female"/>
    <m/>
    <n v="29"/>
    <n v="62.806297000000001"/>
    <n v="0"/>
    <n v="0"/>
    <x v="0"/>
    <s v="."/>
    <s v="."/>
    <s v="."/>
    <s v="."/>
    <n v="0"/>
    <n v="0"/>
    <n v="0"/>
    <n v="0"/>
    <n v="0"/>
    <n v="33"/>
    <n v="0"/>
    <m/>
    <x v="1"/>
    <x v="74"/>
    <m/>
    <m/>
  </r>
  <r>
    <x v="794"/>
    <m/>
    <s v="female"/>
    <m/>
    <n v="29"/>
    <n v="62.806297000000001"/>
    <n v="0"/>
    <n v="0"/>
    <x v="0"/>
    <s v="."/>
    <s v="."/>
    <s v="."/>
    <s v="."/>
    <n v="0"/>
    <n v="0"/>
    <n v="0"/>
    <n v="0"/>
    <n v="0"/>
    <n v="33"/>
    <n v="0"/>
    <m/>
    <x v="1"/>
    <x v="80"/>
    <m/>
    <m/>
  </r>
  <r>
    <x v="794"/>
    <m/>
    <s v="female"/>
    <m/>
    <n v="30"/>
    <n v="62.806297000000001"/>
    <n v="0"/>
    <n v="0"/>
    <x v="0"/>
    <s v="."/>
    <s v="."/>
    <s v="."/>
    <s v="."/>
    <n v="0"/>
    <n v="0"/>
    <n v="0"/>
    <n v="0"/>
    <n v="0"/>
    <n v="33"/>
    <n v="0"/>
    <m/>
    <x v="1"/>
    <x v="73"/>
    <m/>
    <m/>
  </r>
  <r>
    <x v="794"/>
    <m/>
    <s v="female"/>
    <m/>
    <n v="30"/>
    <n v="62.806297000000001"/>
    <n v="0"/>
    <n v="0"/>
    <x v="0"/>
    <s v="Active Mood disorder"/>
    <s v="Remote Hypothyroidism"/>
    <s v="."/>
    <s v="."/>
    <n v="0"/>
    <n v="0"/>
    <n v="0"/>
    <n v="0"/>
    <n v="0"/>
    <n v="33"/>
    <n v="0"/>
    <m/>
    <x v="1"/>
    <x v="11"/>
    <m/>
    <m/>
  </r>
  <r>
    <x v="794"/>
    <m/>
    <s v="female"/>
    <m/>
    <n v="30"/>
    <n v="62.806297000000001"/>
    <n v="0"/>
    <n v="0"/>
    <x v="0"/>
    <s v="Active Mood disorder"/>
    <s v="."/>
    <s v="."/>
    <s v="."/>
    <n v="0"/>
    <n v="0"/>
    <n v="0"/>
    <n v="0"/>
    <n v="0"/>
    <n v="33"/>
    <n v="0"/>
    <m/>
    <x v="2"/>
    <x v="12"/>
    <m/>
    <m/>
  </r>
  <r>
    <x v="794"/>
    <m/>
    <s v="female"/>
    <m/>
    <n v="30"/>
    <n v="62.806297000000001"/>
    <n v="0"/>
    <n v="0"/>
    <x v="0"/>
    <s v="Remote Mood disorder"/>
    <s v="Remote Hypothyroidism"/>
    <s v="."/>
    <s v="."/>
    <n v="0"/>
    <n v="0"/>
    <n v="0"/>
    <n v="0"/>
    <n v="0"/>
    <n v="33"/>
    <n v="0"/>
    <m/>
    <x v="1"/>
    <x v="11"/>
    <m/>
    <m/>
  </r>
  <r>
    <x v="794"/>
    <m/>
    <s v="female"/>
    <m/>
    <n v="30"/>
    <n v="62.806297000000001"/>
    <n v="0"/>
    <n v="0"/>
    <x v="0"/>
    <s v="Remote Mood disorder"/>
    <s v="Remote PD idiopathic"/>
    <s v="."/>
    <s v="."/>
    <n v="0"/>
    <n v="0"/>
    <n v="0"/>
    <n v="0"/>
    <n v="0"/>
    <n v="33"/>
    <n v="0"/>
    <m/>
    <x v="2"/>
    <x v="11"/>
    <m/>
    <m/>
  </r>
  <r>
    <x v="794"/>
    <m/>
    <s v="female"/>
    <m/>
    <n v="30"/>
    <n v="62.806297000000001"/>
    <n v="0"/>
    <n v="0"/>
    <x v="0"/>
    <s v="Remote Med-induced Cog Dys"/>
    <s v="."/>
    <s v="."/>
    <s v="."/>
    <n v="0"/>
    <n v="0"/>
    <n v="0"/>
    <n v="0"/>
    <n v="0"/>
    <n v="33"/>
    <n v="0"/>
    <m/>
    <x v="2"/>
    <x v="86"/>
    <m/>
    <m/>
  </r>
  <r>
    <x v="794"/>
    <m/>
    <s v="female"/>
    <m/>
    <n v="29"/>
    <n v="62.806297000000001"/>
    <n v="0"/>
    <n v="0"/>
    <x v="0"/>
    <s v="."/>
    <s v="."/>
    <s v="."/>
    <s v="."/>
    <n v="0"/>
    <n v="0"/>
    <n v="0"/>
    <n v="0"/>
    <n v="0"/>
    <n v="33"/>
    <n v="0"/>
    <m/>
    <x v="1"/>
    <x v="73"/>
    <m/>
    <m/>
  </r>
  <r>
    <x v="794"/>
    <m/>
    <s v="female"/>
    <m/>
    <n v="30"/>
    <n v="62.806297000000001"/>
    <n v="0"/>
    <n v="0"/>
    <x v="0"/>
    <s v="."/>
    <s v="."/>
    <s v="."/>
    <s v="."/>
    <n v="0"/>
    <n v="0"/>
    <n v="0"/>
    <n v="0"/>
    <n v="0"/>
    <n v="33"/>
    <n v="0"/>
    <m/>
    <x v="2"/>
    <x v="10"/>
    <m/>
    <m/>
  </r>
  <r>
    <x v="794"/>
    <m/>
    <s v="female"/>
    <m/>
    <n v="30"/>
    <n v="62.806297000000001"/>
    <n v="0"/>
    <n v="0"/>
    <x v="0"/>
    <s v="Remote Mood disorder"/>
    <s v="."/>
    <s v="."/>
    <s v="."/>
    <n v="0"/>
    <n v="0"/>
    <n v="0"/>
    <n v="0"/>
    <n v="0"/>
    <n v="33"/>
    <n v="0"/>
    <m/>
    <x v="2"/>
    <x v="13"/>
    <m/>
    <m/>
  </r>
  <r>
    <x v="795"/>
    <m/>
    <s v="male"/>
    <m/>
    <n v="22"/>
    <n v="79.255300000000005"/>
    <n v="1"/>
    <n v="1"/>
    <x v="29"/>
    <s v="Remote Mood disorder"/>
    <s v="."/>
    <s v="."/>
    <s v="."/>
    <n v="1"/>
    <n v="1"/>
    <n v="1"/>
    <n v="1"/>
    <n v="0"/>
    <n v="44"/>
    <n v="5"/>
    <m/>
    <x v="26"/>
    <x v="116"/>
    <m/>
    <m/>
  </r>
  <r>
    <x v="795"/>
    <m/>
    <s v="male"/>
    <m/>
    <n v="13"/>
    <n v="79.255300000000005"/>
    <n v="2"/>
    <n v="2"/>
    <x v="29"/>
    <s v="Remote Other neurol/med diagnoses"/>
    <s v="."/>
    <s v="."/>
    <s v="."/>
    <n v="3"/>
    <n v="2"/>
    <n v="2"/>
    <n v="2"/>
    <n v="3"/>
    <n v="44"/>
    <n v="14"/>
    <m/>
    <x v="26"/>
    <x v="136"/>
    <m/>
    <m/>
  </r>
  <r>
    <x v="796"/>
    <m/>
    <s v="male"/>
    <m/>
    <n v="29"/>
    <n v="65.210130000000007"/>
    <n v="0"/>
    <n v="0"/>
    <x v="0"/>
    <s v="."/>
    <s v="."/>
    <s v="."/>
    <s v="."/>
    <n v="0"/>
    <n v="0"/>
    <n v="0"/>
    <n v="0"/>
    <n v="0"/>
    <n v="22"/>
    <n v="0"/>
    <m/>
    <x v="16"/>
    <x v="105"/>
    <m/>
    <m/>
  </r>
  <r>
    <x v="796"/>
    <m/>
    <s v="male"/>
    <m/>
    <n v="29"/>
    <n v="65.210130000000007"/>
    <n v="0"/>
    <n v="0"/>
    <x v="0"/>
    <s v="."/>
    <s v="."/>
    <s v="."/>
    <s v="."/>
    <n v="0"/>
    <n v="0"/>
    <n v="0"/>
    <n v="0"/>
    <n v="0"/>
    <n v="22"/>
    <n v="0"/>
    <m/>
    <x v="16"/>
    <x v="199"/>
    <m/>
    <m/>
  </r>
  <r>
    <x v="796"/>
    <m/>
    <s v="male"/>
    <m/>
    <n v="29"/>
    <n v="65.210130000000007"/>
    <n v="0"/>
    <n v="0"/>
    <x v="0"/>
    <s v="."/>
    <s v="."/>
    <s v="."/>
    <s v="."/>
    <n v="0"/>
    <n v="0"/>
    <n v="0"/>
    <n v="0"/>
    <n v="0"/>
    <n v="22"/>
    <n v="0"/>
    <m/>
    <x v="16"/>
    <x v="142"/>
    <m/>
    <m/>
  </r>
  <r>
    <x v="796"/>
    <m/>
    <s v="male"/>
    <m/>
    <n v="28"/>
    <n v="65.210130000000007"/>
    <n v="0"/>
    <n v="0"/>
    <x v="0"/>
    <s v="Active Bereavement"/>
    <s v="Remote Other neurol/med diagnoses"/>
    <s v="."/>
    <s v="."/>
    <n v="0"/>
    <n v="0"/>
    <n v="0"/>
    <n v="0"/>
    <n v="0"/>
    <n v="22"/>
    <n v="0"/>
    <m/>
    <x v="16"/>
    <x v="204"/>
    <m/>
    <m/>
  </r>
  <r>
    <x v="796"/>
    <m/>
    <s v="male"/>
    <m/>
    <n v="27"/>
    <n v="65.210130000000007"/>
    <n v="0"/>
    <n v="0"/>
    <x v="0"/>
    <s v="Active Other neurol/med diagnoses"/>
    <s v="."/>
    <s v="."/>
    <s v="."/>
    <n v="0"/>
    <n v="0"/>
    <n v="0"/>
    <n v="0"/>
    <n v="0"/>
    <n v="22"/>
    <n v="0"/>
    <m/>
    <x v="0"/>
    <x v="0"/>
    <m/>
    <m/>
  </r>
  <r>
    <x v="796"/>
    <m/>
    <s v="male"/>
    <m/>
    <n v="29"/>
    <n v="65.210130000000007"/>
    <n v="0"/>
    <n v="0"/>
    <x v="0"/>
    <s v="."/>
    <s v="."/>
    <s v="."/>
    <s v="."/>
    <n v="0"/>
    <n v="0"/>
    <n v="0"/>
    <n v="0"/>
    <n v="0"/>
    <n v="22"/>
    <n v="0"/>
    <m/>
    <x v="16"/>
    <x v="153"/>
    <m/>
    <m/>
  </r>
  <r>
    <x v="796"/>
    <m/>
    <s v="male"/>
    <m/>
    <n v="29"/>
    <n v="65.210130000000007"/>
    <n v="0"/>
    <n v="0"/>
    <x v="0"/>
    <s v="."/>
    <s v="."/>
    <s v="."/>
    <s v="."/>
    <n v="0"/>
    <n v="0"/>
    <n v="0"/>
    <n v="0"/>
    <n v="0"/>
    <n v="22"/>
    <n v="0"/>
    <m/>
    <x v="16"/>
    <x v="204"/>
    <m/>
    <m/>
  </r>
  <r>
    <x v="796"/>
    <m/>
    <s v="male"/>
    <m/>
    <n v="28"/>
    <n v="65.210130000000007"/>
    <n v="0"/>
    <n v="0"/>
    <x v="0"/>
    <s v="."/>
    <s v="."/>
    <s v="."/>
    <s v="."/>
    <n v="0"/>
    <n v="0"/>
    <n v="0"/>
    <n v="0"/>
    <n v="0"/>
    <n v="22"/>
    <n v="0"/>
    <m/>
    <x v="16"/>
    <x v="139"/>
    <m/>
    <m/>
  </r>
  <r>
    <x v="796"/>
    <m/>
    <s v="male"/>
    <m/>
    <n v="30"/>
    <n v="65.210130000000007"/>
    <n v="0"/>
    <n v="0"/>
    <x v="0"/>
    <s v="."/>
    <s v="."/>
    <s v="."/>
    <s v="."/>
    <n v="0"/>
    <n v="0"/>
    <n v="0"/>
    <n v="0"/>
    <n v="0"/>
    <n v="22"/>
    <n v="0"/>
    <m/>
    <x v="16"/>
    <x v="153"/>
    <m/>
    <m/>
  </r>
  <r>
    <x v="797"/>
    <m/>
    <s v="female"/>
    <m/>
    <n v="30"/>
    <n v="72.835044999999994"/>
    <n v="0"/>
    <n v="0"/>
    <x v="0"/>
    <s v="."/>
    <s v="."/>
    <s v="."/>
    <s v="."/>
    <n v="0"/>
    <n v="0"/>
    <n v="0"/>
    <n v="0"/>
    <n v="0"/>
    <n v="33"/>
    <n v="0"/>
    <m/>
    <x v="0"/>
    <x v="78"/>
    <m/>
    <m/>
  </r>
  <r>
    <x v="797"/>
    <m/>
    <s v="female"/>
    <m/>
    <n v="30"/>
    <n v="72.835044999999994"/>
    <n v="0"/>
    <n v="0"/>
    <x v="0"/>
    <s v="."/>
    <s v="."/>
    <s v="."/>
    <s v="."/>
    <n v="0"/>
    <n v="0"/>
    <n v="0"/>
    <n v="0"/>
    <n v="0"/>
    <n v="33"/>
    <n v="0"/>
    <m/>
    <x v="5"/>
    <x v="78"/>
    <m/>
    <m/>
  </r>
  <r>
    <x v="797"/>
    <m/>
    <s v="female"/>
    <m/>
    <n v="30"/>
    <n v="72.835044999999994"/>
    <n v="0"/>
    <n v="0"/>
    <x v="0"/>
    <s v="."/>
    <s v="."/>
    <s v="."/>
    <s v="."/>
    <n v="0"/>
    <n v="0"/>
    <n v="0"/>
    <n v="0"/>
    <n v="0"/>
    <n v="33"/>
    <n v="0"/>
    <m/>
    <x v="5"/>
    <x v="45"/>
    <m/>
    <m/>
  </r>
  <r>
    <x v="797"/>
    <m/>
    <s v="female"/>
    <m/>
    <n v="27"/>
    <n v="72.835044999999994"/>
    <n v="0"/>
    <n v="0"/>
    <x v="0"/>
    <s v="."/>
    <s v="."/>
    <s v="."/>
    <s v="."/>
    <n v="0.5"/>
    <n v="0"/>
    <n v="0"/>
    <n v="0"/>
    <n v="0"/>
    <n v="33"/>
    <n v="0.5"/>
    <m/>
    <x v="5"/>
    <x v="45"/>
    <m/>
    <m/>
  </r>
  <r>
    <x v="797"/>
    <m/>
    <s v="female"/>
    <m/>
    <n v="30"/>
    <n v="72.835044999999994"/>
    <n v="0"/>
    <n v="0"/>
    <x v="0"/>
    <s v="."/>
    <s v="."/>
    <s v="."/>
    <s v="."/>
    <n v="0"/>
    <n v="0"/>
    <n v="0"/>
    <n v="0"/>
    <n v="0"/>
    <n v="33"/>
    <n v="0"/>
    <m/>
    <x v="5"/>
    <x v="87"/>
    <m/>
    <m/>
  </r>
  <r>
    <x v="797"/>
    <m/>
    <s v="female"/>
    <m/>
    <n v="30"/>
    <n v="72.835044999999994"/>
    <n v="0"/>
    <n v="0"/>
    <x v="0"/>
    <s v="."/>
    <s v="."/>
    <s v="."/>
    <s v="."/>
    <n v="0"/>
    <n v="0"/>
    <n v="0"/>
    <n v="0"/>
    <n v="0"/>
    <n v="33"/>
    <n v="0"/>
    <m/>
    <x v="5"/>
    <x v="45"/>
    <m/>
    <m/>
  </r>
  <r>
    <x v="797"/>
    <m/>
    <s v="female"/>
    <m/>
    <n v="30"/>
    <n v="72.835044999999994"/>
    <n v="0.5"/>
    <n v="0"/>
    <x v="1"/>
    <s v="."/>
    <s v="."/>
    <s v="."/>
    <s v="."/>
    <n v="0"/>
    <n v="0"/>
    <n v="0.5"/>
    <n v="0"/>
    <n v="0"/>
    <n v="33"/>
    <n v="0.5"/>
    <m/>
    <x v="9"/>
    <x v="66"/>
    <m/>
    <m/>
  </r>
  <r>
    <x v="797"/>
    <m/>
    <s v="female"/>
    <m/>
    <n v="30"/>
    <n v="72.835044999999994"/>
    <n v="0"/>
    <n v="0"/>
    <x v="0"/>
    <s v="."/>
    <s v="."/>
    <s v="."/>
    <s v="."/>
    <n v="0"/>
    <n v="0"/>
    <n v="0"/>
    <n v="0"/>
    <n v="0"/>
    <n v="33"/>
    <n v="0"/>
    <m/>
    <x v="5"/>
    <x v="37"/>
    <m/>
    <m/>
  </r>
  <r>
    <x v="797"/>
    <m/>
    <s v="female"/>
    <m/>
    <n v="30"/>
    <n v="72.835044999999994"/>
    <n v="0"/>
    <n v="0"/>
    <x v="0"/>
    <s v="."/>
    <s v="."/>
    <s v="."/>
    <s v="."/>
    <n v="0"/>
    <n v="0"/>
    <n v="0"/>
    <n v="0"/>
    <n v="0"/>
    <n v="33"/>
    <n v="0"/>
    <m/>
    <x v="9"/>
    <x v="81"/>
    <m/>
    <m/>
  </r>
  <r>
    <x v="798"/>
    <m/>
    <s v="male"/>
    <m/>
    <n v="30"/>
    <n v="49.921970000000002"/>
    <n v="0"/>
    <n v="0"/>
    <x v="0"/>
    <s v="."/>
    <s v="."/>
    <s v="."/>
    <s v="."/>
    <n v="0"/>
    <n v="0"/>
    <n v="0"/>
    <n v="0"/>
    <n v="0"/>
    <n v="44"/>
    <n v="0"/>
    <m/>
    <x v="13"/>
    <x v="35"/>
    <m/>
    <m/>
  </r>
  <r>
    <x v="798"/>
    <m/>
    <s v="male"/>
    <m/>
    <n v="29"/>
    <n v="49.921970000000002"/>
    <n v="0"/>
    <n v="0"/>
    <x v="0"/>
    <s v="."/>
    <s v="."/>
    <s v="."/>
    <s v="."/>
    <n v="0"/>
    <n v="0"/>
    <n v="0"/>
    <n v="0"/>
    <n v="0"/>
    <n v="44"/>
    <n v="0"/>
    <m/>
    <x v="0"/>
    <x v="0"/>
    <m/>
    <m/>
  </r>
  <r>
    <x v="798"/>
    <m/>
    <s v="male"/>
    <m/>
    <n v="29"/>
    <n v="49.921970000000002"/>
    <n v="0"/>
    <n v="0"/>
    <x v="0"/>
    <s v="."/>
    <s v="."/>
    <s v="."/>
    <s v="."/>
    <n v="0"/>
    <n v="0"/>
    <n v="0"/>
    <n v="0"/>
    <n v="0"/>
    <n v="44"/>
    <n v="0"/>
    <m/>
    <x v="16"/>
    <x v="33"/>
    <m/>
    <m/>
  </r>
  <r>
    <x v="799"/>
    <m/>
    <s v="female"/>
    <m/>
    <n v="29"/>
    <n v="69.248459999999994"/>
    <n v="0"/>
    <n v="0"/>
    <x v="0"/>
    <s v="."/>
    <s v="."/>
    <s v="."/>
    <s v="."/>
    <n v="0"/>
    <n v="0"/>
    <n v="0"/>
    <n v="0"/>
    <n v="0"/>
    <n v="34"/>
    <n v="0"/>
    <m/>
    <x v="4"/>
    <x v="82"/>
    <m/>
    <m/>
  </r>
  <r>
    <x v="799"/>
    <m/>
    <s v="female"/>
    <m/>
    <n v="30"/>
    <n v="69.248459999999994"/>
    <n v="0"/>
    <n v="0"/>
    <x v="0"/>
    <s v="."/>
    <s v="."/>
    <s v="."/>
    <s v="."/>
    <n v="0"/>
    <n v="0"/>
    <n v="0"/>
    <n v="0"/>
    <n v="0"/>
    <n v="34"/>
    <n v="0"/>
    <m/>
    <x v="4"/>
    <x v="209"/>
    <m/>
    <m/>
  </r>
  <r>
    <x v="799"/>
    <m/>
    <s v="female"/>
    <m/>
    <n v="29"/>
    <n v="69.248459999999994"/>
    <n v="0"/>
    <n v="0"/>
    <x v="0"/>
    <s v="Active Mood disorder"/>
    <s v="Active Hypothyroidism"/>
    <s v="."/>
    <s v="."/>
    <n v="0"/>
    <n v="0"/>
    <n v="0"/>
    <n v="0"/>
    <n v="0"/>
    <n v="34"/>
    <n v="0"/>
    <m/>
    <x v="10"/>
    <x v="210"/>
    <m/>
    <m/>
  </r>
  <r>
    <x v="799"/>
    <m/>
    <s v="female"/>
    <m/>
    <n v="30"/>
    <n v="69.248459999999994"/>
    <n v="0"/>
    <n v="0"/>
    <x v="0"/>
    <s v="Remote Mood disorder"/>
    <s v="."/>
    <s v="."/>
    <s v="."/>
    <n v="0"/>
    <n v="0"/>
    <n v="0"/>
    <n v="0"/>
    <n v="0"/>
    <n v="34"/>
    <n v="0"/>
    <m/>
    <x v="4"/>
    <x v="211"/>
    <m/>
    <m/>
  </r>
  <r>
    <x v="799"/>
    <m/>
    <s v="female"/>
    <m/>
    <n v="29"/>
    <n v="69.248459999999994"/>
    <n v="0"/>
    <n v="0"/>
    <x v="0"/>
    <s v="Remote Mood disorder"/>
    <s v="Active Hypothyroidism"/>
    <s v="."/>
    <s v="."/>
    <n v="0"/>
    <n v="0"/>
    <n v="0"/>
    <n v="0"/>
    <n v="0"/>
    <n v="34"/>
    <n v="0"/>
    <m/>
    <x v="10"/>
    <x v="103"/>
    <m/>
    <m/>
  </r>
  <r>
    <x v="799"/>
    <m/>
    <s v="female"/>
    <m/>
    <n v="30"/>
    <n v="69.248459999999994"/>
    <n v="0"/>
    <n v="0"/>
    <x v="0"/>
    <s v="."/>
    <s v="."/>
    <s v="."/>
    <s v="."/>
    <n v="0"/>
    <n v="0"/>
    <n v="0"/>
    <n v="0"/>
    <n v="0"/>
    <n v="34"/>
    <n v="0"/>
    <m/>
    <x v="10"/>
    <x v="69"/>
    <m/>
    <m/>
  </r>
  <r>
    <x v="800"/>
    <m/>
    <s v="male"/>
    <m/>
    <n v="25"/>
    <n v="70.056129999999996"/>
    <n v="0.5"/>
    <n v="0"/>
    <x v="4"/>
    <s v="."/>
    <s v="."/>
    <s v="."/>
    <s v="."/>
    <n v="0"/>
    <n v="0.5"/>
    <n v="0.5"/>
    <n v="0"/>
    <n v="0"/>
    <n v="24"/>
    <n v="1"/>
    <m/>
    <x v="11"/>
    <x v="70"/>
    <m/>
    <m/>
  </r>
  <r>
    <x v="800"/>
    <m/>
    <s v="male"/>
    <m/>
    <n v="26"/>
    <n v="70.056129999999996"/>
    <n v="0.5"/>
    <n v="0.5"/>
    <x v="4"/>
    <s v="."/>
    <s v="."/>
    <s v="."/>
    <s v="."/>
    <n v="0"/>
    <n v="0.5"/>
    <n v="1"/>
    <n v="0.5"/>
    <n v="0"/>
    <n v="24"/>
    <n v="2.5"/>
    <m/>
    <x v="11"/>
    <x v="126"/>
    <m/>
    <m/>
  </r>
  <r>
    <x v="800"/>
    <m/>
    <s v="male"/>
    <m/>
    <n v="27"/>
    <n v="70.056129999999996"/>
    <n v="0.5"/>
    <n v="0.5"/>
    <x v="4"/>
    <s v="."/>
    <s v="."/>
    <s v="."/>
    <s v="."/>
    <n v="0.5"/>
    <n v="0.5"/>
    <n v="0.5"/>
    <n v="0"/>
    <n v="1"/>
    <n v="24"/>
    <n v="3"/>
    <m/>
    <x v="12"/>
    <x v="56"/>
    <m/>
    <m/>
  </r>
  <r>
    <x v="800"/>
    <m/>
    <s v="male"/>
    <m/>
    <n v="29"/>
    <n v="70.056129999999996"/>
    <n v="0.5"/>
    <n v="0.5"/>
    <x v="4"/>
    <s v="."/>
    <s v="."/>
    <s v="."/>
    <s v="."/>
    <n v="0.5"/>
    <n v="0.5"/>
    <n v="0.5"/>
    <n v="0.5"/>
    <n v="0"/>
    <n v="24"/>
    <n v="2.5"/>
    <m/>
    <x v="11"/>
    <x v="18"/>
    <m/>
    <m/>
  </r>
  <r>
    <x v="800"/>
    <m/>
    <s v="male"/>
    <m/>
    <n v="27"/>
    <n v="70.056129999999996"/>
    <n v="1"/>
    <n v="1"/>
    <x v="4"/>
    <s v="Remote Other neurol/med diagnoses"/>
    <s v="."/>
    <s v="."/>
    <s v="."/>
    <n v="1"/>
    <n v="1"/>
    <n v="1"/>
    <n v="0.5"/>
    <n v="1"/>
    <n v="24"/>
    <n v="5.5"/>
    <m/>
    <x v="11"/>
    <x v="12"/>
    <m/>
    <m/>
  </r>
  <r>
    <x v="800"/>
    <m/>
    <s v="male"/>
    <m/>
    <n v="27"/>
    <n v="70.056129999999996"/>
    <n v="1"/>
    <n v="1"/>
    <x v="4"/>
    <s v="."/>
    <s v="."/>
    <s v="."/>
    <s v="."/>
    <n v="1"/>
    <n v="1"/>
    <n v="1"/>
    <n v="1"/>
    <n v="1"/>
    <n v="24"/>
    <n v="6"/>
    <m/>
    <x v="16"/>
    <x v="38"/>
    <m/>
    <m/>
  </r>
  <r>
    <x v="800"/>
    <m/>
    <s v="male"/>
    <m/>
    <n v="26"/>
    <n v="70.056129999999996"/>
    <n v="1"/>
    <n v="1"/>
    <x v="4"/>
    <s v="."/>
    <s v="."/>
    <s v="."/>
    <s v="."/>
    <n v="1"/>
    <n v="1"/>
    <n v="1"/>
    <n v="0.5"/>
    <n v="0"/>
    <n v="24"/>
    <n v="4.5"/>
    <m/>
    <x v="0"/>
    <x v="0"/>
    <m/>
    <m/>
  </r>
  <r>
    <x v="801"/>
    <m/>
    <s v="female"/>
    <m/>
    <n v="23"/>
    <n v="73.418205"/>
    <n v="0.5"/>
    <n v="0.5"/>
    <x v="4"/>
    <s v="."/>
    <s v="."/>
    <s v="."/>
    <s v="."/>
    <n v="0.5"/>
    <n v="0.5"/>
    <n v="1"/>
    <n v="0.5"/>
    <n v="0"/>
    <n v="34"/>
    <n v="3"/>
    <m/>
    <x v="0"/>
    <x v="41"/>
    <m/>
    <m/>
  </r>
  <r>
    <x v="801"/>
    <m/>
    <s v="female"/>
    <m/>
    <n v="28"/>
    <n v="73.418205"/>
    <n v="0.5"/>
    <n v="0"/>
    <x v="4"/>
    <s v="."/>
    <s v="."/>
    <s v="."/>
    <s v="."/>
    <n v="0.5"/>
    <n v="0.5"/>
    <n v="0.5"/>
    <n v="0.5"/>
    <n v="0"/>
    <n v="34"/>
    <n v="2"/>
    <m/>
    <x v="10"/>
    <x v="9"/>
    <m/>
    <m/>
  </r>
  <r>
    <x v="801"/>
    <m/>
    <s v="female"/>
    <m/>
    <n v="19"/>
    <n v="73.418205"/>
    <n v="2"/>
    <n v="2"/>
    <x v="4"/>
    <s v="Active Other neurol/med diagnoses"/>
    <s v="."/>
    <s v="."/>
    <s v="."/>
    <n v="2"/>
    <n v="1"/>
    <n v="1"/>
    <n v="2"/>
    <n v="0"/>
    <n v="34"/>
    <n v="8"/>
    <m/>
    <x v="10"/>
    <x v="58"/>
    <m/>
    <m/>
  </r>
  <r>
    <x v="802"/>
    <m/>
    <s v="female"/>
    <m/>
    <n v="29"/>
    <n v="75.006159999999994"/>
    <n v="0"/>
    <n v="0"/>
    <x v="0"/>
    <s v="."/>
    <s v="."/>
    <s v="."/>
    <s v="."/>
    <n v="0"/>
    <n v="0"/>
    <n v="0"/>
    <n v="0"/>
    <n v="0"/>
    <n v="33"/>
    <n v="0"/>
    <m/>
    <x v="24"/>
    <x v="81"/>
    <m/>
    <m/>
  </r>
  <r>
    <x v="802"/>
    <m/>
    <s v="female"/>
    <m/>
    <n v="30"/>
    <n v="75.006159999999994"/>
    <n v="0"/>
    <n v="0"/>
    <x v="0"/>
    <s v="."/>
    <s v="."/>
    <s v="."/>
    <s v="."/>
    <n v="0"/>
    <n v="0"/>
    <n v="0"/>
    <n v="0"/>
    <n v="0"/>
    <n v="33"/>
    <n v="0"/>
    <m/>
    <x v="23"/>
    <x v="81"/>
    <m/>
    <m/>
  </r>
  <r>
    <x v="802"/>
    <m/>
    <s v="female"/>
    <m/>
    <n v="29"/>
    <n v="75.006159999999994"/>
    <n v="0"/>
    <n v="0"/>
    <x v="0"/>
    <s v="."/>
    <s v="."/>
    <s v="."/>
    <s v="."/>
    <n v="0"/>
    <n v="0"/>
    <n v="0"/>
    <n v="0"/>
    <n v="0"/>
    <n v="33"/>
    <n v="0"/>
    <m/>
    <x v="23"/>
    <x v="173"/>
    <m/>
    <m/>
  </r>
  <r>
    <x v="802"/>
    <m/>
    <s v="female"/>
    <m/>
    <n v="28"/>
    <n v="75.006159999999994"/>
    <n v="0"/>
    <n v="0"/>
    <x v="0"/>
    <s v="."/>
    <s v="."/>
    <s v="."/>
    <s v="."/>
    <n v="0"/>
    <n v="0"/>
    <n v="0"/>
    <n v="0"/>
    <n v="0"/>
    <n v="33"/>
    <n v="0"/>
    <m/>
    <x v="24"/>
    <x v="107"/>
    <m/>
    <m/>
  </r>
  <r>
    <x v="802"/>
    <m/>
    <s v="female"/>
    <m/>
    <n v="29"/>
    <n v="75.006159999999994"/>
    <n v="0"/>
    <n v="0"/>
    <x v="0"/>
    <s v="Remote Bereavement"/>
    <s v="."/>
    <s v="."/>
    <s v="."/>
    <n v="0"/>
    <n v="0"/>
    <n v="0"/>
    <n v="0"/>
    <n v="0"/>
    <n v="33"/>
    <n v="0"/>
    <m/>
    <x v="23"/>
    <x v="96"/>
    <m/>
    <m/>
  </r>
  <r>
    <x v="802"/>
    <m/>
    <s v="female"/>
    <m/>
    <n v="25"/>
    <n v="75.006159999999994"/>
    <n v="0"/>
    <n v="0"/>
    <x v="0"/>
    <s v="Remote Bereavement"/>
    <s v="."/>
    <s v="."/>
    <s v="."/>
    <n v="0"/>
    <n v="0"/>
    <n v="0"/>
    <n v="0"/>
    <n v="0"/>
    <n v="33"/>
    <n v="0"/>
    <m/>
    <x v="24"/>
    <x v="113"/>
    <m/>
    <m/>
  </r>
  <r>
    <x v="803"/>
    <m/>
    <s v="female"/>
    <m/>
    <n v="27"/>
    <n v="71.53"/>
    <n v="0.5"/>
    <n v="0.5"/>
    <x v="46"/>
    <s v="Active Mood disorder"/>
    <s v="."/>
    <s v="."/>
    <s v="."/>
    <n v="0.5"/>
    <n v="0.5"/>
    <n v="0.5"/>
    <n v="0"/>
    <n v="0"/>
    <n v="34"/>
    <n v="2"/>
    <m/>
    <x v="1"/>
    <x v="32"/>
    <m/>
    <m/>
  </r>
  <r>
    <x v="803"/>
    <m/>
    <s v="female"/>
    <m/>
    <n v="25"/>
    <n v="71.53"/>
    <n v="0.5"/>
    <n v="0"/>
    <x v="1"/>
    <s v="Active Mood disorder"/>
    <s v="."/>
    <s v="."/>
    <s v="."/>
    <n v="0"/>
    <n v="0.5"/>
    <n v="0.5"/>
    <n v="0"/>
    <n v="0"/>
    <n v="34"/>
    <n v="1"/>
    <m/>
    <x v="10"/>
    <x v="6"/>
    <m/>
    <m/>
  </r>
  <r>
    <x v="803"/>
    <m/>
    <s v="female"/>
    <m/>
    <n v="25"/>
    <n v="71.53"/>
    <n v="0"/>
    <n v="0"/>
    <x v="40"/>
    <s v="."/>
    <s v="."/>
    <s v="."/>
    <s v="."/>
    <n v="0"/>
    <n v="0"/>
    <n v="0"/>
    <n v="0"/>
    <n v="0"/>
    <n v="34"/>
    <n v="0"/>
    <m/>
    <x v="3"/>
    <x v="25"/>
    <m/>
    <m/>
  </r>
  <r>
    <x v="803"/>
    <m/>
    <s v="female"/>
    <m/>
    <n v="26"/>
    <n v="71.53"/>
    <n v="0"/>
    <n v="0"/>
    <x v="40"/>
    <s v="."/>
    <s v="."/>
    <s v="."/>
    <s v="."/>
    <n v="0"/>
    <n v="0"/>
    <n v="0"/>
    <n v="0"/>
    <n v="0"/>
    <n v="34"/>
    <n v="0"/>
    <m/>
    <x v="3"/>
    <x v="42"/>
    <m/>
    <m/>
  </r>
  <r>
    <x v="803"/>
    <m/>
    <s v="female"/>
    <m/>
    <n v="26"/>
    <n v="71.53"/>
    <n v="0"/>
    <n v="0"/>
    <x v="40"/>
    <s v="Active Mood disorder"/>
    <s v="."/>
    <s v="."/>
    <s v="."/>
    <n v="0"/>
    <n v="0"/>
    <n v="0"/>
    <n v="0"/>
    <n v="0"/>
    <n v="34"/>
    <n v="0"/>
    <m/>
    <x v="3"/>
    <x v="18"/>
    <m/>
    <m/>
  </r>
  <r>
    <x v="803"/>
    <m/>
    <s v="female"/>
    <m/>
    <n v="27"/>
    <n v="71.53"/>
    <n v="0.5"/>
    <n v="0"/>
    <x v="1"/>
    <s v="Active Mood disorder"/>
    <s v="."/>
    <s v="."/>
    <s v="."/>
    <n v="0"/>
    <n v="0"/>
    <n v="0.5"/>
    <n v="0"/>
    <n v="0"/>
    <n v="34"/>
    <n v="0.5"/>
    <m/>
    <x v="1"/>
    <x v="2"/>
    <m/>
    <m/>
  </r>
  <r>
    <x v="803"/>
    <m/>
    <s v="female"/>
    <m/>
    <n v="28"/>
    <n v="71.53"/>
    <n v="0"/>
    <n v="0"/>
    <x v="40"/>
    <s v="Active Bereavement"/>
    <s v="."/>
    <s v="."/>
    <s v="."/>
    <n v="0"/>
    <n v="0"/>
    <n v="0"/>
    <n v="0"/>
    <n v="0"/>
    <n v="34"/>
    <n v="0"/>
    <m/>
    <x v="2"/>
    <x v="47"/>
    <m/>
    <m/>
  </r>
  <r>
    <x v="803"/>
    <m/>
    <s v="female"/>
    <m/>
    <n v="28"/>
    <n v="71.53"/>
    <n v="0.5"/>
    <n v="0.5"/>
    <x v="33"/>
    <s v="Remote Bereavement"/>
    <s v="."/>
    <s v="."/>
    <s v="."/>
    <n v="0.5"/>
    <n v="0.5"/>
    <n v="0.5"/>
    <n v="0.5"/>
    <n v="0"/>
    <n v="34"/>
    <n v="2.5"/>
    <m/>
    <x v="0"/>
    <x v="0"/>
    <m/>
    <m/>
  </r>
  <r>
    <x v="804"/>
    <m/>
    <s v="female"/>
    <m/>
    <n v="30"/>
    <n v="66.52704"/>
    <n v="0"/>
    <n v="0"/>
    <x v="0"/>
    <s v="."/>
    <s v="."/>
    <s v="."/>
    <s v="."/>
    <n v="0"/>
    <n v="0"/>
    <n v="0"/>
    <n v="0"/>
    <n v="0"/>
    <n v="44"/>
    <n v="0"/>
    <m/>
    <x v="0"/>
    <x v="48"/>
    <m/>
    <m/>
  </r>
  <r>
    <x v="804"/>
    <m/>
    <s v="female"/>
    <m/>
    <n v="28"/>
    <n v="66.52704"/>
    <n v="0"/>
    <n v="0"/>
    <x v="0"/>
    <s v="Remote Hypothyroidism"/>
    <s v="."/>
    <s v="."/>
    <s v="."/>
    <n v="0"/>
    <n v="0"/>
    <n v="0"/>
    <n v="0"/>
    <n v="0"/>
    <n v="44"/>
    <n v="0"/>
    <m/>
    <x v="5"/>
    <x v="47"/>
    <m/>
    <m/>
  </r>
  <r>
    <x v="804"/>
    <m/>
    <s v="female"/>
    <m/>
    <n v="30"/>
    <n v="66.52704"/>
    <n v="0"/>
    <n v="0"/>
    <x v="0"/>
    <s v="."/>
    <s v="."/>
    <s v="."/>
    <s v="."/>
    <n v="0"/>
    <n v="0"/>
    <n v="0"/>
    <n v="0"/>
    <n v="0"/>
    <n v="44"/>
    <n v="0"/>
    <m/>
    <x v="5"/>
    <x v="18"/>
    <m/>
    <m/>
  </r>
  <r>
    <x v="804"/>
    <m/>
    <s v="female"/>
    <m/>
    <n v="30"/>
    <n v="66.52704"/>
    <n v="0"/>
    <n v="0"/>
    <x v="0"/>
    <s v="."/>
    <s v="."/>
    <s v="."/>
    <s v="."/>
    <n v="0"/>
    <n v="0"/>
    <n v="0"/>
    <n v="0"/>
    <n v="0"/>
    <n v="44"/>
    <n v="0"/>
    <m/>
    <x v="5"/>
    <x v="4"/>
    <m/>
    <m/>
  </r>
  <r>
    <x v="804"/>
    <m/>
    <s v="female"/>
    <m/>
    <n v="29"/>
    <n v="66.52704"/>
    <n v="0"/>
    <n v="0"/>
    <x v="0"/>
    <s v="Remote Hypothyroidism"/>
    <s v="."/>
    <s v="."/>
    <s v="."/>
    <n v="0"/>
    <n v="0"/>
    <n v="0"/>
    <n v="0"/>
    <n v="0"/>
    <n v="44"/>
    <n v="0"/>
    <m/>
    <x v="5"/>
    <x v="18"/>
    <m/>
    <m/>
  </r>
  <r>
    <x v="804"/>
    <m/>
    <s v="female"/>
    <m/>
    <n v="30"/>
    <n v="66.52704"/>
    <n v="0.5"/>
    <n v="0"/>
    <x v="1"/>
    <s v="Remote Hypothyroidism"/>
    <s v="."/>
    <s v="."/>
    <s v="."/>
    <n v="0"/>
    <n v="0.5"/>
    <n v="0.5"/>
    <n v="0"/>
    <n v="0"/>
    <n v="44"/>
    <n v="1"/>
    <m/>
    <x v="5"/>
    <x v="97"/>
    <m/>
    <m/>
  </r>
  <r>
    <x v="804"/>
    <m/>
    <s v="female"/>
    <m/>
    <n v="30"/>
    <n v="66.52704"/>
    <n v="0"/>
    <n v="0"/>
    <x v="0"/>
    <s v="."/>
    <s v="."/>
    <s v="."/>
    <s v="."/>
    <n v="0"/>
    <n v="0"/>
    <n v="0"/>
    <n v="0"/>
    <n v="0"/>
    <n v="44"/>
    <n v="0"/>
    <m/>
    <x v="5"/>
    <x v="15"/>
    <m/>
    <m/>
  </r>
  <r>
    <x v="804"/>
    <m/>
    <s v="female"/>
    <m/>
    <n v="30"/>
    <n v="66.52704"/>
    <n v="0.5"/>
    <n v="0"/>
    <x v="1"/>
    <s v="Active Other neurol/med diagnoses"/>
    <s v="."/>
    <s v="."/>
    <s v="."/>
    <n v="0.5"/>
    <n v="0"/>
    <n v="0.5"/>
    <n v="0"/>
    <n v="0"/>
    <n v="44"/>
    <n v="1"/>
    <m/>
    <x v="5"/>
    <x v="66"/>
    <m/>
    <m/>
  </r>
  <r>
    <x v="804"/>
    <m/>
    <s v="female"/>
    <m/>
    <n v="27"/>
    <n v="66.52704"/>
    <n v="0.5"/>
    <n v="0.5"/>
    <x v="4"/>
    <s v="Remote Mood disorder"/>
    <s v="."/>
    <s v="."/>
    <s v="."/>
    <n v="0.5"/>
    <n v="0.5"/>
    <n v="0.5"/>
    <n v="0.5"/>
    <n v="0"/>
    <n v="44"/>
    <n v="2.5"/>
    <m/>
    <x v="5"/>
    <x v="63"/>
    <m/>
    <m/>
  </r>
  <r>
    <x v="804"/>
    <m/>
    <s v="female"/>
    <m/>
    <n v="30"/>
    <n v="66.52704"/>
    <n v="0.5"/>
    <n v="0"/>
    <x v="4"/>
    <s v="."/>
    <s v="."/>
    <s v="."/>
    <s v="."/>
    <n v="0"/>
    <n v="0.5"/>
    <n v="0.5"/>
    <n v="0.5"/>
    <n v="0"/>
    <n v="44"/>
    <n v="1.5"/>
    <m/>
    <x v="5"/>
    <x v="13"/>
    <m/>
    <m/>
  </r>
  <r>
    <x v="805"/>
    <m/>
    <s v="male"/>
    <m/>
    <n v="26"/>
    <n v="74.058859999999996"/>
    <n v="0"/>
    <n v="0"/>
    <x v="0"/>
    <s v="."/>
    <s v="."/>
    <s v="."/>
    <s v="."/>
    <n v="0"/>
    <n v="0"/>
    <n v="0"/>
    <n v="0"/>
    <n v="0"/>
    <n v="34"/>
    <n v="0"/>
    <m/>
    <x v="7"/>
    <x v="112"/>
    <m/>
    <m/>
  </r>
  <r>
    <x v="805"/>
    <m/>
    <s v="male"/>
    <m/>
    <n v="25"/>
    <n v="74.058859999999996"/>
    <n v="0"/>
    <n v="0"/>
    <x v="0"/>
    <s v="."/>
    <s v="."/>
    <s v="."/>
    <s v="."/>
    <n v="0"/>
    <n v="0"/>
    <n v="0"/>
    <n v="0"/>
    <n v="0"/>
    <n v="34"/>
    <n v="0"/>
    <m/>
    <x v="7"/>
    <x v="147"/>
    <m/>
    <m/>
  </r>
  <r>
    <x v="805"/>
    <m/>
    <s v="male"/>
    <m/>
    <n v="25"/>
    <n v="74.058859999999996"/>
    <n v="0.5"/>
    <n v="0"/>
    <x v="4"/>
    <s v="."/>
    <s v="."/>
    <s v="."/>
    <s v="."/>
    <n v="0"/>
    <n v="0"/>
    <n v="0.5"/>
    <n v="0.5"/>
    <n v="0"/>
    <n v="34"/>
    <n v="1"/>
    <m/>
    <x v="7"/>
    <x v="47"/>
    <m/>
    <m/>
  </r>
  <r>
    <x v="805"/>
    <m/>
    <s v="male"/>
    <m/>
    <n v="24"/>
    <n v="74.058859999999996"/>
    <n v="0.5"/>
    <n v="0"/>
    <x v="4"/>
    <s v="."/>
    <s v="."/>
    <s v="."/>
    <s v="."/>
    <n v="0"/>
    <n v="0"/>
    <n v="0.5"/>
    <n v="0"/>
    <n v="0"/>
    <n v="34"/>
    <n v="0.5"/>
    <m/>
    <x v="6"/>
    <x v="13"/>
    <m/>
    <m/>
  </r>
  <r>
    <x v="805"/>
    <m/>
    <s v="male"/>
    <m/>
    <n v="25"/>
    <n v="74.058859999999996"/>
    <n v="0.5"/>
    <n v="0.5"/>
    <x v="4"/>
    <s v="."/>
    <s v="."/>
    <s v="."/>
    <s v="."/>
    <n v="0.5"/>
    <n v="0.5"/>
    <n v="0.5"/>
    <n v="0.5"/>
    <n v="0"/>
    <n v="34"/>
    <n v="2.5"/>
    <m/>
    <x v="7"/>
    <x v="10"/>
    <m/>
    <m/>
  </r>
  <r>
    <x v="806"/>
    <m/>
    <s v="female"/>
    <m/>
    <n v="28"/>
    <n v="73.697463999999997"/>
    <n v="0.5"/>
    <n v="0.5"/>
    <x v="4"/>
    <s v="AD dem w/depresss- not contribut"/>
    <s v="Active Mood disorder"/>
    <s v="."/>
    <s v="."/>
    <n v="1"/>
    <n v="0.5"/>
    <n v="1"/>
    <n v="1"/>
    <n v="0"/>
    <n v="34"/>
    <n v="4"/>
    <m/>
    <x v="17"/>
    <x v="108"/>
    <m/>
    <m/>
  </r>
  <r>
    <x v="806"/>
    <m/>
    <s v="female"/>
    <m/>
    <n v="24"/>
    <n v="73.697463999999997"/>
    <n v="2"/>
    <n v="2"/>
    <x v="4"/>
    <s v="AD dem w/depresss- not contribut"/>
    <s v="Active Mood disorder"/>
    <s v="."/>
    <s v="."/>
    <n v="2"/>
    <n v="2"/>
    <n v="2"/>
    <n v="2"/>
    <n v="1"/>
    <n v="34"/>
    <n v="11"/>
    <m/>
    <x v="17"/>
    <x v="108"/>
    <m/>
    <m/>
  </r>
  <r>
    <x v="807"/>
    <m/>
    <s v="female"/>
    <m/>
    <n v="26"/>
    <n v="78.053389999999993"/>
    <n v="1"/>
    <n v="0.5"/>
    <x v="4"/>
    <s v="."/>
    <s v="."/>
    <s v="."/>
    <s v="."/>
    <n v="1"/>
    <n v="1"/>
    <n v="1"/>
    <n v="1"/>
    <n v="0"/>
    <n v="34"/>
    <n v="4.5"/>
    <m/>
    <x v="1"/>
    <x v="17"/>
    <m/>
    <m/>
  </r>
  <r>
    <x v="807"/>
    <m/>
    <s v="female"/>
    <m/>
    <n v="27"/>
    <n v="78.053389999999993"/>
    <n v="1"/>
    <n v="0.5"/>
    <x v="4"/>
    <s v="."/>
    <s v="."/>
    <s v="."/>
    <s v="."/>
    <n v="1"/>
    <n v="1"/>
    <n v="0.5"/>
    <n v="1"/>
    <n v="0"/>
    <n v="34"/>
    <n v="4"/>
    <m/>
    <x v="3"/>
    <x v="18"/>
    <m/>
    <m/>
  </r>
  <r>
    <x v="807"/>
    <m/>
    <s v="female"/>
    <m/>
    <n v="26"/>
    <n v="78.053389999999993"/>
    <n v="1"/>
    <n v="1"/>
    <x v="4"/>
    <s v="."/>
    <s v="."/>
    <s v="."/>
    <s v="."/>
    <n v="2"/>
    <n v="1"/>
    <n v="1"/>
    <n v="1"/>
    <n v="0"/>
    <n v="34"/>
    <n v="6"/>
    <m/>
    <x v="24"/>
    <x v="4"/>
    <m/>
    <m/>
  </r>
  <r>
    <x v="807"/>
    <m/>
    <s v="female"/>
    <m/>
    <n v="26"/>
    <n v="78.053389999999993"/>
    <n v="1"/>
    <n v="1"/>
    <x v="4"/>
    <s v="."/>
    <s v="."/>
    <s v="."/>
    <s v="."/>
    <n v="1"/>
    <n v="1"/>
    <n v="1"/>
    <n v="1"/>
    <n v="0"/>
    <n v="34"/>
    <n v="5"/>
    <m/>
    <x v="10"/>
    <x v="72"/>
    <m/>
    <m/>
  </r>
  <r>
    <x v="808"/>
    <m/>
    <s v="female"/>
    <m/>
    <n v="29"/>
    <n v="76.599590000000006"/>
    <n v="0"/>
    <n v="0"/>
    <x v="0"/>
    <s v="."/>
    <s v="."/>
    <s v="."/>
    <s v="."/>
    <n v="0"/>
    <n v="0"/>
    <n v="0"/>
    <n v="0"/>
    <n v="0"/>
    <n v="33"/>
    <n v="0"/>
    <m/>
    <x v="0"/>
    <x v="87"/>
    <m/>
    <m/>
  </r>
  <r>
    <x v="808"/>
    <m/>
    <s v="female"/>
    <m/>
    <n v="30"/>
    <n v="76.599590000000006"/>
    <n v="0"/>
    <n v="0"/>
    <x v="0"/>
    <s v="."/>
    <s v="."/>
    <s v="."/>
    <s v="."/>
    <n v="0"/>
    <n v="0"/>
    <n v="0"/>
    <n v="0"/>
    <n v="0"/>
    <n v="33"/>
    <n v="0"/>
    <m/>
    <x v="0"/>
    <x v="131"/>
    <m/>
    <m/>
  </r>
  <r>
    <x v="808"/>
    <m/>
    <s v="female"/>
    <m/>
    <n v="27"/>
    <n v="76.599590000000006"/>
    <n v="0"/>
    <n v="0"/>
    <x v="0"/>
    <s v="."/>
    <s v="."/>
    <s v="."/>
    <s v="."/>
    <n v="0"/>
    <n v="0"/>
    <n v="0"/>
    <n v="0"/>
    <n v="0"/>
    <n v="33"/>
    <n v="0"/>
    <m/>
    <x v="17"/>
    <x v="64"/>
    <m/>
    <m/>
  </r>
  <r>
    <x v="808"/>
    <m/>
    <s v="female"/>
    <m/>
    <n v="29"/>
    <n v="76.599590000000006"/>
    <n v="0"/>
    <n v="0"/>
    <x v="0"/>
    <s v="."/>
    <s v="."/>
    <s v="."/>
    <s v="."/>
    <n v="0"/>
    <n v="0.5"/>
    <n v="0"/>
    <n v="0"/>
    <n v="0"/>
    <n v="33"/>
    <n v="0.5"/>
    <m/>
    <x v="17"/>
    <x v="115"/>
    <m/>
    <m/>
  </r>
  <r>
    <x v="808"/>
    <m/>
    <s v="female"/>
    <m/>
    <n v="29"/>
    <n v="76.599590000000006"/>
    <n v="0.5"/>
    <n v="0"/>
    <x v="4"/>
    <s v="."/>
    <s v="."/>
    <s v="."/>
    <s v="."/>
    <n v="0.5"/>
    <n v="0.5"/>
    <n v="0.5"/>
    <n v="0"/>
    <n v="0"/>
    <n v="33"/>
    <n v="1.5"/>
    <m/>
    <x v="19"/>
    <x v="118"/>
    <m/>
    <m/>
  </r>
  <r>
    <x v="808"/>
    <m/>
    <s v="female"/>
    <m/>
    <n v="28"/>
    <n v="76.599590000000006"/>
    <n v="0"/>
    <n v="0"/>
    <x v="0"/>
    <s v="."/>
    <s v="."/>
    <s v="."/>
    <s v="."/>
    <n v="0"/>
    <n v="0"/>
    <n v="0"/>
    <n v="0"/>
    <n v="0"/>
    <n v="33"/>
    <n v="0"/>
    <m/>
    <x v="19"/>
    <x v="77"/>
    <m/>
    <m/>
  </r>
  <r>
    <x v="808"/>
    <m/>
    <s v="female"/>
    <m/>
    <n v="28"/>
    <n v="76.599590000000006"/>
    <n v="0.5"/>
    <n v="0"/>
    <x v="1"/>
    <s v="."/>
    <s v="."/>
    <s v="."/>
    <s v="."/>
    <n v="0.5"/>
    <n v="0.5"/>
    <n v="0.5"/>
    <n v="0.5"/>
    <n v="0"/>
    <n v="33"/>
    <n v="2"/>
    <m/>
    <x v="19"/>
    <x v="37"/>
    <m/>
    <m/>
  </r>
  <r>
    <x v="808"/>
    <m/>
    <s v="female"/>
    <m/>
    <n v="28"/>
    <n v="76.599590000000006"/>
    <n v="0.5"/>
    <n v="0"/>
    <x v="1"/>
    <s v="."/>
    <s v="."/>
    <s v="."/>
    <s v="."/>
    <n v="0.5"/>
    <n v="0.5"/>
    <n v="0"/>
    <n v="0.5"/>
    <n v="0"/>
    <n v="33"/>
    <n v="1.5"/>
    <m/>
    <x v="19"/>
    <x v="99"/>
    <m/>
    <m/>
  </r>
  <r>
    <x v="808"/>
    <m/>
    <s v="female"/>
    <m/>
    <n v="30"/>
    <n v="76.599590000000006"/>
    <n v="0"/>
    <n v="0"/>
    <x v="0"/>
    <s v="."/>
    <s v="."/>
    <s v="."/>
    <s v="."/>
    <n v="0"/>
    <n v="0"/>
    <n v="0"/>
    <n v="0"/>
    <n v="0"/>
    <n v="33"/>
    <n v="0"/>
    <m/>
    <x v="20"/>
    <x v="64"/>
    <m/>
    <m/>
  </r>
  <r>
    <x v="808"/>
    <m/>
    <s v="female"/>
    <m/>
    <n v="29"/>
    <n v="76.599590000000006"/>
    <n v="0"/>
    <n v="0"/>
    <x v="0"/>
    <s v="."/>
    <s v="."/>
    <s v="."/>
    <s v="."/>
    <n v="0"/>
    <n v="0"/>
    <n v="0"/>
    <n v="0"/>
    <n v="0"/>
    <n v="33"/>
    <n v="0"/>
    <m/>
    <x v="24"/>
    <x v="144"/>
    <m/>
    <m/>
  </r>
  <r>
    <x v="808"/>
    <m/>
    <s v="female"/>
    <m/>
    <n v="30"/>
    <n v="76.599590000000006"/>
    <n v="0"/>
    <n v="0"/>
    <x v="0"/>
    <s v="."/>
    <s v="."/>
    <s v="."/>
    <s v="."/>
    <n v="0"/>
    <n v="0"/>
    <n v="0"/>
    <n v="0"/>
    <n v="0"/>
    <n v="33"/>
    <n v="0"/>
    <m/>
    <x v="20"/>
    <x v="89"/>
    <m/>
    <m/>
  </r>
  <r>
    <x v="808"/>
    <m/>
    <s v="female"/>
    <m/>
    <n v="27"/>
    <n v="76.599590000000006"/>
    <n v="0"/>
    <n v="0"/>
    <x v="0"/>
    <s v="."/>
    <s v="."/>
    <s v="."/>
    <s v="."/>
    <n v="0"/>
    <n v="0"/>
    <n v="0"/>
    <n v="0"/>
    <n v="0"/>
    <n v="33"/>
    <n v="0"/>
    <m/>
    <x v="24"/>
    <x v="91"/>
    <m/>
    <m/>
  </r>
  <r>
    <x v="808"/>
    <m/>
    <s v="female"/>
    <m/>
    <n v="28"/>
    <n v="76.599590000000006"/>
    <n v="0"/>
    <n v="0"/>
    <x v="0"/>
    <s v="."/>
    <s v="."/>
    <s v="."/>
    <s v="."/>
    <n v="0"/>
    <n v="0"/>
    <n v="0"/>
    <n v="0"/>
    <n v="0"/>
    <n v="33"/>
    <n v="0"/>
    <m/>
    <x v="20"/>
    <x v="93"/>
    <m/>
    <m/>
  </r>
  <r>
    <x v="808"/>
    <m/>
    <s v="female"/>
    <m/>
    <n v="29"/>
    <n v="76.599590000000006"/>
    <n v="0"/>
    <n v="0"/>
    <x v="0"/>
    <s v="."/>
    <s v="."/>
    <s v="."/>
    <s v="."/>
    <n v="0"/>
    <n v="0"/>
    <n v="0"/>
    <n v="0"/>
    <n v="0"/>
    <n v="33"/>
    <n v="0"/>
    <m/>
    <x v="24"/>
    <x v="186"/>
    <m/>
    <m/>
  </r>
  <r>
    <x v="809"/>
    <m/>
    <s v="female"/>
    <m/>
    <n v="24"/>
    <n v="85.029433999999995"/>
    <n v="1"/>
    <n v="1"/>
    <x v="4"/>
    <s v="AD dem w/depresss- not contribut"/>
    <s v="Active Mood disorder"/>
    <s v="."/>
    <s v="."/>
    <n v="1"/>
    <n v="1"/>
    <n v="1"/>
    <n v="1"/>
    <n v="1"/>
    <n v="34"/>
    <n v="6"/>
    <m/>
    <x v="1"/>
    <x v="72"/>
    <m/>
    <m/>
  </r>
  <r>
    <x v="810"/>
    <m/>
    <s v="female"/>
    <m/>
    <n v="28"/>
    <n v="67.611230000000006"/>
    <n v="0"/>
    <n v="0"/>
    <x v="0"/>
    <s v="."/>
    <s v="."/>
    <s v="."/>
    <s v="."/>
    <n v="0"/>
    <n v="0"/>
    <n v="0"/>
    <n v="0"/>
    <n v="0"/>
    <n v="23"/>
    <n v="0"/>
    <m/>
    <x v="2"/>
    <x v="45"/>
    <m/>
    <m/>
  </r>
  <r>
    <x v="810"/>
    <m/>
    <s v="female"/>
    <m/>
    <n v="25"/>
    <n v="67.611230000000006"/>
    <n v="0"/>
    <n v="0"/>
    <x v="0"/>
    <s v="."/>
    <s v="."/>
    <s v="."/>
    <s v="."/>
    <n v="0"/>
    <n v="0.5"/>
    <n v="0"/>
    <n v="0"/>
    <n v="0"/>
    <n v="23"/>
    <n v="0.5"/>
    <m/>
    <x v="2"/>
    <x v="57"/>
    <m/>
    <m/>
  </r>
  <r>
    <x v="810"/>
    <m/>
    <s v="female"/>
    <m/>
    <n v="29"/>
    <n v="67.611230000000006"/>
    <n v="0"/>
    <n v="0"/>
    <x v="0"/>
    <s v="."/>
    <s v="."/>
    <s v="."/>
    <s v="."/>
    <n v="0"/>
    <n v="0"/>
    <n v="0"/>
    <n v="0"/>
    <n v="0"/>
    <n v="23"/>
    <n v="0"/>
    <m/>
    <x v="2"/>
    <x v="131"/>
    <m/>
    <m/>
  </r>
  <r>
    <x v="810"/>
    <m/>
    <s v="female"/>
    <m/>
    <n v="26"/>
    <n v="67.611230000000006"/>
    <n v="0"/>
    <n v="0"/>
    <x v="0"/>
    <s v="."/>
    <s v="."/>
    <s v="."/>
    <s v="."/>
    <n v="0"/>
    <n v="0"/>
    <n v="0"/>
    <n v="0"/>
    <n v="0"/>
    <n v="23"/>
    <n v="0"/>
    <m/>
    <x v="2"/>
    <x v="114"/>
    <m/>
    <m/>
  </r>
  <r>
    <x v="810"/>
    <m/>
    <s v="female"/>
    <m/>
    <n v="26"/>
    <n v="67.611230000000006"/>
    <n v="0"/>
    <n v="0"/>
    <x v="0"/>
    <s v="Frontotemporal demt. prim"/>
    <s v="."/>
    <s v="."/>
    <s v="."/>
    <n v="0"/>
    <n v="0"/>
    <n v="0"/>
    <n v="0"/>
    <n v="0"/>
    <n v="23"/>
    <n v="0"/>
    <m/>
    <x v="2"/>
    <x v="113"/>
    <m/>
    <m/>
  </r>
  <r>
    <x v="810"/>
    <m/>
    <s v="female"/>
    <m/>
    <n v="19"/>
    <n v="67.611230000000006"/>
    <n v="0.5"/>
    <n v="0"/>
    <x v="18"/>
    <s v="."/>
    <s v="."/>
    <s v="."/>
    <s v="."/>
    <n v="0"/>
    <n v="0.5"/>
    <n v="0.5"/>
    <n v="0"/>
    <n v="0"/>
    <n v="23"/>
    <n v="1"/>
    <m/>
    <x v="5"/>
    <x v="96"/>
    <m/>
    <m/>
  </r>
  <r>
    <x v="810"/>
    <m/>
    <s v="female"/>
    <m/>
    <n v="9"/>
    <n v="67.611230000000006"/>
    <n v="1"/>
    <n v="0.5"/>
    <x v="31"/>
    <s v="."/>
    <s v="."/>
    <s v="."/>
    <s v="."/>
    <n v="1"/>
    <n v="1"/>
    <n v="1"/>
    <n v="1"/>
    <n v="0"/>
    <n v="23"/>
    <n v="4.5"/>
    <m/>
    <x v="5"/>
    <x v="170"/>
    <m/>
    <m/>
  </r>
  <r>
    <x v="811"/>
    <m/>
    <s v="female"/>
    <m/>
    <n v="30"/>
    <n v="72.114990000000006"/>
    <n v="0.5"/>
    <n v="0"/>
    <x v="1"/>
    <s v="."/>
    <s v="."/>
    <s v="."/>
    <s v="."/>
    <n v="0"/>
    <n v="0"/>
    <n v="0.5"/>
    <n v="0"/>
    <n v="0"/>
    <n v="34"/>
    <n v="0.5"/>
    <m/>
    <x v="0"/>
    <x v="43"/>
    <m/>
    <m/>
  </r>
  <r>
    <x v="811"/>
    <m/>
    <s v="female"/>
    <m/>
    <n v="30"/>
    <n v="72.114990000000006"/>
    <n v="0"/>
    <n v="0"/>
    <x v="0"/>
    <s v="Remote Hypothyroidism"/>
    <s v="."/>
    <s v="."/>
    <s v="."/>
    <n v="0"/>
    <n v="0"/>
    <n v="0"/>
    <n v="0"/>
    <n v="0"/>
    <n v="34"/>
    <n v="0"/>
    <m/>
    <x v="0"/>
    <x v="48"/>
    <m/>
    <m/>
  </r>
  <r>
    <x v="811"/>
    <m/>
    <s v="female"/>
    <m/>
    <n v="30"/>
    <n v="72.114990000000006"/>
    <n v="0"/>
    <n v="0"/>
    <x v="0"/>
    <s v="."/>
    <s v="."/>
    <s v="."/>
    <s v="."/>
    <n v="0"/>
    <n v="0"/>
    <n v="0"/>
    <n v="0"/>
    <n v="0"/>
    <n v="34"/>
    <n v="0"/>
    <m/>
    <x v="0"/>
    <x v="73"/>
    <m/>
    <m/>
  </r>
  <r>
    <x v="811"/>
    <m/>
    <s v="female"/>
    <m/>
    <n v="30"/>
    <n v="72.114990000000006"/>
    <n v="0"/>
    <n v="0"/>
    <x v="0"/>
    <s v="."/>
    <s v="."/>
    <s v="."/>
    <s v="."/>
    <n v="0"/>
    <n v="0"/>
    <n v="0"/>
    <n v="0"/>
    <n v="0"/>
    <n v="34"/>
    <n v="0"/>
    <m/>
    <x v="0"/>
    <x v="73"/>
    <m/>
    <m/>
  </r>
  <r>
    <x v="811"/>
    <m/>
    <s v="female"/>
    <m/>
    <n v="29"/>
    <n v="72.114990000000006"/>
    <n v="0"/>
    <n v="0"/>
    <x v="0"/>
    <s v="."/>
    <s v="."/>
    <s v="."/>
    <s v="."/>
    <n v="0"/>
    <n v="0"/>
    <n v="0"/>
    <n v="0"/>
    <n v="0"/>
    <n v="34"/>
    <n v="0"/>
    <m/>
    <x v="0"/>
    <x v="74"/>
    <m/>
    <m/>
  </r>
  <r>
    <x v="811"/>
    <m/>
    <s v="female"/>
    <m/>
    <n v="29"/>
    <n v="72.114990000000006"/>
    <n v="0"/>
    <n v="0"/>
    <x v="0"/>
    <s v="."/>
    <s v="."/>
    <s v="."/>
    <s v="."/>
    <n v="0"/>
    <n v="0"/>
    <n v="0"/>
    <n v="0"/>
    <n v="0"/>
    <n v="34"/>
    <n v="0"/>
    <m/>
    <x v="0"/>
    <x v="86"/>
    <m/>
    <m/>
  </r>
  <r>
    <x v="811"/>
    <m/>
    <s v="female"/>
    <m/>
    <n v="30"/>
    <n v="72.114990000000006"/>
    <n v="0"/>
    <n v="0"/>
    <x v="0"/>
    <s v="."/>
    <s v="."/>
    <s v="."/>
    <s v="."/>
    <n v="0"/>
    <n v="0"/>
    <n v="0"/>
    <n v="0"/>
    <n v="0"/>
    <n v="34"/>
    <n v="0"/>
    <m/>
    <x v="10"/>
    <x v="63"/>
    <m/>
    <m/>
  </r>
  <r>
    <x v="811"/>
    <m/>
    <s v="female"/>
    <m/>
    <n v="29"/>
    <n v="72.114990000000006"/>
    <n v="0.5"/>
    <n v="0"/>
    <x v="2"/>
    <s v="."/>
    <s v="."/>
    <s v="."/>
    <s v="."/>
    <n v="0"/>
    <n v="0"/>
    <n v="0.5"/>
    <n v="0"/>
    <n v="0"/>
    <n v="34"/>
    <n v="0.5"/>
    <m/>
    <x v="3"/>
    <x v="77"/>
    <m/>
    <m/>
  </r>
  <r>
    <x v="811"/>
    <m/>
    <s v="female"/>
    <m/>
    <n v="29"/>
    <n v="72.114990000000006"/>
    <n v="0"/>
    <n v="0"/>
    <x v="0"/>
    <s v="."/>
    <s v="."/>
    <s v="."/>
    <s v="."/>
    <n v="0"/>
    <n v="0"/>
    <n v="0"/>
    <n v="0"/>
    <n v="0"/>
    <n v="34"/>
    <n v="0"/>
    <m/>
    <x v="3"/>
    <x v="66"/>
    <m/>
    <m/>
  </r>
  <r>
    <x v="811"/>
    <m/>
    <s v="female"/>
    <m/>
    <n v="29"/>
    <n v="72.114990000000006"/>
    <n v="0"/>
    <n v="0"/>
    <x v="0"/>
    <s v="Remote Hypothyroidism"/>
    <s v="."/>
    <s v="."/>
    <s v="."/>
    <n v="0"/>
    <n v="0"/>
    <n v="0"/>
    <n v="0"/>
    <n v="0"/>
    <n v="34"/>
    <n v="0"/>
    <m/>
    <x v="3"/>
    <x v="45"/>
    <m/>
    <m/>
  </r>
  <r>
    <x v="811"/>
    <m/>
    <s v="female"/>
    <m/>
    <n v="28"/>
    <n v="72.114990000000006"/>
    <n v="0.5"/>
    <n v="0"/>
    <x v="1"/>
    <s v="."/>
    <s v="."/>
    <s v="."/>
    <s v="."/>
    <n v="0"/>
    <n v="0.5"/>
    <n v="0.5"/>
    <n v="0"/>
    <n v="0"/>
    <n v="34"/>
    <n v="1"/>
    <m/>
    <x v="3"/>
    <x v="61"/>
    <m/>
    <m/>
  </r>
  <r>
    <x v="811"/>
    <m/>
    <s v="female"/>
    <m/>
    <n v="28"/>
    <n v="72.114990000000006"/>
    <n v="0.5"/>
    <n v="0"/>
    <x v="4"/>
    <s v="."/>
    <s v="."/>
    <s v="."/>
    <s v="."/>
    <n v="0"/>
    <n v="0"/>
    <n v="0.5"/>
    <n v="0.5"/>
    <n v="0"/>
    <n v="34"/>
    <n v="1"/>
    <m/>
    <x v="1"/>
    <x v="57"/>
    <m/>
    <m/>
  </r>
  <r>
    <x v="811"/>
    <m/>
    <s v="female"/>
    <m/>
    <n v="25"/>
    <n v="72.114990000000006"/>
    <n v="0.5"/>
    <n v="0"/>
    <x v="4"/>
    <s v="."/>
    <s v="."/>
    <s v="."/>
    <s v="."/>
    <n v="0.5"/>
    <n v="0.5"/>
    <n v="0.5"/>
    <n v="0.5"/>
    <n v="0"/>
    <n v="34"/>
    <n v="2"/>
    <m/>
    <x v="1"/>
    <x v="78"/>
    <m/>
    <m/>
  </r>
  <r>
    <x v="812"/>
    <m/>
    <s v="female"/>
    <m/>
    <n v="30"/>
    <n v="68.492810000000006"/>
    <n v="0"/>
    <n v="0"/>
    <x v="0"/>
    <s v="."/>
    <s v="."/>
    <s v="."/>
    <s v="."/>
    <n v="0"/>
    <n v="0"/>
    <n v="0"/>
    <n v="0"/>
    <n v="0"/>
    <n v="33"/>
    <n v="0"/>
    <m/>
    <x v="1"/>
    <x v="92"/>
    <m/>
    <m/>
  </r>
  <r>
    <x v="812"/>
    <m/>
    <s v="female"/>
    <m/>
    <n v="30"/>
    <n v="68.492810000000006"/>
    <n v="0"/>
    <n v="0"/>
    <x v="0"/>
    <s v="Remote Mood disorder"/>
    <s v="."/>
    <s v="."/>
    <s v="."/>
    <n v="0"/>
    <n v="0"/>
    <n v="0"/>
    <n v="0"/>
    <n v="0"/>
    <n v="33"/>
    <n v="0"/>
    <m/>
    <x v="2"/>
    <x v="108"/>
    <m/>
    <m/>
  </r>
  <r>
    <x v="812"/>
    <m/>
    <s v="female"/>
    <m/>
    <n v="30"/>
    <n v="68.492810000000006"/>
    <n v="0"/>
    <n v="0"/>
    <x v="0"/>
    <s v="."/>
    <s v="."/>
    <s v="."/>
    <s v="."/>
    <n v="0"/>
    <n v="0"/>
    <n v="0"/>
    <n v="0"/>
    <n v="0"/>
    <n v="33"/>
    <n v="0"/>
    <m/>
    <x v="2"/>
    <x v="186"/>
    <m/>
    <m/>
  </r>
  <r>
    <x v="812"/>
    <m/>
    <s v="female"/>
    <m/>
    <n v="30"/>
    <n v="68.492810000000006"/>
    <n v="0"/>
    <n v="0"/>
    <x v="0"/>
    <s v="."/>
    <s v="."/>
    <s v="."/>
    <s v="."/>
    <n v="0"/>
    <n v="0"/>
    <n v="0"/>
    <n v="0"/>
    <n v="0"/>
    <n v="33"/>
    <n v="0"/>
    <m/>
    <x v="2"/>
    <x v="132"/>
    <m/>
    <m/>
  </r>
  <r>
    <x v="812"/>
    <m/>
    <s v="female"/>
    <m/>
    <n v="30"/>
    <n v="68.492810000000006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13"/>
    <m/>
    <s v="female"/>
    <m/>
    <n v="29"/>
    <n v="70.639290000000003"/>
    <n v="0"/>
    <n v="0"/>
    <x v="0"/>
    <s v="."/>
    <s v="."/>
    <s v="."/>
    <s v="."/>
    <n v="0"/>
    <n v="0.5"/>
    <n v="0"/>
    <n v="0"/>
    <n v="0"/>
    <n v="23"/>
    <n v="0.5"/>
    <m/>
    <x v="0"/>
    <x v="54"/>
    <m/>
    <m/>
  </r>
  <r>
    <x v="813"/>
    <m/>
    <s v="female"/>
    <m/>
    <n v="29"/>
    <n v="70.639290000000003"/>
    <n v="0"/>
    <n v="0"/>
    <x v="0"/>
    <s v="."/>
    <s v="."/>
    <s v="."/>
    <s v="."/>
    <n v="0"/>
    <n v="0"/>
    <n v="0"/>
    <n v="0"/>
    <n v="0"/>
    <n v="23"/>
    <n v="0"/>
    <m/>
    <x v="2"/>
    <x v="31"/>
    <m/>
    <m/>
  </r>
  <r>
    <x v="813"/>
    <m/>
    <s v="female"/>
    <m/>
    <n v="29"/>
    <n v="70.639290000000003"/>
    <n v="0"/>
    <n v="0"/>
    <x v="0"/>
    <s v="."/>
    <s v="."/>
    <s v="."/>
    <s v="."/>
    <n v="0"/>
    <n v="0"/>
    <n v="0"/>
    <n v="0"/>
    <n v="0"/>
    <n v="23"/>
    <n v="0"/>
    <m/>
    <x v="2"/>
    <x v="127"/>
    <m/>
    <m/>
  </r>
  <r>
    <x v="813"/>
    <m/>
    <s v="female"/>
    <m/>
    <n v="26"/>
    <n v="70.639290000000003"/>
    <n v="0"/>
    <n v="0"/>
    <x v="0"/>
    <s v="."/>
    <s v="."/>
    <s v="."/>
    <s v="."/>
    <n v="0"/>
    <n v="0"/>
    <n v="0"/>
    <n v="0"/>
    <n v="0"/>
    <n v="23"/>
    <n v="0"/>
    <m/>
    <x v="5"/>
    <x v="100"/>
    <m/>
    <m/>
  </r>
  <r>
    <x v="813"/>
    <m/>
    <s v="female"/>
    <m/>
    <n v="29"/>
    <n v="70.639290000000003"/>
    <n v="0"/>
    <n v="0"/>
    <x v="0"/>
    <s v="."/>
    <s v="."/>
    <s v="."/>
    <s v="."/>
    <n v="0"/>
    <n v="0"/>
    <n v="0"/>
    <n v="0"/>
    <n v="0"/>
    <n v="23"/>
    <n v="0"/>
    <m/>
    <x v="5"/>
    <x v="126"/>
    <m/>
    <m/>
  </r>
  <r>
    <x v="813"/>
    <m/>
    <s v="female"/>
    <m/>
    <n v="28"/>
    <n v="70.639290000000003"/>
    <n v="0"/>
    <n v="0"/>
    <x v="0"/>
    <s v="."/>
    <s v="."/>
    <s v="."/>
    <s v="."/>
    <n v="0"/>
    <n v="0"/>
    <n v="0"/>
    <n v="0"/>
    <n v="0"/>
    <n v="23"/>
    <n v="0"/>
    <m/>
    <x v="9"/>
    <x v="22"/>
    <m/>
    <m/>
  </r>
  <r>
    <x v="813"/>
    <m/>
    <s v="female"/>
    <m/>
    <n v="28"/>
    <n v="70.639290000000003"/>
    <n v="0"/>
    <n v="0"/>
    <x v="0"/>
    <s v="."/>
    <s v="."/>
    <s v="."/>
    <s v="."/>
    <n v="0"/>
    <n v="0"/>
    <n v="0"/>
    <n v="0"/>
    <n v="0"/>
    <n v="23"/>
    <n v="0"/>
    <m/>
    <x v="9"/>
    <x v="28"/>
    <m/>
    <m/>
  </r>
  <r>
    <x v="813"/>
    <m/>
    <s v="female"/>
    <m/>
    <n v="28"/>
    <n v="70.639290000000003"/>
    <n v="0"/>
    <n v="0"/>
    <x v="0"/>
    <s v="."/>
    <s v="."/>
    <s v="."/>
    <s v="."/>
    <n v="0"/>
    <n v="0"/>
    <n v="0"/>
    <n v="0"/>
    <n v="0"/>
    <n v="23"/>
    <n v="0"/>
    <m/>
    <x v="9"/>
    <x v="28"/>
    <m/>
    <m/>
  </r>
  <r>
    <x v="813"/>
    <m/>
    <s v="female"/>
    <m/>
    <n v="29"/>
    <n v="70.639290000000003"/>
    <n v="0"/>
    <n v="0"/>
    <x v="0"/>
    <s v="."/>
    <s v="."/>
    <s v="."/>
    <s v="."/>
    <n v="0"/>
    <n v="0"/>
    <n v="0"/>
    <n v="0"/>
    <n v="0"/>
    <n v="23"/>
    <n v="0"/>
    <m/>
    <x v="9"/>
    <x v="7"/>
    <m/>
    <m/>
  </r>
  <r>
    <x v="813"/>
    <m/>
    <s v="female"/>
    <m/>
    <n v="29"/>
    <n v="70.639290000000003"/>
    <n v="0"/>
    <n v="0"/>
    <x v="0"/>
    <s v="."/>
    <s v="."/>
    <s v="."/>
    <s v="."/>
    <n v="0"/>
    <n v="0"/>
    <n v="0"/>
    <n v="0"/>
    <n v="0"/>
    <n v="23"/>
    <n v="0"/>
    <m/>
    <x v="9"/>
    <x v="23"/>
    <m/>
    <m/>
  </r>
  <r>
    <x v="813"/>
    <m/>
    <s v="female"/>
    <m/>
    <n v="30"/>
    <n v="70.639290000000003"/>
    <n v="0"/>
    <n v="0"/>
    <x v="0"/>
    <s v="Active Other neurol/med diagnoses"/>
    <s v="."/>
    <s v="."/>
    <s v="."/>
    <n v="0"/>
    <n v="0"/>
    <n v="0"/>
    <n v="0"/>
    <n v="0"/>
    <n v="23"/>
    <n v="0"/>
    <m/>
    <x v="9"/>
    <x v="42"/>
    <m/>
    <m/>
  </r>
  <r>
    <x v="813"/>
    <m/>
    <s v="female"/>
    <m/>
    <n v="28"/>
    <n v="70.639290000000003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814"/>
    <m/>
    <s v="male"/>
    <m/>
    <n v="27"/>
    <n v="82.234084999999993"/>
    <n v="0.5"/>
    <n v="0.5"/>
    <x v="38"/>
    <s v="Non AD dem- Other primary"/>
    <s v="Active Mood disorder"/>
    <s v="Remote Major Head Trauma"/>
    <s v="."/>
    <n v="0.5"/>
    <n v="0.5"/>
    <n v="0.5"/>
    <n v="0"/>
    <n v="0"/>
    <n v="34"/>
    <n v="2"/>
    <m/>
    <x v="6"/>
    <x v="50"/>
    <m/>
    <m/>
  </r>
  <r>
    <x v="814"/>
    <m/>
    <s v="male"/>
    <m/>
    <n v="26"/>
    <n v="82.234084999999993"/>
    <n v="0.5"/>
    <n v="0"/>
    <x v="1"/>
    <s v="Active Mood disorder"/>
    <s v="Remote Major Head Trauma"/>
    <s v="."/>
    <s v="."/>
    <n v="0"/>
    <n v="0.5"/>
    <n v="0.5"/>
    <n v="0"/>
    <n v="0"/>
    <n v="34"/>
    <n v="1"/>
    <m/>
    <x v="7"/>
    <x v="116"/>
    <m/>
    <m/>
  </r>
  <r>
    <x v="814"/>
    <m/>
    <s v="male"/>
    <m/>
    <n v="25"/>
    <n v="82.234084999999993"/>
    <n v="0.5"/>
    <n v="0.5"/>
    <x v="4"/>
    <s v="Remote Mood disorder"/>
    <s v="Remote Bereavement"/>
    <s v="Remote Other neurol/med diagnoses"/>
    <s v="."/>
    <n v="0"/>
    <n v="0.5"/>
    <n v="0.5"/>
    <n v="0"/>
    <n v="0"/>
    <n v="34"/>
    <n v="1.5"/>
    <m/>
    <x v="7"/>
    <x v="36"/>
    <m/>
    <m/>
  </r>
  <r>
    <x v="815"/>
    <m/>
    <s v="male"/>
    <m/>
    <n v="20"/>
    <n v="61.519509999999997"/>
    <n v="0.5"/>
    <n v="0.5"/>
    <x v="24"/>
    <s v="AD dem cannot be primary"/>
    <s v="Active PD idiopathic"/>
    <s v="."/>
    <s v="."/>
    <n v="0.5"/>
    <n v="0.5"/>
    <n v="0.5"/>
    <n v="0.5"/>
    <n v="0"/>
    <n v="34"/>
    <n v="2.5"/>
    <m/>
    <x v="14"/>
    <x v="24"/>
    <m/>
    <m/>
  </r>
  <r>
    <x v="815"/>
    <m/>
    <s v="male"/>
    <m/>
    <n v="20"/>
    <n v="61.519509999999997"/>
    <n v="0.5"/>
    <n v="0.5"/>
    <x v="24"/>
    <s v="AD dem cannot be primary"/>
    <s v="Active PD idiopathic"/>
    <s v="."/>
    <s v="."/>
    <n v="1"/>
    <n v="0.5"/>
    <n v="1"/>
    <n v="0.5"/>
    <n v="0"/>
    <n v="34"/>
    <n v="3.5"/>
    <m/>
    <x v="14"/>
    <x v="39"/>
    <m/>
    <m/>
  </r>
  <r>
    <x v="816"/>
    <m/>
    <s v="male"/>
    <m/>
    <n v="29"/>
    <n v="66.149215999999996"/>
    <n v="0"/>
    <n v="0"/>
    <x v="0"/>
    <s v="."/>
    <s v="."/>
    <s v="."/>
    <s v="."/>
    <n v="0"/>
    <n v="0"/>
    <n v="0"/>
    <n v="0"/>
    <n v="0"/>
    <n v="33"/>
    <n v="0"/>
    <m/>
    <x v="10"/>
    <x v="43"/>
    <m/>
    <m/>
  </r>
  <r>
    <x v="816"/>
    <m/>
    <s v="male"/>
    <m/>
    <n v="30"/>
    <n v="66.149215999999996"/>
    <n v="0"/>
    <n v="0"/>
    <x v="0"/>
    <s v="Active Mood disorder"/>
    <s v="."/>
    <s v="."/>
    <s v="."/>
    <n v="0"/>
    <n v="0"/>
    <n v="0"/>
    <n v="0"/>
    <n v="0"/>
    <n v="33"/>
    <n v="0"/>
    <m/>
    <x v="10"/>
    <x v="46"/>
    <m/>
    <m/>
  </r>
  <r>
    <x v="816"/>
    <m/>
    <s v="male"/>
    <m/>
    <n v="30"/>
    <n v="66.149215999999996"/>
    <n v="0"/>
    <n v="0"/>
    <x v="0"/>
    <s v="."/>
    <s v="."/>
    <s v="."/>
    <s v="."/>
    <n v="0"/>
    <n v="0"/>
    <n v="0"/>
    <n v="0"/>
    <n v="0"/>
    <n v="33"/>
    <n v="0"/>
    <m/>
    <x v="10"/>
    <x v="13"/>
    <m/>
    <m/>
  </r>
  <r>
    <x v="816"/>
    <m/>
    <s v="male"/>
    <m/>
    <n v="27"/>
    <n v="66.149215999999996"/>
    <n v="0"/>
    <n v="0"/>
    <x v="0"/>
    <s v="."/>
    <s v="."/>
    <s v="."/>
    <s v="."/>
    <n v="0"/>
    <n v="0"/>
    <n v="0"/>
    <n v="0"/>
    <n v="0"/>
    <n v="33"/>
    <n v="0"/>
    <m/>
    <x v="10"/>
    <x v="86"/>
    <m/>
    <m/>
  </r>
  <r>
    <x v="816"/>
    <m/>
    <s v="male"/>
    <m/>
    <n v="30"/>
    <n v="66.149215999999996"/>
    <n v="0"/>
    <n v="0"/>
    <x v="0"/>
    <s v="."/>
    <s v="."/>
    <s v="."/>
    <s v="."/>
    <n v="0"/>
    <n v="0"/>
    <n v="0"/>
    <n v="0"/>
    <n v="0"/>
    <n v="33"/>
    <n v="0"/>
    <m/>
    <x v="10"/>
    <x v="44"/>
    <m/>
    <m/>
  </r>
  <r>
    <x v="816"/>
    <m/>
    <s v="male"/>
    <m/>
    <n v="30"/>
    <n v="66.149215999999996"/>
    <n v="0"/>
    <n v="0"/>
    <x v="0"/>
    <s v="."/>
    <s v="."/>
    <s v="."/>
    <s v="."/>
    <n v="0"/>
    <n v="0"/>
    <n v="0"/>
    <n v="0"/>
    <n v="0"/>
    <n v="33"/>
    <n v="0"/>
    <m/>
    <x v="10"/>
    <x v="43"/>
    <m/>
    <m/>
  </r>
  <r>
    <x v="817"/>
    <m/>
    <s v="female"/>
    <m/>
    <n v="29"/>
    <n v="63.039012999999997"/>
    <n v="0"/>
    <n v="0"/>
    <x v="0"/>
    <s v="."/>
    <s v="."/>
    <s v="."/>
    <s v="."/>
    <n v="0"/>
    <n v="0"/>
    <n v="0"/>
    <n v="0"/>
    <n v="0"/>
    <n v="33"/>
    <n v="0"/>
    <m/>
    <x v="0"/>
    <x v="207"/>
    <m/>
    <m/>
  </r>
  <r>
    <x v="817"/>
    <m/>
    <s v="female"/>
    <m/>
    <n v="27"/>
    <n v="63.039012999999997"/>
    <n v="0"/>
    <n v="0"/>
    <x v="0"/>
    <s v="."/>
    <s v="."/>
    <s v="."/>
    <s v="."/>
    <n v="0"/>
    <n v="0"/>
    <n v="0"/>
    <n v="0"/>
    <n v="0"/>
    <n v="33"/>
    <n v="0"/>
    <m/>
    <x v="3"/>
    <x v="171"/>
    <m/>
    <m/>
  </r>
  <r>
    <x v="817"/>
    <m/>
    <s v="female"/>
    <m/>
    <n v="28"/>
    <n v="63.039012999999997"/>
    <n v="0"/>
    <n v="0"/>
    <x v="0"/>
    <s v="."/>
    <s v="."/>
    <s v="."/>
    <s v="."/>
    <n v="0"/>
    <n v="0"/>
    <n v="0"/>
    <n v="0"/>
    <n v="0"/>
    <n v="33"/>
    <n v="0"/>
    <m/>
    <x v="3"/>
    <x v="212"/>
    <m/>
    <m/>
  </r>
  <r>
    <x v="817"/>
    <m/>
    <s v="female"/>
    <m/>
    <n v="29"/>
    <n v="63.039012999999997"/>
    <n v="0"/>
    <n v="0"/>
    <x v="0"/>
    <s v="Remote Mood disorder"/>
    <s v="."/>
    <s v="."/>
    <s v="."/>
    <n v="0"/>
    <n v="0"/>
    <n v="0"/>
    <n v="0"/>
    <n v="0"/>
    <n v="33"/>
    <n v="0"/>
    <m/>
    <x v="3"/>
    <x v="203"/>
    <m/>
    <m/>
  </r>
  <r>
    <x v="817"/>
    <m/>
    <s v="female"/>
    <m/>
    <n v="30"/>
    <n v="63.039012999999997"/>
    <n v="0"/>
    <n v="0"/>
    <x v="0"/>
    <s v="."/>
    <s v="."/>
    <s v="."/>
    <s v="."/>
    <n v="0"/>
    <n v="0"/>
    <n v="0"/>
    <n v="0"/>
    <n v="0"/>
    <n v="33"/>
    <n v="0"/>
    <m/>
    <x v="15"/>
    <x v="201"/>
    <m/>
    <m/>
  </r>
  <r>
    <x v="817"/>
    <m/>
    <s v="female"/>
    <m/>
    <n v="29"/>
    <n v="63.039012999999997"/>
    <n v="0"/>
    <n v="0"/>
    <x v="0"/>
    <s v="Remote Mood disorder"/>
    <s v="."/>
    <s v="."/>
    <s v="."/>
    <n v="0"/>
    <n v="0"/>
    <n v="0"/>
    <n v="0"/>
    <n v="0"/>
    <n v="33"/>
    <n v="0"/>
    <m/>
    <x v="0"/>
    <x v="0"/>
    <m/>
    <m/>
  </r>
  <r>
    <x v="817"/>
    <m/>
    <s v="female"/>
    <m/>
    <n v="29"/>
    <n v="63.039012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17"/>
    <m/>
    <s v="female"/>
    <m/>
    <n v="29"/>
    <n v="63.039012999999997"/>
    <n v="0"/>
    <n v="0"/>
    <x v="0"/>
    <s v="Remote Mood disorder"/>
    <s v="."/>
    <s v="."/>
    <s v="."/>
    <n v="0"/>
    <n v="0"/>
    <n v="0"/>
    <n v="0"/>
    <n v="0"/>
    <n v="33"/>
    <n v="0"/>
    <m/>
    <x v="1"/>
    <x v="181"/>
    <m/>
    <m/>
  </r>
  <r>
    <x v="817"/>
    <m/>
    <s v="female"/>
    <m/>
    <n v="30"/>
    <n v="63.039012999999997"/>
    <n v="0"/>
    <n v="0"/>
    <x v="0"/>
    <s v="Remote Mood disorder"/>
    <s v="."/>
    <s v="."/>
    <s v="."/>
    <n v="0"/>
    <n v="0"/>
    <n v="0"/>
    <n v="0"/>
    <n v="0"/>
    <n v="33"/>
    <n v="0"/>
    <m/>
    <x v="3"/>
    <x v="164"/>
    <m/>
    <m/>
  </r>
  <r>
    <x v="817"/>
    <m/>
    <s v="female"/>
    <m/>
    <n v="30"/>
    <n v="63.039012999999997"/>
    <n v="0"/>
    <n v="0"/>
    <x v="0"/>
    <s v="Remote Mood disorder"/>
    <s v="."/>
    <s v="."/>
    <s v="."/>
    <n v="0"/>
    <n v="0"/>
    <n v="0"/>
    <n v="0"/>
    <n v="0"/>
    <n v="33"/>
    <n v="0"/>
    <m/>
    <x v="1"/>
    <x v="190"/>
    <m/>
    <m/>
  </r>
  <r>
    <x v="817"/>
    <m/>
    <s v="female"/>
    <m/>
    <n v="30"/>
    <n v="63.039012999999997"/>
    <n v="0"/>
    <n v="0"/>
    <x v="0"/>
    <s v="Remote Mood disorder"/>
    <s v="."/>
    <s v="."/>
    <s v="."/>
    <n v="0"/>
    <n v="0"/>
    <n v="0"/>
    <n v="0"/>
    <n v="0"/>
    <n v="33"/>
    <n v="0"/>
    <m/>
    <x v="0"/>
    <x v="0"/>
    <m/>
    <m/>
  </r>
  <r>
    <x v="818"/>
    <m/>
    <s v="male"/>
    <m/>
    <n v="30"/>
    <n v="65.368930000000006"/>
    <n v="0"/>
    <n v="0"/>
    <x v="0"/>
    <s v="."/>
    <s v="."/>
    <s v="."/>
    <s v="."/>
    <n v="0"/>
    <n v="0.5"/>
    <n v="0"/>
    <n v="0"/>
    <n v="0"/>
    <n v="33"/>
    <n v="0.5"/>
    <m/>
    <x v="14"/>
    <x v="213"/>
    <m/>
    <m/>
  </r>
  <r>
    <x v="818"/>
    <m/>
    <s v="male"/>
    <m/>
    <n v="29"/>
    <n v="65.368930000000006"/>
    <n v="0"/>
    <n v="0"/>
    <x v="0"/>
    <s v="Remote Mood disorder"/>
    <s v="."/>
    <s v="."/>
    <s v="."/>
    <n v="0"/>
    <n v="0"/>
    <n v="0"/>
    <n v="0"/>
    <n v="0"/>
    <n v="33"/>
    <n v="0"/>
    <m/>
    <x v="16"/>
    <x v="32"/>
    <m/>
    <m/>
  </r>
  <r>
    <x v="818"/>
    <m/>
    <s v="male"/>
    <m/>
    <n v="29"/>
    <n v="65.368930000000006"/>
    <n v="0"/>
    <n v="0"/>
    <x v="0"/>
    <s v="."/>
    <s v="."/>
    <s v="."/>
    <s v="."/>
    <n v="0"/>
    <n v="0"/>
    <n v="0"/>
    <n v="0"/>
    <n v="0"/>
    <n v="33"/>
    <n v="0"/>
    <m/>
    <x v="14"/>
    <x v="58"/>
    <m/>
    <m/>
  </r>
  <r>
    <x v="818"/>
    <m/>
    <s v="male"/>
    <m/>
    <n v="29"/>
    <n v="65.368930000000006"/>
    <n v="0"/>
    <n v="0"/>
    <x v="0"/>
    <s v="Remote Mood disorder"/>
    <s v="."/>
    <s v="."/>
    <s v="."/>
    <n v="0"/>
    <n v="0"/>
    <n v="0"/>
    <n v="0"/>
    <n v="0"/>
    <n v="33"/>
    <n v="0"/>
    <m/>
    <x v="14"/>
    <x v="135"/>
    <m/>
    <m/>
  </r>
  <r>
    <x v="818"/>
    <m/>
    <s v="male"/>
    <m/>
    <n v="30"/>
    <n v="65.368930000000006"/>
    <n v="0"/>
    <n v="0"/>
    <x v="0"/>
    <s v="Remote Mood disorder"/>
    <s v="."/>
    <s v="."/>
    <s v="."/>
    <n v="0"/>
    <n v="0"/>
    <n v="0"/>
    <n v="0"/>
    <n v="0"/>
    <n v="33"/>
    <n v="0"/>
    <m/>
    <x v="16"/>
    <x v="102"/>
    <m/>
    <m/>
  </r>
  <r>
    <x v="818"/>
    <m/>
    <s v="male"/>
    <m/>
    <n v="30"/>
    <n v="65.368930000000006"/>
    <n v="0"/>
    <n v="0"/>
    <x v="0"/>
    <s v="Remote Mood disorder"/>
    <s v="."/>
    <s v="."/>
    <s v="."/>
    <n v="0"/>
    <n v="0"/>
    <n v="0"/>
    <n v="0"/>
    <n v="0"/>
    <n v="33"/>
    <n v="0"/>
    <m/>
    <x v="16"/>
    <x v="198"/>
    <m/>
    <m/>
  </r>
  <r>
    <x v="819"/>
    <m/>
    <s v="male"/>
    <m/>
    <n v="22"/>
    <n v="74.970566000000005"/>
    <n v="1"/>
    <n v="1"/>
    <x v="5"/>
    <s v="."/>
    <s v="."/>
    <s v="."/>
    <s v="."/>
    <n v="0.5"/>
    <n v="1"/>
    <n v="0.5"/>
    <n v="0.5"/>
    <n v="1"/>
    <n v="34"/>
    <n v="4.5"/>
    <m/>
    <x v="0"/>
    <x v="72"/>
    <m/>
    <m/>
  </r>
  <r>
    <x v="819"/>
    <m/>
    <s v="male"/>
    <m/>
    <n v="25"/>
    <n v="74.970566000000005"/>
    <n v="1"/>
    <n v="0.5"/>
    <x v="19"/>
    <s v="."/>
    <s v="."/>
    <s v="."/>
    <s v="."/>
    <n v="0.5"/>
    <n v="1"/>
    <n v="1"/>
    <n v="1"/>
    <n v="1"/>
    <n v="34"/>
    <n v="5"/>
    <m/>
    <x v="7"/>
    <x v="17"/>
    <m/>
    <m/>
  </r>
  <r>
    <x v="819"/>
    <m/>
    <s v="male"/>
    <m/>
    <n v="28"/>
    <n v="74.970566000000005"/>
    <n v="0.5"/>
    <n v="0.5"/>
    <x v="38"/>
    <s v="Frontotemporal demt. prim"/>
    <s v="Active Med-induced Cog Dys"/>
    <s v="."/>
    <s v="."/>
    <n v="0.5"/>
    <n v="2"/>
    <n v="1"/>
    <n v="1"/>
    <n v="0"/>
    <n v="34"/>
    <n v="5"/>
    <m/>
    <x v="8"/>
    <x v="17"/>
    <m/>
    <m/>
  </r>
  <r>
    <x v="819"/>
    <m/>
    <s v="male"/>
    <m/>
    <n v="26"/>
    <n v="74.970566000000005"/>
    <n v="1"/>
    <n v="0.5"/>
    <x v="19"/>
    <s v="."/>
    <s v="."/>
    <s v="."/>
    <s v="."/>
    <n v="0.5"/>
    <n v="1"/>
    <n v="1"/>
    <n v="1"/>
    <n v="1"/>
    <n v="34"/>
    <n v="5"/>
    <m/>
    <x v="7"/>
    <x v="17"/>
    <m/>
    <m/>
  </r>
  <r>
    <x v="819"/>
    <m/>
    <s v="male"/>
    <m/>
    <n v="24"/>
    <n v="74.970566000000005"/>
    <n v="1"/>
    <n v="1"/>
    <x v="3"/>
    <s v="Active Mood disorder"/>
    <s v="."/>
    <s v="."/>
    <s v="."/>
    <n v="0.5"/>
    <n v="1"/>
    <n v="1"/>
    <n v="0.5"/>
    <n v="1"/>
    <n v="34"/>
    <n v="5"/>
    <m/>
    <x v="8"/>
    <x v="98"/>
    <m/>
    <m/>
  </r>
  <r>
    <x v="819"/>
    <m/>
    <s v="male"/>
    <m/>
    <n v="27"/>
    <n v="74.970566000000005"/>
    <n v="0.5"/>
    <n v="0.5"/>
    <x v="4"/>
    <s v="."/>
    <s v="."/>
    <s v="."/>
    <s v="."/>
    <n v="0.5"/>
    <n v="0.5"/>
    <n v="1"/>
    <n v="0.5"/>
    <n v="0"/>
    <n v="34"/>
    <n v="3"/>
    <m/>
    <x v="8"/>
    <x v="48"/>
    <m/>
    <m/>
  </r>
  <r>
    <x v="819"/>
    <m/>
    <s v="male"/>
    <m/>
    <n v="28"/>
    <n v="74.970566000000005"/>
    <n v="0.5"/>
    <n v="0.5"/>
    <x v="27"/>
    <s v="Active Mood disorder"/>
    <s v="."/>
    <s v="."/>
    <s v="."/>
    <n v="0.5"/>
    <n v="0.5"/>
    <n v="0.5"/>
    <n v="0.5"/>
    <n v="1"/>
    <n v="34"/>
    <n v="3.5"/>
    <m/>
    <x v="8"/>
    <x v="10"/>
    <m/>
    <m/>
  </r>
  <r>
    <x v="819"/>
    <m/>
    <s v="male"/>
    <m/>
    <n v="23"/>
    <n v="74.970566000000005"/>
    <n v="1"/>
    <n v="1"/>
    <x v="3"/>
    <s v="Active Mood disorder"/>
    <s v="."/>
    <s v="."/>
    <s v="."/>
    <n v="1"/>
    <n v="1"/>
    <n v="1"/>
    <n v="1"/>
    <n v="1"/>
    <n v="34"/>
    <n v="6"/>
    <m/>
    <x v="8"/>
    <x v="14"/>
    <m/>
    <m/>
  </r>
  <r>
    <x v="819"/>
    <m/>
    <s v="male"/>
    <m/>
    <n v="19"/>
    <n v="74.970566000000005"/>
    <n v="1"/>
    <n v="1"/>
    <x v="3"/>
    <s v="Active Mood disorder"/>
    <s v="."/>
    <s v="."/>
    <s v="."/>
    <n v="0.5"/>
    <n v="1"/>
    <n v="1"/>
    <n v="1"/>
    <n v="0"/>
    <n v="34"/>
    <n v="4.5"/>
    <m/>
    <x v="4"/>
    <x v="86"/>
    <m/>
    <m/>
  </r>
  <r>
    <x v="820"/>
    <m/>
    <s v="female"/>
    <m/>
    <n v="30"/>
    <n v="64.585899999999995"/>
    <n v="0"/>
    <n v="0"/>
    <x v="0"/>
    <s v="."/>
    <s v="."/>
    <s v="."/>
    <s v="."/>
    <n v="0"/>
    <n v="0"/>
    <n v="0"/>
    <n v="0"/>
    <n v="0"/>
    <m/>
    <n v="0"/>
    <m/>
    <x v="0"/>
    <x v="35"/>
    <m/>
    <m/>
  </r>
  <r>
    <x v="820"/>
    <m/>
    <s v="female"/>
    <m/>
    <n v="29"/>
    <n v="64.585899999999995"/>
    <n v="0"/>
    <n v="0"/>
    <x v="0"/>
    <s v="."/>
    <s v="."/>
    <s v="."/>
    <s v="."/>
    <n v="0"/>
    <n v="0"/>
    <n v="0"/>
    <n v="0"/>
    <n v="0"/>
    <m/>
    <n v="0"/>
    <m/>
    <x v="0"/>
    <x v="42"/>
    <m/>
    <m/>
  </r>
  <r>
    <x v="820"/>
    <m/>
    <s v="female"/>
    <m/>
    <n v="30"/>
    <n v="64.585899999999995"/>
    <n v="0"/>
    <n v="0"/>
    <x v="0"/>
    <s v="."/>
    <s v="."/>
    <s v="."/>
    <s v="."/>
    <n v="0"/>
    <n v="0"/>
    <n v="0"/>
    <n v="0"/>
    <n v="0"/>
    <m/>
    <n v="0"/>
    <m/>
    <x v="17"/>
    <x v="10"/>
    <m/>
    <m/>
  </r>
  <r>
    <x v="820"/>
    <m/>
    <s v="female"/>
    <m/>
    <n v="28"/>
    <n v="64.585899999999995"/>
    <n v="0"/>
    <n v="0"/>
    <x v="0"/>
    <s v="."/>
    <s v="."/>
    <s v="."/>
    <s v="."/>
    <n v="0"/>
    <n v="0"/>
    <n v="0"/>
    <n v="0"/>
    <n v="0"/>
    <m/>
    <n v="0"/>
    <m/>
    <x v="17"/>
    <x v="110"/>
    <m/>
    <m/>
  </r>
  <r>
    <x v="820"/>
    <m/>
    <s v="female"/>
    <m/>
    <n v="30"/>
    <n v="64.585899999999995"/>
    <n v="0"/>
    <n v="0"/>
    <x v="0"/>
    <s v="."/>
    <s v="."/>
    <s v="."/>
    <s v="."/>
    <n v="0"/>
    <n v="0"/>
    <n v="0"/>
    <n v="0"/>
    <n v="0"/>
    <m/>
    <n v="0"/>
    <m/>
    <x v="17"/>
    <x v="19"/>
    <m/>
    <m/>
  </r>
  <r>
    <x v="820"/>
    <m/>
    <s v="female"/>
    <m/>
    <n v="29"/>
    <n v="64.585899999999995"/>
    <n v="0"/>
    <n v="0"/>
    <x v="0"/>
    <s v="."/>
    <s v="."/>
    <s v="."/>
    <s v="."/>
    <n v="0"/>
    <n v="0"/>
    <n v="0"/>
    <n v="0"/>
    <n v="0"/>
    <m/>
    <n v="0"/>
    <m/>
    <x v="19"/>
    <x v="73"/>
    <m/>
    <m/>
  </r>
  <r>
    <x v="820"/>
    <m/>
    <s v="female"/>
    <m/>
    <n v="27"/>
    <n v="64.585899999999995"/>
    <n v="0"/>
    <n v="0"/>
    <x v="0"/>
    <s v="."/>
    <s v="."/>
    <s v="."/>
    <s v="."/>
    <n v="0"/>
    <n v="0"/>
    <n v="0"/>
    <n v="0"/>
    <n v="0"/>
    <m/>
    <n v="0"/>
    <m/>
    <x v="19"/>
    <x v="40"/>
    <m/>
    <m/>
  </r>
  <r>
    <x v="820"/>
    <m/>
    <s v="female"/>
    <m/>
    <n v="30"/>
    <n v="64.585899999999995"/>
    <n v="0"/>
    <n v="0"/>
    <x v="0"/>
    <s v="."/>
    <s v="."/>
    <s v="."/>
    <s v="."/>
    <n v="0"/>
    <n v="0"/>
    <n v="0"/>
    <n v="0"/>
    <n v="0"/>
    <m/>
    <n v="0"/>
    <m/>
    <x v="19"/>
    <x v="8"/>
    <m/>
    <m/>
  </r>
  <r>
    <x v="820"/>
    <m/>
    <s v="female"/>
    <m/>
    <n v="30"/>
    <n v="64.585899999999995"/>
    <n v="0"/>
    <n v="0"/>
    <x v="0"/>
    <s v="."/>
    <s v="."/>
    <s v="."/>
    <s v="."/>
    <n v="0"/>
    <n v="0"/>
    <n v="0"/>
    <n v="0"/>
    <n v="0"/>
    <m/>
    <n v="0"/>
    <m/>
    <x v="19"/>
    <x v="133"/>
    <m/>
    <m/>
  </r>
  <r>
    <x v="820"/>
    <m/>
    <s v="female"/>
    <m/>
    <n v="27"/>
    <n v="64.585899999999995"/>
    <n v="0"/>
    <n v="0"/>
    <x v="0"/>
    <s v="."/>
    <s v="."/>
    <s v="."/>
    <s v="."/>
    <n v="0"/>
    <n v="0"/>
    <n v="0"/>
    <n v="0"/>
    <n v="0"/>
    <m/>
    <n v="0"/>
    <m/>
    <x v="19"/>
    <x v="34"/>
    <m/>
    <m/>
  </r>
  <r>
    <x v="820"/>
    <m/>
    <s v="female"/>
    <m/>
    <n v="29"/>
    <n v="64.585899999999995"/>
    <n v="0"/>
    <n v="0"/>
    <x v="0"/>
    <s v="."/>
    <s v="."/>
    <s v="."/>
    <s v="."/>
    <n v="0"/>
    <n v="0"/>
    <n v="0"/>
    <n v="0"/>
    <n v="0"/>
    <m/>
    <n v="0"/>
    <m/>
    <x v="19"/>
    <x v="110"/>
    <m/>
    <m/>
  </r>
  <r>
    <x v="821"/>
    <m/>
    <s v="female"/>
    <m/>
    <n v="29"/>
    <n v="66.836410000000001"/>
    <n v="0"/>
    <n v="0"/>
    <x v="0"/>
    <s v="Active Mood disorder"/>
    <s v="."/>
    <s v="."/>
    <s v="."/>
    <n v="0"/>
    <n v="0.5"/>
    <n v="0"/>
    <n v="0"/>
    <n v="0"/>
    <n v="33"/>
    <n v="0.5"/>
    <m/>
    <x v="0"/>
    <x v="78"/>
    <m/>
    <m/>
  </r>
  <r>
    <x v="821"/>
    <m/>
    <s v="female"/>
    <m/>
    <n v="30"/>
    <n v="66.836410000000001"/>
    <n v="0"/>
    <n v="0"/>
    <x v="0"/>
    <s v="."/>
    <s v="."/>
    <s v="."/>
    <s v="."/>
    <n v="0"/>
    <n v="0"/>
    <n v="0"/>
    <n v="0"/>
    <n v="0"/>
    <n v="33"/>
    <n v="0"/>
    <m/>
    <x v="10"/>
    <x v="45"/>
    <m/>
    <m/>
  </r>
  <r>
    <x v="821"/>
    <m/>
    <s v="female"/>
    <m/>
    <n v="30"/>
    <n v="66.836410000000001"/>
    <n v="0"/>
    <n v="0"/>
    <x v="0"/>
    <s v="Active Mood disorder"/>
    <s v="Remote B-12 Deficiency"/>
    <s v="."/>
    <s v="."/>
    <n v="0"/>
    <n v="0"/>
    <n v="0"/>
    <n v="0"/>
    <n v="0"/>
    <n v="33"/>
    <n v="0"/>
    <m/>
    <x v="10"/>
    <x v="87"/>
    <m/>
    <m/>
  </r>
  <r>
    <x v="821"/>
    <m/>
    <s v="female"/>
    <m/>
    <n v="30"/>
    <n v="66.836410000000001"/>
    <n v="0"/>
    <n v="0"/>
    <x v="0"/>
    <s v="."/>
    <s v="."/>
    <s v="."/>
    <s v="."/>
    <n v="0"/>
    <n v="0"/>
    <n v="0"/>
    <n v="0"/>
    <n v="0"/>
    <n v="33"/>
    <n v="0"/>
    <m/>
    <x v="10"/>
    <x v="61"/>
    <m/>
    <m/>
  </r>
  <r>
    <x v="821"/>
    <m/>
    <s v="female"/>
    <m/>
    <n v="30"/>
    <n v="66.836410000000001"/>
    <n v="0"/>
    <n v="0"/>
    <x v="0"/>
    <s v="Active Mood disorder"/>
    <s v="Remote Hypothyroidism"/>
    <s v="Remote B-12 Deficiency"/>
    <s v="."/>
    <n v="0"/>
    <n v="0"/>
    <n v="0"/>
    <n v="0"/>
    <n v="0"/>
    <n v="33"/>
    <n v="0"/>
    <m/>
    <x v="10"/>
    <x v="62"/>
    <m/>
    <m/>
  </r>
  <r>
    <x v="821"/>
    <m/>
    <s v="female"/>
    <m/>
    <n v="30"/>
    <n v="66.836410000000001"/>
    <n v="0"/>
    <n v="0"/>
    <x v="0"/>
    <s v="Active Mood disorder"/>
    <s v="Remote Hypothyroidism"/>
    <s v="Remote Alcoholism"/>
    <s v="."/>
    <n v="0"/>
    <n v="0"/>
    <n v="0"/>
    <n v="0"/>
    <n v="0"/>
    <n v="33"/>
    <n v="0"/>
    <m/>
    <x v="3"/>
    <x v="87"/>
    <m/>
    <m/>
  </r>
  <r>
    <x v="821"/>
    <m/>
    <s v="female"/>
    <m/>
    <n v="30"/>
    <n v="66.836410000000001"/>
    <n v="0"/>
    <n v="0"/>
    <x v="0"/>
    <s v="Active Mood disorder"/>
    <s v="."/>
    <s v="."/>
    <s v="."/>
    <n v="0"/>
    <n v="0"/>
    <n v="0"/>
    <n v="0"/>
    <n v="0"/>
    <n v="33"/>
    <n v="0"/>
    <m/>
    <x v="10"/>
    <x v="38"/>
    <m/>
    <m/>
  </r>
  <r>
    <x v="822"/>
    <m/>
    <s v="female"/>
    <m/>
    <n v="29"/>
    <n v="65.193700000000007"/>
    <n v="0"/>
    <n v="0"/>
    <x v="0"/>
    <s v="Active Mood disorder"/>
    <s v="."/>
    <s v="."/>
    <s v="."/>
    <n v="0"/>
    <n v="0"/>
    <n v="0"/>
    <n v="0"/>
    <n v="0"/>
    <n v="33"/>
    <n v="0"/>
    <m/>
    <x v="2"/>
    <x v="44"/>
    <m/>
    <m/>
  </r>
  <r>
    <x v="822"/>
    <m/>
    <s v="female"/>
    <m/>
    <n v="30"/>
    <n v="65.193700000000007"/>
    <n v="0"/>
    <n v="0"/>
    <x v="0"/>
    <s v="Remote Mood disorder"/>
    <s v="Remote Hypothyroidism"/>
    <s v="."/>
    <s v="."/>
    <n v="0"/>
    <n v="0"/>
    <n v="0"/>
    <n v="0"/>
    <n v="0"/>
    <n v="33"/>
    <n v="0"/>
    <m/>
    <x v="2"/>
    <x v="38"/>
    <m/>
    <m/>
  </r>
  <r>
    <x v="822"/>
    <m/>
    <s v="female"/>
    <m/>
    <n v="30"/>
    <n v="65.193700000000007"/>
    <n v="0"/>
    <n v="0"/>
    <x v="0"/>
    <s v="."/>
    <s v="."/>
    <s v="."/>
    <s v="."/>
    <n v="0"/>
    <n v="0"/>
    <n v="0"/>
    <n v="0"/>
    <n v="0"/>
    <n v="33"/>
    <n v="0"/>
    <m/>
    <x v="5"/>
    <x v="62"/>
    <m/>
    <m/>
  </r>
  <r>
    <x v="822"/>
    <m/>
    <s v="female"/>
    <m/>
    <n v="30"/>
    <n v="65.193700000000007"/>
    <n v="0"/>
    <n v="0"/>
    <x v="0"/>
    <s v="Active Mood disorder"/>
    <s v="."/>
    <s v="."/>
    <s v="."/>
    <n v="0"/>
    <n v="0"/>
    <n v="0"/>
    <n v="0"/>
    <n v="0"/>
    <n v="33"/>
    <n v="0"/>
    <m/>
    <x v="5"/>
    <x v="80"/>
    <m/>
    <m/>
  </r>
  <r>
    <x v="822"/>
    <m/>
    <s v="female"/>
    <m/>
    <n v="30"/>
    <n v="65.193700000000007"/>
    <n v="0"/>
    <n v="0"/>
    <x v="0"/>
    <s v="."/>
    <s v="."/>
    <s v="."/>
    <s v="."/>
    <n v="0"/>
    <n v="0"/>
    <n v="0"/>
    <n v="0"/>
    <n v="0"/>
    <n v="33"/>
    <n v="0"/>
    <m/>
    <x v="5"/>
    <x v="74"/>
    <m/>
    <m/>
  </r>
  <r>
    <x v="822"/>
    <m/>
    <s v="female"/>
    <m/>
    <n v="30"/>
    <n v="65.193700000000007"/>
    <n v="0"/>
    <n v="0"/>
    <x v="0"/>
    <s v="."/>
    <s v="."/>
    <s v="."/>
    <s v="."/>
    <n v="0"/>
    <n v="0"/>
    <n v="0"/>
    <n v="0"/>
    <n v="0"/>
    <n v="33"/>
    <n v="0"/>
    <m/>
    <x v="5"/>
    <x v="80"/>
    <m/>
    <m/>
  </r>
  <r>
    <x v="822"/>
    <m/>
    <s v="female"/>
    <m/>
    <n v="30"/>
    <n v="65.193700000000007"/>
    <n v="0"/>
    <n v="0"/>
    <x v="0"/>
    <s v="Active Mood disorder"/>
    <s v="Active Hypothyroidism"/>
    <s v="."/>
    <s v="."/>
    <n v="0"/>
    <n v="0"/>
    <n v="0"/>
    <n v="0"/>
    <n v="0"/>
    <n v="33"/>
    <n v="0"/>
    <m/>
    <x v="5"/>
    <x v="63"/>
    <m/>
    <m/>
  </r>
  <r>
    <x v="822"/>
    <m/>
    <s v="female"/>
    <m/>
    <n v="30"/>
    <n v="65.193700000000007"/>
    <n v="0"/>
    <n v="0"/>
    <x v="0"/>
    <s v="Remote Mood disorder"/>
    <s v="Remote Hypothyroidism"/>
    <s v="."/>
    <s v="."/>
    <n v="0"/>
    <n v="0"/>
    <n v="0"/>
    <n v="0"/>
    <n v="0"/>
    <n v="33"/>
    <n v="0"/>
    <m/>
    <x v="5"/>
    <x v="12"/>
    <m/>
    <m/>
  </r>
  <r>
    <x v="822"/>
    <m/>
    <s v="female"/>
    <m/>
    <n v="30"/>
    <n v="65.193700000000007"/>
    <n v="0"/>
    <n v="0"/>
    <x v="0"/>
    <s v="Remote Mood disorder"/>
    <s v="."/>
    <s v="."/>
    <s v="."/>
    <n v="0"/>
    <n v="0"/>
    <n v="0"/>
    <n v="0"/>
    <n v="0"/>
    <n v="33"/>
    <n v="0"/>
    <m/>
    <x v="5"/>
    <x v="44"/>
    <m/>
    <m/>
  </r>
  <r>
    <x v="822"/>
    <m/>
    <s v="female"/>
    <m/>
    <n v="29"/>
    <n v="65.193700000000007"/>
    <n v="0"/>
    <n v="0"/>
    <x v="0"/>
    <s v="Remote Mood disorder"/>
    <s v="Remote Hypothyroidism"/>
    <s v="."/>
    <s v="."/>
    <n v="0"/>
    <n v="0"/>
    <n v="0"/>
    <n v="0"/>
    <n v="0"/>
    <n v="33"/>
    <n v="0"/>
    <m/>
    <x v="0"/>
    <x v="0"/>
    <m/>
    <m/>
  </r>
  <r>
    <x v="823"/>
    <m/>
    <s v="male"/>
    <m/>
    <n v="21"/>
    <n v="81.716629999999995"/>
    <n v="0.5"/>
    <n v="0.5"/>
    <x v="32"/>
    <s v="Remote Mood disorder"/>
    <s v="."/>
    <s v="."/>
    <s v="."/>
    <n v="0.5"/>
    <n v="0.5"/>
    <n v="1"/>
    <n v="0.5"/>
    <n v="0"/>
    <n v="34"/>
    <n v="3"/>
    <m/>
    <x v="4"/>
    <x v="48"/>
    <m/>
    <m/>
  </r>
  <r>
    <x v="824"/>
    <m/>
    <s v="female"/>
    <m/>
    <n v="30"/>
    <n v="78.280630000000002"/>
    <n v="0"/>
    <n v="0"/>
    <x v="0"/>
    <s v="."/>
    <s v="."/>
    <s v="."/>
    <s v="."/>
    <n v="0"/>
    <n v="0"/>
    <n v="0"/>
    <n v="0"/>
    <n v="0"/>
    <n v="34"/>
    <n v="0"/>
    <m/>
    <x v="19"/>
    <x v="93"/>
    <m/>
    <m/>
  </r>
  <r>
    <x v="824"/>
    <m/>
    <s v="female"/>
    <m/>
    <n v="29"/>
    <n v="78.280630000000002"/>
    <n v="0"/>
    <n v="0"/>
    <x v="0"/>
    <s v="."/>
    <s v="."/>
    <s v="."/>
    <s v="."/>
    <n v="0"/>
    <n v="0"/>
    <n v="0"/>
    <n v="0"/>
    <n v="0"/>
    <n v="34"/>
    <n v="0"/>
    <m/>
    <x v="24"/>
    <x v="166"/>
    <m/>
    <m/>
  </r>
  <r>
    <x v="824"/>
    <m/>
    <s v="female"/>
    <m/>
    <n v="28"/>
    <n v="78.280630000000002"/>
    <n v="0"/>
    <n v="0"/>
    <x v="0"/>
    <s v="."/>
    <s v="."/>
    <s v="."/>
    <s v="."/>
    <n v="0"/>
    <n v="0"/>
    <n v="0"/>
    <n v="0"/>
    <n v="0"/>
    <n v="34"/>
    <n v="0"/>
    <m/>
    <x v="20"/>
    <x v="144"/>
    <m/>
    <m/>
  </r>
  <r>
    <x v="824"/>
    <m/>
    <s v="female"/>
    <m/>
    <n v="30"/>
    <n v="78.280630000000002"/>
    <n v="0"/>
    <n v="0"/>
    <x v="0"/>
    <s v="."/>
    <s v="."/>
    <s v="."/>
    <s v="."/>
    <n v="0"/>
    <n v="0"/>
    <n v="0"/>
    <n v="0"/>
    <n v="0"/>
    <n v="34"/>
    <n v="0"/>
    <m/>
    <x v="24"/>
    <x v="115"/>
    <m/>
    <m/>
  </r>
  <r>
    <x v="824"/>
    <m/>
    <s v="female"/>
    <m/>
    <n v="28"/>
    <n v="78.280630000000002"/>
    <n v="0"/>
    <n v="0"/>
    <x v="0"/>
    <s v="Remote Mood disorder"/>
    <s v="."/>
    <s v="."/>
    <s v="."/>
    <n v="0"/>
    <n v="0"/>
    <n v="0"/>
    <n v="0"/>
    <n v="0"/>
    <n v="34"/>
    <n v="0"/>
    <m/>
    <x v="24"/>
    <x v="115"/>
    <m/>
    <m/>
  </r>
  <r>
    <x v="824"/>
    <m/>
    <s v="female"/>
    <m/>
    <n v="27"/>
    <n v="78.280630000000002"/>
    <n v="0"/>
    <n v="0"/>
    <x v="0"/>
    <s v="."/>
    <s v="."/>
    <s v="."/>
    <s v="."/>
    <n v="0"/>
    <n v="0"/>
    <n v="0"/>
    <n v="0"/>
    <n v="0"/>
    <n v="34"/>
    <n v="0"/>
    <m/>
    <x v="24"/>
    <x v="166"/>
    <m/>
    <m/>
  </r>
  <r>
    <x v="824"/>
    <m/>
    <s v="female"/>
    <m/>
    <n v="27"/>
    <n v="78.280630000000002"/>
    <n v="0.5"/>
    <n v="0"/>
    <x v="1"/>
    <s v="Remote Mood disorder"/>
    <s v="."/>
    <s v="."/>
    <s v="."/>
    <n v="0"/>
    <n v="0"/>
    <n v="0.5"/>
    <n v="0"/>
    <n v="0"/>
    <n v="34"/>
    <n v="0.5"/>
    <m/>
    <x v="0"/>
    <x v="0"/>
    <m/>
    <m/>
  </r>
  <r>
    <x v="824"/>
    <m/>
    <s v="female"/>
    <m/>
    <n v="25"/>
    <n v="78.280630000000002"/>
    <n v="0.5"/>
    <n v="0.5"/>
    <x v="4"/>
    <s v="Remote Mood disorder"/>
    <s v="."/>
    <s v="."/>
    <s v="."/>
    <n v="0"/>
    <n v="0.5"/>
    <n v="0.5"/>
    <n v="0.5"/>
    <n v="0"/>
    <n v="34"/>
    <n v="2"/>
    <m/>
    <x v="24"/>
    <x v="144"/>
    <m/>
    <m/>
  </r>
  <r>
    <x v="824"/>
    <m/>
    <s v="female"/>
    <m/>
    <n v="29"/>
    <n v="78.280630000000002"/>
    <n v="0.5"/>
    <n v="0.5"/>
    <x v="4"/>
    <s v="Remote Mood disorder"/>
    <s v="."/>
    <s v="."/>
    <s v="."/>
    <n v="0.5"/>
    <n v="0.5"/>
    <n v="0.5"/>
    <n v="0.5"/>
    <n v="0"/>
    <n v="34"/>
    <n v="2.5"/>
    <m/>
    <x v="24"/>
    <x v="166"/>
    <m/>
    <m/>
  </r>
  <r>
    <x v="824"/>
    <m/>
    <s v="female"/>
    <m/>
    <m/>
    <n v="78.280630000000002"/>
    <n v="1"/>
    <n v="1"/>
    <x v="4"/>
    <s v="Remote Mood disorder"/>
    <s v="."/>
    <s v="."/>
    <s v="."/>
    <n v="1"/>
    <n v="1"/>
    <n v="1"/>
    <n v="1"/>
    <n v="1"/>
    <n v="34"/>
    <n v="6"/>
    <m/>
    <x v="0"/>
    <x v="0"/>
    <m/>
    <m/>
  </r>
  <r>
    <x v="825"/>
    <m/>
    <s v="male"/>
    <m/>
    <n v="30"/>
    <n v="73.601650000000006"/>
    <n v="0.5"/>
    <n v="0"/>
    <x v="1"/>
    <s v="AD dem w/depresss- not contribut"/>
    <s v="Active Mood disorder"/>
    <s v="."/>
    <s v="."/>
    <n v="0.5"/>
    <n v="0.5"/>
    <n v="0.5"/>
    <n v="0.5"/>
    <n v="0"/>
    <n v="33"/>
    <n v="2"/>
    <m/>
    <x v="0"/>
    <x v="0"/>
    <m/>
    <m/>
  </r>
  <r>
    <x v="825"/>
    <m/>
    <s v="male"/>
    <m/>
    <n v="29"/>
    <n v="73.601650000000006"/>
    <n v="0.5"/>
    <n v="0.5"/>
    <x v="3"/>
    <s v="Active Mood disorder"/>
    <s v="."/>
    <s v="."/>
    <s v="."/>
    <n v="0.5"/>
    <n v="0.5"/>
    <n v="0.5"/>
    <n v="0.5"/>
    <n v="0"/>
    <n v="33"/>
    <n v="2.5"/>
    <m/>
    <x v="0"/>
    <x v="6"/>
    <m/>
    <m/>
  </r>
  <r>
    <x v="825"/>
    <m/>
    <s v="male"/>
    <m/>
    <n v="29"/>
    <n v="73.601650000000006"/>
    <n v="0.5"/>
    <n v="0"/>
    <x v="2"/>
    <s v="."/>
    <s v="."/>
    <s v="."/>
    <s v="."/>
    <n v="0"/>
    <n v="0.5"/>
    <n v="0.5"/>
    <n v="0"/>
    <n v="0"/>
    <n v="33"/>
    <n v="1"/>
    <m/>
    <x v="0"/>
    <x v="3"/>
    <m/>
    <m/>
  </r>
  <r>
    <x v="825"/>
    <m/>
    <s v="male"/>
    <m/>
    <n v="28"/>
    <n v="73.601650000000006"/>
    <n v="0.5"/>
    <n v="0.5"/>
    <x v="4"/>
    <s v="."/>
    <s v="."/>
    <s v="."/>
    <s v="."/>
    <n v="0"/>
    <n v="0.5"/>
    <n v="0.5"/>
    <n v="0"/>
    <n v="0"/>
    <n v="33"/>
    <n v="1.5"/>
    <m/>
    <x v="8"/>
    <x v="14"/>
    <m/>
    <m/>
  </r>
  <r>
    <x v="825"/>
    <m/>
    <s v="male"/>
    <m/>
    <n v="29"/>
    <n v="73.601650000000006"/>
    <n v="0.5"/>
    <n v="0.5"/>
    <x v="28"/>
    <s v="."/>
    <s v="."/>
    <s v="."/>
    <s v="."/>
    <n v="0"/>
    <n v="0.5"/>
    <n v="0.5"/>
    <n v="0"/>
    <n v="0"/>
    <n v="33"/>
    <n v="1.5"/>
    <m/>
    <x v="8"/>
    <x v="12"/>
    <m/>
    <m/>
  </r>
  <r>
    <x v="825"/>
    <m/>
    <s v="male"/>
    <m/>
    <n v="29"/>
    <n v="73.601650000000006"/>
    <n v="0"/>
    <n v="0"/>
    <x v="0"/>
    <s v="."/>
    <s v="."/>
    <s v="."/>
    <s v="."/>
    <n v="0"/>
    <n v="0"/>
    <n v="0"/>
    <n v="0"/>
    <n v="0"/>
    <n v="33"/>
    <n v="0"/>
    <m/>
    <x v="7"/>
    <x v="13"/>
    <m/>
    <m/>
  </r>
  <r>
    <x v="825"/>
    <m/>
    <s v="male"/>
    <m/>
    <n v="29"/>
    <n v="73.601650000000006"/>
    <n v="0"/>
    <n v="0"/>
    <x v="0"/>
    <s v="."/>
    <s v="."/>
    <s v="."/>
    <s v="."/>
    <n v="0"/>
    <n v="0"/>
    <n v="0"/>
    <n v="0"/>
    <n v="0"/>
    <n v="33"/>
    <n v="0"/>
    <m/>
    <x v="8"/>
    <x v="73"/>
    <m/>
    <m/>
  </r>
  <r>
    <x v="825"/>
    <m/>
    <s v="male"/>
    <m/>
    <n v="30"/>
    <n v="73.601650000000006"/>
    <n v="0.5"/>
    <n v="0"/>
    <x v="1"/>
    <s v="Remote Major Head Trauma"/>
    <s v="."/>
    <s v="."/>
    <s v="."/>
    <n v="0.5"/>
    <n v="0.5"/>
    <n v="0.5"/>
    <n v="0"/>
    <n v="0"/>
    <n v="33"/>
    <n v="1.5"/>
    <m/>
    <x v="8"/>
    <x v="63"/>
    <m/>
    <m/>
  </r>
  <r>
    <x v="825"/>
    <m/>
    <s v="male"/>
    <m/>
    <n v="29"/>
    <n v="73.601650000000006"/>
    <n v="0.5"/>
    <n v="0.5"/>
    <x v="4"/>
    <s v="."/>
    <s v="."/>
    <s v="."/>
    <s v="."/>
    <n v="0.5"/>
    <n v="0.5"/>
    <n v="1"/>
    <n v="0.5"/>
    <n v="1"/>
    <n v="33"/>
    <n v="4"/>
    <m/>
    <x v="8"/>
    <x v="62"/>
    <m/>
    <m/>
  </r>
  <r>
    <x v="825"/>
    <m/>
    <s v="male"/>
    <m/>
    <n v="28"/>
    <n v="73.601650000000006"/>
    <n v="0.5"/>
    <n v="0"/>
    <x v="1"/>
    <s v="."/>
    <s v="."/>
    <s v="."/>
    <s v="."/>
    <n v="0"/>
    <n v="0"/>
    <n v="0.5"/>
    <n v="0"/>
    <n v="1"/>
    <n v="33"/>
    <n v="1.5"/>
    <m/>
    <x v="8"/>
    <x v="45"/>
    <m/>
    <m/>
  </r>
  <r>
    <x v="825"/>
    <m/>
    <s v="male"/>
    <m/>
    <n v="29"/>
    <n v="73.601650000000006"/>
    <n v="0.5"/>
    <n v="0.5"/>
    <x v="4"/>
    <s v="."/>
    <s v="."/>
    <s v="."/>
    <s v="."/>
    <n v="0.5"/>
    <n v="0.5"/>
    <n v="0.5"/>
    <n v="0.5"/>
    <n v="1"/>
    <n v="33"/>
    <n v="3.5"/>
    <m/>
    <x v="8"/>
    <x v="62"/>
    <m/>
    <m/>
  </r>
  <r>
    <x v="825"/>
    <m/>
    <s v="male"/>
    <m/>
    <n v="24"/>
    <n v="73.601650000000006"/>
    <n v="1"/>
    <n v="1"/>
    <x v="4"/>
    <s v="Remote Alcoholism"/>
    <s v="Remote Major Head Trauma"/>
    <s v="."/>
    <s v="."/>
    <n v="1"/>
    <n v="1"/>
    <n v="1"/>
    <n v="1"/>
    <n v="1"/>
    <n v="33"/>
    <n v="6"/>
    <m/>
    <x v="8"/>
    <x v="78"/>
    <m/>
    <m/>
  </r>
  <r>
    <x v="825"/>
    <m/>
    <s v="male"/>
    <m/>
    <n v="23"/>
    <n v="73.601650000000006"/>
    <n v="1"/>
    <n v="1"/>
    <x v="4"/>
    <s v="."/>
    <s v="."/>
    <s v="."/>
    <s v="."/>
    <n v="1"/>
    <n v="0.5"/>
    <n v="1"/>
    <n v="2"/>
    <n v="0"/>
    <n v="33"/>
    <n v="5.5"/>
    <m/>
    <x v="8"/>
    <x v="64"/>
    <m/>
    <m/>
  </r>
  <r>
    <x v="825"/>
    <m/>
    <s v="male"/>
    <m/>
    <n v="21"/>
    <n v="73.601650000000006"/>
    <n v="1"/>
    <n v="1"/>
    <x v="4"/>
    <s v="."/>
    <s v="."/>
    <s v="."/>
    <s v="."/>
    <n v="1"/>
    <n v="1"/>
    <n v="1"/>
    <n v="1"/>
    <n v="1"/>
    <n v="33"/>
    <n v="6"/>
    <m/>
    <x v="4"/>
    <x v="166"/>
    <m/>
    <m/>
  </r>
  <r>
    <x v="826"/>
    <m/>
    <s v="female"/>
    <m/>
    <n v="30"/>
    <n v="64.876114000000001"/>
    <n v="0.5"/>
    <n v="0.5"/>
    <x v="1"/>
    <s v="Active Mood disorder"/>
    <s v="."/>
    <s v="."/>
    <s v="."/>
    <n v="0.5"/>
    <n v="0.5"/>
    <n v="0.5"/>
    <n v="0"/>
    <n v="0"/>
    <n v="34"/>
    <n v="2"/>
    <m/>
    <x v="10"/>
    <x v="64"/>
    <m/>
    <m/>
  </r>
  <r>
    <x v="826"/>
    <m/>
    <s v="female"/>
    <m/>
    <n v="30"/>
    <n v="64.876114000000001"/>
    <n v="0.5"/>
    <n v="0.5"/>
    <x v="1"/>
    <s v="Active Mood disorder"/>
    <s v="."/>
    <s v="."/>
    <s v="."/>
    <n v="0.5"/>
    <n v="0.5"/>
    <n v="0.5"/>
    <n v="0.5"/>
    <n v="0"/>
    <n v="34"/>
    <n v="2.5"/>
    <m/>
    <x v="4"/>
    <x v="66"/>
    <m/>
    <m/>
  </r>
  <r>
    <x v="826"/>
    <m/>
    <s v="female"/>
    <m/>
    <n v="28"/>
    <n v="64.876114000000001"/>
    <n v="0.5"/>
    <n v="0.5"/>
    <x v="4"/>
    <s v="."/>
    <s v="."/>
    <s v="."/>
    <s v="."/>
    <n v="0.5"/>
    <n v="0.5"/>
    <n v="0.5"/>
    <n v="0"/>
    <n v="0"/>
    <n v="34"/>
    <n v="2"/>
    <m/>
    <x v="3"/>
    <x v="131"/>
    <m/>
    <m/>
  </r>
  <r>
    <x v="827"/>
    <m/>
    <s v="male"/>
    <m/>
    <n v="28"/>
    <n v="67.772760000000005"/>
    <n v="0.5"/>
    <n v="0.5"/>
    <x v="4"/>
    <s v="."/>
    <s v="."/>
    <s v="."/>
    <s v="."/>
    <n v="0.5"/>
    <n v="1"/>
    <n v="0.5"/>
    <n v="0.5"/>
    <n v="0"/>
    <n v="33"/>
    <n v="3"/>
    <m/>
    <x v="4"/>
    <x v="48"/>
    <m/>
    <m/>
  </r>
  <r>
    <x v="828"/>
    <m/>
    <s v="female"/>
    <m/>
    <n v="29"/>
    <n v="60.826830000000001"/>
    <n v="0"/>
    <n v="0"/>
    <x v="0"/>
    <s v="."/>
    <s v="."/>
    <s v="."/>
    <s v="."/>
    <n v="0"/>
    <n v="0"/>
    <n v="0"/>
    <n v="0"/>
    <n v="0"/>
    <n v="23"/>
    <n v="0"/>
    <m/>
    <x v="7"/>
    <x v="28"/>
    <m/>
    <m/>
  </r>
  <r>
    <x v="828"/>
    <m/>
    <s v="female"/>
    <m/>
    <n v="30"/>
    <n v="60.826830000000001"/>
    <n v="0"/>
    <n v="0"/>
    <x v="0"/>
    <s v="."/>
    <s v="."/>
    <s v="."/>
    <s v="."/>
    <n v="0"/>
    <n v="0"/>
    <n v="0"/>
    <n v="0"/>
    <n v="0"/>
    <n v="23"/>
    <n v="0"/>
    <m/>
    <x v="7"/>
    <x v="148"/>
    <m/>
    <m/>
  </r>
  <r>
    <x v="829"/>
    <m/>
    <s v="female"/>
    <m/>
    <n v="28"/>
    <n v="65.659133999999995"/>
    <n v="0"/>
    <n v="0"/>
    <x v="0"/>
    <s v="Remote Mood disorder"/>
    <s v="."/>
    <s v="."/>
    <s v="."/>
    <n v="0"/>
    <n v="0"/>
    <n v="0"/>
    <n v="0"/>
    <n v="0"/>
    <n v="33"/>
    <n v="0"/>
    <m/>
    <x v="19"/>
    <x v="64"/>
    <m/>
    <m/>
  </r>
  <r>
    <x v="829"/>
    <m/>
    <s v="female"/>
    <m/>
    <n v="29"/>
    <n v="65.659133999999995"/>
    <n v="0"/>
    <n v="0"/>
    <x v="0"/>
    <s v="."/>
    <s v="."/>
    <s v="."/>
    <s v="."/>
    <n v="0"/>
    <n v="0"/>
    <n v="0"/>
    <n v="0"/>
    <n v="0"/>
    <n v="33"/>
    <n v="0"/>
    <m/>
    <x v="20"/>
    <x v="17"/>
    <m/>
    <m/>
  </r>
  <r>
    <x v="829"/>
    <m/>
    <s v="female"/>
    <m/>
    <n v="30"/>
    <n v="65.659133999999995"/>
    <n v="0"/>
    <n v="0"/>
    <x v="0"/>
    <s v="."/>
    <s v="."/>
    <s v="."/>
    <s v="."/>
    <n v="0"/>
    <n v="0"/>
    <n v="0"/>
    <n v="0"/>
    <n v="0"/>
    <n v="33"/>
    <n v="0"/>
    <m/>
    <x v="20"/>
    <x v="37"/>
    <m/>
    <m/>
  </r>
  <r>
    <x v="830"/>
    <m/>
    <s v="female"/>
    <m/>
    <n v="29"/>
    <n v="70.042434999999998"/>
    <n v="0"/>
    <n v="0"/>
    <x v="0"/>
    <s v="."/>
    <s v="."/>
    <s v="."/>
    <s v="."/>
    <n v="0"/>
    <n v="0"/>
    <n v="0"/>
    <n v="0"/>
    <n v="0"/>
    <n v="34"/>
    <n v="0"/>
    <m/>
    <x v="1"/>
    <x v="29"/>
    <m/>
    <m/>
  </r>
  <r>
    <x v="830"/>
    <m/>
    <s v="female"/>
    <m/>
    <n v="29"/>
    <n v="70.042434999999998"/>
    <n v="0"/>
    <n v="0"/>
    <x v="0"/>
    <s v="Active Mood disorder"/>
    <s v="."/>
    <s v="."/>
    <s v="."/>
    <n v="0"/>
    <n v="0"/>
    <n v="0"/>
    <n v="0"/>
    <n v="0"/>
    <n v="34"/>
    <n v="0"/>
    <m/>
    <x v="2"/>
    <x v="30"/>
    <m/>
    <m/>
  </r>
  <r>
    <x v="830"/>
    <m/>
    <s v="female"/>
    <m/>
    <n v="29"/>
    <n v="70.042434999999998"/>
    <n v="0"/>
    <n v="0"/>
    <x v="0"/>
    <s v="."/>
    <s v="."/>
    <s v="."/>
    <s v="."/>
    <n v="0"/>
    <n v="0"/>
    <n v="0"/>
    <n v="0"/>
    <n v="0"/>
    <n v="34"/>
    <n v="0"/>
    <m/>
    <x v="2"/>
    <x v="116"/>
    <m/>
    <m/>
  </r>
  <r>
    <x v="830"/>
    <m/>
    <s v="female"/>
    <m/>
    <n v="28"/>
    <n v="70.042434999999998"/>
    <n v="0"/>
    <n v="0"/>
    <x v="0"/>
    <s v="."/>
    <s v="."/>
    <s v="."/>
    <s v="."/>
    <n v="0"/>
    <n v="0"/>
    <n v="0"/>
    <n v="0"/>
    <n v="0"/>
    <n v="34"/>
    <n v="0"/>
    <m/>
    <x v="2"/>
    <x v="28"/>
    <m/>
    <m/>
  </r>
  <r>
    <x v="830"/>
    <m/>
    <s v="female"/>
    <m/>
    <n v="29"/>
    <n v="70.042434999999998"/>
    <n v="0"/>
    <n v="0"/>
    <x v="0"/>
    <s v="."/>
    <s v="."/>
    <s v="."/>
    <s v="."/>
    <n v="0"/>
    <n v="0"/>
    <n v="0"/>
    <n v="0"/>
    <n v="0"/>
    <n v="34"/>
    <n v="0"/>
    <m/>
    <x v="5"/>
    <x v="97"/>
    <m/>
    <m/>
  </r>
  <r>
    <x v="831"/>
    <m/>
    <s v="female"/>
    <m/>
    <n v="29"/>
    <n v="71.633125000000007"/>
    <n v="0.5"/>
    <n v="0.5"/>
    <x v="4"/>
    <s v="."/>
    <s v="."/>
    <s v="."/>
    <s v="."/>
    <n v="0.5"/>
    <n v="0.5"/>
    <n v="0.5"/>
    <n v="0"/>
    <n v="0"/>
    <n v="44"/>
    <n v="2"/>
    <m/>
    <x v="3"/>
    <x v="113"/>
    <m/>
    <m/>
  </r>
  <r>
    <x v="831"/>
    <m/>
    <s v="female"/>
    <m/>
    <n v="29"/>
    <n v="71.633125000000007"/>
    <n v="0"/>
    <n v="0"/>
    <x v="0"/>
    <s v="Active Mood disorder"/>
    <s v="."/>
    <s v="."/>
    <s v="."/>
    <n v="0"/>
    <n v="0.5"/>
    <n v="0"/>
    <n v="0"/>
    <n v="0"/>
    <n v="44"/>
    <n v="0.5"/>
    <m/>
    <x v="3"/>
    <x v="115"/>
    <m/>
    <m/>
  </r>
  <r>
    <x v="831"/>
    <m/>
    <s v="female"/>
    <m/>
    <n v="28"/>
    <n v="71.633125000000007"/>
    <n v="0.5"/>
    <n v="0.5"/>
    <x v="4"/>
    <s v="Active Mood disorder"/>
    <s v="."/>
    <s v="."/>
    <s v="."/>
    <n v="0"/>
    <n v="0.5"/>
    <n v="0.5"/>
    <n v="0.5"/>
    <n v="0"/>
    <n v="44"/>
    <n v="2"/>
    <m/>
    <x v="0"/>
    <x v="0"/>
    <m/>
    <m/>
  </r>
  <r>
    <x v="832"/>
    <m/>
    <s v="female"/>
    <m/>
    <n v="25"/>
    <n v="73.163589999999999"/>
    <n v="1"/>
    <n v="0.5"/>
    <x v="4"/>
    <s v="."/>
    <s v="."/>
    <s v="."/>
    <s v="."/>
    <n v="1"/>
    <n v="1"/>
    <n v="1"/>
    <n v="1"/>
    <n v="0"/>
    <n v="33"/>
    <n v="4.5"/>
    <m/>
    <x v="2"/>
    <x v="1"/>
    <m/>
    <m/>
  </r>
  <r>
    <x v="833"/>
    <m/>
    <s v="male"/>
    <m/>
    <n v="28"/>
    <n v="77.812454000000002"/>
    <n v="0.5"/>
    <n v="0"/>
    <x v="4"/>
    <s v="Remote B-12 Deficiency"/>
    <s v="."/>
    <s v="."/>
    <s v="."/>
    <n v="0.5"/>
    <n v="0.5"/>
    <n v="0.5"/>
    <n v="0.5"/>
    <n v="0"/>
    <n v="34"/>
    <n v="2"/>
    <m/>
    <x v="8"/>
    <x v="16"/>
    <m/>
    <m/>
  </r>
  <r>
    <x v="833"/>
    <m/>
    <s v="male"/>
    <m/>
    <n v="29"/>
    <n v="77.812454000000002"/>
    <n v="1"/>
    <n v="1"/>
    <x v="4"/>
    <s v="."/>
    <s v="."/>
    <s v="."/>
    <s v="."/>
    <n v="0.5"/>
    <n v="1"/>
    <n v="1"/>
    <n v="1"/>
    <n v="0"/>
    <n v="34"/>
    <n v="4.5"/>
    <m/>
    <x v="8"/>
    <x v="42"/>
    <m/>
    <m/>
  </r>
  <r>
    <x v="834"/>
    <m/>
    <s v="male"/>
    <m/>
    <n v="25"/>
    <n v="81.702939999999998"/>
    <n v="0.5"/>
    <n v="0"/>
    <x v="2"/>
    <s v="."/>
    <s v="."/>
    <s v="."/>
    <s v="."/>
    <n v="0"/>
    <n v="0"/>
    <n v="0.5"/>
    <n v="0"/>
    <n v="0"/>
    <n v="33"/>
    <n v="0.5"/>
    <m/>
    <x v="4"/>
    <x v="80"/>
    <m/>
    <m/>
  </r>
  <r>
    <x v="834"/>
    <m/>
    <s v="male"/>
    <m/>
    <n v="27"/>
    <n v="81.702939999999998"/>
    <n v="0"/>
    <n v="0"/>
    <x v="0"/>
    <s v="."/>
    <s v="."/>
    <s v="."/>
    <s v="."/>
    <n v="0"/>
    <n v="0"/>
    <n v="0"/>
    <n v="0"/>
    <n v="0"/>
    <n v="33"/>
    <n v="0"/>
    <m/>
    <x v="8"/>
    <x v="44"/>
    <m/>
    <m/>
  </r>
  <r>
    <x v="834"/>
    <m/>
    <s v="male"/>
    <m/>
    <n v="28"/>
    <n v="81.702939999999998"/>
    <n v="0.5"/>
    <n v="0.5"/>
    <x v="1"/>
    <s v="."/>
    <s v="."/>
    <s v="."/>
    <s v="."/>
    <n v="0"/>
    <n v="0.5"/>
    <n v="0"/>
    <n v="0"/>
    <n v="1"/>
    <n v="33"/>
    <n v="1.5"/>
    <m/>
    <x v="4"/>
    <x v="10"/>
    <m/>
    <m/>
  </r>
  <r>
    <x v="834"/>
    <m/>
    <s v="male"/>
    <m/>
    <n v="27"/>
    <n v="81.702939999999998"/>
    <n v="0.5"/>
    <n v="0.5"/>
    <x v="1"/>
    <s v="Active Mood disorder"/>
    <s v="."/>
    <s v="."/>
    <s v="."/>
    <n v="0"/>
    <n v="0"/>
    <n v="0.5"/>
    <n v="0"/>
    <n v="0"/>
    <n v="33"/>
    <n v="0.5"/>
    <m/>
    <x v="4"/>
    <x v="10"/>
    <m/>
    <m/>
  </r>
  <r>
    <x v="834"/>
    <m/>
    <s v="male"/>
    <m/>
    <n v="28"/>
    <n v="81.702939999999998"/>
    <n v="0.5"/>
    <n v="0"/>
    <x v="1"/>
    <s v="."/>
    <s v="."/>
    <s v="."/>
    <s v="."/>
    <n v="0"/>
    <n v="0"/>
    <n v="0.5"/>
    <n v="0"/>
    <n v="0"/>
    <n v="33"/>
    <n v="0.5"/>
    <m/>
    <x v="4"/>
    <x v="38"/>
    <m/>
    <m/>
  </r>
  <r>
    <x v="834"/>
    <m/>
    <s v="male"/>
    <m/>
    <n v="28"/>
    <n v="81.702939999999998"/>
    <n v="0"/>
    <n v="0"/>
    <x v="0"/>
    <s v="."/>
    <s v="."/>
    <s v="."/>
    <s v="."/>
    <n v="0"/>
    <n v="0"/>
    <n v="0"/>
    <n v="0"/>
    <n v="0"/>
    <n v="33"/>
    <n v="0"/>
    <m/>
    <x v="10"/>
    <x v="74"/>
    <m/>
    <m/>
  </r>
  <r>
    <x v="834"/>
    <m/>
    <s v="male"/>
    <m/>
    <n v="27"/>
    <n v="81.702939999999998"/>
    <n v="0.5"/>
    <n v="0.5"/>
    <x v="1"/>
    <s v="."/>
    <s v="."/>
    <s v="."/>
    <s v="."/>
    <n v="0.5"/>
    <n v="0.5"/>
    <n v="0.5"/>
    <n v="0"/>
    <n v="0"/>
    <n v="33"/>
    <n v="2"/>
    <m/>
    <x v="10"/>
    <x v="12"/>
    <m/>
    <m/>
  </r>
  <r>
    <x v="834"/>
    <m/>
    <s v="male"/>
    <m/>
    <n v="25"/>
    <n v="81.702939999999998"/>
    <n v="0"/>
    <n v="0"/>
    <x v="0"/>
    <s v="."/>
    <s v="."/>
    <s v="."/>
    <s v="."/>
    <n v="0"/>
    <n v="0.5"/>
    <n v="0"/>
    <n v="0"/>
    <n v="0"/>
    <n v="33"/>
    <n v="0.5"/>
    <m/>
    <x v="4"/>
    <x v="12"/>
    <m/>
    <m/>
  </r>
  <r>
    <x v="834"/>
    <m/>
    <s v="male"/>
    <m/>
    <n v="27"/>
    <n v="81.702939999999998"/>
    <n v="0.5"/>
    <n v="0"/>
    <x v="1"/>
    <s v="."/>
    <s v="."/>
    <s v="."/>
    <s v="."/>
    <n v="0"/>
    <n v="0"/>
    <n v="0.5"/>
    <n v="0"/>
    <n v="0"/>
    <n v="33"/>
    <n v="0.5"/>
    <m/>
    <x v="10"/>
    <x v="11"/>
    <m/>
    <m/>
  </r>
  <r>
    <x v="835"/>
    <m/>
    <s v="female"/>
    <m/>
    <n v="29"/>
    <n v="66.113624999999999"/>
    <n v="0.5"/>
    <n v="0"/>
    <x v="1"/>
    <s v="Active Mood disorder"/>
    <s v="."/>
    <s v="."/>
    <s v="."/>
    <n v="0"/>
    <n v="0"/>
    <n v="0.5"/>
    <n v="0"/>
    <n v="0"/>
    <n v="33"/>
    <n v="0.5"/>
    <m/>
    <x v="21"/>
    <x v="96"/>
    <m/>
    <m/>
  </r>
  <r>
    <x v="835"/>
    <m/>
    <s v="female"/>
    <m/>
    <n v="30"/>
    <n v="66.113624999999999"/>
    <n v="0"/>
    <n v="0"/>
    <x v="0"/>
    <s v="Active Mood disorder"/>
    <s v="."/>
    <s v="."/>
    <s v="."/>
    <n v="0"/>
    <n v="0"/>
    <n v="0"/>
    <n v="0"/>
    <n v="0"/>
    <n v="33"/>
    <n v="0"/>
    <m/>
    <x v="21"/>
    <x v="88"/>
    <m/>
    <m/>
  </r>
  <r>
    <x v="835"/>
    <m/>
    <s v="female"/>
    <m/>
    <n v="29"/>
    <n v="66.113624999999999"/>
    <n v="0"/>
    <n v="0"/>
    <x v="0"/>
    <s v="Active Mood disorder"/>
    <s v="."/>
    <s v="."/>
    <s v="."/>
    <n v="0"/>
    <n v="0"/>
    <n v="0"/>
    <n v="0"/>
    <n v="0"/>
    <n v="33"/>
    <n v="0"/>
    <m/>
    <x v="21"/>
    <x v="89"/>
    <m/>
    <m/>
  </r>
  <r>
    <x v="835"/>
    <m/>
    <s v="female"/>
    <m/>
    <n v="29"/>
    <n v="66.113624999999999"/>
    <n v="0"/>
    <n v="0"/>
    <x v="0"/>
    <s v="Remote CVD"/>
    <s v="."/>
    <s v="."/>
    <s v="."/>
    <n v="0"/>
    <n v="0"/>
    <n v="0"/>
    <n v="0"/>
    <n v="0"/>
    <n v="33"/>
    <n v="0"/>
    <m/>
    <x v="21"/>
    <x v="107"/>
    <m/>
    <m/>
  </r>
  <r>
    <x v="835"/>
    <m/>
    <s v="female"/>
    <m/>
    <n v="29"/>
    <n v="66.113624999999999"/>
    <n v="0"/>
    <n v="0"/>
    <x v="0"/>
    <s v="Active Mood disorder"/>
    <s v="."/>
    <s v="."/>
    <s v="."/>
    <n v="0"/>
    <n v="0"/>
    <n v="0"/>
    <n v="0"/>
    <n v="0"/>
    <n v="33"/>
    <n v="0"/>
    <m/>
    <x v="21"/>
    <x v="173"/>
    <m/>
    <m/>
  </r>
  <r>
    <x v="835"/>
    <m/>
    <s v="female"/>
    <m/>
    <n v="29"/>
    <n v="66.113624999999999"/>
    <n v="0"/>
    <n v="0"/>
    <x v="0"/>
    <s v="."/>
    <s v="."/>
    <s v="."/>
    <s v="."/>
    <n v="0"/>
    <n v="0"/>
    <n v="0"/>
    <n v="0"/>
    <n v="0"/>
    <n v="33"/>
    <n v="0"/>
    <m/>
    <x v="5"/>
    <x v="89"/>
    <m/>
    <m/>
  </r>
  <r>
    <x v="835"/>
    <m/>
    <s v="female"/>
    <m/>
    <n v="28"/>
    <n v="66.113624999999999"/>
    <n v="0"/>
    <n v="0"/>
    <x v="0"/>
    <s v="Remote Mood disorder"/>
    <s v="."/>
    <s v="."/>
    <s v="."/>
    <n v="0"/>
    <n v="0"/>
    <n v="0"/>
    <n v="0"/>
    <n v="0"/>
    <n v="33"/>
    <n v="0"/>
    <m/>
    <x v="5"/>
    <x v="76"/>
    <m/>
    <m/>
  </r>
  <r>
    <x v="835"/>
    <m/>
    <s v="female"/>
    <m/>
    <n v="29"/>
    <n v="66.113624999999999"/>
    <n v="0"/>
    <n v="0"/>
    <x v="0"/>
    <s v="Active Mood disorder"/>
    <s v="."/>
    <s v="."/>
    <s v="."/>
    <n v="0"/>
    <n v="0"/>
    <n v="0"/>
    <n v="0"/>
    <n v="0"/>
    <n v="33"/>
    <n v="0"/>
    <m/>
    <x v="5"/>
    <x v="75"/>
    <m/>
    <m/>
  </r>
  <r>
    <x v="835"/>
    <m/>
    <s v="female"/>
    <m/>
    <n v="29"/>
    <n v="66.113624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36"/>
    <m/>
    <s v="female"/>
    <m/>
    <n v="28"/>
    <n v="75.644080000000002"/>
    <n v="0"/>
    <n v="0"/>
    <x v="0"/>
    <s v="."/>
    <s v="."/>
    <s v="."/>
    <s v="."/>
    <n v="0"/>
    <n v="0"/>
    <n v="0"/>
    <n v="0"/>
    <n v="0"/>
    <n v="33"/>
    <n v="0"/>
    <m/>
    <x v="9"/>
    <x v="38"/>
    <m/>
    <m/>
  </r>
  <r>
    <x v="836"/>
    <m/>
    <s v="female"/>
    <m/>
    <n v="29"/>
    <n v="75.644080000000002"/>
    <n v="0"/>
    <n v="0"/>
    <x v="0"/>
    <s v="."/>
    <s v="."/>
    <s v="."/>
    <s v="."/>
    <n v="0"/>
    <n v="0"/>
    <n v="0"/>
    <n v="0"/>
    <n v="0"/>
    <n v="33"/>
    <n v="0"/>
    <m/>
    <x v="5"/>
    <x v="78"/>
    <m/>
    <m/>
  </r>
  <r>
    <x v="836"/>
    <m/>
    <s v="female"/>
    <m/>
    <n v="27"/>
    <n v="75.644080000000002"/>
    <n v="0"/>
    <n v="0"/>
    <x v="0"/>
    <s v="."/>
    <s v="."/>
    <s v="."/>
    <s v="."/>
    <n v="0"/>
    <n v="0"/>
    <n v="0"/>
    <n v="0"/>
    <n v="0"/>
    <n v="33"/>
    <n v="0"/>
    <m/>
    <x v="5"/>
    <x v="11"/>
    <m/>
    <m/>
  </r>
  <r>
    <x v="836"/>
    <m/>
    <s v="female"/>
    <m/>
    <n v="30"/>
    <n v="75.644080000000002"/>
    <n v="0.5"/>
    <n v="0.5"/>
    <x v="1"/>
    <s v="."/>
    <s v="."/>
    <s v="."/>
    <s v="."/>
    <n v="0"/>
    <n v="0.5"/>
    <n v="0"/>
    <n v="0"/>
    <n v="0"/>
    <n v="33"/>
    <n v="1"/>
    <m/>
    <x v="9"/>
    <x v="38"/>
    <m/>
    <m/>
  </r>
  <r>
    <x v="837"/>
    <m/>
    <s v="male"/>
    <m/>
    <n v="29"/>
    <n v="74.661193999999995"/>
    <n v="0"/>
    <n v="0"/>
    <x v="0"/>
    <s v="."/>
    <s v="."/>
    <s v="."/>
    <s v="."/>
    <n v="0"/>
    <n v="0"/>
    <n v="0"/>
    <n v="0"/>
    <n v="0"/>
    <n v="33"/>
    <n v="0"/>
    <m/>
    <x v="6"/>
    <x v="4"/>
    <m/>
    <m/>
  </r>
  <r>
    <x v="837"/>
    <m/>
    <s v="male"/>
    <m/>
    <n v="29"/>
    <n v="74.661193999999995"/>
    <n v="0"/>
    <n v="0"/>
    <x v="0"/>
    <s v="."/>
    <s v="."/>
    <s v="."/>
    <s v="."/>
    <n v="0"/>
    <n v="0"/>
    <n v="0"/>
    <n v="0"/>
    <n v="0"/>
    <n v="33"/>
    <n v="0"/>
    <m/>
    <x v="6"/>
    <x v="154"/>
    <m/>
    <m/>
  </r>
  <r>
    <x v="837"/>
    <m/>
    <s v="male"/>
    <m/>
    <n v="30"/>
    <n v="74.661193999999995"/>
    <n v="0.5"/>
    <n v="0.5"/>
    <x v="4"/>
    <s v="."/>
    <s v="."/>
    <s v="."/>
    <s v="."/>
    <n v="0.5"/>
    <n v="0.5"/>
    <n v="0.5"/>
    <n v="0.5"/>
    <n v="0"/>
    <n v="33"/>
    <n v="2.5"/>
    <m/>
    <x v="7"/>
    <x v="16"/>
    <m/>
    <m/>
  </r>
  <r>
    <x v="837"/>
    <m/>
    <s v="male"/>
    <m/>
    <n v="28"/>
    <n v="74.661193999999995"/>
    <n v="0.5"/>
    <n v="0.5"/>
    <x v="4"/>
    <s v="."/>
    <s v="."/>
    <s v="."/>
    <s v="."/>
    <n v="0.5"/>
    <n v="0.5"/>
    <n v="0.5"/>
    <n v="0.5"/>
    <n v="0"/>
    <n v="33"/>
    <n v="2.5"/>
    <m/>
    <x v="7"/>
    <x v="97"/>
    <m/>
    <m/>
  </r>
  <r>
    <x v="837"/>
    <m/>
    <s v="male"/>
    <m/>
    <n v="28"/>
    <n v="74.661193999999995"/>
    <n v="0.5"/>
    <n v="1"/>
    <x v="4"/>
    <s v="."/>
    <s v="."/>
    <s v="."/>
    <s v="."/>
    <n v="0.5"/>
    <n v="1"/>
    <n v="1"/>
    <n v="0.5"/>
    <n v="0"/>
    <n v="33"/>
    <n v="4"/>
    <m/>
    <x v="7"/>
    <x v="16"/>
    <m/>
    <m/>
  </r>
  <r>
    <x v="837"/>
    <m/>
    <s v="male"/>
    <m/>
    <n v="28"/>
    <n v="74.661193999999995"/>
    <n v="1"/>
    <n v="2"/>
    <x v="4"/>
    <s v="."/>
    <s v="."/>
    <s v="."/>
    <s v="."/>
    <n v="1"/>
    <n v="1"/>
    <n v="1"/>
    <n v="1"/>
    <n v="1"/>
    <n v="33"/>
    <n v="7"/>
    <m/>
    <x v="6"/>
    <x v="23"/>
    <m/>
    <m/>
  </r>
  <r>
    <x v="837"/>
    <m/>
    <s v="male"/>
    <m/>
    <n v="24"/>
    <n v="74.661193999999995"/>
    <n v="1"/>
    <n v="1"/>
    <x v="4"/>
    <s v="."/>
    <s v="."/>
    <s v="."/>
    <s v="."/>
    <n v="1"/>
    <n v="1"/>
    <n v="2"/>
    <n v="2"/>
    <n v="1"/>
    <n v="33"/>
    <n v="8"/>
    <m/>
    <x v="7"/>
    <x v="17"/>
    <m/>
    <m/>
  </r>
  <r>
    <x v="837"/>
    <m/>
    <s v="male"/>
    <m/>
    <n v="25"/>
    <n v="74.661193999999995"/>
    <n v="1"/>
    <n v="2"/>
    <x v="4"/>
    <s v="."/>
    <s v="."/>
    <s v="."/>
    <s v="."/>
    <n v="1"/>
    <n v="1"/>
    <n v="1"/>
    <n v="2"/>
    <n v="1"/>
    <n v="33"/>
    <n v="8"/>
    <m/>
    <x v="7"/>
    <x v="112"/>
    <m/>
    <m/>
  </r>
  <r>
    <x v="838"/>
    <m/>
    <s v="male"/>
    <m/>
    <n v="29"/>
    <n v="57.916496000000002"/>
    <n v="0"/>
    <n v="0"/>
    <x v="0"/>
    <s v="."/>
    <s v="."/>
    <s v="."/>
    <s v="."/>
    <n v="0"/>
    <n v="0"/>
    <n v="0"/>
    <n v="0"/>
    <n v="0"/>
    <n v="34"/>
    <n v="0"/>
    <m/>
    <x v="14"/>
    <x v="112"/>
    <m/>
    <m/>
  </r>
  <r>
    <x v="838"/>
    <m/>
    <s v="male"/>
    <m/>
    <n v="28"/>
    <n v="57.916496000000002"/>
    <n v="0"/>
    <n v="0"/>
    <x v="0"/>
    <s v="."/>
    <s v="."/>
    <s v="."/>
    <s v="."/>
    <n v="0"/>
    <n v="0"/>
    <n v="0"/>
    <n v="0"/>
    <n v="0"/>
    <n v="34"/>
    <n v="0"/>
    <m/>
    <x v="14"/>
    <x v="14"/>
    <m/>
    <m/>
  </r>
  <r>
    <x v="839"/>
    <m/>
    <s v="female"/>
    <m/>
    <n v="17"/>
    <n v="65.333336000000003"/>
    <n v="1"/>
    <n v="1"/>
    <x v="10"/>
    <s v="AD dem visuospatial  with"/>
    <s v="Active Other neurol/med diagnoses"/>
    <s v="."/>
    <s v="."/>
    <n v="1"/>
    <n v="1"/>
    <n v="1"/>
    <n v="2"/>
    <n v="2"/>
    <n v="34"/>
    <n v="8"/>
    <m/>
    <x v="19"/>
    <x v="80"/>
    <m/>
    <m/>
  </r>
  <r>
    <x v="839"/>
    <m/>
    <s v="female"/>
    <m/>
    <n v="15"/>
    <n v="65.333336000000003"/>
    <n v="1"/>
    <n v="1"/>
    <x v="47"/>
    <s v="."/>
    <s v="."/>
    <s v="."/>
    <s v="."/>
    <n v="1"/>
    <n v="1"/>
    <n v="1"/>
    <n v="2"/>
    <n v="2"/>
    <n v="34"/>
    <n v="8"/>
    <m/>
    <x v="20"/>
    <x v="112"/>
    <m/>
    <m/>
  </r>
  <r>
    <x v="840"/>
    <m/>
    <s v="male"/>
    <m/>
    <n v="23"/>
    <n v="71.928820000000002"/>
    <n v="0.5"/>
    <n v="0.5"/>
    <x v="27"/>
    <s v="Active Mood disorder"/>
    <s v="AD dem w/depresss- contribut"/>
    <s v="."/>
    <s v="."/>
    <n v="0.5"/>
    <n v="0.5"/>
    <n v="1"/>
    <n v="0.5"/>
    <n v="0"/>
    <n v="33"/>
    <n v="3"/>
    <m/>
    <x v="4"/>
    <x v="32"/>
    <m/>
    <m/>
  </r>
  <r>
    <x v="840"/>
    <m/>
    <s v="male"/>
    <m/>
    <n v="22"/>
    <n v="71.928820000000002"/>
    <n v="0.5"/>
    <n v="0.5"/>
    <x v="4"/>
    <s v="Active Mood disorder"/>
    <s v="."/>
    <s v="."/>
    <s v="."/>
    <n v="0.5"/>
    <n v="0.5"/>
    <n v="0.5"/>
    <n v="0"/>
    <n v="0"/>
    <n v="33"/>
    <n v="2"/>
    <m/>
    <x v="4"/>
    <x v="40"/>
    <m/>
    <m/>
  </r>
  <r>
    <x v="840"/>
    <m/>
    <s v="male"/>
    <m/>
    <n v="24"/>
    <n v="71.928820000000002"/>
    <n v="0.5"/>
    <n v="1"/>
    <x v="4"/>
    <s v="Active Mood disorder"/>
    <s v="."/>
    <s v="."/>
    <s v="."/>
    <n v="0.5"/>
    <n v="1"/>
    <n v="1"/>
    <n v="0.5"/>
    <n v="0"/>
    <n v="33"/>
    <n v="4"/>
    <m/>
    <x v="8"/>
    <x v="110"/>
    <m/>
    <m/>
  </r>
  <r>
    <x v="840"/>
    <m/>
    <s v="male"/>
    <m/>
    <n v="26"/>
    <n v="71.928820000000002"/>
    <n v="1"/>
    <n v="1"/>
    <x v="4"/>
    <s v="Park Idiopathic"/>
    <s v="Active PD idiopathic"/>
    <s v="."/>
    <s v="."/>
    <n v="0.5"/>
    <n v="1"/>
    <n v="1"/>
    <n v="0.5"/>
    <n v="1"/>
    <n v="33"/>
    <n v="5"/>
    <m/>
    <x v="10"/>
    <x v="79"/>
    <m/>
    <m/>
  </r>
  <r>
    <x v="840"/>
    <m/>
    <s v="male"/>
    <m/>
    <n v="17"/>
    <n v="71.928820000000002"/>
    <n v="2"/>
    <n v="2"/>
    <x v="14"/>
    <s v="Remote Mood disorder"/>
    <s v="Active Other neurol/med diagnoses"/>
    <s v="."/>
    <s v="."/>
    <n v="1"/>
    <n v="2"/>
    <n v="2"/>
    <n v="2"/>
    <n v="1"/>
    <n v="33"/>
    <n v="10"/>
    <m/>
    <x v="4"/>
    <x v="7"/>
    <m/>
    <m/>
  </r>
  <r>
    <x v="841"/>
    <m/>
    <s v="male"/>
    <m/>
    <n v="30"/>
    <n v="79.137569999999997"/>
    <n v="0"/>
    <n v="0"/>
    <x v="0"/>
    <s v="."/>
    <s v="."/>
    <s v="."/>
    <s v="."/>
    <n v="0"/>
    <n v="0"/>
    <n v="0"/>
    <n v="0"/>
    <n v="0"/>
    <n v="33"/>
    <n v="0"/>
    <m/>
    <x v="6"/>
    <x v="15"/>
    <m/>
    <m/>
  </r>
  <r>
    <x v="841"/>
    <m/>
    <s v="male"/>
    <m/>
    <n v="30"/>
    <n v="79.137569999999997"/>
    <n v="0"/>
    <n v="0"/>
    <x v="0"/>
    <s v="."/>
    <s v="."/>
    <s v="."/>
    <s v="."/>
    <n v="0"/>
    <n v="0"/>
    <n v="0"/>
    <n v="0"/>
    <n v="0"/>
    <n v="33"/>
    <n v="0"/>
    <m/>
    <x v="7"/>
    <x v="14"/>
    <m/>
    <m/>
  </r>
  <r>
    <x v="841"/>
    <m/>
    <s v="male"/>
    <m/>
    <n v="29"/>
    <n v="79.137569999999997"/>
    <n v="0.5"/>
    <n v="0"/>
    <x v="1"/>
    <s v="Active Mood disorder"/>
    <s v="."/>
    <s v="."/>
    <s v="."/>
    <n v="0"/>
    <n v="0.5"/>
    <n v="0.5"/>
    <n v="0"/>
    <n v="0"/>
    <n v="33"/>
    <n v="1"/>
    <m/>
    <x v="6"/>
    <x v="14"/>
    <m/>
    <m/>
  </r>
  <r>
    <x v="841"/>
    <m/>
    <s v="male"/>
    <m/>
    <n v="29"/>
    <n v="79.137569999999997"/>
    <n v="0"/>
    <n v="0"/>
    <x v="0"/>
    <s v="Remote Other neurol/med diagnoses"/>
    <s v="."/>
    <s v="."/>
    <s v="."/>
    <n v="0"/>
    <n v="0"/>
    <n v="0"/>
    <n v="0"/>
    <n v="0"/>
    <n v="33"/>
    <n v="0"/>
    <m/>
    <x v="6"/>
    <x v="112"/>
    <m/>
    <m/>
  </r>
  <r>
    <x v="842"/>
    <m/>
    <s v="female"/>
    <m/>
    <n v="30"/>
    <n v="56.383299999999998"/>
    <n v="0"/>
    <n v="0"/>
    <x v="0"/>
    <s v="."/>
    <s v="."/>
    <s v="."/>
    <s v="."/>
    <n v="0"/>
    <n v="0"/>
    <n v="0"/>
    <n v="0"/>
    <n v="0"/>
    <n v="33"/>
    <n v="0"/>
    <m/>
    <x v="6"/>
    <x v="35"/>
    <m/>
    <m/>
  </r>
  <r>
    <x v="842"/>
    <m/>
    <s v="female"/>
    <m/>
    <n v="29"/>
    <n v="56.383299999999998"/>
    <n v="0"/>
    <n v="0"/>
    <x v="0"/>
    <s v="."/>
    <s v="."/>
    <s v="."/>
    <s v="."/>
    <n v="0"/>
    <n v="0"/>
    <n v="0"/>
    <n v="0"/>
    <n v="0"/>
    <n v="33"/>
    <n v="0"/>
    <m/>
    <x v="7"/>
    <x v="6"/>
    <m/>
    <m/>
  </r>
  <r>
    <x v="842"/>
    <m/>
    <s v="female"/>
    <m/>
    <n v="30"/>
    <n v="56.383299999999998"/>
    <n v="0"/>
    <n v="0"/>
    <x v="0"/>
    <s v="Remote Mood disorder"/>
    <s v="Remote Hypothyroidism"/>
    <s v="."/>
    <s v="."/>
    <n v="0"/>
    <n v="0"/>
    <n v="0"/>
    <n v="0"/>
    <n v="0"/>
    <n v="33"/>
    <n v="0"/>
    <m/>
    <x v="6"/>
    <x v="39"/>
    <m/>
    <m/>
  </r>
  <r>
    <x v="842"/>
    <m/>
    <s v="female"/>
    <m/>
    <n v="30"/>
    <n v="56.383299999999998"/>
    <n v="0"/>
    <n v="0"/>
    <x v="0"/>
    <s v="."/>
    <s v="."/>
    <s v="."/>
    <s v="."/>
    <n v="0"/>
    <n v="0"/>
    <n v="0"/>
    <n v="0"/>
    <n v="0"/>
    <n v="33"/>
    <n v="0"/>
    <m/>
    <x v="7"/>
    <x v="24"/>
    <m/>
    <m/>
  </r>
  <r>
    <x v="842"/>
    <m/>
    <s v="female"/>
    <m/>
    <n v="30"/>
    <n v="56.383299999999998"/>
    <n v="0"/>
    <n v="0"/>
    <x v="0"/>
    <s v="Remote Mood disorder"/>
    <s v="Remote Hypothyroidism"/>
    <s v="."/>
    <s v="."/>
    <n v="0"/>
    <n v="0"/>
    <n v="0"/>
    <n v="0"/>
    <n v="0"/>
    <n v="33"/>
    <n v="0"/>
    <m/>
    <x v="7"/>
    <x v="24"/>
    <m/>
    <m/>
  </r>
  <r>
    <x v="843"/>
    <m/>
    <s v="male"/>
    <m/>
    <n v="29"/>
    <n v="67.64134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843"/>
    <m/>
    <s v="male"/>
    <m/>
    <n v="25"/>
    <n v="67.64134"/>
    <n v="0"/>
    <n v="0"/>
    <x v="0"/>
    <s v="."/>
    <s v="."/>
    <s v="."/>
    <s v="."/>
    <n v="0"/>
    <n v="0"/>
    <n v="0"/>
    <n v="0"/>
    <n v="0"/>
    <n v="34"/>
    <n v="0"/>
    <m/>
    <x v="4"/>
    <x v="10"/>
    <m/>
    <m/>
  </r>
  <r>
    <x v="843"/>
    <m/>
    <s v="male"/>
    <m/>
    <n v="28"/>
    <n v="67.64134"/>
    <n v="0"/>
    <n v="0"/>
    <x v="0"/>
    <s v="."/>
    <s v="."/>
    <s v="."/>
    <s v="."/>
    <n v="0"/>
    <n v="0"/>
    <n v="0"/>
    <n v="0"/>
    <n v="0"/>
    <n v="34"/>
    <n v="0"/>
    <m/>
    <x v="4"/>
    <x v="48"/>
    <m/>
    <m/>
  </r>
  <r>
    <x v="843"/>
    <m/>
    <s v="male"/>
    <m/>
    <n v="29"/>
    <n v="67.64134"/>
    <n v="0"/>
    <n v="0"/>
    <x v="0"/>
    <s v="."/>
    <s v="."/>
    <s v="."/>
    <s v="."/>
    <n v="0"/>
    <n v="0"/>
    <n v="0"/>
    <n v="0"/>
    <n v="0"/>
    <n v="34"/>
    <n v="0"/>
    <m/>
    <x v="4"/>
    <x v="46"/>
    <m/>
    <m/>
  </r>
  <r>
    <x v="843"/>
    <m/>
    <s v="male"/>
    <m/>
    <n v="28"/>
    <n v="67.64134"/>
    <n v="0"/>
    <n v="0"/>
    <x v="0"/>
    <s v="."/>
    <s v="."/>
    <s v="."/>
    <s v="."/>
    <n v="0"/>
    <n v="0"/>
    <n v="0"/>
    <n v="0"/>
    <n v="0"/>
    <n v="34"/>
    <n v="0"/>
    <m/>
    <x v="4"/>
    <x v="80"/>
    <m/>
    <m/>
  </r>
  <r>
    <x v="843"/>
    <m/>
    <s v="male"/>
    <m/>
    <n v="28"/>
    <n v="67.64134"/>
    <n v="0"/>
    <n v="0"/>
    <x v="0"/>
    <s v="."/>
    <s v="."/>
    <s v="."/>
    <s v="."/>
    <n v="0"/>
    <n v="0"/>
    <n v="0"/>
    <n v="0"/>
    <n v="0"/>
    <n v="34"/>
    <n v="0"/>
    <m/>
    <x v="4"/>
    <x v="46"/>
    <m/>
    <m/>
  </r>
  <r>
    <x v="843"/>
    <m/>
    <s v="male"/>
    <m/>
    <n v="28"/>
    <n v="67.64134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844"/>
    <m/>
    <s v="female"/>
    <m/>
    <n v="28"/>
    <n v="69.352500000000006"/>
    <n v="0"/>
    <n v="0"/>
    <x v="0"/>
    <s v="."/>
    <s v="."/>
    <s v="."/>
    <s v="."/>
    <n v="0"/>
    <n v="0"/>
    <n v="0"/>
    <n v="0"/>
    <n v="0"/>
    <n v="33"/>
    <n v="0"/>
    <m/>
    <x v="2"/>
    <x v="39"/>
    <m/>
    <m/>
  </r>
  <r>
    <x v="844"/>
    <m/>
    <s v="female"/>
    <m/>
    <n v="29"/>
    <n v="69.352500000000006"/>
    <n v="0"/>
    <n v="0"/>
    <x v="0"/>
    <s v="."/>
    <s v="."/>
    <s v="."/>
    <s v="."/>
    <n v="0"/>
    <n v="0"/>
    <n v="0"/>
    <n v="0"/>
    <n v="0"/>
    <n v="33"/>
    <n v="0"/>
    <m/>
    <x v="5"/>
    <x v="24"/>
    <m/>
    <m/>
  </r>
  <r>
    <x v="844"/>
    <m/>
    <s v="female"/>
    <m/>
    <n v="30"/>
    <n v="69.352500000000006"/>
    <n v="0"/>
    <n v="0"/>
    <x v="0"/>
    <s v="."/>
    <s v="."/>
    <s v="."/>
    <s v="."/>
    <n v="0"/>
    <n v="0"/>
    <n v="0"/>
    <n v="0"/>
    <n v="0"/>
    <n v="33"/>
    <n v="0"/>
    <m/>
    <x v="5"/>
    <x v="42"/>
    <m/>
    <m/>
  </r>
  <r>
    <x v="844"/>
    <m/>
    <s v="female"/>
    <m/>
    <n v="29"/>
    <n v="69.352500000000006"/>
    <n v="0"/>
    <n v="0"/>
    <x v="0"/>
    <s v="."/>
    <s v="."/>
    <s v="."/>
    <s v="."/>
    <n v="0"/>
    <n v="0"/>
    <n v="0"/>
    <n v="0"/>
    <n v="0"/>
    <n v="33"/>
    <n v="0"/>
    <m/>
    <x v="2"/>
    <x v="36"/>
    <m/>
    <m/>
  </r>
  <r>
    <x v="844"/>
    <m/>
    <s v="female"/>
    <m/>
    <n v="28"/>
    <n v="69.352500000000006"/>
    <n v="0"/>
    <n v="0"/>
    <x v="0"/>
    <s v="."/>
    <s v="."/>
    <s v="."/>
    <s v="."/>
    <n v="0"/>
    <n v="0"/>
    <n v="0"/>
    <n v="0"/>
    <n v="0"/>
    <n v="33"/>
    <n v="0"/>
    <m/>
    <x v="5"/>
    <x v="42"/>
    <m/>
    <m/>
  </r>
  <r>
    <x v="845"/>
    <m/>
    <s v="male"/>
    <m/>
    <n v="29"/>
    <n v="82.907600000000002"/>
    <n v="0"/>
    <n v="0"/>
    <x v="0"/>
    <s v="."/>
    <s v="."/>
    <s v="."/>
    <s v="."/>
    <n v="0"/>
    <n v="0"/>
    <n v="0"/>
    <n v="0"/>
    <n v="0"/>
    <n v="33"/>
    <n v="0"/>
    <m/>
    <x v="3"/>
    <x v="81"/>
    <m/>
    <m/>
  </r>
  <r>
    <x v="845"/>
    <m/>
    <s v="male"/>
    <m/>
    <n v="30"/>
    <n v="82.907600000000002"/>
    <n v="0"/>
    <n v="0"/>
    <x v="0"/>
    <s v="."/>
    <s v="."/>
    <s v="."/>
    <s v="."/>
    <n v="0"/>
    <n v="0"/>
    <n v="0"/>
    <n v="0"/>
    <n v="0"/>
    <n v="33"/>
    <n v="0"/>
    <m/>
    <x v="3"/>
    <x v="115"/>
    <m/>
    <m/>
  </r>
  <r>
    <x v="845"/>
    <m/>
    <s v="male"/>
    <m/>
    <n v="30"/>
    <n v="82.907600000000002"/>
    <n v="0"/>
    <n v="0"/>
    <x v="0"/>
    <s v="."/>
    <s v="."/>
    <s v="."/>
    <s v="."/>
    <n v="0"/>
    <n v="0"/>
    <n v="0"/>
    <n v="0"/>
    <n v="0"/>
    <n v="33"/>
    <n v="0"/>
    <m/>
    <x v="3"/>
    <x v="114"/>
    <m/>
    <m/>
  </r>
  <r>
    <x v="845"/>
    <m/>
    <s v="male"/>
    <m/>
    <n v="30"/>
    <n v="82.907600000000002"/>
    <n v="0"/>
    <n v="0"/>
    <x v="0"/>
    <s v="."/>
    <s v="."/>
    <s v="."/>
    <s v="."/>
    <n v="0"/>
    <n v="0"/>
    <n v="0"/>
    <n v="0"/>
    <n v="0"/>
    <n v="33"/>
    <n v="0"/>
    <m/>
    <x v="3"/>
    <x v="81"/>
    <m/>
    <m/>
  </r>
  <r>
    <x v="845"/>
    <m/>
    <s v="male"/>
    <m/>
    <n v="30"/>
    <n v="82.907600000000002"/>
    <n v="0"/>
    <n v="0"/>
    <x v="0"/>
    <s v="."/>
    <s v="."/>
    <s v="."/>
    <s v="."/>
    <n v="0"/>
    <n v="0"/>
    <n v="0"/>
    <n v="0"/>
    <n v="0"/>
    <n v="33"/>
    <n v="0"/>
    <m/>
    <x v="1"/>
    <x v="113"/>
    <m/>
    <m/>
  </r>
  <r>
    <x v="845"/>
    <m/>
    <s v="male"/>
    <m/>
    <n v="29"/>
    <n v="82.907600000000002"/>
    <n v="0"/>
    <n v="0"/>
    <x v="0"/>
    <s v="."/>
    <s v="."/>
    <s v="."/>
    <s v="."/>
    <n v="0"/>
    <n v="0"/>
    <n v="0"/>
    <n v="0"/>
    <n v="0"/>
    <n v="33"/>
    <n v="0"/>
    <m/>
    <x v="3"/>
    <x v="115"/>
    <m/>
    <m/>
  </r>
  <r>
    <x v="845"/>
    <m/>
    <s v="male"/>
    <m/>
    <n v="29"/>
    <n v="82.907600000000002"/>
    <n v="0"/>
    <n v="0"/>
    <x v="0"/>
    <s v="."/>
    <s v="."/>
    <s v="."/>
    <s v="."/>
    <n v="0"/>
    <n v="0"/>
    <n v="0"/>
    <n v="0"/>
    <n v="0"/>
    <n v="33"/>
    <n v="0"/>
    <m/>
    <x v="3"/>
    <x v="64"/>
    <m/>
    <m/>
  </r>
  <r>
    <x v="845"/>
    <m/>
    <s v="male"/>
    <m/>
    <n v="29"/>
    <n v="82.907600000000002"/>
    <n v="0"/>
    <n v="0"/>
    <x v="0"/>
    <s v="."/>
    <s v="."/>
    <s v="."/>
    <s v="."/>
    <n v="0"/>
    <n v="0"/>
    <n v="0"/>
    <n v="0"/>
    <n v="0"/>
    <n v="33"/>
    <n v="0"/>
    <m/>
    <x v="3"/>
    <x v="114"/>
    <m/>
    <m/>
  </r>
  <r>
    <x v="845"/>
    <m/>
    <s v="male"/>
    <m/>
    <n v="30"/>
    <n v="82.907600000000002"/>
    <n v="0"/>
    <n v="0"/>
    <x v="0"/>
    <s v="."/>
    <s v="."/>
    <s v="."/>
    <s v="."/>
    <n v="0"/>
    <n v="0"/>
    <n v="0"/>
    <n v="0"/>
    <n v="0"/>
    <n v="33"/>
    <n v="0"/>
    <m/>
    <x v="1"/>
    <x v="113"/>
    <m/>
    <m/>
  </r>
  <r>
    <x v="845"/>
    <m/>
    <s v="male"/>
    <m/>
    <n v="30"/>
    <n v="82.907600000000002"/>
    <n v="0"/>
    <n v="0"/>
    <x v="0"/>
    <s v="."/>
    <s v="."/>
    <s v="."/>
    <s v="."/>
    <n v="0"/>
    <n v="0"/>
    <n v="0"/>
    <n v="0"/>
    <n v="0"/>
    <n v="33"/>
    <n v="0"/>
    <m/>
    <x v="3"/>
    <x v="96"/>
    <m/>
    <m/>
  </r>
  <r>
    <x v="845"/>
    <m/>
    <s v="male"/>
    <m/>
    <n v="28"/>
    <n v="82.907600000000002"/>
    <n v="0"/>
    <n v="0"/>
    <x v="0"/>
    <s v="."/>
    <s v="."/>
    <s v="."/>
    <s v="."/>
    <n v="0"/>
    <n v="0"/>
    <n v="0"/>
    <n v="0"/>
    <n v="0"/>
    <n v="33"/>
    <n v="0"/>
    <m/>
    <x v="1"/>
    <x v="114"/>
    <m/>
    <m/>
  </r>
  <r>
    <x v="846"/>
    <m/>
    <s v="female"/>
    <m/>
    <n v="30"/>
    <n v="66.078025999999994"/>
    <n v="0"/>
    <n v="0"/>
    <x v="0"/>
    <s v="."/>
    <s v="."/>
    <s v="."/>
    <s v="."/>
    <n v="0"/>
    <n v="0"/>
    <n v="0"/>
    <n v="0"/>
    <n v="0"/>
    <n v="34"/>
    <n v="0"/>
    <m/>
    <x v="9"/>
    <x v="170"/>
    <m/>
    <m/>
  </r>
  <r>
    <x v="846"/>
    <m/>
    <s v="female"/>
    <m/>
    <n v="29"/>
    <n v="66.078025999999994"/>
    <n v="0"/>
    <n v="0"/>
    <x v="0"/>
    <s v="Remote Mood disorder"/>
    <s v="."/>
    <s v="."/>
    <s v="."/>
    <n v="0"/>
    <n v="0"/>
    <n v="0"/>
    <n v="0"/>
    <n v="0"/>
    <n v="34"/>
    <n v="0"/>
    <m/>
    <x v="9"/>
    <x v="109"/>
    <m/>
    <m/>
  </r>
  <r>
    <x v="846"/>
    <m/>
    <s v="female"/>
    <m/>
    <n v="30"/>
    <n v="66.078025999999994"/>
    <n v="0"/>
    <n v="0"/>
    <x v="0"/>
    <s v="Remote Mood disorder"/>
    <s v="."/>
    <s v="."/>
    <s v="."/>
    <n v="0"/>
    <n v="0"/>
    <n v="0"/>
    <n v="0"/>
    <n v="0"/>
    <n v="34"/>
    <n v="0"/>
    <m/>
    <x v="9"/>
    <x v="96"/>
    <m/>
    <m/>
  </r>
  <r>
    <x v="846"/>
    <m/>
    <s v="female"/>
    <m/>
    <n v="30"/>
    <n v="66.078025999999994"/>
    <n v="0"/>
    <n v="0"/>
    <x v="0"/>
    <s v="."/>
    <s v="."/>
    <s v="."/>
    <s v="."/>
    <n v="0"/>
    <n v="0"/>
    <n v="0"/>
    <n v="0"/>
    <n v="0"/>
    <n v="34"/>
    <n v="0"/>
    <m/>
    <x v="9"/>
    <x v="96"/>
    <m/>
    <m/>
  </r>
  <r>
    <x v="846"/>
    <m/>
    <s v="female"/>
    <m/>
    <n v="29"/>
    <n v="66.078025999999994"/>
    <n v="0"/>
    <n v="0"/>
    <x v="0"/>
    <s v="."/>
    <s v="."/>
    <s v="."/>
    <s v="."/>
    <n v="0"/>
    <n v="0"/>
    <n v="0"/>
    <n v="0"/>
    <n v="0"/>
    <n v="34"/>
    <n v="0"/>
    <m/>
    <x v="9"/>
    <x v="109"/>
    <m/>
    <m/>
  </r>
  <r>
    <x v="846"/>
    <m/>
    <s v="female"/>
    <m/>
    <n v="30"/>
    <n v="66.078025999999994"/>
    <n v="0"/>
    <n v="0"/>
    <x v="0"/>
    <s v="."/>
    <s v="."/>
    <s v="."/>
    <s v="."/>
    <n v="0"/>
    <n v="0"/>
    <n v="0"/>
    <n v="0"/>
    <n v="0"/>
    <n v="34"/>
    <n v="0"/>
    <m/>
    <x v="5"/>
    <x v="170"/>
    <m/>
    <m/>
  </r>
  <r>
    <x v="846"/>
    <m/>
    <s v="female"/>
    <m/>
    <n v="30"/>
    <n v="66.078025999999994"/>
    <n v="0"/>
    <n v="0"/>
    <x v="0"/>
    <s v="."/>
    <s v="."/>
    <s v="."/>
    <s v="."/>
    <n v="0"/>
    <n v="0"/>
    <n v="0"/>
    <n v="0"/>
    <n v="0"/>
    <n v="34"/>
    <n v="0"/>
    <m/>
    <x v="9"/>
    <x v="109"/>
    <m/>
    <m/>
  </r>
  <r>
    <x v="846"/>
    <m/>
    <s v="female"/>
    <m/>
    <n v="28"/>
    <n v="66.078025999999994"/>
    <n v="0"/>
    <n v="0"/>
    <x v="0"/>
    <s v="Remote Hypothyroidism"/>
    <s v="."/>
    <s v="."/>
    <s v="."/>
    <n v="0"/>
    <n v="0"/>
    <n v="0"/>
    <n v="0"/>
    <n v="0"/>
    <n v="34"/>
    <n v="0"/>
    <m/>
    <x v="9"/>
    <x v="96"/>
    <m/>
    <m/>
  </r>
  <r>
    <x v="846"/>
    <m/>
    <s v="female"/>
    <m/>
    <n v="30"/>
    <n v="66.078025999999994"/>
    <n v="0"/>
    <n v="0"/>
    <x v="0"/>
    <s v="Active Mood disorder"/>
    <s v="Active Bereavement"/>
    <s v="."/>
    <s v="."/>
    <n v="0"/>
    <n v="0"/>
    <n v="0"/>
    <n v="0"/>
    <n v="0"/>
    <n v="34"/>
    <n v="0"/>
    <m/>
    <x v="9"/>
    <x v="75"/>
    <m/>
    <m/>
  </r>
  <r>
    <x v="846"/>
    <m/>
    <s v="female"/>
    <m/>
    <n v="28"/>
    <n v="66.078025999999994"/>
    <n v="0.5"/>
    <n v="0"/>
    <x v="1"/>
    <s v="Active Mood disorder"/>
    <s v="."/>
    <s v="."/>
    <s v="."/>
    <n v="0"/>
    <n v="0.5"/>
    <n v="0.5"/>
    <n v="0"/>
    <n v="0"/>
    <n v="34"/>
    <n v="1"/>
    <m/>
    <x v="0"/>
    <x v="0"/>
    <m/>
    <m/>
  </r>
  <r>
    <x v="847"/>
    <m/>
    <s v="male"/>
    <m/>
    <n v="30"/>
    <n v="81.626279999999994"/>
    <n v="0"/>
    <n v="0"/>
    <x v="0"/>
    <s v="."/>
    <s v="."/>
    <s v="."/>
    <s v="."/>
    <n v="0"/>
    <n v="0.5"/>
    <n v="0"/>
    <n v="0"/>
    <n v="0"/>
    <n v="34"/>
    <n v="0.5"/>
    <m/>
    <x v="8"/>
    <x v="6"/>
    <m/>
    <m/>
  </r>
  <r>
    <x v="847"/>
    <m/>
    <s v="male"/>
    <m/>
    <n v="30"/>
    <n v="81.626279999999994"/>
    <n v="0"/>
    <n v="0"/>
    <x v="0"/>
    <s v="."/>
    <s v="."/>
    <s v="."/>
    <s v="."/>
    <n v="0"/>
    <n v="0.5"/>
    <n v="0"/>
    <n v="0"/>
    <n v="0"/>
    <n v="34"/>
    <n v="0.5"/>
    <m/>
    <x v="8"/>
    <x v="117"/>
    <m/>
    <m/>
  </r>
  <r>
    <x v="848"/>
    <m/>
    <s v="male"/>
    <m/>
    <n v="28"/>
    <n v="73.051339999999996"/>
    <n v="0"/>
    <n v="0"/>
    <x v="0"/>
    <s v="."/>
    <s v="."/>
    <s v="."/>
    <s v="."/>
    <n v="0"/>
    <n v="0"/>
    <n v="0"/>
    <n v="0"/>
    <n v="0"/>
    <n v="23"/>
    <n v="0"/>
    <m/>
    <x v="14"/>
    <x v="133"/>
    <m/>
    <m/>
  </r>
  <r>
    <x v="848"/>
    <m/>
    <s v="male"/>
    <m/>
    <n v="30"/>
    <n v="73.051339999999996"/>
    <n v="0"/>
    <n v="0"/>
    <x v="0"/>
    <s v="Remote Other neurol/med diagnoses"/>
    <s v="."/>
    <s v="."/>
    <s v="."/>
    <n v="0"/>
    <n v="0"/>
    <n v="0"/>
    <n v="0"/>
    <n v="0"/>
    <n v="23"/>
    <n v="0"/>
    <m/>
    <x v="14"/>
    <x v="7"/>
    <m/>
    <m/>
  </r>
  <r>
    <x v="848"/>
    <m/>
    <s v="male"/>
    <m/>
    <n v="27"/>
    <n v="73.051339999999996"/>
    <n v="0"/>
    <n v="0"/>
    <x v="0"/>
    <s v="."/>
    <s v="."/>
    <s v="."/>
    <s v="."/>
    <n v="0"/>
    <n v="0"/>
    <n v="0"/>
    <n v="0"/>
    <n v="0"/>
    <n v="23"/>
    <n v="0"/>
    <m/>
    <x v="16"/>
    <x v="9"/>
    <m/>
    <m/>
  </r>
  <r>
    <x v="848"/>
    <m/>
    <s v="male"/>
    <m/>
    <n v="29"/>
    <n v="73.051339999999996"/>
    <n v="0"/>
    <n v="0"/>
    <x v="0"/>
    <s v="."/>
    <s v="."/>
    <s v="."/>
    <s v="."/>
    <n v="0"/>
    <n v="0"/>
    <n v="0"/>
    <n v="0"/>
    <n v="0"/>
    <n v="23"/>
    <n v="0"/>
    <m/>
    <x v="14"/>
    <x v="9"/>
    <m/>
    <m/>
  </r>
  <r>
    <x v="849"/>
    <m/>
    <s v="male"/>
    <m/>
    <n v="17"/>
    <n v="72.996573999999995"/>
    <n v="2"/>
    <n v="2"/>
    <x v="24"/>
    <s v="Active PD idiopathic"/>
    <s v="."/>
    <s v="."/>
    <s v="."/>
    <n v="2"/>
    <n v="2"/>
    <n v="2"/>
    <n v="2"/>
    <n v="1"/>
    <n v="44"/>
    <n v="11"/>
    <m/>
    <x v="8"/>
    <x v="5"/>
    <m/>
    <m/>
  </r>
  <r>
    <x v="850"/>
    <m/>
    <s v="male"/>
    <m/>
    <n v="30"/>
    <n v="67.003426000000005"/>
    <n v="0.5"/>
    <n v="0"/>
    <x v="1"/>
    <s v="Active Med-induced Cog Dys"/>
    <s v="."/>
    <s v="."/>
    <s v="."/>
    <n v="0"/>
    <n v="0"/>
    <n v="0.5"/>
    <n v="0"/>
    <n v="0"/>
    <n v="34"/>
    <n v="0.5"/>
    <m/>
    <x v="7"/>
    <x v="24"/>
    <m/>
    <m/>
  </r>
  <r>
    <x v="850"/>
    <m/>
    <s v="male"/>
    <m/>
    <n v="30"/>
    <n v="67.003426000000005"/>
    <n v="0.5"/>
    <n v="0"/>
    <x v="1"/>
    <s v="Active Med-induced Cog Dys"/>
    <s v="."/>
    <s v="."/>
    <s v="."/>
    <n v="0"/>
    <n v="0"/>
    <n v="0.5"/>
    <n v="0"/>
    <n v="0"/>
    <n v="34"/>
    <n v="0.5"/>
    <m/>
    <x v="7"/>
    <x v="5"/>
    <m/>
    <m/>
  </r>
  <r>
    <x v="850"/>
    <m/>
    <s v="male"/>
    <m/>
    <n v="30"/>
    <n v="67.003426000000005"/>
    <n v="0"/>
    <n v="0"/>
    <x v="0"/>
    <s v="."/>
    <s v="."/>
    <s v="."/>
    <s v="."/>
    <n v="0"/>
    <n v="0"/>
    <n v="0"/>
    <n v="0"/>
    <n v="0"/>
    <n v="34"/>
    <n v="0"/>
    <m/>
    <x v="6"/>
    <x v="25"/>
    <m/>
    <m/>
  </r>
  <r>
    <x v="850"/>
    <m/>
    <s v="male"/>
    <m/>
    <n v="30"/>
    <n v="67.003426000000005"/>
    <n v="0"/>
    <n v="0"/>
    <x v="0"/>
    <s v="Remote Mood disorder"/>
    <s v="."/>
    <s v="."/>
    <s v="."/>
    <n v="0"/>
    <n v="0"/>
    <n v="0"/>
    <n v="0"/>
    <n v="0"/>
    <n v="34"/>
    <n v="0"/>
    <m/>
    <x v="6"/>
    <x v="34"/>
    <m/>
    <m/>
  </r>
  <r>
    <x v="850"/>
    <m/>
    <s v="male"/>
    <m/>
    <n v="30"/>
    <n v="67.003426000000005"/>
    <n v="0"/>
    <n v="0"/>
    <x v="0"/>
    <s v="Active Mood disorder"/>
    <s v="."/>
    <s v="."/>
    <s v="."/>
    <n v="0"/>
    <n v="0"/>
    <n v="0"/>
    <n v="0"/>
    <n v="0"/>
    <n v="34"/>
    <n v="0"/>
    <m/>
    <x v="7"/>
    <x v="133"/>
    <m/>
    <m/>
  </r>
  <r>
    <x v="850"/>
    <m/>
    <s v="male"/>
    <m/>
    <n v="29"/>
    <n v="67.003426000000005"/>
    <n v="0"/>
    <n v="0"/>
    <x v="0"/>
    <s v="Active Mood disorder"/>
    <s v="."/>
    <s v="."/>
    <s v="."/>
    <n v="0"/>
    <n v="0"/>
    <n v="0"/>
    <n v="0"/>
    <n v="0"/>
    <n v="34"/>
    <n v="0"/>
    <m/>
    <x v="6"/>
    <x v="6"/>
    <m/>
    <m/>
  </r>
  <r>
    <x v="850"/>
    <m/>
    <s v="male"/>
    <m/>
    <n v="30"/>
    <n v="67.003426000000005"/>
    <n v="0"/>
    <n v="0"/>
    <x v="0"/>
    <s v="Active Mood disorder"/>
    <s v="."/>
    <s v="."/>
    <s v="."/>
    <n v="0"/>
    <n v="0"/>
    <n v="0"/>
    <n v="0"/>
    <n v="0"/>
    <n v="34"/>
    <n v="0"/>
    <m/>
    <x v="6"/>
    <x v="35"/>
    <m/>
    <m/>
  </r>
  <r>
    <x v="850"/>
    <m/>
    <s v="male"/>
    <m/>
    <n v="28"/>
    <n v="67.003426000000005"/>
    <n v="0"/>
    <n v="0"/>
    <x v="0"/>
    <s v="."/>
    <s v="."/>
    <s v="."/>
    <s v="."/>
    <n v="0"/>
    <n v="0"/>
    <n v="0"/>
    <n v="0"/>
    <n v="0"/>
    <n v="34"/>
    <n v="0"/>
    <m/>
    <x v="6"/>
    <x v="35"/>
    <m/>
    <m/>
  </r>
  <r>
    <x v="851"/>
    <m/>
    <s v="female"/>
    <m/>
    <n v="21"/>
    <n v="68.309380000000004"/>
    <n v="1"/>
    <n v="1"/>
    <x v="4"/>
    <s v="AD dem w/depresss  contribut"/>
    <s v="Active Mood disorder"/>
    <s v="Remote Seizure Disorder"/>
    <s v="."/>
    <n v="1"/>
    <n v="0.5"/>
    <n v="0.5"/>
    <n v="1"/>
    <n v="1"/>
    <n v="33"/>
    <n v="5"/>
    <m/>
    <x v="2"/>
    <x v="23"/>
    <m/>
    <m/>
  </r>
  <r>
    <x v="851"/>
    <m/>
    <s v="female"/>
    <m/>
    <n v="25"/>
    <n v="68.309380000000004"/>
    <n v="1"/>
    <n v="1"/>
    <x v="4"/>
    <s v="Active Mood disorder"/>
    <s v="."/>
    <s v="."/>
    <s v="."/>
    <n v="1"/>
    <n v="1"/>
    <n v="1"/>
    <n v="1"/>
    <n v="1"/>
    <n v="33"/>
    <n v="6"/>
    <m/>
    <x v="5"/>
    <x v="147"/>
    <m/>
    <m/>
  </r>
  <r>
    <x v="851"/>
    <m/>
    <s v="female"/>
    <m/>
    <n v="25"/>
    <n v="68.309380000000004"/>
    <n v="1"/>
    <n v="1"/>
    <x v="22"/>
    <s v="Active Other neurol/med diagnoses"/>
    <s v="Active B-12 Deficiency"/>
    <s v="Remote Seizure Disorder"/>
    <s v="Active Other neurol/med diagnoses"/>
    <n v="1"/>
    <n v="1"/>
    <n v="1"/>
    <n v="1"/>
    <n v="0"/>
    <n v="33"/>
    <n v="5"/>
    <m/>
    <x v="2"/>
    <x v="112"/>
    <m/>
    <m/>
  </r>
  <r>
    <x v="851"/>
    <m/>
    <s v="female"/>
    <m/>
    <n v="23"/>
    <n v="68.309380000000004"/>
    <n v="1"/>
    <n v="1"/>
    <x v="0"/>
    <s v="AD dem w/depresss  contribut"/>
    <s v="Active Mood disorder"/>
    <s v="."/>
    <s v="."/>
    <n v="1"/>
    <n v="1"/>
    <n v="1"/>
    <n v="1"/>
    <n v="0"/>
    <n v="33"/>
    <n v="5"/>
    <m/>
    <x v="0"/>
    <x v="0"/>
    <m/>
    <m/>
  </r>
  <r>
    <x v="852"/>
    <m/>
    <s v="male"/>
    <m/>
    <n v="22"/>
    <n v="74.338130000000007"/>
    <n v="0.5"/>
    <n v="0.5"/>
    <x v="7"/>
    <s v="Active Mood disorder"/>
    <s v="."/>
    <s v="."/>
    <s v="."/>
    <n v="0.5"/>
    <n v="1"/>
    <n v="0.5"/>
    <n v="0.5"/>
    <n v="0"/>
    <n v="33"/>
    <n v="3"/>
    <m/>
    <x v="4"/>
    <x v="16"/>
    <m/>
    <m/>
  </r>
  <r>
    <x v="853"/>
    <m/>
    <s v="female"/>
    <m/>
    <n v="30"/>
    <n v="68.739220000000003"/>
    <n v="0"/>
    <n v="0"/>
    <x v="0"/>
    <s v="."/>
    <s v="."/>
    <s v="."/>
    <s v="."/>
    <n v="0"/>
    <n v="0"/>
    <n v="0"/>
    <n v="0"/>
    <n v="0"/>
    <n v="34"/>
    <n v="0"/>
    <m/>
    <x v="3"/>
    <x v="38"/>
    <m/>
    <m/>
  </r>
  <r>
    <x v="853"/>
    <m/>
    <s v="female"/>
    <m/>
    <n v="29"/>
    <n v="68.739220000000003"/>
    <n v="0"/>
    <n v="0"/>
    <x v="0"/>
    <s v="."/>
    <s v="."/>
    <s v="."/>
    <s v="."/>
    <n v="0"/>
    <n v="0"/>
    <n v="0"/>
    <n v="0"/>
    <n v="0"/>
    <n v="34"/>
    <n v="0"/>
    <m/>
    <x v="3"/>
    <x v="74"/>
    <m/>
    <m/>
  </r>
  <r>
    <x v="853"/>
    <m/>
    <s v="female"/>
    <m/>
    <n v="30"/>
    <n v="68.739220000000003"/>
    <n v="0"/>
    <n v="0"/>
    <x v="0"/>
    <s v="."/>
    <s v="."/>
    <s v="."/>
    <s v="."/>
    <n v="0"/>
    <n v="0"/>
    <n v="0"/>
    <n v="0"/>
    <n v="0"/>
    <n v="34"/>
    <n v="0"/>
    <m/>
    <x v="2"/>
    <x v="38"/>
    <m/>
    <m/>
  </r>
  <r>
    <x v="853"/>
    <m/>
    <s v="female"/>
    <m/>
    <n v="29"/>
    <n v="68.739220000000003"/>
    <n v="0"/>
    <n v="0"/>
    <x v="0"/>
    <s v="."/>
    <s v="."/>
    <s v="."/>
    <s v="."/>
    <n v="0"/>
    <n v="0"/>
    <n v="0"/>
    <n v="0"/>
    <n v="0"/>
    <n v="34"/>
    <n v="0"/>
    <m/>
    <x v="1"/>
    <x v="38"/>
    <m/>
    <m/>
  </r>
  <r>
    <x v="854"/>
    <m/>
    <s v="male"/>
    <m/>
    <n v="30"/>
    <n v="70.083500000000001"/>
    <n v="0"/>
    <n v="0"/>
    <x v="0"/>
    <s v="."/>
    <s v="."/>
    <s v="."/>
    <s v="."/>
    <n v="0"/>
    <n v="0"/>
    <n v="0"/>
    <n v="0"/>
    <n v="0"/>
    <n v="34"/>
    <n v="0"/>
    <m/>
    <x v="13"/>
    <x v="25"/>
    <m/>
    <m/>
  </r>
  <r>
    <x v="854"/>
    <m/>
    <s v="male"/>
    <m/>
    <n v="29"/>
    <n v="70.083500000000001"/>
    <n v="0"/>
    <n v="0"/>
    <x v="0"/>
    <s v="Remote Hypothyroidism"/>
    <s v="."/>
    <s v="."/>
    <s v="."/>
    <n v="0"/>
    <n v="0"/>
    <n v="0"/>
    <n v="0"/>
    <n v="0"/>
    <n v="34"/>
    <n v="0"/>
    <m/>
    <x v="16"/>
    <x v="36"/>
    <m/>
    <m/>
  </r>
  <r>
    <x v="854"/>
    <m/>
    <s v="male"/>
    <m/>
    <n v="30"/>
    <n v="70.083500000000001"/>
    <n v="0"/>
    <n v="0"/>
    <x v="0"/>
    <s v="Active Other neurol/med diagnoses"/>
    <s v="."/>
    <s v="."/>
    <s v="."/>
    <n v="0"/>
    <n v="0"/>
    <n v="0"/>
    <n v="0"/>
    <n v="0"/>
    <n v="34"/>
    <n v="0"/>
    <m/>
    <x v="13"/>
    <x v="6"/>
    <m/>
    <m/>
  </r>
  <r>
    <x v="855"/>
    <m/>
    <s v="female"/>
    <m/>
    <n v="25"/>
    <n v="78.691310000000001"/>
    <n v="0.5"/>
    <n v="0"/>
    <x v="4"/>
    <s v="."/>
    <s v="."/>
    <s v="."/>
    <s v="."/>
    <n v="0.5"/>
    <n v="0.5"/>
    <n v="0.5"/>
    <n v="0"/>
    <n v="0"/>
    <n v="34"/>
    <n v="1.5"/>
    <m/>
    <x v="17"/>
    <x v="117"/>
    <m/>
    <m/>
  </r>
  <r>
    <x v="856"/>
    <m/>
    <s v="male"/>
    <m/>
    <n v="30"/>
    <n v="58.193019999999997"/>
    <n v="0"/>
    <n v="0"/>
    <x v="0"/>
    <s v="Remote Med-induced Cog Dys"/>
    <s v="Remote Seizure Disorder"/>
    <s v="."/>
    <s v="."/>
    <n v="0"/>
    <n v="0"/>
    <n v="0"/>
    <n v="0"/>
    <n v="0"/>
    <n v="33"/>
    <n v="0"/>
    <m/>
    <x v="0"/>
    <x v="21"/>
    <m/>
    <m/>
  </r>
  <r>
    <x v="856"/>
    <m/>
    <s v="male"/>
    <m/>
    <n v="29"/>
    <n v="58.193019999999997"/>
    <n v="0"/>
    <n v="0"/>
    <x v="0"/>
    <s v="."/>
    <s v="."/>
    <s v="."/>
    <s v="."/>
    <n v="0"/>
    <n v="0"/>
    <n v="0"/>
    <n v="0"/>
    <n v="0"/>
    <n v="33"/>
    <n v="0"/>
    <m/>
    <x v="10"/>
    <x v="28"/>
    <m/>
    <m/>
  </r>
  <r>
    <x v="856"/>
    <m/>
    <s v="male"/>
    <m/>
    <n v="29"/>
    <n v="58.193019999999997"/>
    <n v="0"/>
    <n v="0"/>
    <x v="0"/>
    <s v="."/>
    <s v="."/>
    <s v="."/>
    <s v="."/>
    <n v="0"/>
    <n v="0"/>
    <n v="0"/>
    <n v="0"/>
    <n v="0"/>
    <n v="33"/>
    <n v="0"/>
    <m/>
    <x v="4"/>
    <x v="34"/>
    <m/>
    <m/>
  </r>
  <r>
    <x v="856"/>
    <m/>
    <s v="male"/>
    <m/>
    <n v="28"/>
    <n v="58.193019999999997"/>
    <n v="0"/>
    <n v="0"/>
    <x v="0"/>
    <s v="."/>
    <s v="."/>
    <s v="."/>
    <s v="."/>
    <n v="0"/>
    <n v="0"/>
    <n v="0"/>
    <n v="0"/>
    <n v="0"/>
    <n v="33"/>
    <n v="0"/>
    <m/>
    <x v="10"/>
    <x v="9"/>
    <m/>
    <m/>
  </r>
  <r>
    <x v="856"/>
    <m/>
    <s v="male"/>
    <m/>
    <n v="29"/>
    <n v="58.193019999999997"/>
    <n v="0"/>
    <n v="0"/>
    <x v="0"/>
    <s v="Remote Seizure Disorder"/>
    <s v="Active Other neurol/med diagnoses"/>
    <s v="."/>
    <s v="."/>
    <n v="0"/>
    <n v="0"/>
    <n v="0"/>
    <n v="0"/>
    <n v="0"/>
    <n v="33"/>
    <n v="0"/>
    <m/>
    <x v="10"/>
    <x v="40"/>
    <m/>
    <m/>
  </r>
  <r>
    <x v="856"/>
    <m/>
    <s v="male"/>
    <m/>
    <n v="26"/>
    <n v="58.193019999999997"/>
    <n v="0"/>
    <n v="0"/>
    <x v="0"/>
    <s v="Remote Seizure Disorder"/>
    <s v="."/>
    <s v="."/>
    <s v="."/>
    <n v="0"/>
    <n v="0"/>
    <n v="0"/>
    <n v="0"/>
    <n v="0"/>
    <n v="33"/>
    <n v="0"/>
    <m/>
    <x v="10"/>
    <x v="19"/>
    <m/>
    <m/>
  </r>
  <r>
    <x v="857"/>
    <m/>
    <s v="female"/>
    <m/>
    <n v="26"/>
    <n v="62.491444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857"/>
    <m/>
    <s v="female"/>
    <m/>
    <n v="24"/>
    <n v="62.491444000000001"/>
    <n v="0"/>
    <n v="0"/>
    <x v="0"/>
    <s v="Remote Hypothyroidism"/>
    <s v="."/>
    <s v="."/>
    <s v="."/>
    <n v="0"/>
    <n v="0.5"/>
    <n v="0"/>
    <n v="0"/>
    <n v="0"/>
    <n v="34"/>
    <n v="0.5"/>
    <m/>
    <x v="1"/>
    <x v="112"/>
    <m/>
    <m/>
  </r>
  <r>
    <x v="857"/>
    <m/>
    <s v="female"/>
    <m/>
    <n v="29"/>
    <n v="62.491444000000001"/>
    <n v="0"/>
    <n v="0"/>
    <x v="0"/>
    <s v="."/>
    <s v="."/>
    <s v="."/>
    <s v="."/>
    <n v="0"/>
    <n v="0"/>
    <n v="0"/>
    <n v="0"/>
    <n v="0"/>
    <n v="34"/>
    <n v="0"/>
    <m/>
    <x v="5"/>
    <x v="112"/>
    <m/>
    <m/>
  </r>
  <r>
    <x v="857"/>
    <m/>
    <s v="female"/>
    <m/>
    <n v="30"/>
    <n v="62.491444000000001"/>
    <n v="0"/>
    <n v="0"/>
    <x v="0"/>
    <s v="."/>
    <s v="."/>
    <s v="."/>
    <s v="."/>
    <n v="0"/>
    <n v="0"/>
    <n v="0"/>
    <n v="0"/>
    <n v="0"/>
    <n v="34"/>
    <n v="0"/>
    <m/>
    <x v="5"/>
    <x v="0"/>
    <m/>
    <m/>
  </r>
  <r>
    <x v="857"/>
    <m/>
    <s v="female"/>
    <m/>
    <n v="29"/>
    <n v="62.491444000000001"/>
    <n v="0"/>
    <n v="0"/>
    <x v="0"/>
    <s v="."/>
    <s v="."/>
    <s v="."/>
    <s v="."/>
    <n v="0"/>
    <n v="0"/>
    <n v="0"/>
    <n v="0"/>
    <n v="0"/>
    <n v="34"/>
    <n v="0"/>
    <m/>
    <x v="5"/>
    <x v="12"/>
    <m/>
    <m/>
  </r>
  <r>
    <x v="857"/>
    <m/>
    <s v="female"/>
    <m/>
    <n v="29"/>
    <n v="62.491444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857"/>
    <m/>
    <s v="female"/>
    <m/>
    <n v="29"/>
    <n v="62.491444000000001"/>
    <n v="0"/>
    <n v="0"/>
    <x v="0"/>
    <s v="Active Mood disorder"/>
    <s v="."/>
    <s v="."/>
    <s v="."/>
    <n v="0"/>
    <n v="0"/>
    <n v="0"/>
    <n v="0"/>
    <n v="0"/>
    <n v="34"/>
    <n v="0"/>
    <m/>
    <x v="5"/>
    <x v="47"/>
    <m/>
    <m/>
  </r>
  <r>
    <x v="857"/>
    <m/>
    <s v="female"/>
    <m/>
    <n v="28"/>
    <n v="62.491444000000001"/>
    <n v="0.5"/>
    <n v="0"/>
    <x v="27"/>
    <s v="Active Mood disorder"/>
    <s v="."/>
    <s v="."/>
    <s v="."/>
    <n v="0.5"/>
    <n v="0"/>
    <n v="0.5"/>
    <n v="0"/>
    <n v="0"/>
    <n v="34"/>
    <n v="1"/>
    <m/>
    <x v="0"/>
    <x v="0"/>
    <m/>
    <m/>
  </r>
  <r>
    <x v="858"/>
    <m/>
    <s v="male"/>
    <m/>
    <n v="27"/>
    <n v="64.139629999999997"/>
    <n v="0"/>
    <n v="0"/>
    <x v="0"/>
    <s v="Active Bereavement"/>
    <s v="."/>
    <s v="."/>
    <s v="."/>
    <n v="0"/>
    <n v="0"/>
    <n v="0"/>
    <n v="0"/>
    <n v="0"/>
    <n v="33"/>
    <n v="0"/>
    <m/>
    <x v="14"/>
    <x v="25"/>
    <m/>
    <m/>
  </r>
  <r>
    <x v="858"/>
    <m/>
    <s v="male"/>
    <m/>
    <n v="28"/>
    <n v="64.139629999999997"/>
    <n v="0"/>
    <n v="0"/>
    <x v="0"/>
    <s v="."/>
    <s v="."/>
    <s v="."/>
    <s v="."/>
    <n v="0"/>
    <n v="0"/>
    <n v="0"/>
    <n v="0"/>
    <n v="0"/>
    <n v="33"/>
    <n v="0"/>
    <m/>
    <x v="14"/>
    <x v="6"/>
    <m/>
    <m/>
  </r>
  <r>
    <x v="858"/>
    <m/>
    <s v="male"/>
    <m/>
    <n v="28"/>
    <n v="64.139629999999997"/>
    <n v="0"/>
    <n v="0"/>
    <x v="0"/>
    <s v="."/>
    <s v="."/>
    <s v="."/>
    <s v="."/>
    <n v="0"/>
    <n v="0"/>
    <n v="0"/>
    <n v="0"/>
    <n v="0"/>
    <n v="33"/>
    <n v="0"/>
    <m/>
    <x v="14"/>
    <x v="117"/>
    <m/>
    <m/>
  </r>
  <r>
    <x v="858"/>
    <m/>
    <s v="male"/>
    <m/>
    <n v="27"/>
    <n v="64.139629999999997"/>
    <n v="0"/>
    <n v="0"/>
    <x v="0"/>
    <s v="."/>
    <s v="."/>
    <s v="."/>
    <s v="."/>
    <n v="0"/>
    <n v="0"/>
    <n v="0"/>
    <n v="0"/>
    <n v="0"/>
    <n v="33"/>
    <n v="0"/>
    <m/>
    <x v="14"/>
    <x v="49"/>
    <m/>
    <m/>
  </r>
  <r>
    <x v="858"/>
    <m/>
    <s v="male"/>
    <m/>
    <n v="28"/>
    <n v="64.139629999999997"/>
    <n v="0"/>
    <n v="0"/>
    <x v="0"/>
    <s v="Remote Med-induced Cog Dys"/>
    <s v="."/>
    <s v="."/>
    <s v="."/>
    <n v="0"/>
    <n v="0"/>
    <n v="0"/>
    <n v="0"/>
    <n v="0"/>
    <n v="33"/>
    <n v="0"/>
    <m/>
    <x v="0"/>
    <x v="0"/>
    <m/>
    <m/>
  </r>
  <r>
    <x v="858"/>
    <m/>
    <s v="male"/>
    <m/>
    <n v="25"/>
    <n v="64.139629999999997"/>
    <n v="0"/>
    <n v="0"/>
    <x v="0"/>
    <s v="Remote Med-induced Cog Dys"/>
    <s v="."/>
    <s v="."/>
    <s v="."/>
    <n v="0"/>
    <n v="0"/>
    <n v="0"/>
    <n v="0"/>
    <n v="0"/>
    <n v="33"/>
    <n v="0"/>
    <m/>
    <x v="0"/>
    <x v="0"/>
    <m/>
    <m/>
  </r>
  <r>
    <x v="858"/>
    <m/>
    <s v="male"/>
    <m/>
    <n v="30"/>
    <n v="64.139629999999997"/>
    <n v="0"/>
    <n v="0"/>
    <x v="0"/>
    <s v="."/>
    <s v="."/>
    <s v="."/>
    <s v="."/>
    <n v="0"/>
    <n v="0"/>
    <n v="0"/>
    <n v="0"/>
    <n v="0"/>
    <n v="33"/>
    <n v="0"/>
    <m/>
    <x v="6"/>
    <x v="11"/>
    <m/>
    <m/>
  </r>
  <r>
    <x v="858"/>
    <m/>
    <s v="male"/>
    <m/>
    <n v="29"/>
    <n v="64.139629999999997"/>
    <n v="0"/>
    <n v="0"/>
    <x v="0"/>
    <s v="."/>
    <s v="."/>
    <s v="."/>
    <s v="."/>
    <n v="0"/>
    <n v="0"/>
    <n v="0"/>
    <n v="0"/>
    <n v="0"/>
    <n v="33"/>
    <n v="0"/>
    <m/>
    <x v="6"/>
    <x v="47"/>
    <m/>
    <m/>
  </r>
  <r>
    <x v="858"/>
    <m/>
    <s v="male"/>
    <m/>
    <n v="21"/>
    <n v="64.139629999999997"/>
    <n v="0"/>
    <n v="0"/>
    <x v="0"/>
    <s v="."/>
    <s v="."/>
    <s v="."/>
    <s v="."/>
    <n v="0"/>
    <n v="0"/>
    <n v="0"/>
    <n v="0"/>
    <n v="0"/>
    <n v="33"/>
    <n v="0"/>
    <m/>
    <x v="6"/>
    <x v="112"/>
    <m/>
    <m/>
  </r>
  <r>
    <x v="859"/>
    <m/>
    <s v="female"/>
    <m/>
    <n v="30"/>
    <n v="45.965780000000002"/>
    <n v="0"/>
    <n v="0"/>
    <x v="0"/>
    <s v="."/>
    <s v="."/>
    <s v="."/>
    <s v="."/>
    <n v="0"/>
    <n v="0"/>
    <n v="0"/>
    <n v="0"/>
    <n v="0"/>
    <n v="34"/>
    <n v="0"/>
    <m/>
    <x v="4"/>
    <x v="173"/>
    <m/>
    <m/>
  </r>
  <r>
    <x v="860"/>
    <m/>
    <s v="male"/>
    <m/>
    <m/>
    <n v="73.344284000000002"/>
    <n v="0.5"/>
    <n v="0"/>
    <x v="4"/>
    <s v="."/>
    <s v="."/>
    <s v="."/>
    <s v="."/>
    <n v="0"/>
    <n v="0.5"/>
    <n v="0.5"/>
    <n v="0"/>
    <n v="0"/>
    <n v="34"/>
    <n v="1"/>
    <m/>
    <x v="0"/>
    <x v="19"/>
    <m/>
    <m/>
  </r>
  <r>
    <x v="860"/>
    <m/>
    <s v="male"/>
    <m/>
    <m/>
    <n v="73.344284000000002"/>
    <n v="0.5"/>
    <n v="0"/>
    <x v="4"/>
    <s v="."/>
    <s v="."/>
    <s v="."/>
    <s v="."/>
    <n v="0.5"/>
    <n v="0"/>
    <n v="0.5"/>
    <n v="0.5"/>
    <n v="0"/>
    <n v="34"/>
    <n v="1.5"/>
    <m/>
    <x v="0"/>
    <x v="25"/>
    <m/>
    <m/>
  </r>
  <r>
    <x v="860"/>
    <m/>
    <s v="male"/>
    <m/>
    <m/>
    <n v="73.344284000000002"/>
    <n v="0.5"/>
    <n v="0"/>
    <x v="1"/>
    <s v="."/>
    <s v="."/>
    <s v="."/>
    <s v="."/>
    <n v="0"/>
    <n v="0"/>
    <n v="0.5"/>
    <n v="0"/>
    <n v="0"/>
    <n v="34"/>
    <n v="0.5"/>
    <m/>
    <x v="0"/>
    <x v="7"/>
    <m/>
    <m/>
  </r>
  <r>
    <x v="860"/>
    <m/>
    <s v="male"/>
    <m/>
    <m/>
    <n v="73.344284000000002"/>
    <n v="0.5"/>
    <n v="0"/>
    <x v="1"/>
    <s v="."/>
    <s v="."/>
    <s v="."/>
    <s v="."/>
    <n v="0"/>
    <n v="0"/>
    <n v="0.5"/>
    <n v="0"/>
    <n v="0"/>
    <n v="34"/>
    <n v="0.5"/>
    <m/>
    <x v="0"/>
    <x v="35"/>
    <m/>
    <m/>
  </r>
  <r>
    <x v="860"/>
    <m/>
    <s v="male"/>
    <m/>
    <m/>
    <n v="73.344284000000002"/>
    <n v="0.5"/>
    <n v="0"/>
    <x v="1"/>
    <s v="."/>
    <s v="."/>
    <s v="."/>
    <s v="."/>
    <n v="0"/>
    <n v="0"/>
    <n v="0.5"/>
    <n v="0"/>
    <n v="0"/>
    <n v="34"/>
    <n v="0.5"/>
    <m/>
    <x v="0"/>
    <x v="6"/>
    <m/>
    <m/>
  </r>
  <r>
    <x v="860"/>
    <m/>
    <s v="male"/>
    <m/>
    <n v="29"/>
    <n v="73.344284000000002"/>
    <n v="0.5"/>
    <n v="0"/>
    <x v="4"/>
    <s v="."/>
    <s v="."/>
    <s v="."/>
    <s v="."/>
    <n v="0.5"/>
    <n v="0.5"/>
    <n v="0.5"/>
    <n v="1"/>
    <n v="0"/>
    <n v="34"/>
    <n v="2.5"/>
    <m/>
    <x v="0"/>
    <x v="8"/>
    <m/>
    <m/>
  </r>
  <r>
    <x v="860"/>
    <m/>
    <s v="male"/>
    <m/>
    <n v="29"/>
    <n v="73.344284000000002"/>
    <n v="0.5"/>
    <n v="0"/>
    <x v="25"/>
    <s v="."/>
    <s v="."/>
    <s v="."/>
    <s v="."/>
    <n v="0.5"/>
    <n v="0"/>
    <n v="0.5"/>
    <n v="0"/>
    <n v="0"/>
    <n v="34"/>
    <n v="1"/>
    <m/>
    <x v="0"/>
    <x v="6"/>
    <m/>
    <m/>
  </r>
  <r>
    <x v="860"/>
    <m/>
    <s v="male"/>
    <m/>
    <n v="26"/>
    <n v="73.344284000000002"/>
    <n v="0.5"/>
    <n v="0"/>
    <x v="25"/>
    <s v="."/>
    <s v="."/>
    <s v="."/>
    <s v="."/>
    <n v="0.5"/>
    <n v="0"/>
    <n v="0.5"/>
    <n v="0.5"/>
    <n v="0"/>
    <n v="34"/>
    <n v="1.5"/>
    <m/>
    <x v="0"/>
    <x v="19"/>
    <m/>
    <m/>
  </r>
  <r>
    <x v="860"/>
    <m/>
    <s v="male"/>
    <m/>
    <n v="29"/>
    <n v="73.344284000000002"/>
    <n v="0.5"/>
    <n v="0"/>
    <x v="1"/>
    <s v="."/>
    <s v="."/>
    <s v="."/>
    <s v="."/>
    <n v="0"/>
    <n v="0.5"/>
    <n v="0.5"/>
    <n v="0"/>
    <n v="0"/>
    <n v="34"/>
    <n v="1"/>
    <m/>
    <x v="0"/>
    <x v="32"/>
    <m/>
    <m/>
  </r>
  <r>
    <x v="860"/>
    <m/>
    <s v="male"/>
    <m/>
    <n v="29"/>
    <n v="73.344284000000002"/>
    <n v="0.5"/>
    <n v="0.5"/>
    <x v="25"/>
    <s v="."/>
    <s v="."/>
    <s v="."/>
    <s v="."/>
    <n v="0"/>
    <n v="0"/>
    <n v="0.5"/>
    <n v="0.5"/>
    <n v="0"/>
    <n v="34"/>
    <n v="1.5"/>
    <m/>
    <x v="0"/>
    <x v="19"/>
    <m/>
    <m/>
  </r>
  <r>
    <x v="860"/>
    <m/>
    <s v="male"/>
    <m/>
    <n v="30"/>
    <n v="73.344284000000002"/>
    <n v="0.5"/>
    <n v="0.5"/>
    <x v="4"/>
    <s v="."/>
    <s v="."/>
    <s v="."/>
    <s v="."/>
    <n v="0.5"/>
    <n v="0.5"/>
    <n v="0.5"/>
    <n v="0"/>
    <n v="0"/>
    <n v="34"/>
    <n v="2"/>
    <m/>
    <x v="0"/>
    <x v="19"/>
    <m/>
    <m/>
  </r>
  <r>
    <x v="860"/>
    <m/>
    <s v="male"/>
    <m/>
    <n v="29"/>
    <n v="73.344284000000002"/>
    <n v="0.5"/>
    <n v="0"/>
    <x v="4"/>
    <s v="."/>
    <s v="."/>
    <s v="."/>
    <s v="."/>
    <n v="0.5"/>
    <n v="0.5"/>
    <n v="0.5"/>
    <n v="0.5"/>
    <n v="0"/>
    <n v="34"/>
    <n v="2"/>
    <m/>
    <x v="0"/>
    <x v="32"/>
    <m/>
    <m/>
  </r>
  <r>
    <x v="860"/>
    <m/>
    <s v="male"/>
    <m/>
    <n v="30"/>
    <n v="73.344284000000002"/>
    <n v="0.5"/>
    <n v="0"/>
    <x v="4"/>
    <s v="."/>
    <s v="."/>
    <s v="."/>
    <s v="."/>
    <n v="0.5"/>
    <n v="0"/>
    <n v="0.5"/>
    <n v="0.5"/>
    <n v="0"/>
    <n v="34"/>
    <n v="1.5"/>
    <m/>
    <x v="0"/>
    <x v="7"/>
    <m/>
    <m/>
  </r>
  <r>
    <x v="860"/>
    <m/>
    <s v="male"/>
    <m/>
    <n v="30"/>
    <n v="73.344284000000002"/>
    <n v="0.5"/>
    <n v="0.5"/>
    <x v="4"/>
    <s v="."/>
    <s v="."/>
    <s v="."/>
    <s v="."/>
    <n v="0.5"/>
    <n v="0"/>
    <n v="0.5"/>
    <n v="0.5"/>
    <n v="0"/>
    <n v="34"/>
    <n v="2"/>
    <m/>
    <x v="0"/>
    <x v="8"/>
    <m/>
    <m/>
  </r>
  <r>
    <x v="860"/>
    <m/>
    <s v="male"/>
    <m/>
    <n v="30"/>
    <n v="73.344284000000002"/>
    <n v="0.5"/>
    <n v="0"/>
    <x v="47"/>
    <s v="."/>
    <s v="."/>
    <s v="."/>
    <s v="."/>
    <n v="0.5"/>
    <n v="0"/>
    <n v="0.5"/>
    <n v="0.5"/>
    <n v="0"/>
    <n v="34"/>
    <n v="1.5"/>
    <m/>
    <x v="16"/>
    <x v="3"/>
    <m/>
    <m/>
  </r>
  <r>
    <x v="860"/>
    <m/>
    <s v="male"/>
    <m/>
    <n v="30"/>
    <n v="73.344284000000002"/>
    <n v="0"/>
    <n v="0"/>
    <x v="0"/>
    <s v="."/>
    <s v="."/>
    <s v="."/>
    <s v="."/>
    <n v="0"/>
    <n v="0"/>
    <n v="0"/>
    <n v="0"/>
    <n v="0"/>
    <n v="34"/>
    <n v="0"/>
    <m/>
    <x v="14"/>
    <x v="67"/>
    <m/>
    <m/>
  </r>
  <r>
    <x v="860"/>
    <m/>
    <s v="male"/>
    <m/>
    <n v="25"/>
    <n v="73.344284000000002"/>
    <n v="0.5"/>
    <n v="0.5"/>
    <x v="4"/>
    <s v="AD dem w/depresss- not contribut"/>
    <s v="Active Mood disorder"/>
    <s v="."/>
    <s v="."/>
    <n v="1"/>
    <n v="0.5"/>
    <n v="1"/>
    <n v="0.5"/>
    <n v="0"/>
    <n v="34"/>
    <n v="3.5"/>
    <m/>
    <x v="16"/>
    <x v="4"/>
    <m/>
    <m/>
  </r>
  <r>
    <x v="860"/>
    <m/>
    <s v="male"/>
    <m/>
    <n v="30"/>
    <n v="73.344284000000002"/>
    <n v="0.5"/>
    <n v="0.5"/>
    <x v="1"/>
    <s v="Active Mood disorder"/>
    <s v="."/>
    <s v="."/>
    <s v="."/>
    <n v="0.5"/>
    <n v="0"/>
    <n v="0.5"/>
    <n v="0.5"/>
    <n v="0"/>
    <n v="34"/>
    <n v="2"/>
    <m/>
    <x v="14"/>
    <x v="23"/>
    <m/>
    <m/>
  </r>
  <r>
    <x v="860"/>
    <m/>
    <s v="male"/>
    <m/>
    <n v="30"/>
    <n v="73.344284000000002"/>
    <n v="0.5"/>
    <n v="0"/>
    <x v="1"/>
    <s v="uncertain dementia"/>
    <s v="."/>
    <s v="."/>
    <s v="."/>
    <n v="0"/>
    <n v="0"/>
    <n v="0.5"/>
    <n v="0"/>
    <n v="0"/>
    <n v="34"/>
    <n v="0.5"/>
    <m/>
    <x v="14"/>
    <x v="13"/>
    <m/>
    <m/>
  </r>
  <r>
    <x v="860"/>
    <m/>
    <s v="male"/>
    <m/>
    <n v="29"/>
    <n v="73.344284000000002"/>
    <n v="0.5"/>
    <n v="0.5"/>
    <x v="12"/>
    <s v="Non AD dem- Other primary"/>
    <s v="Non AD dem- Other secondary"/>
    <s v="Active Mood disorder"/>
    <s v="."/>
    <n v="1"/>
    <n v="0.5"/>
    <n v="0.5"/>
    <n v="0.5"/>
    <n v="0"/>
    <n v="34"/>
    <n v="3"/>
    <m/>
    <x v="6"/>
    <x v="98"/>
    <m/>
    <m/>
  </r>
  <r>
    <x v="860"/>
    <m/>
    <s v="male"/>
    <m/>
    <n v="28"/>
    <n v="73.344284000000002"/>
    <n v="1"/>
    <n v="1"/>
    <x v="4"/>
    <s v="AD dem w/depresss- not contribut"/>
    <s v="Active Mood disorder"/>
    <s v="."/>
    <s v="."/>
    <n v="1"/>
    <n v="1"/>
    <n v="1"/>
    <n v="0.5"/>
    <n v="1"/>
    <n v="34"/>
    <n v="5.5"/>
    <m/>
    <x v="6"/>
    <x v="62"/>
    <m/>
    <m/>
  </r>
  <r>
    <x v="861"/>
    <m/>
    <s v="female"/>
    <m/>
    <n v="30"/>
    <n v="68.416150000000002"/>
    <n v="0"/>
    <n v="0"/>
    <x v="0"/>
    <s v="."/>
    <s v="."/>
    <s v="."/>
    <s v="."/>
    <n v="0"/>
    <n v="0"/>
    <n v="0"/>
    <n v="0"/>
    <n v="0"/>
    <n v="33"/>
    <n v="0"/>
    <m/>
    <x v="8"/>
    <x v="25"/>
    <m/>
    <m/>
  </r>
  <r>
    <x v="861"/>
    <m/>
    <s v="female"/>
    <m/>
    <n v="30"/>
    <n v="68.416150000000002"/>
    <n v="0"/>
    <n v="0"/>
    <x v="0"/>
    <s v="Active Mood disorder"/>
    <s v="Active Bereavement"/>
    <s v="."/>
    <s v="."/>
    <n v="0"/>
    <n v="0"/>
    <n v="0"/>
    <n v="0"/>
    <n v="0"/>
    <n v="33"/>
    <n v="0"/>
    <m/>
    <x v="8"/>
    <x v="117"/>
    <m/>
    <m/>
  </r>
  <r>
    <x v="861"/>
    <m/>
    <s v="female"/>
    <m/>
    <n v="30"/>
    <n v="68.416150000000002"/>
    <n v="0"/>
    <n v="0"/>
    <x v="0"/>
    <s v="."/>
    <s v="."/>
    <s v="."/>
    <s v="."/>
    <n v="0"/>
    <n v="0"/>
    <n v="0"/>
    <n v="0"/>
    <n v="0"/>
    <n v="33"/>
    <n v="0"/>
    <m/>
    <x v="8"/>
    <x v="36"/>
    <m/>
    <m/>
  </r>
  <r>
    <x v="862"/>
    <m/>
    <s v="male"/>
    <m/>
    <n v="22"/>
    <n v="87.099249999999998"/>
    <n v="0.5"/>
    <n v="0"/>
    <x v="4"/>
    <s v="."/>
    <s v="."/>
    <s v="."/>
    <s v="."/>
    <n v="0"/>
    <n v="0.5"/>
    <n v="0.5"/>
    <n v="0"/>
    <n v="0"/>
    <n v="34"/>
    <n v="1"/>
    <m/>
    <x v="2"/>
    <x v="80"/>
    <m/>
    <m/>
  </r>
  <r>
    <x v="862"/>
    <m/>
    <s v="male"/>
    <m/>
    <n v="22"/>
    <n v="87.099249999999998"/>
    <n v="0.5"/>
    <n v="0"/>
    <x v="4"/>
    <s v="."/>
    <s v="."/>
    <s v="."/>
    <s v="."/>
    <n v="0"/>
    <n v="0.5"/>
    <n v="0.5"/>
    <n v="0.5"/>
    <n v="0"/>
    <n v="34"/>
    <n v="1.5"/>
    <m/>
    <x v="5"/>
    <x v="46"/>
    <m/>
    <m/>
  </r>
  <r>
    <x v="862"/>
    <m/>
    <s v="male"/>
    <m/>
    <n v="20"/>
    <n v="87.099249999999998"/>
    <n v="0.5"/>
    <n v="0"/>
    <x v="4"/>
    <s v="."/>
    <s v="."/>
    <s v="."/>
    <s v="."/>
    <n v="0"/>
    <n v="0.5"/>
    <n v="1"/>
    <n v="0.5"/>
    <n v="0"/>
    <n v="34"/>
    <n v="2"/>
    <m/>
    <x v="5"/>
    <x v="13"/>
    <m/>
    <m/>
  </r>
  <r>
    <x v="863"/>
    <m/>
    <s v="male"/>
    <m/>
    <n v="24"/>
    <n v="78.203969999999998"/>
    <n v="0.5"/>
    <n v="0"/>
    <x v="4"/>
    <s v="."/>
    <s v="."/>
    <s v="."/>
    <s v="."/>
    <n v="0.5"/>
    <n v="0.5"/>
    <n v="0.5"/>
    <n v="0.5"/>
    <n v="0"/>
    <n v="34"/>
    <n v="2"/>
    <m/>
    <x v="8"/>
    <x v="34"/>
    <m/>
    <m/>
  </r>
  <r>
    <x v="863"/>
    <m/>
    <s v="male"/>
    <m/>
    <n v="27"/>
    <n v="78.203969999999998"/>
    <n v="0.5"/>
    <n v="0.5"/>
    <x v="4"/>
    <s v="."/>
    <s v="."/>
    <s v="."/>
    <s v="."/>
    <n v="0.5"/>
    <n v="1"/>
    <n v="0.5"/>
    <n v="0.5"/>
    <n v="0"/>
    <n v="34"/>
    <n v="3"/>
    <m/>
    <x v="8"/>
    <x v="67"/>
    <m/>
    <m/>
  </r>
  <r>
    <x v="863"/>
    <m/>
    <s v="male"/>
    <m/>
    <n v="28"/>
    <n v="78.203969999999998"/>
    <n v="1"/>
    <n v="1"/>
    <x v="4"/>
    <s v="Active Other neurol/med diagnoses"/>
    <s v="."/>
    <s v="."/>
    <s v="."/>
    <n v="1"/>
    <n v="1"/>
    <n v="1"/>
    <n v="1"/>
    <n v="0"/>
    <n v="34"/>
    <n v="5"/>
    <m/>
    <x v="8"/>
    <x v="39"/>
    <m/>
    <m/>
  </r>
  <r>
    <x v="863"/>
    <m/>
    <s v="male"/>
    <m/>
    <n v="23"/>
    <n v="78.203969999999998"/>
    <n v="1"/>
    <n v="1"/>
    <x v="4"/>
    <s v="Active Mood disorder"/>
    <s v="Active Bereavement"/>
    <s v="."/>
    <s v="."/>
    <n v="1"/>
    <n v="1"/>
    <n v="1"/>
    <n v="1"/>
    <n v="1"/>
    <n v="34"/>
    <n v="6"/>
    <m/>
    <x v="8"/>
    <x v="154"/>
    <m/>
    <m/>
  </r>
  <r>
    <x v="863"/>
    <m/>
    <s v="male"/>
    <m/>
    <n v="26"/>
    <n v="78.203969999999998"/>
    <n v="1"/>
    <n v="0.5"/>
    <x v="4"/>
    <s v="."/>
    <s v="."/>
    <s v="."/>
    <s v="."/>
    <n v="1"/>
    <n v="1"/>
    <n v="1"/>
    <n v="1"/>
    <n v="1"/>
    <n v="34"/>
    <n v="5.5"/>
    <m/>
    <x v="8"/>
    <x v="16"/>
    <m/>
    <m/>
  </r>
  <r>
    <x v="863"/>
    <m/>
    <s v="male"/>
    <m/>
    <n v="27"/>
    <n v="78.203969999999998"/>
    <n v="1"/>
    <n v="2"/>
    <x v="4"/>
    <s v="."/>
    <s v="."/>
    <s v="."/>
    <s v="."/>
    <n v="2"/>
    <n v="1"/>
    <n v="1"/>
    <n v="2"/>
    <n v="1"/>
    <n v="34"/>
    <n v="9"/>
    <m/>
    <x v="8"/>
    <x v="17"/>
    <m/>
    <m/>
  </r>
  <r>
    <x v="864"/>
    <m/>
    <s v="female"/>
    <m/>
    <n v="28"/>
    <n v="67.093770000000006"/>
    <n v="0"/>
    <n v="0"/>
    <x v="0"/>
    <s v="."/>
    <s v="."/>
    <s v="."/>
    <s v="."/>
    <n v="0"/>
    <n v="0"/>
    <n v="0"/>
    <n v="0"/>
    <n v="0"/>
    <n v="33"/>
    <n v="0"/>
    <m/>
    <x v="5"/>
    <x v="79"/>
    <m/>
    <m/>
  </r>
  <r>
    <x v="864"/>
    <m/>
    <s v="female"/>
    <m/>
    <n v="28"/>
    <n v="67.093770000000006"/>
    <n v="0"/>
    <n v="0"/>
    <x v="0"/>
    <s v="."/>
    <s v="."/>
    <s v="."/>
    <s v="."/>
    <n v="0"/>
    <n v="0"/>
    <n v="0"/>
    <n v="0"/>
    <n v="0"/>
    <n v="33"/>
    <n v="0"/>
    <m/>
    <x v="5"/>
    <x v="8"/>
    <m/>
    <m/>
  </r>
  <r>
    <x v="864"/>
    <m/>
    <s v="female"/>
    <m/>
    <n v="29"/>
    <n v="67.093770000000006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65"/>
    <m/>
    <s v="male"/>
    <m/>
    <n v="23"/>
    <n v="72.062970000000007"/>
    <n v="0.5"/>
    <n v="0"/>
    <x v="4"/>
    <s v="Active Other neurol/med diagnoses"/>
    <s v="."/>
    <s v="."/>
    <s v="."/>
    <n v="0"/>
    <n v="0.5"/>
    <n v="0.5"/>
    <n v="0.5"/>
    <n v="0"/>
    <n v="34"/>
    <n v="1.5"/>
    <m/>
    <x v="14"/>
    <x v="28"/>
    <m/>
    <m/>
  </r>
  <r>
    <x v="865"/>
    <m/>
    <s v="male"/>
    <m/>
    <n v="28"/>
    <n v="72.062970000000007"/>
    <n v="0.5"/>
    <n v="0.5"/>
    <x v="4"/>
    <s v="Active Mood disorder"/>
    <s v="."/>
    <s v="."/>
    <s v="."/>
    <n v="0.5"/>
    <n v="1"/>
    <n v="0.5"/>
    <n v="0.5"/>
    <n v="0"/>
    <n v="34"/>
    <n v="3"/>
    <m/>
    <x v="14"/>
    <x v="41"/>
    <m/>
    <m/>
  </r>
  <r>
    <x v="865"/>
    <m/>
    <s v="male"/>
    <m/>
    <n v="28"/>
    <n v="72.062970000000007"/>
    <n v="1"/>
    <n v="1"/>
    <x v="4"/>
    <s v="AD dem distrubed social- with"/>
    <s v="Active Mood disorder"/>
    <s v="Remote Hypothyroidism"/>
    <s v="."/>
    <n v="2"/>
    <n v="2"/>
    <n v="1"/>
    <n v="1"/>
    <n v="1"/>
    <n v="34"/>
    <n v="8"/>
    <m/>
    <x v="6"/>
    <x v="41"/>
    <m/>
    <m/>
  </r>
  <r>
    <x v="866"/>
    <m/>
    <s v="male"/>
    <m/>
    <n v="30"/>
    <n v="84.583160000000007"/>
    <n v="0"/>
    <n v="0"/>
    <x v="0"/>
    <s v="."/>
    <s v="."/>
    <s v="."/>
    <s v="."/>
    <n v="0"/>
    <n v="0"/>
    <n v="0"/>
    <n v="0"/>
    <n v="0"/>
    <n v="34"/>
    <n v="0"/>
    <m/>
    <x v="8"/>
    <x v="25"/>
    <m/>
    <m/>
  </r>
  <r>
    <x v="866"/>
    <m/>
    <s v="male"/>
    <m/>
    <n v="30"/>
    <n v="84.583160000000007"/>
    <n v="0"/>
    <n v="0"/>
    <x v="0"/>
    <s v="."/>
    <s v="."/>
    <s v="."/>
    <s v="."/>
    <n v="0"/>
    <n v="0"/>
    <n v="0"/>
    <n v="0"/>
    <n v="0"/>
    <n v="34"/>
    <n v="0"/>
    <m/>
    <x v="8"/>
    <x v="1"/>
    <m/>
    <m/>
  </r>
  <r>
    <x v="866"/>
    <m/>
    <s v="male"/>
    <m/>
    <n v="24"/>
    <n v="84.583160000000007"/>
    <n v="0.5"/>
    <n v="0"/>
    <x v="1"/>
    <s v="."/>
    <s v="."/>
    <s v="."/>
    <s v="."/>
    <n v="0"/>
    <n v="0.5"/>
    <n v="0.5"/>
    <n v="0"/>
    <n v="0"/>
    <n v="34"/>
    <n v="1"/>
    <m/>
    <x v="8"/>
    <x v="73"/>
    <m/>
    <m/>
  </r>
  <r>
    <x v="866"/>
    <m/>
    <s v="male"/>
    <m/>
    <n v="28"/>
    <n v="84.583160000000007"/>
    <n v="0.5"/>
    <n v="0.5"/>
    <x v="4"/>
    <s v="AD dem w/depresss- contribut"/>
    <s v="Active Mood disorder"/>
    <s v="."/>
    <s v="."/>
    <n v="0.5"/>
    <n v="0"/>
    <n v="1"/>
    <n v="0"/>
    <n v="0"/>
    <n v="34"/>
    <n v="2"/>
    <m/>
    <x v="8"/>
    <x v="48"/>
    <m/>
    <m/>
  </r>
  <r>
    <x v="866"/>
    <m/>
    <s v="male"/>
    <m/>
    <n v="27"/>
    <n v="84.583160000000007"/>
    <n v="0.5"/>
    <n v="0.5"/>
    <x v="4"/>
    <s v="Remote Mood disorder"/>
    <s v="."/>
    <s v="."/>
    <s v="."/>
    <n v="1"/>
    <n v="0.5"/>
    <n v="0.5"/>
    <n v="0.5"/>
    <n v="0"/>
    <n v="34"/>
    <n v="3"/>
    <m/>
    <x v="8"/>
    <x v="10"/>
    <m/>
    <m/>
  </r>
  <r>
    <x v="866"/>
    <m/>
    <s v="male"/>
    <m/>
    <n v="27"/>
    <n v="84.583160000000007"/>
    <n v="0.5"/>
    <n v="0.5"/>
    <x v="4"/>
    <s v="Remote Mood disorder"/>
    <s v="."/>
    <s v="."/>
    <s v="."/>
    <n v="0.5"/>
    <n v="0.5"/>
    <n v="1"/>
    <n v="0.5"/>
    <n v="0"/>
    <n v="34"/>
    <n v="3"/>
    <m/>
    <x v="8"/>
    <x v="112"/>
    <m/>
    <m/>
  </r>
  <r>
    <x v="866"/>
    <m/>
    <s v="male"/>
    <m/>
    <n v="27"/>
    <n v="84.583160000000007"/>
    <n v="0.5"/>
    <n v="0.5"/>
    <x v="4"/>
    <s v="AD dem w/depresss- not contribut"/>
    <s v="Active Mood disorder"/>
    <s v="."/>
    <s v="."/>
    <n v="0.5"/>
    <n v="0.5"/>
    <n v="0.5"/>
    <n v="0"/>
    <n v="0"/>
    <n v="34"/>
    <n v="2"/>
    <m/>
    <x v="8"/>
    <x v="1"/>
    <m/>
    <m/>
  </r>
  <r>
    <x v="866"/>
    <m/>
    <s v="male"/>
    <m/>
    <n v="27"/>
    <n v="84.583160000000007"/>
    <n v="1"/>
    <n v="1"/>
    <x v="4"/>
    <s v="AD dem w/depresss- not contribut"/>
    <s v="Active Mood disorder"/>
    <s v="Remote Hypothyroidism"/>
    <s v="."/>
    <n v="1"/>
    <n v="1"/>
    <n v="1"/>
    <n v="0.5"/>
    <n v="0"/>
    <n v="34"/>
    <n v="4.5"/>
    <m/>
    <x v="8"/>
    <x v="15"/>
    <m/>
    <m/>
  </r>
  <r>
    <x v="867"/>
    <m/>
    <s v="male"/>
    <m/>
    <n v="28"/>
    <n v="75.285420000000002"/>
    <n v="0.5"/>
    <n v="0.5"/>
    <x v="4"/>
    <s v="."/>
    <s v="."/>
    <s v="."/>
    <s v="."/>
    <n v="0.5"/>
    <n v="0.5"/>
    <n v="0.5"/>
    <n v="0.5"/>
    <n v="0"/>
    <n v="34"/>
    <n v="2.5"/>
    <m/>
    <x v="10"/>
    <x v="73"/>
    <m/>
    <m/>
  </r>
  <r>
    <x v="867"/>
    <m/>
    <s v="male"/>
    <m/>
    <n v="28"/>
    <n v="75.285420000000002"/>
    <n v="0.5"/>
    <n v="0"/>
    <x v="4"/>
    <s v="."/>
    <s v="."/>
    <s v="."/>
    <s v="."/>
    <n v="0.5"/>
    <n v="0.5"/>
    <n v="0.5"/>
    <n v="0.5"/>
    <n v="0"/>
    <n v="34"/>
    <n v="2"/>
    <m/>
    <x v="10"/>
    <x v="43"/>
    <m/>
    <m/>
  </r>
  <r>
    <x v="867"/>
    <m/>
    <s v="male"/>
    <m/>
    <n v="24"/>
    <n v="75.285420000000002"/>
    <n v="1"/>
    <n v="1"/>
    <x v="24"/>
    <s v="Active Other neurol/med diagnoses"/>
    <s v="."/>
    <s v="."/>
    <s v="."/>
    <n v="2"/>
    <n v="1"/>
    <n v="1"/>
    <n v="1"/>
    <n v="1"/>
    <n v="34"/>
    <n v="7"/>
    <m/>
    <x v="10"/>
    <x v="12"/>
    <m/>
    <m/>
  </r>
  <r>
    <x v="868"/>
    <m/>
    <s v="male"/>
    <m/>
    <n v="26"/>
    <n v="76.993840000000006"/>
    <n v="0"/>
    <n v="0"/>
    <x v="0"/>
    <s v="Remote CVD"/>
    <s v="Active Mood disorder"/>
    <s v="."/>
    <s v="."/>
    <n v="0"/>
    <n v="0"/>
    <n v="0"/>
    <n v="0"/>
    <n v="0"/>
    <n v="34"/>
    <n v="0"/>
    <m/>
    <x v="16"/>
    <x v="54"/>
    <m/>
    <m/>
  </r>
  <r>
    <x v="868"/>
    <m/>
    <s v="male"/>
    <m/>
    <n v="29"/>
    <n v="76.993840000000006"/>
    <n v="0.5"/>
    <n v="0"/>
    <x v="4"/>
    <s v="."/>
    <s v="."/>
    <s v="."/>
    <s v="."/>
    <n v="0"/>
    <n v="0"/>
    <n v="0.5"/>
    <n v="0.5"/>
    <n v="0"/>
    <n v="34"/>
    <n v="1"/>
    <m/>
    <x v="14"/>
    <x v="52"/>
    <m/>
    <m/>
  </r>
  <r>
    <x v="868"/>
    <m/>
    <s v="male"/>
    <m/>
    <n v="27"/>
    <n v="76.993840000000006"/>
    <n v="0.5"/>
    <n v="0"/>
    <x v="4"/>
    <s v="Active Bereavement"/>
    <s v="."/>
    <s v="."/>
    <s v="."/>
    <n v="0.5"/>
    <n v="0.5"/>
    <n v="0.5"/>
    <n v="0"/>
    <n v="0"/>
    <n v="34"/>
    <n v="1.5"/>
    <m/>
    <x v="14"/>
    <x v="58"/>
    <m/>
    <m/>
  </r>
  <r>
    <x v="868"/>
    <m/>
    <s v="male"/>
    <m/>
    <n v="27"/>
    <n v="76.993840000000006"/>
    <n v="0"/>
    <n v="0"/>
    <x v="0"/>
    <s v="."/>
    <s v="."/>
    <s v="."/>
    <s v="."/>
    <n v="0"/>
    <n v="0"/>
    <n v="0"/>
    <n v="0"/>
    <n v="0"/>
    <n v="34"/>
    <n v="0"/>
    <m/>
    <x v="16"/>
    <x v="32"/>
    <m/>
    <m/>
  </r>
  <r>
    <x v="868"/>
    <m/>
    <s v="male"/>
    <m/>
    <n v="27"/>
    <n v="76.993840000000006"/>
    <n v="0.5"/>
    <n v="0"/>
    <x v="1"/>
    <s v="."/>
    <s v="."/>
    <s v="."/>
    <s v="."/>
    <n v="0"/>
    <n v="0"/>
    <n v="0.5"/>
    <n v="0.5"/>
    <n v="0"/>
    <n v="34"/>
    <n v="1"/>
    <m/>
    <x v="16"/>
    <x v="36"/>
    <m/>
    <m/>
  </r>
  <r>
    <x v="868"/>
    <m/>
    <s v="male"/>
    <m/>
    <n v="24"/>
    <n v="76.993840000000006"/>
    <n v="0.5"/>
    <n v="0"/>
    <x v="4"/>
    <s v="."/>
    <s v="."/>
    <s v="."/>
    <s v="."/>
    <n v="0.5"/>
    <n v="0.5"/>
    <n v="0.5"/>
    <n v="0"/>
    <n v="0"/>
    <n v="34"/>
    <n v="1.5"/>
    <m/>
    <x v="16"/>
    <x v="34"/>
    <m/>
    <m/>
  </r>
  <r>
    <x v="869"/>
    <m/>
    <s v="female"/>
    <m/>
    <m/>
    <n v="62.099930000000001"/>
    <n v="0"/>
    <n v="0"/>
    <x v="0"/>
    <s v="."/>
    <s v="."/>
    <s v="."/>
    <s v="."/>
    <n v="0"/>
    <n v="0"/>
    <n v="0"/>
    <n v="0"/>
    <n v="0"/>
    <n v="34"/>
    <n v="0"/>
    <m/>
    <x v="0"/>
    <x v="47"/>
    <m/>
    <m/>
  </r>
  <r>
    <x v="869"/>
    <m/>
    <s v="female"/>
    <m/>
    <n v="29"/>
    <n v="62.099930000000001"/>
    <n v="0"/>
    <n v="0"/>
    <x v="0"/>
    <s v="Remote Med-induced Cog Dys"/>
    <s v="Active Other neurol/med diagnoses"/>
    <s v="."/>
    <s v="."/>
    <n v="0"/>
    <n v="0"/>
    <n v="0"/>
    <n v="0"/>
    <n v="0"/>
    <n v="34"/>
    <n v="0"/>
    <m/>
    <x v="0"/>
    <x v="12"/>
    <m/>
    <m/>
  </r>
  <r>
    <x v="869"/>
    <m/>
    <s v="female"/>
    <m/>
    <n v="30"/>
    <n v="62.099930000000001"/>
    <n v="0.5"/>
    <n v="0"/>
    <x v="1"/>
    <s v="AD dem w/oth (list B) not contrib"/>
    <s v="."/>
    <s v="."/>
    <s v="."/>
    <n v="0"/>
    <n v="0.5"/>
    <n v="0.5"/>
    <n v="0"/>
    <n v="0"/>
    <n v="34"/>
    <n v="1"/>
    <m/>
    <x v="0"/>
    <x v="37"/>
    <m/>
    <m/>
  </r>
  <r>
    <x v="869"/>
    <m/>
    <s v="female"/>
    <m/>
    <n v="29"/>
    <n v="62.099930000000001"/>
    <n v="0"/>
    <n v="0"/>
    <x v="16"/>
    <s v="Non AD dem- Other secondary"/>
    <s v="Active Mood disorder"/>
    <s v="."/>
    <s v="."/>
    <n v="0"/>
    <n v="0.5"/>
    <n v="0"/>
    <n v="0"/>
    <n v="0"/>
    <n v="34"/>
    <n v="0.5"/>
    <m/>
    <x v="0"/>
    <x v="74"/>
    <m/>
    <m/>
  </r>
  <r>
    <x v="869"/>
    <m/>
    <s v="female"/>
    <m/>
    <n v="30"/>
    <n v="62.099930000000001"/>
    <n v="0"/>
    <n v="0"/>
    <x v="0"/>
    <s v="."/>
    <s v="."/>
    <s v="."/>
    <s v="."/>
    <n v="0"/>
    <n v="0"/>
    <n v="0"/>
    <n v="0"/>
    <n v="0"/>
    <n v="34"/>
    <n v="0"/>
    <m/>
    <x v="0"/>
    <x v="112"/>
    <m/>
    <m/>
  </r>
  <r>
    <x v="869"/>
    <m/>
    <s v="female"/>
    <m/>
    <n v="29"/>
    <n v="62.099930000000001"/>
    <n v="0"/>
    <n v="0"/>
    <x v="0"/>
    <s v="."/>
    <s v="."/>
    <s v="."/>
    <s v="."/>
    <n v="0"/>
    <n v="0"/>
    <n v="0"/>
    <n v="0"/>
    <n v="0"/>
    <n v="34"/>
    <n v="0"/>
    <m/>
    <x v="0"/>
    <x v="2"/>
    <m/>
    <m/>
  </r>
  <r>
    <x v="869"/>
    <m/>
    <s v="female"/>
    <m/>
    <n v="27"/>
    <n v="62.099930000000001"/>
    <n v="0.5"/>
    <n v="0.5"/>
    <x v="18"/>
    <s v="Active Other neurol/med diagnoses"/>
    <s v="."/>
    <s v="."/>
    <s v="."/>
    <n v="1"/>
    <n v="2"/>
    <n v="0.5"/>
    <n v="0"/>
    <n v="0"/>
    <n v="34"/>
    <n v="4"/>
    <m/>
    <x v="0"/>
    <x v="99"/>
    <m/>
    <m/>
  </r>
  <r>
    <x v="869"/>
    <m/>
    <s v="female"/>
    <m/>
    <n v="29"/>
    <n v="62.099930000000001"/>
    <n v="0.5"/>
    <n v="0"/>
    <x v="2"/>
    <s v="."/>
    <s v="."/>
    <s v="."/>
    <s v="."/>
    <n v="0.5"/>
    <n v="0.5"/>
    <n v="0.5"/>
    <n v="0"/>
    <n v="0"/>
    <n v="34"/>
    <n v="1.5"/>
    <m/>
    <x v="0"/>
    <x v="166"/>
    <m/>
    <m/>
  </r>
  <r>
    <x v="869"/>
    <m/>
    <s v="female"/>
    <m/>
    <n v="29"/>
    <n v="62.099930000000001"/>
    <n v="0.5"/>
    <n v="0.5"/>
    <x v="2"/>
    <s v="Unc: impair reversible"/>
    <s v="Active Mood disorder"/>
    <s v="."/>
    <s v="."/>
    <n v="1"/>
    <n v="0.5"/>
    <n v="0.5"/>
    <n v="0.5"/>
    <n v="0"/>
    <n v="34"/>
    <n v="3"/>
    <m/>
    <x v="8"/>
    <x v="77"/>
    <m/>
    <m/>
  </r>
  <r>
    <x v="870"/>
    <m/>
    <s v="male"/>
    <m/>
    <n v="29"/>
    <n v="61.456535000000002"/>
    <n v="0"/>
    <n v="0"/>
    <x v="0"/>
    <s v="."/>
    <s v="."/>
    <s v="."/>
    <s v="."/>
    <n v="0"/>
    <n v="0"/>
    <n v="0"/>
    <n v="0"/>
    <n v="0"/>
    <n v="33"/>
    <n v="0"/>
    <m/>
    <x v="10"/>
    <x v="79"/>
    <m/>
    <m/>
  </r>
  <r>
    <x v="870"/>
    <m/>
    <s v="male"/>
    <m/>
    <n v="30"/>
    <n v="61.456535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70"/>
    <m/>
    <s v="male"/>
    <m/>
    <n v="30"/>
    <n v="61.456535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70"/>
    <m/>
    <s v="male"/>
    <m/>
    <n v="29"/>
    <n v="61.456535000000002"/>
    <n v="0"/>
    <n v="0"/>
    <x v="0"/>
    <s v="."/>
    <s v="."/>
    <s v="."/>
    <s v="."/>
    <n v="0"/>
    <n v="0"/>
    <n v="0"/>
    <n v="0"/>
    <n v="0"/>
    <n v="33"/>
    <n v="0"/>
    <m/>
    <x v="10"/>
    <x v="6"/>
    <m/>
    <m/>
  </r>
  <r>
    <x v="870"/>
    <m/>
    <s v="male"/>
    <m/>
    <n v="30"/>
    <n v="61.456535000000002"/>
    <n v="0"/>
    <n v="0"/>
    <x v="0"/>
    <s v="."/>
    <s v="."/>
    <s v="."/>
    <s v="."/>
    <n v="0"/>
    <n v="0"/>
    <n v="0"/>
    <n v="0"/>
    <n v="0"/>
    <n v="33"/>
    <n v="0"/>
    <m/>
    <x v="10"/>
    <x v="7"/>
    <m/>
    <m/>
  </r>
  <r>
    <x v="870"/>
    <m/>
    <s v="male"/>
    <m/>
    <n v="30"/>
    <n v="61.456535000000002"/>
    <n v="0"/>
    <n v="0"/>
    <x v="0"/>
    <s v="."/>
    <s v="."/>
    <s v="."/>
    <s v="."/>
    <n v="0"/>
    <n v="0"/>
    <n v="0"/>
    <n v="0"/>
    <n v="0"/>
    <n v="33"/>
    <n v="0"/>
    <m/>
    <x v="10"/>
    <x v="8"/>
    <m/>
    <m/>
  </r>
  <r>
    <x v="870"/>
    <m/>
    <s v="male"/>
    <m/>
    <n v="29"/>
    <n v="61.456535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71"/>
    <m/>
    <s v="male"/>
    <m/>
    <n v="30"/>
    <n v="69.544150000000002"/>
    <n v="0"/>
    <n v="0"/>
    <x v="0"/>
    <s v="."/>
    <s v="."/>
    <s v="."/>
    <s v="."/>
    <n v="0"/>
    <n v="0"/>
    <n v="0"/>
    <n v="0"/>
    <n v="0"/>
    <n v="34"/>
    <n v="0"/>
    <m/>
    <x v="16"/>
    <x v="198"/>
    <m/>
    <m/>
  </r>
  <r>
    <x v="871"/>
    <m/>
    <s v="male"/>
    <m/>
    <n v="28"/>
    <n v="69.544150000000002"/>
    <n v="0"/>
    <n v="0"/>
    <x v="0"/>
    <s v="Active Other neurol/med diagnoses"/>
    <s v="."/>
    <s v="."/>
    <s v="."/>
    <n v="0"/>
    <n v="0"/>
    <n v="0"/>
    <n v="0"/>
    <n v="0"/>
    <n v="34"/>
    <n v="0"/>
    <m/>
    <x v="16"/>
    <x v="29"/>
    <m/>
    <m/>
  </r>
  <r>
    <x v="871"/>
    <m/>
    <s v="male"/>
    <m/>
    <n v="30"/>
    <n v="69.544150000000002"/>
    <n v="0.5"/>
    <n v="0"/>
    <x v="1"/>
    <s v="Active Other neurol/med diagnoses"/>
    <s v="."/>
    <s v="."/>
    <s v="."/>
    <n v="0.5"/>
    <n v="0.5"/>
    <n v="0.5"/>
    <n v="0"/>
    <n v="0"/>
    <n v="34"/>
    <n v="1.5"/>
    <m/>
    <x v="14"/>
    <x v="104"/>
    <m/>
    <m/>
  </r>
  <r>
    <x v="871"/>
    <m/>
    <s v="male"/>
    <m/>
    <n v="29"/>
    <n v="69.544150000000002"/>
    <n v="0"/>
    <n v="0"/>
    <x v="0"/>
    <s v="Active Alcoholism"/>
    <s v="Active Other neurol/med diagnoses"/>
    <s v="."/>
    <s v="."/>
    <n v="0"/>
    <n v="0"/>
    <n v="0"/>
    <n v="0"/>
    <n v="0"/>
    <n v="34"/>
    <n v="0"/>
    <m/>
    <x v="14"/>
    <x v="200"/>
    <m/>
    <m/>
  </r>
  <r>
    <x v="872"/>
    <m/>
    <s v="male"/>
    <m/>
    <n v="29"/>
    <n v="68.413414000000003"/>
    <n v="0"/>
    <n v="0"/>
    <x v="0"/>
    <s v="."/>
    <s v="."/>
    <s v="."/>
    <s v="."/>
    <n v="0"/>
    <n v="0"/>
    <n v="0"/>
    <n v="0"/>
    <n v="0"/>
    <n v="23"/>
    <n v="0"/>
    <m/>
    <x v="14"/>
    <x v="22"/>
    <m/>
    <m/>
  </r>
  <r>
    <x v="872"/>
    <m/>
    <s v="male"/>
    <m/>
    <n v="29"/>
    <n v="68.413414000000003"/>
    <n v="0.5"/>
    <n v="0"/>
    <x v="1"/>
    <s v="Active Mood disorder"/>
    <s v="."/>
    <s v="."/>
    <s v="."/>
    <n v="0.5"/>
    <n v="0.5"/>
    <n v="0"/>
    <n v="0"/>
    <n v="0"/>
    <n v="23"/>
    <n v="1"/>
    <m/>
    <x v="14"/>
    <x v="19"/>
    <m/>
    <m/>
  </r>
  <r>
    <x v="872"/>
    <m/>
    <s v="male"/>
    <m/>
    <n v="28"/>
    <n v="68.413414000000003"/>
    <n v="0.5"/>
    <n v="0.5"/>
    <x v="26"/>
    <s v="Active PD idiopathic"/>
    <s v="Active Mood disorder"/>
    <s v="."/>
    <s v="."/>
    <n v="0.5"/>
    <n v="0.5"/>
    <n v="0.5"/>
    <n v="0"/>
    <n v="0"/>
    <n v="23"/>
    <n v="2"/>
    <m/>
    <x v="6"/>
    <x v="39"/>
    <m/>
    <m/>
  </r>
  <r>
    <x v="872"/>
    <m/>
    <s v="male"/>
    <m/>
    <n v="27"/>
    <n v="68.413414000000003"/>
    <n v="0"/>
    <n v="0"/>
    <x v="0"/>
    <s v="Active PD idiopathic"/>
    <s v="Active Mood disorder"/>
    <s v="."/>
    <s v="."/>
    <n v="0.5"/>
    <n v="0"/>
    <n v="0"/>
    <n v="0"/>
    <n v="0"/>
    <n v="23"/>
    <n v="0.5"/>
    <m/>
    <x v="6"/>
    <x v="6"/>
    <m/>
    <m/>
  </r>
  <r>
    <x v="873"/>
    <m/>
    <s v="female"/>
    <m/>
    <m/>
    <n v="57.538673000000003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873"/>
    <m/>
    <s v="female"/>
    <m/>
    <m/>
    <n v="57.538673000000003"/>
    <n v="0"/>
    <n v="0"/>
    <x v="11"/>
    <s v="."/>
    <s v="."/>
    <s v="."/>
    <s v="."/>
    <n v="0"/>
    <n v="0"/>
    <n v="0"/>
    <n v="0"/>
    <n v="0"/>
    <n v="33"/>
    <n v="0"/>
    <m/>
    <x v="0"/>
    <x v="0"/>
    <m/>
    <m/>
  </r>
  <r>
    <x v="873"/>
    <m/>
    <s v="female"/>
    <m/>
    <m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73"/>
    <m/>
    <s v="female"/>
    <m/>
    <n v="29"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73"/>
    <m/>
    <s v="female"/>
    <m/>
    <m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11"/>
    <m/>
    <m/>
  </r>
  <r>
    <x v="873"/>
    <m/>
    <s v="female"/>
    <m/>
    <m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2"/>
    <m/>
    <m/>
  </r>
  <r>
    <x v="873"/>
    <m/>
    <s v="female"/>
    <m/>
    <m/>
    <n v="57.538673000000003"/>
    <n v="0"/>
    <n v="0"/>
    <x v="0"/>
    <s v="ProAph w/o dement"/>
    <s v="."/>
    <s v="."/>
    <s v="."/>
    <n v="0"/>
    <n v="0"/>
    <n v="0"/>
    <n v="0"/>
    <n v="0"/>
    <n v="33"/>
    <n v="0"/>
    <m/>
    <x v="0"/>
    <x v="2"/>
    <m/>
    <m/>
  </r>
  <r>
    <x v="873"/>
    <m/>
    <s v="female"/>
    <m/>
    <m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18"/>
    <m/>
    <m/>
  </r>
  <r>
    <x v="873"/>
    <m/>
    <s v="female"/>
    <m/>
    <n v="29"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67"/>
    <m/>
    <m/>
  </r>
  <r>
    <x v="873"/>
    <m/>
    <s v="female"/>
    <m/>
    <n v="28"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24"/>
    <m/>
    <m/>
  </r>
  <r>
    <x v="873"/>
    <m/>
    <s v="female"/>
    <m/>
    <n v="30"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73"/>
    <m/>
    <m/>
  </r>
  <r>
    <x v="873"/>
    <m/>
    <s v="female"/>
    <m/>
    <n v="27"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67"/>
    <m/>
    <m/>
  </r>
  <r>
    <x v="873"/>
    <m/>
    <s v="female"/>
    <m/>
    <n v="29"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154"/>
    <m/>
    <m/>
  </r>
  <r>
    <x v="873"/>
    <m/>
    <s v="female"/>
    <m/>
    <n v="30"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16"/>
    <m/>
    <m/>
  </r>
  <r>
    <x v="873"/>
    <m/>
    <s v="female"/>
    <m/>
    <n v="30"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39"/>
    <m/>
    <m/>
  </r>
  <r>
    <x v="873"/>
    <m/>
    <s v="female"/>
    <m/>
    <n v="30"/>
    <n v="57.538673000000003"/>
    <n v="0"/>
    <n v="0"/>
    <x v="0"/>
    <s v="."/>
    <s v="."/>
    <s v="."/>
    <s v="."/>
    <n v="0"/>
    <n v="0"/>
    <n v="0"/>
    <n v="0"/>
    <n v="0"/>
    <n v="33"/>
    <n v="0"/>
    <m/>
    <x v="0"/>
    <x v="67"/>
    <m/>
    <m/>
  </r>
  <r>
    <x v="873"/>
    <m/>
    <s v="female"/>
    <m/>
    <n v="30"/>
    <n v="57.538673000000003"/>
    <n v="0"/>
    <n v="0"/>
    <x v="0"/>
    <s v="."/>
    <s v="."/>
    <s v="."/>
    <s v="."/>
    <n v="0"/>
    <n v="0"/>
    <n v="0"/>
    <n v="0"/>
    <n v="0"/>
    <n v="33"/>
    <n v="0"/>
    <m/>
    <x v="2"/>
    <x v="39"/>
    <m/>
    <m/>
  </r>
  <r>
    <x v="873"/>
    <m/>
    <s v="female"/>
    <m/>
    <n v="28"/>
    <n v="57.538673000000003"/>
    <n v="0"/>
    <n v="0"/>
    <x v="0"/>
    <s v="."/>
    <s v="."/>
    <s v="."/>
    <s v="."/>
    <n v="0"/>
    <n v="0"/>
    <n v="0"/>
    <n v="0"/>
    <n v="0"/>
    <n v="33"/>
    <n v="0"/>
    <m/>
    <x v="5"/>
    <x v="133"/>
    <m/>
    <m/>
  </r>
  <r>
    <x v="873"/>
    <m/>
    <s v="female"/>
    <m/>
    <n v="30"/>
    <n v="57.538673000000003"/>
    <n v="0"/>
    <n v="0"/>
    <x v="0"/>
    <s v="."/>
    <s v="."/>
    <s v="."/>
    <s v="."/>
    <n v="0"/>
    <n v="0"/>
    <n v="0"/>
    <n v="0"/>
    <n v="0"/>
    <n v="33"/>
    <n v="0"/>
    <m/>
    <x v="5"/>
    <x v="25"/>
    <m/>
    <m/>
  </r>
  <r>
    <x v="873"/>
    <m/>
    <s v="female"/>
    <m/>
    <n v="27"/>
    <n v="57.538673000000003"/>
    <n v="0"/>
    <n v="0"/>
    <x v="0"/>
    <s v="."/>
    <s v="."/>
    <s v="."/>
    <s v="."/>
    <n v="0"/>
    <n v="0"/>
    <n v="0"/>
    <n v="0"/>
    <n v="0"/>
    <n v="33"/>
    <n v="0"/>
    <m/>
    <x v="5"/>
    <x v="25"/>
    <m/>
    <m/>
  </r>
  <r>
    <x v="873"/>
    <m/>
    <s v="female"/>
    <m/>
    <n v="30"/>
    <n v="57.538673000000003"/>
    <n v="0"/>
    <n v="0"/>
    <x v="0"/>
    <s v="."/>
    <s v="."/>
    <s v="."/>
    <s v="."/>
    <n v="0"/>
    <n v="0"/>
    <n v="0"/>
    <n v="0"/>
    <n v="0"/>
    <n v="33"/>
    <n v="0"/>
    <m/>
    <x v="5"/>
    <x v="79"/>
    <m/>
    <m/>
  </r>
  <r>
    <x v="873"/>
    <m/>
    <s v="female"/>
    <m/>
    <n v="30"/>
    <n v="57.538673000000003"/>
    <n v="0"/>
    <n v="0"/>
    <x v="0"/>
    <s v="."/>
    <s v="."/>
    <s v="."/>
    <s v="."/>
    <n v="0"/>
    <n v="0"/>
    <n v="0"/>
    <n v="0"/>
    <n v="0"/>
    <n v="33"/>
    <n v="0"/>
    <m/>
    <x v="5"/>
    <x v="35"/>
    <m/>
    <m/>
  </r>
  <r>
    <x v="873"/>
    <m/>
    <s v="female"/>
    <m/>
    <n v="30"/>
    <n v="57.538673000000003"/>
    <n v="0"/>
    <n v="0"/>
    <x v="0"/>
    <s v="."/>
    <s v="."/>
    <s v="."/>
    <s v="."/>
    <n v="0"/>
    <n v="0"/>
    <n v="0"/>
    <n v="0"/>
    <n v="0"/>
    <n v="33"/>
    <n v="0"/>
    <m/>
    <x v="5"/>
    <x v="33"/>
    <m/>
    <m/>
  </r>
  <r>
    <x v="873"/>
    <m/>
    <s v="female"/>
    <m/>
    <n v="30"/>
    <n v="57.538673000000003"/>
    <n v="0"/>
    <n v="0"/>
    <x v="0"/>
    <s v="."/>
    <s v="."/>
    <s v="."/>
    <s v="."/>
    <n v="0"/>
    <n v="0"/>
    <n v="0"/>
    <n v="0"/>
    <n v="0"/>
    <n v="33"/>
    <n v="0"/>
    <m/>
    <x v="9"/>
    <x v="18"/>
    <m/>
    <m/>
  </r>
  <r>
    <x v="873"/>
    <m/>
    <s v="female"/>
    <m/>
    <n v="29"/>
    <n v="57.538673000000003"/>
    <n v="0"/>
    <n v="0"/>
    <x v="0"/>
    <s v="."/>
    <s v="."/>
    <s v="."/>
    <s v="."/>
    <n v="0"/>
    <n v="0"/>
    <n v="0"/>
    <n v="0"/>
    <n v="0"/>
    <n v="33"/>
    <n v="0"/>
    <m/>
    <x v="9"/>
    <x v="112"/>
    <m/>
    <m/>
  </r>
  <r>
    <x v="873"/>
    <m/>
    <s v="female"/>
    <m/>
    <n v="30"/>
    <n v="57.538673000000003"/>
    <n v="0"/>
    <n v="0"/>
    <x v="0"/>
    <s v="Active Bereavement"/>
    <s v="."/>
    <s v="."/>
    <s v="."/>
    <n v="0"/>
    <n v="0"/>
    <n v="0"/>
    <n v="0"/>
    <n v="0"/>
    <n v="33"/>
    <n v="0"/>
    <m/>
    <x v="9"/>
    <x v="48"/>
    <m/>
    <m/>
  </r>
  <r>
    <x v="873"/>
    <m/>
    <s v="female"/>
    <m/>
    <n v="29"/>
    <n v="57.538673000000003"/>
    <n v="0"/>
    <n v="0"/>
    <x v="0"/>
    <s v="."/>
    <s v="."/>
    <s v="."/>
    <s v="."/>
    <n v="0"/>
    <n v="0"/>
    <n v="0"/>
    <n v="0"/>
    <n v="0"/>
    <n v="33"/>
    <n v="0"/>
    <m/>
    <x v="5"/>
    <x v="15"/>
    <m/>
    <m/>
  </r>
  <r>
    <x v="874"/>
    <m/>
    <s v="male"/>
    <m/>
    <n v="29"/>
    <n v="69.212869999999995"/>
    <n v="0"/>
    <n v="0"/>
    <x v="0"/>
    <s v="."/>
    <s v="."/>
    <s v="."/>
    <s v="."/>
    <n v="0"/>
    <n v="0"/>
    <n v="0"/>
    <n v="0"/>
    <n v="0"/>
    <n v="23"/>
    <n v="0"/>
    <m/>
    <x v="14"/>
    <x v="191"/>
    <m/>
    <m/>
  </r>
  <r>
    <x v="874"/>
    <m/>
    <s v="male"/>
    <m/>
    <n v="29"/>
    <n v="69.212869999999995"/>
    <n v="0"/>
    <n v="0"/>
    <x v="0"/>
    <s v="."/>
    <s v="."/>
    <s v="."/>
    <s v="."/>
    <n v="0"/>
    <n v="0"/>
    <n v="0"/>
    <n v="0"/>
    <n v="0"/>
    <n v="23"/>
    <n v="0"/>
    <m/>
    <x v="6"/>
    <x v="140"/>
    <m/>
    <m/>
  </r>
  <r>
    <x v="874"/>
    <m/>
    <s v="male"/>
    <m/>
    <n v="30"/>
    <n v="69.212869999999995"/>
    <n v="0"/>
    <n v="0"/>
    <x v="0"/>
    <s v="."/>
    <s v="."/>
    <s v="."/>
    <s v="."/>
    <n v="0"/>
    <n v="0"/>
    <n v="0"/>
    <n v="0"/>
    <n v="0"/>
    <n v="23"/>
    <n v="0"/>
    <m/>
    <x v="6"/>
    <x v="101"/>
    <m/>
    <m/>
  </r>
  <r>
    <x v="874"/>
    <m/>
    <s v="male"/>
    <m/>
    <n v="30"/>
    <n v="69.212869999999995"/>
    <n v="0"/>
    <n v="0"/>
    <x v="0"/>
    <s v="Active Other neurol/med diagnoses"/>
    <s v="."/>
    <s v="."/>
    <s v="."/>
    <n v="0"/>
    <n v="0"/>
    <n v="0"/>
    <n v="0"/>
    <n v="0"/>
    <n v="23"/>
    <n v="0"/>
    <m/>
    <x v="6"/>
    <x v="101"/>
    <m/>
    <m/>
  </r>
  <r>
    <x v="874"/>
    <m/>
    <s v="male"/>
    <m/>
    <n v="29"/>
    <n v="69.212869999999995"/>
    <n v="0"/>
    <n v="0"/>
    <x v="0"/>
    <s v="Remote Other neurol/med diagnoses"/>
    <s v="."/>
    <s v="."/>
    <s v="."/>
    <n v="0"/>
    <n v="0"/>
    <n v="0"/>
    <n v="0"/>
    <n v="0"/>
    <n v="23"/>
    <n v="0"/>
    <m/>
    <x v="0"/>
    <x v="0"/>
    <m/>
    <m/>
  </r>
  <r>
    <x v="875"/>
    <m/>
    <s v="male"/>
    <m/>
    <n v="26"/>
    <n v="83.329220000000007"/>
    <n v="0"/>
    <n v="0"/>
    <x v="0"/>
    <s v="."/>
    <s v="."/>
    <s v="."/>
    <s v="."/>
    <n v="0"/>
    <n v="0"/>
    <n v="0"/>
    <n v="0"/>
    <n v="0"/>
    <n v="33"/>
    <n v="0"/>
    <m/>
    <x v="1"/>
    <x v="77"/>
    <m/>
    <m/>
  </r>
  <r>
    <x v="875"/>
    <m/>
    <s v="male"/>
    <m/>
    <n v="30"/>
    <n v="83.329220000000007"/>
    <n v="0"/>
    <n v="0"/>
    <x v="0"/>
    <s v="Active Mood disorder"/>
    <s v="."/>
    <s v="."/>
    <s v="."/>
    <n v="0"/>
    <n v="0"/>
    <n v="0"/>
    <n v="0"/>
    <n v="0"/>
    <n v="33"/>
    <n v="0"/>
    <m/>
    <x v="1"/>
    <x v="115"/>
    <m/>
    <m/>
  </r>
  <r>
    <x v="875"/>
    <m/>
    <s v="male"/>
    <m/>
    <n v="28"/>
    <n v="83.329220000000007"/>
    <n v="0"/>
    <n v="0"/>
    <x v="0"/>
    <s v="."/>
    <s v="."/>
    <s v="."/>
    <s v="."/>
    <n v="0"/>
    <n v="0"/>
    <n v="0"/>
    <n v="0"/>
    <n v="0"/>
    <n v="33"/>
    <n v="0"/>
    <m/>
    <x v="1"/>
    <x v="64"/>
    <m/>
    <m/>
  </r>
  <r>
    <x v="875"/>
    <m/>
    <s v="male"/>
    <m/>
    <n v="30"/>
    <n v="83.329220000000007"/>
    <n v="0"/>
    <n v="0"/>
    <x v="0"/>
    <s v="Remote Hypothyroidism"/>
    <s v="."/>
    <s v="."/>
    <s v="."/>
    <n v="0"/>
    <n v="0"/>
    <n v="0"/>
    <n v="0"/>
    <n v="0"/>
    <n v="33"/>
    <n v="0"/>
    <m/>
    <x v="1"/>
    <x v="66"/>
    <m/>
    <m/>
  </r>
  <r>
    <x v="875"/>
    <m/>
    <s v="male"/>
    <m/>
    <n v="30"/>
    <n v="83.329220000000007"/>
    <n v="0"/>
    <n v="0"/>
    <x v="0"/>
    <s v="."/>
    <s v="."/>
    <s v="."/>
    <s v="."/>
    <n v="0"/>
    <n v="0"/>
    <n v="0"/>
    <n v="0"/>
    <n v="0"/>
    <n v="33"/>
    <n v="0"/>
    <m/>
    <x v="1"/>
    <x v="61"/>
    <m/>
    <m/>
  </r>
  <r>
    <x v="875"/>
    <m/>
    <s v="male"/>
    <m/>
    <n v="30"/>
    <n v="83.329220000000007"/>
    <n v="0"/>
    <n v="0"/>
    <x v="0"/>
    <s v="Remote Hypothyroidism"/>
    <s v="."/>
    <s v="."/>
    <s v="."/>
    <n v="0"/>
    <n v="0"/>
    <n v="0"/>
    <n v="0"/>
    <n v="0"/>
    <n v="33"/>
    <n v="0"/>
    <m/>
    <x v="2"/>
    <x v="118"/>
    <m/>
    <m/>
  </r>
  <r>
    <x v="876"/>
    <m/>
    <s v="male"/>
    <m/>
    <n v="26"/>
    <n v="83.556465000000003"/>
    <n v="0.5"/>
    <n v="0"/>
    <x v="4"/>
    <s v="."/>
    <s v="."/>
    <s v="."/>
    <s v="."/>
    <n v="0.5"/>
    <n v="0.5"/>
    <n v="0.5"/>
    <n v="0"/>
    <n v="0"/>
    <n v="23"/>
    <n v="1.5"/>
    <m/>
    <x v="0"/>
    <x v="15"/>
    <m/>
    <m/>
  </r>
  <r>
    <x v="876"/>
    <m/>
    <s v="male"/>
    <m/>
    <n v="22"/>
    <n v="83.556465000000003"/>
    <n v="0.5"/>
    <n v="0.5"/>
    <x v="4"/>
    <s v="Remote Mood disorder"/>
    <s v="."/>
    <s v="."/>
    <s v="."/>
    <n v="0"/>
    <n v="1"/>
    <n v="1"/>
    <n v="1"/>
    <n v="0"/>
    <n v="23"/>
    <n v="3.5"/>
    <m/>
    <x v="4"/>
    <x v="72"/>
    <m/>
    <m/>
  </r>
  <r>
    <x v="876"/>
    <m/>
    <s v="male"/>
    <m/>
    <n v="14"/>
    <n v="83.556465000000003"/>
    <n v="1"/>
    <n v="1"/>
    <x v="32"/>
    <s v="."/>
    <s v="."/>
    <s v="."/>
    <s v="."/>
    <n v="0.5"/>
    <n v="2"/>
    <n v="2"/>
    <n v="1"/>
    <n v="0"/>
    <n v="23"/>
    <n v="6.5"/>
    <m/>
    <x v="4"/>
    <x v="80"/>
    <m/>
    <m/>
  </r>
  <r>
    <x v="876"/>
    <m/>
    <s v="male"/>
    <m/>
    <n v="22"/>
    <n v="83.556465000000003"/>
    <n v="1"/>
    <n v="1"/>
    <x v="4"/>
    <s v="."/>
    <s v="."/>
    <s v="."/>
    <s v="."/>
    <n v="1"/>
    <n v="1"/>
    <n v="2"/>
    <n v="1"/>
    <n v="0"/>
    <n v="23"/>
    <n v="6"/>
    <m/>
    <x v="4"/>
    <x v="97"/>
    <m/>
    <m/>
  </r>
  <r>
    <x v="876"/>
    <m/>
    <s v="male"/>
    <m/>
    <n v="13"/>
    <n v="83.556465000000003"/>
    <n v="2"/>
    <n v="2"/>
    <x v="32"/>
    <s v="."/>
    <s v="."/>
    <s v="."/>
    <s v="."/>
    <n v="2"/>
    <n v="2"/>
    <n v="3"/>
    <n v="3"/>
    <n v="0"/>
    <n v="23"/>
    <n v="12"/>
    <m/>
    <x v="4"/>
    <x v="15"/>
    <m/>
    <m/>
  </r>
  <r>
    <x v="877"/>
    <m/>
    <s v="male"/>
    <m/>
    <n v="29"/>
    <n v="74.354550000000003"/>
    <n v="0"/>
    <n v="0"/>
    <x v="0"/>
    <s v="."/>
    <s v="."/>
    <s v="."/>
    <s v="."/>
    <n v="0"/>
    <n v="0"/>
    <n v="0"/>
    <n v="0"/>
    <n v="0"/>
    <n v="33"/>
    <n v="0"/>
    <m/>
    <x v="13"/>
    <x v="14"/>
    <m/>
    <m/>
  </r>
  <r>
    <x v="877"/>
    <m/>
    <s v="male"/>
    <m/>
    <n v="29"/>
    <n v="74.354550000000003"/>
    <n v="0"/>
    <n v="0"/>
    <x v="0"/>
    <s v="."/>
    <s v="."/>
    <s v="."/>
    <s v="."/>
    <n v="0"/>
    <n v="0"/>
    <n v="0"/>
    <n v="0"/>
    <n v="0"/>
    <n v="33"/>
    <n v="0"/>
    <m/>
    <x v="13"/>
    <x v="98"/>
    <m/>
    <m/>
  </r>
  <r>
    <x v="877"/>
    <m/>
    <s v="male"/>
    <m/>
    <n v="30"/>
    <n v="74.354550000000003"/>
    <n v="0"/>
    <n v="0"/>
    <x v="0"/>
    <s v="."/>
    <s v="."/>
    <s v="."/>
    <s v="."/>
    <n v="0"/>
    <n v="0"/>
    <n v="0"/>
    <n v="0"/>
    <n v="0"/>
    <n v="33"/>
    <n v="0"/>
    <m/>
    <x v="13"/>
    <x v="11"/>
    <m/>
    <m/>
  </r>
  <r>
    <x v="877"/>
    <m/>
    <s v="male"/>
    <m/>
    <n v="30"/>
    <n v="74.354550000000003"/>
    <n v="0"/>
    <n v="0"/>
    <x v="0"/>
    <s v="Remote Major Head Trauma"/>
    <s v="."/>
    <s v="."/>
    <s v="."/>
    <n v="0"/>
    <n v="0"/>
    <n v="0"/>
    <n v="0"/>
    <n v="0"/>
    <n v="33"/>
    <n v="0"/>
    <m/>
    <x v="13"/>
    <x v="10"/>
    <m/>
    <m/>
  </r>
  <r>
    <x v="877"/>
    <m/>
    <s v="male"/>
    <m/>
    <n v="30"/>
    <n v="74.354550000000003"/>
    <n v="0"/>
    <n v="0"/>
    <x v="0"/>
    <s v="."/>
    <s v="."/>
    <s v="."/>
    <s v="."/>
    <n v="0"/>
    <n v="0"/>
    <n v="0"/>
    <n v="0"/>
    <n v="0"/>
    <n v="33"/>
    <n v="0"/>
    <m/>
    <x v="16"/>
    <x v="13"/>
    <m/>
    <m/>
  </r>
  <r>
    <x v="877"/>
    <m/>
    <s v="male"/>
    <m/>
    <n v="29"/>
    <n v="74.354550000000003"/>
    <n v="0"/>
    <n v="0"/>
    <x v="0"/>
    <s v="."/>
    <s v="."/>
    <s v="."/>
    <s v="."/>
    <n v="0"/>
    <n v="0"/>
    <n v="0"/>
    <n v="0"/>
    <n v="0"/>
    <n v="33"/>
    <n v="0"/>
    <m/>
    <x v="13"/>
    <x v="98"/>
    <m/>
    <m/>
  </r>
  <r>
    <x v="877"/>
    <m/>
    <s v="male"/>
    <m/>
    <n v="30"/>
    <n v="74.354550000000003"/>
    <n v="0"/>
    <n v="0"/>
    <x v="0"/>
    <s v="."/>
    <s v="."/>
    <s v="."/>
    <s v="."/>
    <n v="0"/>
    <n v="0"/>
    <n v="0"/>
    <n v="0"/>
    <n v="0"/>
    <n v="33"/>
    <n v="0"/>
    <m/>
    <x v="13"/>
    <x v="73"/>
    <m/>
    <m/>
  </r>
  <r>
    <x v="877"/>
    <m/>
    <s v="male"/>
    <m/>
    <n v="30"/>
    <n v="74.354550000000003"/>
    <n v="0"/>
    <n v="0"/>
    <x v="0"/>
    <s v="Remote Major Head Trauma"/>
    <s v="."/>
    <s v="."/>
    <s v="."/>
    <n v="0"/>
    <n v="0"/>
    <n v="0"/>
    <n v="0"/>
    <n v="0"/>
    <n v="33"/>
    <n v="0"/>
    <m/>
    <x v="13"/>
    <x v="48"/>
    <m/>
    <m/>
  </r>
  <r>
    <x v="877"/>
    <m/>
    <s v="male"/>
    <m/>
    <n v="29"/>
    <n v="74.354550000000003"/>
    <n v="0"/>
    <n v="0"/>
    <x v="0"/>
    <s v="."/>
    <s v="."/>
    <s v="."/>
    <s v="."/>
    <n v="0"/>
    <n v="0"/>
    <n v="0"/>
    <n v="0"/>
    <n v="0"/>
    <n v="33"/>
    <n v="0"/>
    <m/>
    <x v="13"/>
    <x v="11"/>
    <m/>
    <m/>
  </r>
  <r>
    <x v="877"/>
    <m/>
    <s v="male"/>
    <m/>
    <n v="30"/>
    <n v="74.354550000000003"/>
    <n v="0"/>
    <n v="0"/>
    <x v="0"/>
    <s v="Active Other neurol/med diagnoses"/>
    <s v="."/>
    <s v="."/>
    <s v="."/>
    <n v="0"/>
    <n v="0"/>
    <n v="0"/>
    <n v="0"/>
    <n v="0"/>
    <n v="33"/>
    <n v="0"/>
    <m/>
    <x v="0"/>
    <x v="0"/>
    <m/>
    <m/>
  </r>
  <r>
    <x v="878"/>
    <m/>
    <s v="male"/>
    <m/>
    <n v="30"/>
    <n v="69.338806000000005"/>
    <n v="0"/>
    <n v="0"/>
    <x v="0"/>
    <s v="."/>
    <s v="."/>
    <s v="."/>
    <s v="."/>
    <n v="0"/>
    <n v="0"/>
    <n v="0"/>
    <n v="0"/>
    <n v="0"/>
    <n v="34"/>
    <n v="0"/>
    <m/>
    <x v="6"/>
    <x v="25"/>
    <m/>
    <m/>
  </r>
  <r>
    <x v="878"/>
    <m/>
    <s v="male"/>
    <m/>
    <n v="30"/>
    <n v="69.338806000000005"/>
    <n v="0"/>
    <n v="0"/>
    <x v="0"/>
    <s v="Active Bereavement"/>
    <s v="."/>
    <s v="."/>
    <s v="."/>
    <n v="0"/>
    <n v="0"/>
    <n v="0"/>
    <n v="0"/>
    <n v="0"/>
    <n v="34"/>
    <n v="0"/>
    <m/>
    <x v="6"/>
    <x v="7"/>
    <m/>
    <m/>
  </r>
  <r>
    <x v="878"/>
    <m/>
    <s v="male"/>
    <m/>
    <n v="30"/>
    <n v="69.338806000000005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879"/>
    <m/>
    <s v="male"/>
    <m/>
    <n v="30"/>
    <n v="68.599590000000006"/>
    <n v="0"/>
    <n v="0"/>
    <x v="0"/>
    <s v="."/>
    <s v="."/>
    <s v="."/>
    <s v="."/>
    <n v="0"/>
    <n v="0"/>
    <n v="0"/>
    <n v="0"/>
    <n v="0"/>
    <n v="33"/>
    <n v="0"/>
    <m/>
    <x v="1"/>
    <x v="45"/>
    <m/>
    <m/>
  </r>
  <r>
    <x v="879"/>
    <m/>
    <s v="male"/>
    <m/>
    <n v="30"/>
    <n v="68.599590000000006"/>
    <n v="0"/>
    <n v="0"/>
    <x v="0"/>
    <s v="Active Mood disorder"/>
    <s v="."/>
    <s v="."/>
    <s v="."/>
    <n v="0"/>
    <n v="0"/>
    <n v="0"/>
    <n v="0"/>
    <n v="0"/>
    <n v="33"/>
    <n v="0"/>
    <m/>
    <x v="1"/>
    <x v="61"/>
    <m/>
    <m/>
  </r>
  <r>
    <x v="879"/>
    <m/>
    <s v="male"/>
    <m/>
    <n v="27"/>
    <n v="68.599590000000006"/>
    <n v="0"/>
    <n v="0"/>
    <x v="0"/>
    <s v="Remote Major Head Trauma"/>
    <s v="Remote Seizure Disorder"/>
    <s v="."/>
    <s v="."/>
    <n v="0"/>
    <n v="0"/>
    <n v="0"/>
    <n v="0"/>
    <n v="0"/>
    <n v="33"/>
    <n v="0"/>
    <m/>
    <x v="1"/>
    <x v="45"/>
    <m/>
    <m/>
  </r>
  <r>
    <x v="879"/>
    <m/>
    <s v="male"/>
    <m/>
    <n v="29"/>
    <n v="68.599590000000006"/>
    <n v="0"/>
    <n v="0"/>
    <x v="0"/>
    <s v="."/>
    <s v="."/>
    <s v="."/>
    <s v="."/>
    <n v="0"/>
    <n v="0"/>
    <n v="0"/>
    <n v="0"/>
    <n v="0"/>
    <n v="33"/>
    <n v="0"/>
    <m/>
    <x v="1"/>
    <x v="87"/>
    <m/>
    <m/>
  </r>
  <r>
    <x v="879"/>
    <m/>
    <s v="male"/>
    <m/>
    <n v="29"/>
    <n v="68.599590000000006"/>
    <n v="0"/>
    <n v="0"/>
    <x v="0"/>
    <s v="."/>
    <s v="."/>
    <s v="."/>
    <s v="."/>
    <n v="0"/>
    <n v="0"/>
    <n v="0"/>
    <n v="0"/>
    <n v="0"/>
    <n v="33"/>
    <n v="0"/>
    <m/>
    <x v="2"/>
    <x v="57"/>
    <m/>
    <m/>
  </r>
  <r>
    <x v="879"/>
    <m/>
    <s v="male"/>
    <m/>
    <n v="29"/>
    <n v="68.599590000000006"/>
    <n v="0"/>
    <n v="0"/>
    <x v="0"/>
    <s v="."/>
    <s v="."/>
    <s v="."/>
    <s v="."/>
    <n v="0"/>
    <n v="0"/>
    <n v="0"/>
    <n v="0"/>
    <n v="0"/>
    <n v="33"/>
    <n v="0"/>
    <m/>
    <x v="1"/>
    <x v="62"/>
    <m/>
    <m/>
  </r>
  <r>
    <x v="879"/>
    <m/>
    <s v="male"/>
    <m/>
    <n v="28"/>
    <n v="68.599590000000006"/>
    <n v="0"/>
    <n v="0"/>
    <x v="0"/>
    <s v="Remote Mood disorder"/>
    <s v="."/>
    <s v="."/>
    <s v="."/>
    <n v="0"/>
    <n v="0"/>
    <n v="0"/>
    <n v="0"/>
    <n v="0"/>
    <n v="33"/>
    <n v="0"/>
    <m/>
    <x v="1"/>
    <x v="74"/>
    <m/>
    <m/>
  </r>
  <r>
    <x v="879"/>
    <m/>
    <s v="male"/>
    <m/>
    <n v="30"/>
    <n v="68.599590000000006"/>
    <n v="0"/>
    <n v="0"/>
    <x v="0"/>
    <s v="."/>
    <s v="."/>
    <s v="."/>
    <s v="."/>
    <n v="0"/>
    <n v="0"/>
    <n v="0"/>
    <n v="0"/>
    <n v="0"/>
    <n v="33"/>
    <n v="0"/>
    <m/>
    <x v="1"/>
    <x v="63"/>
    <m/>
    <m/>
  </r>
  <r>
    <x v="880"/>
    <m/>
    <s v="female"/>
    <m/>
    <n v="30"/>
    <n v="73.768653999999998"/>
    <n v="0"/>
    <n v="0"/>
    <x v="0"/>
    <s v="."/>
    <s v="."/>
    <s v="."/>
    <s v="."/>
    <n v="0"/>
    <n v="0"/>
    <n v="0"/>
    <n v="0"/>
    <n v="0"/>
    <m/>
    <n v="0"/>
    <m/>
    <x v="1"/>
    <x v="10"/>
    <m/>
    <m/>
  </r>
  <r>
    <x v="880"/>
    <m/>
    <s v="female"/>
    <m/>
    <n v="30"/>
    <n v="73.768653999999998"/>
    <n v="0"/>
    <n v="0"/>
    <x v="0"/>
    <s v="."/>
    <s v="."/>
    <s v="."/>
    <s v="."/>
    <n v="0"/>
    <n v="0"/>
    <n v="0"/>
    <n v="0"/>
    <n v="0"/>
    <m/>
    <n v="0"/>
    <m/>
    <x v="0"/>
    <x v="0"/>
    <m/>
    <m/>
  </r>
  <r>
    <x v="881"/>
    <m/>
    <s v="female"/>
    <m/>
    <n v="29"/>
    <n v="53.316906000000003"/>
    <n v="0"/>
    <n v="0"/>
    <x v="0"/>
    <s v="."/>
    <s v="."/>
    <s v="."/>
    <s v="."/>
    <n v="0"/>
    <n v="0"/>
    <n v="0"/>
    <n v="0"/>
    <n v="0"/>
    <n v="33"/>
    <n v="0"/>
    <m/>
    <x v="0"/>
    <x v="112"/>
    <m/>
    <m/>
  </r>
  <r>
    <x v="881"/>
    <m/>
    <s v="female"/>
    <m/>
    <n v="30"/>
    <n v="53.316906000000003"/>
    <n v="0"/>
    <n v="0"/>
    <x v="0"/>
    <s v="."/>
    <s v="."/>
    <s v="."/>
    <s v="."/>
    <n v="0"/>
    <n v="0"/>
    <n v="0"/>
    <n v="0"/>
    <n v="0"/>
    <n v="33"/>
    <n v="0"/>
    <m/>
    <x v="7"/>
    <x v="147"/>
    <m/>
    <m/>
  </r>
  <r>
    <x v="881"/>
    <m/>
    <s v="female"/>
    <m/>
    <n v="29"/>
    <n v="53.316906000000003"/>
    <n v="0"/>
    <n v="0"/>
    <x v="0"/>
    <s v="."/>
    <s v="."/>
    <s v="."/>
    <s v="."/>
    <n v="0"/>
    <n v="0"/>
    <n v="0"/>
    <n v="0"/>
    <n v="0"/>
    <n v="33"/>
    <n v="0"/>
    <m/>
    <x v="8"/>
    <x v="16"/>
    <m/>
    <m/>
  </r>
  <r>
    <x v="881"/>
    <m/>
    <s v="female"/>
    <m/>
    <n v="29"/>
    <n v="53.316906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82"/>
    <m/>
    <s v="male"/>
    <m/>
    <n v="30"/>
    <n v="57.566049999999997"/>
    <n v="0.5"/>
    <n v="0"/>
    <x v="3"/>
    <s v="Active Mood disorder"/>
    <s v="."/>
    <s v="."/>
    <s v="."/>
    <n v="0"/>
    <n v="0.5"/>
    <n v="0.5"/>
    <n v="0.5"/>
    <n v="0"/>
    <n v="44"/>
    <n v="1.5"/>
    <m/>
    <x v="0"/>
    <x v="13"/>
    <m/>
    <m/>
  </r>
  <r>
    <x v="882"/>
    <m/>
    <s v="male"/>
    <m/>
    <n v="30"/>
    <n v="57.566049999999997"/>
    <n v="0.5"/>
    <n v="0"/>
    <x v="4"/>
    <s v="."/>
    <s v="."/>
    <s v="."/>
    <s v="."/>
    <n v="0.5"/>
    <n v="0.5"/>
    <n v="0.5"/>
    <n v="0"/>
    <n v="0"/>
    <n v="44"/>
    <n v="1.5"/>
    <m/>
    <x v="0"/>
    <x v="112"/>
    <m/>
    <m/>
  </r>
  <r>
    <x v="882"/>
    <m/>
    <s v="male"/>
    <m/>
    <n v="30"/>
    <n v="57.566049999999997"/>
    <n v="0.5"/>
    <n v="0.5"/>
    <x v="4"/>
    <s v="Remote Mood disorder"/>
    <s v="."/>
    <s v="."/>
    <s v="."/>
    <n v="1"/>
    <n v="1"/>
    <n v="1"/>
    <n v="0.5"/>
    <n v="0"/>
    <n v="44"/>
    <n v="4"/>
    <m/>
    <x v="4"/>
    <x v="1"/>
    <m/>
    <m/>
  </r>
  <r>
    <x v="882"/>
    <m/>
    <s v="male"/>
    <m/>
    <n v="30"/>
    <n v="57.566049999999997"/>
    <n v="0.5"/>
    <n v="0.5"/>
    <x v="4"/>
    <s v="."/>
    <s v="."/>
    <s v="."/>
    <s v="."/>
    <n v="1"/>
    <n v="0.5"/>
    <n v="0.5"/>
    <n v="0.5"/>
    <n v="0"/>
    <n v="44"/>
    <n v="3"/>
    <m/>
    <x v="4"/>
    <x v="48"/>
    <m/>
    <m/>
  </r>
  <r>
    <x v="882"/>
    <m/>
    <s v="male"/>
    <m/>
    <n v="30"/>
    <n v="57.566049999999997"/>
    <n v="0.5"/>
    <n v="0.5"/>
    <x v="4"/>
    <s v="Remote Mood disorder"/>
    <s v="."/>
    <s v="."/>
    <s v="."/>
    <n v="1"/>
    <n v="1"/>
    <n v="1"/>
    <n v="0.5"/>
    <n v="0"/>
    <n v="44"/>
    <n v="4"/>
    <m/>
    <x v="4"/>
    <x v="10"/>
    <m/>
    <m/>
  </r>
  <r>
    <x v="882"/>
    <m/>
    <s v="male"/>
    <m/>
    <n v="26"/>
    <n v="57.566049999999997"/>
    <n v="0.5"/>
    <n v="0.5"/>
    <x v="27"/>
    <s v="."/>
    <s v="."/>
    <s v="."/>
    <s v="."/>
    <n v="0.5"/>
    <n v="0.5"/>
    <n v="1"/>
    <n v="0.5"/>
    <n v="0"/>
    <n v="44"/>
    <n v="3"/>
    <m/>
    <x v="4"/>
    <x v="12"/>
    <m/>
    <m/>
  </r>
  <r>
    <x v="882"/>
    <m/>
    <s v="male"/>
    <m/>
    <n v="25"/>
    <n v="57.566049999999997"/>
    <n v="0.5"/>
    <n v="1"/>
    <x v="4"/>
    <s v="."/>
    <s v="."/>
    <s v="."/>
    <s v="."/>
    <n v="0.5"/>
    <n v="0.5"/>
    <n v="1"/>
    <n v="1"/>
    <n v="0"/>
    <n v="44"/>
    <n v="4"/>
    <m/>
    <x v="4"/>
    <x v="10"/>
    <m/>
    <m/>
  </r>
  <r>
    <x v="883"/>
    <m/>
    <s v="female"/>
    <m/>
    <n v="19"/>
    <n v="77.932919999999996"/>
    <n v="1"/>
    <n v="1"/>
    <x v="4"/>
    <s v="."/>
    <s v="."/>
    <s v="."/>
    <s v="."/>
    <n v="1"/>
    <n v="1"/>
    <n v="2"/>
    <n v="2"/>
    <n v="1"/>
    <n v="34"/>
    <n v="8"/>
    <m/>
    <x v="5"/>
    <x v="60"/>
    <m/>
    <m/>
  </r>
  <r>
    <x v="883"/>
    <m/>
    <s v="female"/>
    <m/>
    <n v="9"/>
    <n v="77.932919999999996"/>
    <n v="3"/>
    <n v="2"/>
    <x v="4"/>
    <s v="."/>
    <s v="."/>
    <s v="."/>
    <s v="."/>
    <n v="2"/>
    <n v="3"/>
    <n v="3"/>
    <n v="3"/>
    <n v="2"/>
    <n v="34"/>
    <n v="15"/>
    <m/>
    <x v="5"/>
    <x v="94"/>
    <m/>
    <m/>
  </r>
  <r>
    <x v="884"/>
    <m/>
    <s v="female"/>
    <m/>
    <n v="30"/>
    <n v="67.482544000000004"/>
    <n v="0"/>
    <n v="0"/>
    <x v="0"/>
    <s v="."/>
    <s v="."/>
    <s v="."/>
    <s v="."/>
    <n v="0"/>
    <n v="0"/>
    <n v="0"/>
    <n v="0"/>
    <n v="0"/>
    <n v="33"/>
    <n v="0"/>
    <m/>
    <x v="3"/>
    <x v="100"/>
    <m/>
    <m/>
  </r>
  <r>
    <x v="884"/>
    <m/>
    <s v="female"/>
    <m/>
    <n v="30"/>
    <n v="67.482544000000004"/>
    <n v="0"/>
    <n v="0"/>
    <x v="0"/>
    <s v="Active Mood disorder"/>
    <s v="."/>
    <s v="."/>
    <s v="."/>
    <n v="0"/>
    <n v="0"/>
    <n v="0"/>
    <n v="0"/>
    <n v="0"/>
    <n v="33"/>
    <n v="0"/>
    <m/>
    <x v="3"/>
    <x v="53"/>
    <m/>
    <m/>
  </r>
  <r>
    <x v="884"/>
    <m/>
    <s v="female"/>
    <m/>
    <n v="28"/>
    <n v="67.482544000000004"/>
    <n v="0"/>
    <n v="0"/>
    <x v="0"/>
    <s v="Active Mood disorder"/>
    <s v="."/>
    <s v="."/>
    <s v="."/>
    <n v="0"/>
    <n v="0"/>
    <n v="0"/>
    <n v="0"/>
    <n v="0"/>
    <n v="33"/>
    <n v="0"/>
    <m/>
    <x v="1"/>
    <x v="69"/>
    <m/>
    <m/>
  </r>
  <r>
    <x v="884"/>
    <m/>
    <s v="female"/>
    <m/>
    <n v="27"/>
    <n v="67.482544000000004"/>
    <n v="0"/>
    <n v="0"/>
    <x v="0"/>
    <s v="Active Mood disorder"/>
    <s v="."/>
    <s v="."/>
    <s v="."/>
    <n v="0"/>
    <n v="0"/>
    <n v="0"/>
    <n v="0"/>
    <n v="0"/>
    <n v="33"/>
    <n v="0"/>
    <m/>
    <x v="3"/>
    <x v="27"/>
    <m/>
    <m/>
  </r>
  <r>
    <x v="884"/>
    <m/>
    <s v="female"/>
    <m/>
    <n v="29"/>
    <n v="67.482544000000004"/>
    <n v="0"/>
    <n v="0"/>
    <x v="0"/>
    <s v="."/>
    <s v="."/>
    <s v="."/>
    <s v="."/>
    <n v="0"/>
    <n v="0"/>
    <n v="0"/>
    <n v="0"/>
    <n v="0"/>
    <n v="33"/>
    <n v="0"/>
    <m/>
    <x v="3"/>
    <x v="50"/>
    <m/>
    <m/>
  </r>
  <r>
    <x v="884"/>
    <m/>
    <s v="female"/>
    <m/>
    <n v="29"/>
    <n v="67.482544000000004"/>
    <n v="0"/>
    <n v="0"/>
    <x v="0"/>
    <s v="Remote Mood disorder"/>
    <s v="."/>
    <s v="."/>
    <s v="."/>
    <n v="0"/>
    <n v="0"/>
    <n v="0"/>
    <n v="0"/>
    <n v="0"/>
    <n v="33"/>
    <n v="0"/>
    <m/>
    <x v="3"/>
    <x v="22"/>
    <m/>
    <m/>
  </r>
  <r>
    <x v="884"/>
    <m/>
    <s v="female"/>
    <m/>
    <n v="28"/>
    <n v="67.482544000000004"/>
    <n v="0"/>
    <n v="0"/>
    <x v="0"/>
    <s v="Active Mood disorder"/>
    <s v="."/>
    <s v="."/>
    <s v="."/>
    <n v="0"/>
    <n v="0"/>
    <n v="0"/>
    <n v="0"/>
    <n v="0"/>
    <n v="33"/>
    <n v="0"/>
    <m/>
    <x v="1"/>
    <x v="53"/>
    <m/>
    <m/>
  </r>
  <r>
    <x v="884"/>
    <m/>
    <s v="female"/>
    <m/>
    <n v="28"/>
    <n v="67.482544000000004"/>
    <n v="0"/>
    <n v="0"/>
    <x v="0"/>
    <s v="Remote Mood disorder"/>
    <s v="Active Other neurol/med diagnoses"/>
    <s v="."/>
    <s v="."/>
    <n v="0"/>
    <n v="0"/>
    <n v="0"/>
    <n v="0"/>
    <n v="0"/>
    <n v="33"/>
    <n v="0"/>
    <m/>
    <x v="1"/>
    <x v="100"/>
    <m/>
    <m/>
  </r>
  <r>
    <x v="884"/>
    <m/>
    <s v="female"/>
    <m/>
    <n v="30"/>
    <n v="67.482544000000004"/>
    <n v="0"/>
    <n v="0"/>
    <x v="0"/>
    <s v="Remote Mood disorder"/>
    <s v="."/>
    <s v="."/>
    <s v="."/>
    <n v="0"/>
    <n v="0"/>
    <n v="0"/>
    <n v="0"/>
    <n v="0"/>
    <n v="33"/>
    <n v="0"/>
    <m/>
    <x v="0"/>
    <x v="0"/>
    <m/>
    <m/>
  </r>
  <r>
    <x v="885"/>
    <m/>
    <s v="male"/>
    <m/>
    <n v="29"/>
    <n v="65.242980000000003"/>
    <n v="0"/>
    <n v="0"/>
    <x v="0"/>
    <s v="."/>
    <s v="."/>
    <s v="."/>
    <s v="."/>
    <n v="0"/>
    <n v="0"/>
    <n v="0"/>
    <n v="0"/>
    <n v="0"/>
    <n v="34"/>
    <n v="0"/>
    <m/>
    <x v="6"/>
    <x v="14"/>
    <m/>
    <m/>
  </r>
  <r>
    <x v="886"/>
    <m/>
    <s v="female"/>
    <m/>
    <n v="30"/>
    <n v="56.832306000000003"/>
    <n v="0.5"/>
    <n v="0"/>
    <x v="7"/>
    <s v="Active Mood disorder"/>
    <s v="."/>
    <s v="."/>
    <s v="."/>
    <n v="0"/>
    <n v="0"/>
    <n v="0.5"/>
    <n v="0"/>
    <n v="0"/>
    <n v="24"/>
    <n v="0.5"/>
    <m/>
    <x v="0"/>
    <x v="13"/>
    <m/>
    <m/>
  </r>
  <r>
    <x v="886"/>
    <m/>
    <s v="female"/>
    <m/>
    <n v="30"/>
    <n v="56.832306000000003"/>
    <n v="0.5"/>
    <n v="0"/>
    <x v="7"/>
    <s v="Active Major Head Trauma"/>
    <s v="."/>
    <s v="."/>
    <s v="."/>
    <n v="0"/>
    <n v="0.5"/>
    <n v="0.5"/>
    <n v="0"/>
    <n v="0"/>
    <n v="24"/>
    <n v="1"/>
    <m/>
    <x v="0"/>
    <x v="1"/>
    <m/>
    <m/>
  </r>
  <r>
    <x v="886"/>
    <m/>
    <s v="female"/>
    <m/>
    <n v="30"/>
    <n v="56.832306000000003"/>
    <n v="0"/>
    <n v="0"/>
    <x v="0"/>
    <s v="Active Mood disorder"/>
    <s v="Remote Alcoholism"/>
    <s v="Remote Major Head Trauma"/>
    <s v="."/>
    <n v="0"/>
    <n v="0"/>
    <n v="0"/>
    <n v="0"/>
    <n v="0"/>
    <n v="24"/>
    <n v="0"/>
    <m/>
    <x v="4"/>
    <x v="61"/>
    <m/>
    <m/>
  </r>
  <r>
    <x v="887"/>
    <m/>
    <s v="female"/>
    <m/>
    <n v="19"/>
    <n v="93.568790000000007"/>
    <n v="0.5"/>
    <n v="0.5"/>
    <x v="4"/>
    <s v="Remote B-12 Deficiency"/>
    <s v="."/>
    <s v="."/>
    <s v="."/>
    <n v="0.5"/>
    <n v="1"/>
    <n v="1"/>
    <n v="0.5"/>
    <n v="0"/>
    <n v="24"/>
    <n v="3.5"/>
    <m/>
    <x v="19"/>
    <x v="150"/>
    <m/>
    <m/>
  </r>
  <r>
    <x v="887"/>
    <m/>
    <s v="female"/>
    <m/>
    <n v="21"/>
    <n v="93.568790000000007"/>
    <n v="1"/>
    <n v="1"/>
    <x v="30"/>
    <s v="AD dem w/depresss- not contribut"/>
    <s v="."/>
    <s v="."/>
    <s v="."/>
    <n v="2"/>
    <n v="2"/>
    <n v="1"/>
    <n v="1"/>
    <n v="1"/>
    <n v="24"/>
    <n v="8"/>
    <m/>
    <x v="20"/>
    <x v="93"/>
    <m/>
    <m/>
  </r>
  <r>
    <x v="887"/>
    <m/>
    <s v="female"/>
    <m/>
    <n v="16"/>
    <n v="93.568790000000007"/>
    <n v="2"/>
    <n v="2"/>
    <x v="6"/>
    <s v="AD dem w/PDI after AD dem not contrib"/>
    <s v="Remote CVD"/>
    <s v="."/>
    <s v="."/>
    <n v="2"/>
    <n v="2"/>
    <n v="3"/>
    <n v="2"/>
    <n v="1"/>
    <n v="24"/>
    <n v="12"/>
    <m/>
    <x v="20"/>
    <x v="93"/>
    <m/>
    <m/>
  </r>
  <r>
    <x v="888"/>
    <m/>
    <s v="male"/>
    <m/>
    <n v="29"/>
    <n v="81.089669999999998"/>
    <n v="0.5"/>
    <n v="0"/>
    <x v="4"/>
    <s v="."/>
    <s v="."/>
    <s v="."/>
    <s v="."/>
    <n v="0.5"/>
    <n v="0.5"/>
    <n v="0.5"/>
    <n v="0.5"/>
    <n v="0"/>
    <n v="34"/>
    <n v="2"/>
    <m/>
    <x v="7"/>
    <x v="8"/>
    <m/>
    <m/>
  </r>
  <r>
    <x v="888"/>
    <m/>
    <s v="male"/>
    <m/>
    <n v="25"/>
    <n v="81.089669999999998"/>
    <n v="0.5"/>
    <n v="0.5"/>
    <x v="4"/>
    <s v="."/>
    <s v="."/>
    <s v="."/>
    <s v="."/>
    <n v="0.5"/>
    <n v="1"/>
    <n v="1"/>
    <n v="0.5"/>
    <n v="0"/>
    <n v="34"/>
    <n v="3.5"/>
    <m/>
    <x v="7"/>
    <x v="7"/>
    <m/>
    <m/>
  </r>
  <r>
    <x v="888"/>
    <m/>
    <s v="male"/>
    <m/>
    <n v="26"/>
    <n v="81.089669999999998"/>
    <n v="1"/>
    <n v="1"/>
    <x v="4"/>
    <s v="AD dem distrubed social  with"/>
    <s v="Active Other neurol/med diagnoses"/>
    <s v="."/>
    <s v="."/>
    <n v="1"/>
    <n v="1"/>
    <n v="1"/>
    <n v="1"/>
    <n v="0"/>
    <n v="34"/>
    <n v="5"/>
    <m/>
    <x v="6"/>
    <x v="39"/>
    <m/>
    <m/>
  </r>
  <r>
    <x v="888"/>
    <m/>
    <s v="male"/>
    <m/>
    <n v="26"/>
    <n v="81.089669999999998"/>
    <n v="1"/>
    <n v="0.5"/>
    <x v="4"/>
    <s v="."/>
    <s v="."/>
    <s v="."/>
    <s v="."/>
    <n v="1"/>
    <n v="1"/>
    <n v="1"/>
    <n v="1"/>
    <n v="1"/>
    <n v="34"/>
    <n v="5.5"/>
    <m/>
    <x v="0"/>
    <x v="0"/>
    <m/>
    <m/>
  </r>
  <r>
    <x v="889"/>
    <m/>
    <s v="female"/>
    <m/>
    <n v="17"/>
    <n v="80.068439999999995"/>
    <n v="1"/>
    <n v="1"/>
    <x v="4"/>
    <s v="Active Med-induced Cog Dys"/>
    <s v="."/>
    <s v="."/>
    <s v="."/>
    <n v="2"/>
    <n v="2"/>
    <n v="1"/>
    <n v="1"/>
    <n v="1"/>
    <n v="33"/>
    <n v="8"/>
    <m/>
    <x v="3"/>
    <x v="48"/>
    <m/>
    <m/>
  </r>
  <r>
    <x v="890"/>
    <m/>
    <s v="female"/>
    <m/>
    <n v="20"/>
    <n v="80.648870000000002"/>
    <n v="1"/>
    <n v="1"/>
    <x v="4"/>
    <s v="."/>
    <s v="."/>
    <s v="."/>
    <s v="."/>
    <n v="2"/>
    <n v="0.5"/>
    <n v="2"/>
    <n v="1"/>
    <n v="0"/>
    <n v="34"/>
    <n v="6.5"/>
    <m/>
    <x v="20"/>
    <x v="98"/>
    <m/>
    <m/>
  </r>
  <r>
    <x v="890"/>
    <m/>
    <s v="female"/>
    <m/>
    <n v="17"/>
    <n v="80.648870000000002"/>
    <n v="1"/>
    <n v="1"/>
    <x v="4"/>
    <s v="AD dem Language dysf with"/>
    <s v="AD dem distrubed social  with"/>
    <s v="."/>
    <s v="."/>
    <n v="2"/>
    <n v="1"/>
    <n v="1"/>
    <n v="2"/>
    <n v="0"/>
    <n v="34"/>
    <n v="7"/>
    <m/>
    <x v="9"/>
    <x v="67"/>
    <m/>
    <m/>
  </r>
  <r>
    <x v="891"/>
    <m/>
    <s v="female"/>
    <m/>
    <n v="29"/>
    <n v="56.75291"/>
    <n v="0"/>
    <n v="0"/>
    <x v="0"/>
    <s v="."/>
    <s v="."/>
    <s v="."/>
    <s v="."/>
    <n v="0"/>
    <n v="0"/>
    <n v="0"/>
    <n v="0"/>
    <n v="0"/>
    <n v="33"/>
    <n v="0"/>
    <m/>
    <x v="1"/>
    <x v="173"/>
    <m/>
    <m/>
  </r>
  <r>
    <x v="891"/>
    <m/>
    <s v="female"/>
    <m/>
    <n v="29"/>
    <n v="56.75291"/>
    <n v="0"/>
    <n v="0"/>
    <x v="0"/>
    <s v="."/>
    <s v="."/>
    <s v="."/>
    <s v="."/>
    <n v="0"/>
    <n v="0"/>
    <n v="0"/>
    <n v="0"/>
    <n v="0"/>
    <n v="33"/>
    <n v="0"/>
    <m/>
    <x v="1"/>
    <x v="107"/>
    <m/>
    <m/>
  </r>
  <r>
    <x v="891"/>
    <m/>
    <s v="female"/>
    <m/>
    <n v="30"/>
    <n v="56.7529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92"/>
    <m/>
    <s v="male"/>
    <m/>
    <n v="22"/>
    <n v="73.171800000000005"/>
    <n v="0.5"/>
    <n v="0.5"/>
    <x v="29"/>
    <s v="Active Major Head Trauma"/>
    <s v="."/>
    <s v="."/>
    <s v="."/>
    <n v="0.5"/>
    <n v="0.5"/>
    <n v="1"/>
    <n v="1"/>
    <n v="0"/>
    <n v="34"/>
    <n v="3.5"/>
    <m/>
    <x v="16"/>
    <x v="142"/>
    <m/>
    <m/>
  </r>
  <r>
    <x v="892"/>
    <m/>
    <s v="male"/>
    <m/>
    <n v="21"/>
    <n v="73.171800000000005"/>
    <n v="1"/>
    <n v="1"/>
    <x v="32"/>
    <s v="."/>
    <s v="."/>
    <s v="."/>
    <s v="."/>
    <n v="1"/>
    <n v="1"/>
    <n v="2"/>
    <n v="1"/>
    <n v="0"/>
    <n v="34"/>
    <n v="6"/>
    <m/>
    <x v="14"/>
    <x v="138"/>
    <m/>
    <m/>
  </r>
  <r>
    <x v="892"/>
    <m/>
    <s v="male"/>
    <m/>
    <n v="7"/>
    <n v="73.171800000000005"/>
    <n v="2"/>
    <n v="2"/>
    <x v="4"/>
    <s v="."/>
    <s v="."/>
    <s v="."/>
    <s v="."/>
    <n v="2"/>
    <n v="1"/>
    <n v="2"/>
    <n v="2"/>
    <n v="2"/>
    <n v="34"/>
    <n v="11"/>
    <m/>
    <x v="6"/>
    <x v="56"/>
    <m/>
    <m/>
  </r>
  <r>
    <x v="893"/>
    <m/>
    <s v="female"/>
    <m/>
    <n v="30"/>
    <n v="52.172485000000002"/>
    <n v="0"/>
    <n v="0"/>
    <x v="0"/>
    <s v="."/>
    <s v="."/>
    <s v="."/>
    <s v="."/>
    <n v="0"/>
    <n v="0"/>
    <n v="0"/>
    <n v="0"/>
    <n v="0"/>
    <n v="33"/>
    <n v="0"/>
    <m/>
    <x v="0"/>
    <x v="134"/>
    <m/>
    <m/>
  </r>
  <r>
    <x v="894"/>
    <m/>
    <s v="female"/>
    <m/>
    <n v="28"/>
    <n v="69.478440000000006"/>
    <n v="0"/>
    <n v="0"/>
    <x v="0"/>
    <s v="."/>
    <s v="."/>
    <s v="."/>
    <s v="."/>
    <n v="0"/>
    <n v="0"/>
    <n v="0"/>
    <n v="0"/>
    <n v="0"/>
    <n v="34"/>
    <n v="0"/>
    <m/>
    <x v="3"/>
    <x v="15"/>
    <m/>
    <m/>
  </r>
  <r>
    <x v="894"/>
    <m/>
    <s v="female"/>
    <m/>
    <n v="30"/>
    <n v="69.478440000000006"/>
    <n v="0"/>
    <n v="0"/>
    <x v="0"/>
    <s v="."/>
    <s v="."/>
    <s v="."/>
    <s v="."/>
    <n v="0"/>
    <n v="0"/>
    <n v="0"/>
    <n v="0"/>
    <n v="0"/>
    <n v="34"/>
    <n v="0"/>
    <m/>
    <x v="3"/>
    <x v="17"/>
    <m/>
    <m/>
  </r>
  <r>
    <x v="894"/>
    <m/>
    <s v="female"/>
    <m/>
    <n v="29"/>
    <n v="69.478440000000006"/>
    <n v="0"/>
    <n v="0"/>
    <x v="0"/>
    <s v="."/>
    <s v="."/>
    <s v="."/>
    <s v="."/>
    <n v="0"/>
    <n v="0"/>
    <n v="0"/>
    <n v="0"/>
    <n v="0"/>
    <n v="34"/>
    <n v="0"/>
    <m/>
    <x v="3"/>
    <x v="3"/>
    <m/>
    <m/>
  </r>
  <r>
    <x v="894"/>
    <m/>
    <s v="female"/>
    <m/>
    <n v="30"/>
    <n v="69.478440000000006"/>
    <n v="0"/>
    <n v="0"/>
    <x v="0"/>
    <s v="Active Bereavement"/>
    <s v="."/>
    <s v="."/>
    <s v="."/>
    <n v="0"/>
    <n v="0"/>
    <n v="0"/>
    <n v="0"/>
    <n v="0"/>
    <n v="34"/>
    <n v="0"/>
    <m/>
    <x v="1"/>
    <x v="97"/>
    <m/>
    <m/>
  </r>
  <r>
    <x v="894"/>
    <m/>
    <s v="female"/>
    <m/>
    <n v="30"/>
    <n v="69.478440000000006"/>
    <n v="0"/>
    <n v="0"/>
    <x v="0"/>
    <s v="."/>
    <s v="."/>
    <s v="."/>
    <s v="."/>
    <n v="0"/>
    <n v="0"/>
    <n v="0"/>
    <n v="0"/>
    <n v="0"/>
    <n v="34"/>
    <n v="0"/>
    <m/>
    <x v="1"/>
    <x v="17"/>
    <m/>
    <m/>
  </r>
  <r>
    <x v="894"/>
    <m/>
    <s v="female"/>
    <m/>
    <n v="29"/>
    <n v="69.478440000000006"/>
    <n v="0"/>
    <n v="0"/>
    <x v="0"/>
    <s v="Remote Hypothyroidism"/>
    <s v="."/>
    <s v="."/>
    <s v="."/>
    <n v="0"/>
    <n v="0"/>
    <n v="0"/>
    <n v="0"/>
    <n v="0"/>
    <n v="34"/>
    <n v="0"/>
    <m/>
    <x v="0"/>
    <x v="0"/>
    <m/>
    <m/>
  </r>
  <r>
    <x v="894"/>
    <m/>
    <s v="female"/>
    <m/>
    <n v="30"/>
    <n v="69.478440000000006"/>
    <n v="0"/>
    <n v="0"/>
    <x v="0"/>
    <s v="."/>
    <s v="."/>
    <s v="."/>
    <s v="."/>
    <n v="0"/>
    <n v="0"/>
    <n v="0"/>
    <n v="0"/>
    <n v="0"/>
    <n v="34"/>
    <n v="0"/>
    <m/>
    <x v="1"/>
    <x v="62"/>
    <m/>
    <m/>
  </r>
  <r>
    <x v="894"/>
    <m/>
    <s v="female"/>
    <m/>
    <n v="29"/>
    <n v="69.478440000000006"/>
    <n v="0"/>
    <n v="0"/>
    <x v="0"/>
    <s v="Remote Hypothyroidism"/>
    <s v="."/>
    <s v="."/>
    <s v="."/>
    <n v="0"/>
    <n v="0"/>
    <n v="0"/>
    <n v="0"/>
    <n v="0"/>
    <n v="34"/>
    <n v="0"/>
    <m/>
    <x v="3"/>
    <x v="11"/>
    <m/>
    <m/>
  </r>
  <r>
    <x v="894"/>
    <m/>
    <s v="female"/>
    <m/>
    <n v="28"/>
    <n v="69.478440000000006"/>
    <n v="0.5"/>
    <n v="0"/>
    <x v="15"/>
    <s v="."/>
    <s v="."/>
    <s v="."/>
    <s v="."/>
    <n v="0"/>
    <n v="0"/>
    <n v="0.5"/>
    <n v="0"/>
    <n v="0"/>
    <n v="34"/>
    <n v="0.5"/>
    <m/>
    <x v="1"/>
    <x v="13"/>
    <m/>
    <m/>
  </r>
  <r>
    <x v="894"/>
    <m/>
    <s v="female"/>
    <m/>
    <n v="29"/>
    <n v="69.478440000000006"/>
    <n v="0"/>
    <n v="0"/>
    <x v="0"/>
    <s v="."/>
    <s v="."/>
    <s v="."/>
    <s v="."/>
    <n v="0"/>
    <n v="0"/>
    <n v="0"/>
    <n v="0"/>
    <n v="0"/>
    <n v="34"/>
    <n v="0"/>
    <m/>
    <x v="3"/>
    <x v="43"/>
    <m/>
    <m/>
  </r>
  <r>
    <x v="894"/>
    <m/>
    <s v="female"/>
    <m/>
    <n v="29"/>
    <n v="69.478440000000006"/>
    <n v="0"/>
    <n v="0"/>
    <x v="0"/>
    <s v="."/>
    <s v="."/>
    <s v="."/>
    <s v="."/>
    <n v="0"/>
    <n v="0"/>
    <n v="0"/>
    <n v="0"/>
    <n v="0"/>
    <n v="34"/>
    <n v="0"/>
    <m/>
    <x v="1"/>
    <x v="73"/>
    <m/>
    <m/>
  </r>
  <r>
    <x v="895"/>
    <m/>
    <s v="female"/>
    <m/>
    <n v="30"/>
    <n v="52.068446999999999"/>
    <n v="0"/>
    <n v="0"/>
    <x v="0"/>
    <s v="."/>
    <s v="."/>
    <s v="."/>
    <s v="."/>
    <n v="0"/>
    <n v="0"/>
    <n v="0"/>
    <n v="0"/>
    <n v="0"/>
    <n v="33"/>
    <n v="0"/>
    <m/>
    <x v="0"/>
    <x v="62"/>
    <m/>
    <m/>
  </r>
  <r>
    <x v="895"/>
    <m/>
    <s v="female"/>
    <m/>
    <n v="29"/>
    <n v="52.068446999999999"/>
    <n v="0"/>
    <n v="0"/>
    <x v="0"/>
    <s v="."/>
    <s v="."/>
    <s v="."/>
    <s v="."/>
    <n v="0"/>
    <n v="0"/>
    <n v="0"/>
    <n v="0"/>
    <n v="0"/>
    <n v="33"/>
    <n v="0"/>
    <m/>
    <x v="10"/>
    <x v="10"/>
    <m/>
    <m/>
  </r>
  <r>
    <x v="895"/>
    <m/>
    <s v="female"/>
    <m/>
    <n v="30"/>
    <n v="52.068446999999999"/>
    <n v="0"/>
    <n v="0"/>
    <x v="0"/>
    <s v="."/>
    <s v="."/>
    <s v="."/>
    <s v="."/>
    <n v="0"/>
    <n v="0"/>
    <n v="0"/>
    <n v="0"/>
    <n v="0"/>
    <n v="33"/>
    <n v="0"/>
    <m/>
    <x v="10"/>
    <x v="43"/>
    <m/>
    <m/>
  </r>
  <r>
    <x v="895"/>
    <m/>
    <s v="female"/>
    <m/>
    <n v="30"/>
    <n v="52.068446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895"/>
    <m/>
    <s v="female"/>
    <m/>
    <n v="29"/>
    <n v="52.068446999999999"/>
    <n v="0"/>
    <n v="0"/>
    <x v="0"/>
    <s v="."/>
    <s v="."/>
    <s v="."/>
    <s v="."/>
    <n v="0"/>
    <n v="0"/>
    <n v="0"/>
    <n v="0"/>
    <n v="0"/>
    <n v="33"/>
    <n v="0"/>
    <m/>
    <x v="3"/>
    <x v="43"/>
    <m/>
    <m/>
  </r>
  <r>
    <x v="896"/>
    <m/>
    <s v="female"/>
    <m/>
    <n v="28"/>
    <n v="66.992469999999997"/>
    <n v="0"/>
    <n v="0"/>
    <x v="0"/>
    <s v="."/>
    <s v="."/>
    <s v="."/>
    <s v="."/>
    <n v="0"/>
    <n v="0"/>
    <n v="0"/>
    <n v="0"/>
    <n v="0"/>
    <n v="33"/>
    <n v="0"/>
    <m/>
    <x v="1"/>
    <x v="213"/>
    <m/>
    <m/>
  </r>
  <r>
    <x v="896"/>
    <m/>
    <s v="female"/>
    <m/>
    <n v="29"/>
    <n v="66.992469999999997"/>
    <n v="0"/>
    <n v="0"/>
    <x v="0"/>
    <s v="."/>
    <s v="."/>
    <s v="."/>
    <s v="."/>
    <n v="0"/>
    <n v="0"/>
    <n v="0"/>
    <n v="0"/>
    <n v="0"/>
    <n v="33"/>
    <n v="0"/>
    <m/>
    <x v="1"/>
    <x v="214"/>
    <m/>
    <m/>
  </r>
  <r>
    <x v="896"/>
    <m/>
    <s v="female"/>
    <m/>
    <n v="25"/>
    <n v="66.992469999999997"/>
    <n v="0"/>
    <n v="0"/>
    <x v="0"/>
    <s v="."/>
    <s v="."/>
    <s v="."/>
    <s v="."/>
    <n v="0"/>
    <n v="0"/>
    <n v="0"/>
    <n v="0"/>
    <n v="0"/>
    <n v="33"/>
    <n v="0"/>
    <m/>
    <x v="1"/>
    <x v="189"/>
    <m/>
    <m/>
  </r>
  <r>
    <x v="896"/>
    <m/>
    <s v="female"/>
    <m/>
    <n v="30"/>
    <n v="66.992469999999997"/>
    <n v="0"/>
    <n v="0"/>
    <x v="0"/>
    <s v="Remote Hypothyroidism"/>
    <s v="."/>
    <s v="."/>
    <s v="."/>
    <n v="0"/>
    <n v="0"/>
    <n v="0"/>
    <n v="0"/>
    <n v="0"/>
    <n v="33"/>
    <n v="0"/>
    <m/>
    <x v="1"/>
    <x v="146"/>
    <m/>
    <m/>
  </r>
  <r>
    <x v="897"/>
    <m/>
    <s v="male"/>
    <m/>
    <n v="30"/>
    <n v="48.777549999999998"/>
    <n v="0"/>
    <n v="0"/>
    <x v="0"/>
    <s v="."/>
    <s v="."/>
    <s v="."/>
    <s v="."/>
    <n v="0"/>
    <n v="0"/>
    <n v="0"/>
    <n v="0"/>
    <n v="0"/>
    <n v="23"/>
    <n v="0"/>
    <m/>
    <x v="0"/>
    <x v="71"/>
    <m/>
    <m/>
  </r>
  <r>
    <x v="897"/>
    <m/>
    <s v="male"/>
    <m/>
    <n v="29"/>
    <n v="48.777549999999998"/>
    <n v="0"/>
    <n v="0"/>
    <x v="0"/>
    <s v="."/>
    <s v="."/>
    <s v="."/>
    <s v="."/>
    <n v="0"/>
    <n v="0"/>
    <n v="0"/>
    <n v="0"/>
    <n v="0"/>
    <n v="23"/>
    <n v="0"/>
    <m/>
    <x v="7"/>
    <x v="56"/>
    <m/>
    <m/>
  </r>
  <r>
    <x v="897"/>
    <m/>
    <s v="male"/>
    <m/>
    <n v="29"/>
    <n v="48.777549999999998"/>
    <n v="0"/>
    <n v="0"/>
    <x v="0"/>
    <s v="."/>
    <s v="."/>
    <s v="."/>
    <s v="."/>
    <n v="0"/>
    <n v="0"/>
    <n v="0"/>
    <n v="0"/>
    <n v="0"/>
    <n v="23"/>
    <n v="0"/>
    <m/>
    <x v="7"/>
    <x v="177"/>
    <m/>
    <m/>
  </r>
  <r>
    <x v="897"/>
    <m/>
    <s v="male"/>
    <m/>
    <n v="30"/>
    <n v="48.777549999999998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898"/>
    <m/>
    <s v="female"/>
    <m/>
    <n v="30"/>
    <n v="66.067080000000004"/>
    <n v="0"/>
    <n v="0"/>
    <x v="0"/>
    <s v="."/>
    <s v="."/>
    <s v="."/>
    <s v="."/>
    <n v="0"/>
    <n v="0"/>
    <n v="0"/>
    <n v="0"/>
    <n v="0"/>
    <n v="34"/>
    <n v="0"/>
    <m/>
    <x v="0"/>
    <x v="46"/>
    <m/>
    <m/>
  </r>
  <r>
    <x v="898"/>
    <m/>
    <s v="female"/>
    <m/>
    <n v="30"/>
    <n v="66.067080000000004"/>
    <n v="0"/>
    <n v="0"/>
    <x v="0"/>
    <s v="."/>
    <s v="."/>
    <s v="."/>
    <s v="."/>
    <n v="0"/>
    <n v="0"/>
    <n v="0"/>
    <n v="0"/>
    <n v="0"/>
    <n v="34"/>
    <n v="0"/>
    <m/>
    <x v="3"/>
    <x v="73"/>
    <m/>
    <m/>
  </r>
  <r>
    <x v="898"/>
    <m/>
    <s v="female"/>
    <m/>
    <n v="30"/>
    <n v="66.067080000000004"/>
    <n v="0"/>
    <n v="0"/>
    <x v="0"/>
    <s v="."/>
    <s v="."/>
    <s v="."/>
    <s v="."/>
    <n v="0"/>
    <n v="0"/>
    <n v="0"/>
    <n v="0"/>
    <n v="0"/>
    <n v="34"/>
    <n v="0"/>
    <m/>
    <x v="1"/>
    <x v="12"/>
    <m/>
    <m/>
  </r>
  <r>
    <x v="898"/>
    <m/>
    <s v="female"/>
    <m/>
    <n v="29"/>
    <n v="66.067080000000004"/>
    <n v="0"/>
    <n v="0"/>
    <x v="0"/>
    <s v="."/>
    <s v="."/>
    <s v="."/>
    <s v="."/>
    <n v="0"/>
    <n v="0"/>
    <n v="0"/>
    <n v="0"/>
    <n v="0"/>
    <n v="34"/>
    <n v="0"/>
    <m/>
    <x v="1"/>
    <x v="38"/>
    <m/>
    <m/>
  </r>
  <r>
    <x v="898"/>
    <m/>
    <s v="female"/>
    <m/>
    <n v="30"/>
    <n v="66.067080000000004"/>
    <n v="0"/>
    <n v="0"/>
    <x v="0"/>
    <s v="."/>
    <s v="."/>
    <s v="."/>
    <s v="."/>
    <n v="0"/>
    <n v="0"/>
    <n v="0"/>
    <n v="0"/>
    <n v="0"/>
    <n v="34"/>
    <n v="0"/>
    <m/>
    <x v="3"/>
    <x v="11"/>
    <m/>
    <m/>
  </r>
  <r>
    <x v="898"/>
    <m/>
    <s v="female"/>
    <m/>
    <n v="29"/>
    <n v="66.067080000000004"/>
    <n v="0"/>
    <n v="0"/>
    <x v="0"/>
    <s v="."/>
    <s v="."/>
    <s v="."/>
    <s v="."/>
    <n v="0"/>
    <n v="0"/>
    <n v="0"/>
    <n v="0"/>
    <n v="0"/>
    <n v="34"/>
    <n v="0"/>
    <m/>
    <x v="1"/>
    <x v="44"/>
    <m/>
    <m/>
  </r>
  <r>
    <x v="898"/>
    <m/>
    <s v="female"/>
    <m/>
    <n v="28"/>
    <n v="66.067080000000004"/>
    <n v="0"/>
    <n v="0"/>
    <x v="0"/>
    <s v="."/>
    <s v="."/>
    <s v="."/>
    <s v="."/>
    <n v="0"/>
    <n v="0"/>
    <n v="0"/>
    <n v="0"/>
    <n v="0"/>
    <n v="34"/>
    <n v="0"/>
    <m/>
    <x v="1"/>
    <x v="74"/>
    <m/>
    <m/>
  </r>
  <r>
    <x v="898"/>
    <m/>
    <s v="female"/>
    <m/>
    <n v="30"/>
    <n v="66.067080000000004"/>
    <n v="0"/>
    <n v="0"/>
    <x v="0"/>
    <s v="."/>
    <s v="."/>
    <s v="."/>
    <s v="."/>
    <n v="0"/>
    <n v="0"/>
    <n v="0"/>
    <n v="0"/>
    <n v="0"/>
    <n v="34"/>
    <n v="0"/>
    <m/>
    <x v="1"/>
    <x v="78"/>
    <m/>
    <m/>
  </r>
  <r>
    <x v="898"/>
    <m/>
    <s v="female"/>
    <m/>
    <n v="27"/>
    <n v="66.067080000000004"/>
    <n v="0"/>
    <n v="0"/>
    <x v="0"/>
    <s v="."/>
    <s v="."/>
    <s v="."/>
    <s v="."/>
    <n v="0"/>
    <n v="0"/>
    <n v="0"/>
    <n v="0"/>
    <n v="0"/>
    <n v="34"/>
    <n v="0"/>
    <m/>
    <x v="1"/>
    <x v="62"/>
    <m/>
    <m/>
  </r>
  <r>
    <x v="898"/>
    <m/>
    <s v="female"/>
    <m/>
    <n v="29"/>
    <n v="66.067080000000004"/>
    <n v="0"/>
    <n v="0"/>
    <x v="0"/>
    <s v="."/>
    <s v="."/>
    <s v="."/>
    <s v="."/>
    <n v="0"/>
    <n v="0"/>
    <n v="0"/>
    <n v="0"/>
    <n v="0"/>
    <n v="34"/>
    <n v="0"/>
    <m/>
    <x v="1"/>
    <x v="38"/>
    <m/>
    <m/>
  </r>
  <r>
    <x v="898"/>
    <m/>
    <s v="female"/>
    <m/>
    <n v="29"/>
    <n v="66.067080000000004"/>
    <n v="0.5"/>
    <n v="0"/>
    <x v="4"/>
    <s v="."/>
    <s v="."/>
    <s v="."/>
    <s v="."/>
    <n v="0"/>
    <n v="0.5"/>
    <n v="0.5"/>
    <n v="0"/>
    <n v="0"/>
    <n v="34"/>
    <n v="1"/>
    <m/>
    <x v="1"/>
    <x v="63"/>
    <m/>
    <m/>
  </r>
  <r>
    <x v="898"/>
    <m/>
    <s v="female"/>
    <m/>
    <n v="28"/>
    <n v="66.067080000000004"/>
    <n v="0.5"/>
    <n v="0"/>
    <x v="4"/>
    <s v="."/>
    <s v="."/>
    <s v="."/>
    <s v="."/>
    <n v="0.5"/>
    <n v="0.5"/>
    <n v="1"/>
    <n v="0.5"/>
    <n v="0"/>
    <n v="34"/>
    <n v="2.5"/>
    <m/>
    <x v="1"/>
    <x v="61"/>
    <m/>
    <m/>
  </r>
  <r>
    <x v="898"/>
    <m/>
    <s v="female"/>
    <m/>
    <n v="28"/>
    <n v="66.067080000000004"/>
    <n v="0.5"/>
    <n v="0.5"/>
    <x v="4"/>
    <s v="."/>
    <s v="."/>
    <s v="."/>
    <s v="."/>
    <n v="0"/>
    <n v="0.5"/>
    <n v="0.5"/>
    <n v="0.5"/>
    <n v="0"/>
    <n v="34"/>
    <n v="2"/>
    <m/>
    <x v="0"/>
    <x v="0"/>
    <m/>
    <m/>
  </r>
  <r>
    <x v="899"/>
    <m/>
    <s v="male"/>
    <m/>
    <n v="25"/>
    <n v="73.735793999999999"/>
    <n v="0.5"/>
    <n v="0"/>
    <x v="2"/>
    <s v="."/>
    <s v="."/>
    <s v="."/>
    <s v="."/>
    <n v="0"/>
    <n v="0.5"/>
    <n v="0.5"/>
    <n v="0"/>
    <n v="0"/>
    <n v="33"/>
    <n v="1"/>
    <m/>
    <x v="0"/>
    <x v="74"/>
    <m/>
    <m/>
  </r>
  <r>
    <x v="899"/>
    <m/>
    <s v="male"/>
    <m/>
    <n v="25"/>
    <n v="73.735793999999999"/>
    <n v="0.5"/>
    <n v="0.5"/>
    <x v="4"/>
    <s v="."/>
    <s v="."/>
    <s v="."/>
    <s v="."/>
    <n v="0.5"/>
    <n v="0.5"/>
    <n v="0.5"/>
    <n v="0.5"/>
    <n v="0"/>
    <n v="33"/>
    <n v="2.5"/>
    <m/>
    <x v="0"/>
    <x v="133"/>
    <m/>
    <m/>
  </r>
  <r>
    <x v="899"/>
    <m/>
    <s v="male"/>
    <m/>
    <n v="25"/>
    <n v="73.735793999999999"/>
    <n v="0.5"/>
    <n v="0"/>
    <x v="4"/>
    <s v="."/>
    <s v="."/>
    <s v="."/>
    <s v="."/>
    <n v="0.5"/>
    <n v="0.5"/>
    <n v="0.5"/>
    <n v="1"/>
    <n v="0"/>
    <n v="33"/>
    <n v="2.5"/>
    <m/>
    <x v="14"/>
    <x v="25"/>
    <m/>
    <m/>
  </r>
  <r>
    <x v="899"/>
    <m/>
    <s v="male"/>
    <m/>
    <n v="23"/>
    <n v="73.735793999999999"/>
    <n v="1"/>
    <n v="1"/>
    <x v="4"/>
    <s v="."/>
    <s v="."/>
    <s v="."/>
    <s v="."/>
    <n v="1"/>
    <n v="1"/>
    <n v="1"/>
    <n v="1"/>
    <n v="0"/>
    <n v="33"/>
    <n v="5"/>
    <m/>
    <x v="6"/>
    <x v="110"/>
    <m/>
    <m/>
  </r>
  <r>
    <x v="899"/>
    <m/>
    <s v="male"/>
    <m/>
    <n v="22"/>
    <n v="73.735793999999999"/>
    <n v="1"/>
    <n v="2"/>
    <x v="4"/>
    <s v="Active B-12 Deficiency"/>
    <s v="."/>
    <s v="."/>
    <s v="."/>
    <n v="1"/>
    <n v="1"/>
    <n v="1"/>
    <n v="1"/>
    <n v="1"/>
    <n v="33"/>
    <n v="7"/>
    <m/>
    <x v="6"/>
    <x v="21"/>
    <m/>
    <m/>
  </r>
  <r>
    <x v="899"/>
    <m/>
    <s v="male"/>
    <m/>
    <n v="17"/>
    <n v="73.735793999999999"/>
    <n v="2"/>
    <n v="2"/>
    <x v="14"/>
    <s v="Active PD idiopathic"/>
    <s v="."/>
    <s v="."/>
    <s v="."/>
    <n v="2"/>
    <n v="2"/>
    <n v="2"/>
    <n v="2"/>
    <n v="2"/>
    <n v="33"/>
    <n v="12"/>
    <m/>
    <x v="6"/>
    <x v="50"/>
    <m/>
    <m/>
  </r>
  <r>
    <x v="900"/>
    <m/>
    <s v="male"/>
    <m/>
    <n v="26"/>
    <n v="69.801506000000003"/>
    <n v="0"/>
    <n v="0"/>
    <x v="0"/>
    <s v="."/>
    <s v="."/>
    <s v="."/>
    <s v="."/>
    <n v="0"/>
    <n v="0"/>
    <n v="0"/>
    <n v="0"/>
    <n v="0"/>
    <n v="33"/>
    <n v="0"/>
    <m/>
    <x v="6"/>
    <x v="72"/>
    <m/>
    <m/>
  </r>
  <r>
    <x v="900"/>
    <m/>
    <s v="male"/>
    <m/>
    <n v="29"/>
    <n v="69.801506000000003"/>
    <n v="0"/>
    <n v="0"/>
    <x v="0"/>
    <s v="."/>
    <s v="."/>
    <s v="."/>
    <s v="."/>
    <n v="0"/>
    <n v="0"/>
    <n v="0"/>
    <n v="0"/>
    <n v="0"/>
    <n v="33"/>
    <n v="0"/>
    <m/>
    <x v="6"/>
    <x v="49"/>
    <m/>
    <m/>
  </r>
  <r>
    <x v="900"/>
    <m/>
    <s v="male"/>
    <m/>
    <n v="30"/>
    <n v="69.801506000000003"/>
    <n v="0"/>
    <n v="0"/>
    <x v="0"/>
    <s v="."/>
    <s v="."/>
    <s v="."/>
    <s v="."/>
    <n v="0"/>
    <n v="0"/>
    <n v="0"/>
    <n v="0"/>
    <n v="0"/>
    <n v="33"/>
    <n v="0"/>
    <m/>
    <x v="6"/>
    <x v="147"/>
    <m/>
    <m/>
  </r>
  <r>
    <x v="900"/>
    <m/>
    <s v="male"/>
    <m/>
    <n v="28"/>
    <n v="69.801506000000003"/>
    <n v="0"/>
    <n v="0"/>
    <x v="0"/>
    <s v="."/>
    <s v="."/>
    <s v="."/>
    <s v="."/>
    <n v="0"/>
    <n v="0"/>
    <n v="0"/>
    <n v="0"/>
    <n v="0"/>
    <n v="33"/>
    <n v="0"/>
    <m/>
    <x v="7"/>
    <x v="112"/>
    <m/>
    <m/>
  </r>
  <r>
    <x v="900"/>
    <m/>
    <s v="male"/>
    <m/>
    <n v="28"/>
    <n v="69.801506000000003"/>
    <n v="0"/>
    <n v="0"/>
    <x v="0"/>
    <s v="."/>
    <s v="."/>
    <s v="."/>
    <s v="."/>
    <n v="0"/>
    <n v="0"/>
    <n v="0"/>
    <n v="0"/>
    <n v="0"/>
    <n v="33"/>
    <n v="0"/>
    <m/>
    <x v="6"/>
    <x v="14"/>
    <m/>
    <m/>
  </r>
  <r>
    <x v="900"/>
    <m/>
    <s v="male"/>
    <m/>
    <n v="29"/>
    <n v="69.801506000000003"/>
    <n v="0"/>
    <n v="0"/>
    <x v="0"/>
    <s v="."/>
    <s v="."/>
    <s v="."/>
    <s v="."/>
    <n v="0"/>
    <n v="0"/>
    <n v="0"/>
    <n v="0"/>
    <n v="0"/>
    <n v="33"/>
    <n v="0"/>
    <m/>
    <x v="7"/>
    <x v="147"/>
    <m/>
    <m/>
  </r>
  <r>
    <x v="900"/>
    <m/>
    <s v="male"/>
    <m/>
    <n v="30"/>
    <n v="69.801506000000003"/>
    <n v="0"/>
    <n v="0"/>
    <x v="0"/>
    <s v="."/>
    <s v="."/>
    <s v="."/>
    <s v="."/>
    <n v="0"/>
    <n v="0"/>
    <n v="0"/>
    <n v="0"/>
    <n v="0"/>
    <n v="33"/>
    <n v="0"/>
    <m/>
    <x v="7"/>
    <x v="147"/>
    <m/>
    <m/>
  </r>
  <r>
    <x v="900"/>
    <m/>
    <s v="male"/>
    <m/>
    <n v="28"/>
    <n v="69.801506000000003"/>
    <n v="0"/>
    <n v="0"/>
    <x v="0"/>
    <s v="."/>
    <s v="."/>
    <s v="."/>
    <s v="."/>
    <n v="0"/>
    <n v="0"/>
    <n v="0"/>
    <n v="0"/>
    <n v="0"/>
    <n v="33"/>
    <n v="0"/>
    <m/>
    <x v="7"/>
    <x v="47"/>
    <m/>
    <m/>
  </r>
  <r>
    <x v="900"/>
    <m/>
    <s v="male"/>
    <m/>
    <n v="29"/>
    <n v="69.801506000000003"/>
    <n v="0"/>
    <n v="0"/>
    <x v="0"/>
    <s v="."/>
    <s v="."/>
    <s v="."/>
    <s v="."/>
    <n v="0"/>
    <n v="0"/>
    <n v="0"/>
    <n v="0"/>
    <n v="0"/>
    <n v="33"/>
    <n v="0"/>
    <m/>
    <x v="7"/>
    <x v="47"/>
    <m/>
    <m/>
  </r>
  <r>
    <x v="900"/>
    <m/>
    <s v="male"/>
    <m/>
    <n v="29"/>
    <n v="69.801506000000003"/>
    <n v="0"/>
    <n v="0"/>
    <x v="0"/>
    <s v="."/>
    <s v="."/>
    <s v="."/>
    <s v="."/>
    <n v="0"/>
    <n v="0"/>
    <n v="0"/>
    <n v="0"/>
    <n v="0"/>
    <n v="33"/>
    <n v="0"/>
    <m/>
    <x v="7"/>
    <x v="43"/>
    <m/>
    <m/>
  </r>
  <r>
    <x v="900"/>
    <m/>
    <s v="male"/>
    <m/>
    <n v="29"/>
    <n v="69.801506000000003"/>
    <n v="0"/>
    <n v="0"/>
    <x v="0"/>
    <s v="."/>
    <s v="."/>
    <s v="."/>
    <s v="."/>
    <n v="0"/>
    <n v="0"/>
    <n v="0"/>
    <n v="0"/>
    <n v="0"/>
    <n v="33"/>
    <n v="0"/>
    <m/>
    <x v="7"/>
    <x v="46"/>
    <m/>
    <m/>
  </r>
  <r>
    <x v="901"/>
    <m/>
    <s v="female"/>
    <m/>
    <n v="29"/>
    <n v="69.023960000000002"/>
    <n v="0"/>
    <n v="0"/>
    <x v="0"/>
    <s v="Remote Mood disorder"/>
    <s v="."/>
    <s v="."/>
    <s v="."/>
    <n v="0"/>
    <n v="0"/>
    <n v="0"/>
    <n v="0"/>
    <n v="0"/>
    <n v="33"/>
    <n v="0"/>
    <m/>
    <x v="1"/>
    <x v="98"/>
    <m/>
    <m/>
  </r>
  <r>
    <x v="901"/>
    <m/>
    <s v="female"/>
    <m/>
    <n v="30"/>
    <n v="69.023960000000002"/>
    <n v="0"/>
    <n v="0"/>
    <x v="0"/>
    <s v="."/>
    <s v="."/>
    <s v="."/>
    <s v="."/>
    <n v="0"/>
    <n v="0"/>
    <n v="0"/>
    <n v="0"/>
    <n v="0"/>
    <n v="33"/>
    <n v="0"/>
    <m/>
    <x v="1"/>
    <x v="47"/>
    <m/>
    <m/>
  </r>
  <r>
    <x v="901"/>
    <m/>
    <s v="female"/>
    <m/>
    <n v="29"/>
    <n v="69.023960000000002"/>
    <n v="0"/>
    <n v="0"/>
    <x v="0"/>
    <s v="Remote Mood disorder"/>
    <s v="."/>
    <s v="."/>
    <s v="."/>
    <n v="0"/>
    <n v="0"/>
    <n v="0"/>
    <n v="0"/>
    <n v="0"/>
    <n v="33"/>
    <n v="0"/>
    <m/>
    <x v="1"/>
    <x v="44"/>
    <m/>
    <m/>
  </r>
  <r>
    <x v="901"/>
    <m/>
    <s v="female"/>
    <m/>
    <n v="29"/>
    <n v="69.023960000000002"/>
    <n v="0"/>
    <n v="0"/>
    <x v="0"/>
    <s v="Remote Mood disorder"/>
    <s v="."/>
    <s v="."/>
    <s v="."/>
    <n v="0"/>
    <n v="0"/>
    <n v="0"/>
    <n v="0"/>
    <n v="0"/>
    <n v="33"/>
    <n v="0"/>
    <m/>
    <x v="2"/>
    <x v="48"/>
    <m/>
    <m/>
  </r>
  <r>
    <x v="901"/>
    <m/>
    <s v="female"/>
    <m/>
    <n v="30"/>
    <n v="69.023960000000002"/>
    <n v="0"/>
    <n v="0"/>
    <x v="0"/>
    <s v="."/>
    <s v="."/>
    <s v="."/>
    <s v="."/>
    <n v="0"/>
    <n v="0"/>
    <n v="0"/>
    <n v="0"/>
    <n v="0"/>
    <n v="33"/>
    <n v="0"/>
    <m/>
    <x v="2"/>
    <x v="80"/>
    <m/>
    <m/>
  </r>
  <r>
    <x v="901"/>
    <m/>
    <s v="female"/>
    <m/>
    <n v="30"/>
    <n v="69.023960000000002"/>
    <n v="0"/>
    <n v="0"/>
    <x v="0"/>
    <s v="."/>
    <s v="."/>
    <s v="."/>
    <s v="."/>
    <n v="0"/>
    <n v="0"/>
    <n v="0"/>
    <n v="0"/>
    <n v="0"/>
    <n v="33"/>
    <n v="0"/>
    <m/>
    <x v="2"/>
    <x v="46"/>
    <m/>
    <m/>
  </r>
  <r>
    <x v="901"/>
    <m/>
    <s v="female"/>
    <m/>
    <n v="30"/>
    <n v="69.023960000000002"/>
    <n v="0"/>
    <n v="0"/>
    <x v="0"/>
    <s v="."/>
    <s v="."/>
    <s v="."/>
    <s v="."/>
    <n v="0"/>
    <n v="0"/>
    <n v="0"/>
    <n v="0"/>
    <n v="0"/>
    <n v="33"/>
    <n v="0"/>
    <m/>
    <x v="2"/>
    <x v="80"/>
    <m/>
    <m/>
  </r>
  <r>
    <x v="901"/>
    <m/>
    <s v="female"/>
    <m/>
    <n v="29"/>
    <n v="69.023960000000002"/>
    <n v="0"/>
    <n v="0"/>
    <x v="0"/>
    <s v="."/>
    <s v="."/>
    <s v="."/>
    <s v="."/>
    <n v="0"/>
    <n v="0"/>
    <n v="0"/>
    <n v="0"/>
    <n v="0"/>
    <n v="33"/>
    <n v="0"/>
    <m/>
    <x v="2"/>
    <x v="74"/>
    <m/>
    <m/>
  </r>
  <r>
    <x v="901"/>
    <m/>
    <s v="female"/>
    <m/>
    <n v="29"/>
    <n v="69.023960000000002"/>
    <n v="0"/>
    <n v="0"/>
    <x v="0"/>
    <s v="."/>
    <s v="."/>
    <s v="."/>
    <s v="."/>
    <n v="0"/>
    <n v="0"/>
    <n v="0"/>
    <n v="0"/>
    <n v="0"/>
    <n v="33"/>
    <n v="0"/>
    <m/>
    <x v="2"/>
    <x v="62"/>
    <m/>
    <m/>
  </r>
  <r>
    <x v="901"/>
    <m/>
    <s v="female"/>
    <m/>
    <n v="30"/>
    <n v="69.023960000000002"/>
    <n v="0"/>
    <n v="0"/>
    <x v="0"/>
    <s v="Remote Mood disorder"/>
    <s v="."/>
    <s v="."/>
    <s v="."/>
    <n v="0"/>
    <n v="0"/>
    <n v="0"/>
    <n v="0"/>
    <n v="0"/>
    <n v="33"/>
    <n v="0"/>
    <m/>
    <x v="5"/>
    <x v="57"/>
    <m/>
    <m/>
  </r>
  <r>
    <x v="901"/>
    <m/>
    <s v="female"/>
    <m/>
    <n v="29"/>
    <n v="69.023960000000002"/>
    <n v="0"/>
    <n v="0"/>
    <x v="0"/>
    <s v="."/>
    <s v="."/>
    <s v="."/>
    <s v="."/>
    <n v="0"/>
    <n v="0"/>
    <n v="0"/>
    <n v="0"/>
    <n v="0"/>
    <n v="33"/>
    <n v="0"/>
    <m/>
    <x v="5"/>
    <x v="87"/>
    <m/>
    <m/>
  </r>
  <r>
    <x v="902"/>
    <m/>
    <s v="female"/>
    <m/>
    <n v="30"/>
    <n v="59.356605999999999"/>
    <n v="0"/>
    <n v="0"/>
    <x v="0"/>
    <s v="."/>
    <s v="."/>
    <s v="."/>
    <s v="."/>
    <n v="0"/>
    <n v="0"/>
    <n v="0"/>
    <n v="0"/>
    <n v="0"/>
    <n v="33"/>
    <n v="0"/>
    <m/>
    <x v="1"/>
    <x v="17"/>
    <m/>
    <m/>
  </r>
  <r>
    <x v="903"/>
    <m/>
    <s v="female"/>
    <m/>
    <n v="30"/>
    <n v="65.935659999999999"/>
    <n v="0"/>
    <n v="0"/>
    <x v="0"/>
    <s v="."/>
    <s v="."/>
    <s v="."/>
    <s v="."/>
    <n v="0"/>
    <n v="0"/>
    <n v="0"/>
    <n v="0"/>
    <n v="0"/>
    <n v="34"/>
    <n v="0"/>
    <m/>
    <x v="0"/>
    <x v="147"/>
    <m/>
    <m/>
  </r>
  <r>
    <x v="903"/>
    <m/>
    <s v="female"/>
    <m/>
    <n v="30"/>
    <n v="65.935659999999999"/>
    <n v="0"/>
    <n v="0"/>
    <x v="0"/>
    <s v="."/>
    <s v="."/>
    <s v="."/>
    <s v="."/>
    <n v="0"/>
    <n v="0"/>
    <n v="0"/>
    <n v="0"/>
    <n v="0"/>
    <n v="34"/>
    <n v="0"/>
    <m/>
    <x v="2"/>
    <x v="15"/>
    <m/>
    <m/>
  </r>
  <r>
    <x v="903"/>
    <m/>
    <s v="female"/>
    <m/>
    <n v="30"/>
    <n v="65.935659999999999"/>
    <n v="0"/>
    <n v="0"/>
    <x v="0"/>
    <s v="."/>
    <s v="."/>
    <s v="."/>
    <s v="."/>
    <n v="0"/>
    <n v="0.5"/>
    <n v="0"/>
    <n v="0"/>
    <n v="0"/>
    <n v="34"/>
    <n v="0.5"/>
    <m/>
    <x v="5"/>
    <x v="48"/>
    <m/>
    <m/>
  </r>
  <r>
    <x v="903"/>
    <m/>
    <s v="female"/>
    <m/>
    <n v="30"/>
    <n v="65.935659999999999"/>
    <n v="0"/>
    <n v="0"/>
    <x v="0"/>
    <s v="."/>
    <s v="."/>
    <s v="."/>
    <s v="."/>
    <n v="0"/>
    <n v="0"/>
    <n v="0"/>
    <n v="0"/>
    <n v="0"/>
    <n v="34"/>
    <n v="0"/>
    <m/>
    <x v="2"/>
    <x v="47"/>
    <m/>
    <m/>
  </r>
  <r>
    <x v="903"/>
    <m/>
    <s v="female"/>
    <m/>
    <n v="30"/>
    <n v="65.935659999999999"/>
    <n v="0"/>
    <n v="0"/>
    <x v="0"/>
    <s v="."/>
    <s v="."/>
    <s v="."/>
    <s v="."/>
    <n v="0"/>
    <n v="0"/>
    <n v="0"/>
    <n v="0"/>
    <n v="0"/>
    <n v="34"/>
    <n v="0"/>
    <m/>
    <x v="2"/>
    <x v="1"/>
    <m/>
    <m/>
  </r>
  <r>
    <x v="903"/>
    <m/>
    <s v="female"/>
    <m/>
    <n v="30"/>
    <n v="65.935659999999999"/>
    <n v="0"/>
    <n v="0"/>
    <x v="0"/>
    <s v="."/>
    <s v="."/>
    <s v="."/>
    <s v="."/>
    <n v="0"/>
    <n v="0"/>
    <n v="0"/>
    <n v="0"/>
    <n v="0"/>
    <n v="34"/>
    <n v="0"/>
    <m/>
    <x v="2"/>
    <x v="147"/>
    <m/>
    <m/>
  </r>
  <r>
    <x v="903"/>
    <m/>
    <s v="female"/>
    <m/>
    <n v="30"/>
    <n v="65.935659999999999"/>
    <n v="0"/>
    <n v="0"/>
    <x v="0"/>
    <s v="."/>
    <s v="."/>
    <s v="."/>
    <s v="."/>
    <n v="0"/>
    <n v="0"/>
    <n v="0"/>
    <n v="0"/>
    <n v="0"/>
    <n v="34"/>
    <n v="0"/>
    <m/>
    <x v="5"/>
    <x v="17"/>
    <m/>
    <m/>
  </r>
  <r>
    <x v="903"/>
    <m/>
    <s v="female"/>
    <m/>
    <n v="30"/>
    <n v="65.935659999999999"/>
    <n v="0"/>
    <n v="0"/>
    <x v="0"/>
    <s v="."/>
    <s v="."/>
    <s v="."/>
    <s v="."/>
    <n v="0"/>
    <n v="0"/>
    <n v="0"/>
    <n v="0"/>
    <n v="0"/>
    <n v="34"/>
    <n v="0"/>
    <m/>
    <x v="5"/>
    <x v="147"/>
    <m/>
    <m/>
  </r>
  <r>
    <x v="904"/>
    <m/>
    <s v="female"/>
    <m/>
    <n v="30"/>
    <n v="68.284739999999999"/>
    <n v="0"/>
    <n v="0"/>
    <x v="0"/>
    <s v="."/>
    <s v="."/>
    <s v="."/>
    <s v="."/>
    <n v="0"/>
    <n v="0"/>
    <n v="0"/>
    <n v="0"/>
    <n v="0"/>
    <n v="33"/>
    <n v="0"/>
    <m/>
    <x v="3"/>
    <x v="67"/>
    <m/>
    <m/>
  </r>
  <r>
    <x v="904"/>
    <m/>
    <s v="female"/>
    <m/>
    <n v="28"/>
    <n v="68.284739999999999"/>
    <n v="0"/>
    <n v="0"/>
    <x v="0"/>
    <s v="."/>
    <s v="."/>
    <s v="."/>
    <s v="."/>
    <n v="0"/>
    <n v="0"/>
    <n v="0"/>
    <n v="0"/>
    <n v="0"/>
    <n v="33"/>
    <n v="0"/>
    <m/>
    <x v="3"/>
    <x v="35"/>
    <m/>
    <m/>
  </r>
  <r>
    <x v="905"/>
    <m/>
    <s v="female"/>
    <m/>
    <n v="19"/>
    <n v="83.367549999999994"/>
    <n v="0.5"/>
    <n v="0.5"/>
    <x v="4"/>
    <s v="AD dem w/oth (list B) not contrib"/>
    <s v="Active Bereavement"/>
    <s v="."/>
    <s v="."/>
    <n v="0.5"/>
    <n v="1"/>
    <n v="1"/>
    <n v="1"/>
    <n v="0"/>
    <n v="33"/>
    <n v="4"/>
    <m/>
    <x v="17"/>
    <x v="186"/>
    <m/>
    <m/>
  </r>
  <r>
    <x v="906"/>
    <m/>
    <s v="male"/>
    <m/>
    <n v="30"/>
    <n v="65.486660000000001"/>
    <n v="0.5"/>
    <n v="0"/>
    <x v="4"/>
    <s v="."/>
    <s v="."/>
    <s v="."/>
    <s v="."/>
    <n v="0.5"/>
    <n v="0.5"/>
    <n v="0.5"/>
    <n v="0"/>
    <n v="0"/>
    <n v="33"/>
    <n v="1.5"/>
    <m/>
    <x v="0"/>
    <x v="8"/>
    <m/>
    <m/>
  </r>
  <r>
    <x v="906"/>
    <m/>
    <s v="male"/>
    <m/>
    <n v="26"/>
    <n v="65.486660000000001"/>
    <n v="0.5"/>
    <n v="0.5"/>
    <x v="4"/>
    <s v="."/>
    <s v="."/>
    <s v="."/>
    <s v="."/>
    <n v="1"/>
    <n v="0.5"/>
    <n v="0.5"/>
    <n v="0"/>
    <n v="0"/>
    <n v="33"/>
    <n v="2.5"/>
    <m/>
    <x v="0"/>
    <x v="6"/>
    <m/>
    <m/>
  </r>
  <r>
    <x v="906"/>
    <m/>
    <s v="male"/>
    <m/>
    <n v="28"/>
    <n v="65.486660000000001"/>
    <n v="0.5"/>
    <n v="0.5"/>
    <x v="4"/>
    <s v="."/>
    <s v="."/>
    <s v="."/>
    <s v="."/>
    <n v="0.5"/>
    <n v="0.5"/>
    <n v="0.5"/>
    <n v="0"/>
    <n v="0"/>
    <n v="33"/>
    <n v="2"/>
    <m/>
    <x v="7"/>
    <x v="8"/>
    <m/>
    <m/>
  </r>
  <r>
    <x v="906"/>
    <m/>
    <s v="male"/>
    <m/>
    <n v="27"/>
    <n v="65.486660000000001"/>
    <n v="0.5"/>
    <n v="0.5"/>
    <x v="4"/>
    <s v="."/>
    <s v="."/>
    <s v="."/>
    <s v="."/>
    <n v="1"/>
    <n v="0.5"/>
    <n v="0.5"/>
    <n v="0.5"/>
    <n v="1"/>
    <n v="33"/>
    <n v="4"/>
    <m/>
    <x v="7"/>
    <x v="32"/>
    <m/>
    <m/>
  </r>
  <r>
    <x v="906"/>
    <m/>
    <s v="male"/>
    <m/>
    <n v="27"/>
    <n v="65.486660000000001"/>
    <n v="0"/>
    <n v="0"/>
    <x v="0"/>
    <s v="."/>
    <s v="."/>
    <s v="."/>
    <s v="."/>
    <n v="0"/>
    <n v="0.5"/>
    <n v="0"/>
    <n v="0"/>
    <n v="0"/>
    <n v="33"/>
    <n v="0.5"/>
    <m/>
    <x v="6"/>
    <x v="7"/>
    <m/>
    <m/>
  </r>
  <r>
    <x v="906"/>
    <m/>
    <s v="male"/>
    <m/>
    <n v="29"/>
    <n v="65.486660000000001"/>
    <n v="0.5"/>
    <n v="0"/>
    <x v="12"/>
    <s v="Remote Major Head Trauma"/>
    <s v="."/>
    <s v="."/>
    <s v="."/>
    <n v="0"/>
    <n v="0.5"/>
    <n v="0"/>
    <n v="0"/>
    <n v="1"/>
    <n v="33"/>
    <n v="1.5"/>
    <m/>
    <x v="7"/>
    <x v="8"/>
    <m/>
    <m/>
  </r>
  <r>
    <x v="906"/>
    <m/>
    <s v="male"/>
    <m/>
    <n v="30"/>
    <n v="65.486660000000001"/>
    <n v="0"/>
    <n v="0"/>
    <x v="0"/>
    <s v="."/>
    <s v="."/>
    <s v="."/>
    <s v="."/>
    <n v="0"/>
    <n v="0"/>
    <n v="0"/>
    <n v="0"/>
    <n v="0"/>
    <n v="33"/>
    <n v="0"/>
    <m/>
    <x v="7"/>
    <x v="6"/>
    <m/>
    <m/>
  </r>
  <r>
    <x v="906"/>
    <m/>
    <s v="male"/>
    <m/>
    <n v="27"/>
    <n v="65.486660000000001"/>
    <n v="0"/>
    <n v="0"/>
    <x v="0"/>
    <s v="Active Mood disorder"/>
    <s v="."/>
    <s v="."/>
    <s v="."/>
    <n v="0"/>
    <n v="0"/>
    <n v="0"/>
    <n v="0"/>
    <n v="0"/>
    <n v="33"/>
    <n v="0"/>
    <m/>
    <x v="7"/>
    <x v="6"/>
    <m/>
    <m/>
  </r>
  <r>
    <x v="906"/>
    <m/>
    <s v="male"/>
    <m/>
    <n v="26"/>
    <n v="65.486660000000001"/>
    <n v="0.5"/>
    <n v="0"/>
    <x v="1"/>
    <s v="Remote Mood disorder"/>
    <s v="."/>
    <s v="."/>
    <s v="."/>
    <n v="0"/>
    <n v="0"/>
    <n v="0"/>
    <n v="0"/>
    <n v="1"/>
    <n v="33"/>
    <n v="1"/>
    <m/>
    <x v="7"/>
    <x v="8"/>
    <m/>
    <m/>
  </r>
  <r>
    <x v="906"/>
    <m/>
    <s v="male"/>
    <m/>
    <n v="26"/>
    <n v="65.486660000000001"/>
    <n v="0"/>
    <n v="0"/>
    <x v="0"/>
    <s v="."/>
    <s v="."/>
    <s v="."/>
    <s v="."/>
    <n v="0"/>
    <n v="0"/>
    <n v="0"/>
    <n v="0"/>
    <n v="0"/>
    <n v="33"/>
    <n v="0"/>
    <m/>
    <x v="7"/>
    <x v="79"/>
    <m/>
    <m/>
  </r>
  <r>
    <x v="906"/>
    <m/>
    <s v="male"/>
    <m/>
    <n v="27"/>
    <n v="65.486660000000001"/>
    <n v="0"/>
    <n v="0"/>
    <x v="0"/>
    <s v="."/>
    <s v="."/>
    <s v="."/>
    <s v="."/>
    <n v="0"/>
    <n v="0"/>
    <n v="0"/>
    <n v="0"/>
    <n v="0"/>
    <n v="33"/>
    <n v="0"/>
    <m/>
    <x v="7"/>
    <x v="36"/>
    <m/>
    <m/>
  </r>
  <r>
    <x v="907"/>
    <m/>
    <s v="male"/>
    <m/>
    <n v="30"/>
    <n v="81.127989999999997"/>
    <n v="0"/>
    <n v="0"/>
    <x v="0"/>
    <s v="Remote Mood disorder"/>
    <s v="."/>
    <s v="."/>
    <s v="."/>
    <n v="0"/>
    <n v="0"/>
    <n v="0"/>
    <n v="0"/>
    <n v="0"/>
    <n v="23"/>
    <n v="0"/>
    <m/>
    <x v="4"/>
    <x v="15"/>
    <m/>
    <m/>
  </r>
  <r>
    <x v="907"/>
    <m/>
    <s v="male"/>
    <m/>
    <n v="30"/>
    <n v="81.127989999999997"/>
    <n v="0"/>
    <n v="0"/>
    <x v="0"/>
    <s v="."/>
    <s v="."/>
    <s v="."/>
    <s v="."/>
    <n v="0"/>
    <n v="0"/>
    <n v="0"/>
    <n v="0"/>
    <n v="0"/>
    <n v="23"/>
    <n v="0"/>
    <m/>
    <x v="4"/>
    <x v="17"/>
    <m/>
    <m/>
  </r>
  <r>
    <x v="907"/>
    <m/>
    <s v="male"/>
    <m/>
    <n v="28"/>
    <n v="81.127989999999997"/>
    <n v="0"/>
    <n v="0"/>
    <x v="0"/>
    <s v="."/>
    <s v="."/>
    <s v="."/>
    <s v="."/>
    <n v="0"/>
    <n v="0"/>
    <n v="0"/>
    <n v="0"/>
    <n v="0"/>
    <n v="23"/>
    <n v="0"/>
    <m/>
    <x v="4"/>
    <x v="14"/>
    <m/>
    <m/>
  </r>
  <r>
    <x v="907"/>
    <m/>
    <s v="male"/>
    <m/>
    <n v="29"/>
    <n v="81.127989999999997"/>
    <n v="0"/>
    <n v="0"/>
    <x v="0"/>
    <s v="."/>
    <s v="."/>
    <s v="."/>
    <s v="."/>
    <n v="0"/>
    <n v="0"/>
    <n v="0"/>
    <n v="0"/>
    <n v="0"/>
    <n v="23"/>
    <n v="0"/>
    <m/>
    <x v="4"/>
    <x v="147"/>
    <m/>
    <m/>
  </r>
  <r>
    <x v="907"/>
    <m/>
    <s v="male"/>
    <m/>
    <n v="29"/>
    <n v="81.127989999999997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908"/>
    <m/>
    <s v="female"/>
    <m/>
    <n v="28"/>
    <n v="81.861739999999998"/>
    <n v="0"/>
    <n v="0"/>
    <x v="0"/>
    <s v="Remote Hypothyroidism"/>
    <s v="."/>
    <s v="."/>
    <s v="."/>
    <n v="0"/>
    <n v="0"/>
    <n v="0"/>
    <n v="0"/>
    <n v="0"/>
    <n v="23"/>
    <n v="0"/>
    <m/>
    <x v="4"/>
    <x v="44"/>
    <m/>
    <m/>
  </r>
  <r>
    <x v="908"/>
    <m/>
    <s v="female"/>
    <m/>
    <n v="28"/>
    <n v="81.861739999999998"/>
    <n v="0"/>
    <n v="0"/>
    <x v="0"/>
    <s v="."/>
    <s v="."/>
    <s v="."/>
    <s v="."/>
    <n v="0"/>
    <n v="0"/>
    <n v="0"/>
    <n v="0"/>
    <n v="0"/>
    <n v="23"/>
    <n v="0"/>
    <m/>
    <x v="4"/>
    <x v="61"/>
    <m/>
    <m/>
  </r>
  <r>
    <x v="908"/>
    <m/>
    <s v="female"/>
    <m/>
    <n v="25"/>
    <n v="81.861739999999998"/>
    <n v="0"/>
    <n v="0"/>
    <x v="0"/>
    <s v="Remote Hypothyroidism"/>
    <s v="."/>
    <s v="."/>
    <s v="."/>
    <n v="0"/>
    <n v="0.5"/>
    <n v="0"/>
    <n v="0"/>
    <n v="0"/>
    <n v="23"/>
    <n v="0.5"/>
    <m/>
    <x v="4"/>
    <x v="63"/>
    <m/>
    <m/>
  </r>
  <r>
    <x v="909"/>
    <m/>
    <s v="male"/>
    <m/>
    <n v="22"/>
    <n v="81.982200000000006"/>
    <n v="0.5"/>
    <n v="0.5"/>
    <x v="4"/>
    <s v="."/>
    <s v="."/>
    <s v="."/>
    <s v="."/>
    <n v="0.5"/>
    <n v="1"/>
    <n v="1"/>
    <n v="1"/>
    <n v="0"/>
    <n v="34"/>
    <n v="4"/>
    <m/>
    <x v="6"/>
    <x v="8"/>
    <m/>
    <m/>
  </r>
  <r>
    <x v="909"/>
    <m/>
    <s v="male"/>
    <m/>
    <n v="22"/>
    <n v="81.982200000000006"/>
    <n v="0.5"/>
    <n v="0.5"/>
    <x v="4"/>
    <s v="."/>
    <s v="."/>
    <s v="."/>
    <s v="."/>
    <n v="0"/>
    <n v="1"/>
    <n v="1"/>
    <n v="1"/>
    <n v="0"/>
    <n v="34"/>
    <n v="3.5"/>
    <m/>
    <x v="14"/>
    <x v="34"/>
    <m/>
    <m/>
  </r>
  <r>
    <x v="909"/>
    <m/>
    <s v="male"/>
    <m/>
    <n v="23"/>
    <n v="81.982200000000006"/>
    <n v="1"/>
    <n v="0.5"/>
    <x v="4"/>
    <s v="."/>
    <s v="."/>
    <s v="."/>
    <s v="."/>
    <n v="1"/>
    <n v="0.5"/>
    <n v="1"/>
    <n v="1"/>
    <n v="1"/>
    <n v="34"/>
    <n v="5"/>
    <m/>
    <x v="6"/>
    <x v="7"/>
    <m/>
    <m/>
  </r>
  <r>
    <x v="909"/>
    <m/>
    <s v="male"/>
    <m/>
    <n v="16"/>
    <n v="81.982200000000006"/>
    <n v="1"/>
    <n v="1"/>
    <x v="10"/>
    <s v="."/>
    <s v="."/>
    <s v="."/>
    <s v="."/>
    <n v="1"/>
    <n v="1"/>
    <n v="1"/>
    <n v="1"/>
    <n v="1"/>
    <n v="34"/>
    <n v="6"/>
    <m/>
    <x v="14"/>
    <x v="25"/>
    <m/>
    <m/>
  </r>
  <r>
    <x v="909"/>
    <m/>
    <s v="male"/>
    <m/>
    <n v="20"/>
    <n v="81.982200000000006"/>
    <n v="1"/>
    <n v="1"/>
    <x v="4"/>
    <s v="."/>
    <s v="."/>
    <s v="."/>
    <s v="."/>
    <n v="1"/>
    <n v="1"/>
    <n v="2"/>
    <n v="1"/>
    <n v="1"/>
    <n v="34"/>
    <n v="7"/>
    <m/>
    <x v="14"/>
    <x v="133"/>
    <m/>
    <m/>
  </r>
  <r>
    <x v="910"/>
    <m/>
    <s v="female"/>
    <m/>
    <n v="16"/>
    <n v="70.313484000000003"/>
    <n v="1"/>
    <n v="1"/>
    <x v="4"/>
    <s v="."/>
    <s v="."/>
    <s v="."/>
    <s v="."/>
    <n v="0.5"/>
    <n v="1"/>
    <n v="1"/>
    <n v="1"/>
    <n v="0"/>
    <n v="44"/>
    <n v="4.5"/>
    <m/>
    <x v="3"/>
    <x v="15"/>
    <m/>
    <m/>
  </r>
  <r>
    <x v="910"/>
    <m/>
    <s v="female"/>
    <m/>
    <n v="18"/>
    <n v="70.313484000000003"/>
    <n v="1"/>
    <n v="1"/>
    <x v="4"/>
    <s v="."/>
    <s v="."/>
    <s v="."/>
    <s v="."/>
    <n v="1"/>
    <n v="1"/>
    <n v="1"/>
    <n v="1"/>
    <n v="0"/>
    <n v="44"/>
    <n v="5"/>
    <m/>
    <x v="4"/>
    <x v="23"/>
    <m/>
    <m/>
  </r>
  <r>
    <x v="910"/>
    <m/>
    <s v="female"/>
    <m/>
    <n v="17"/>
    <n v="70.313484000000003"/>
    <n v="1"/>
    <n v="1"/>
    <x v="4"/>
    <s v="."/>
    <s v="."/>
    <s v="."/>
    <s v="."/>
    <n v="1"/>
    <n v="1"/>
    <n v="1"/>
    <n v="2"/>
    <n v="0"/>
    <n v="44"/>
    <n v="6"/>
    <m/>
    <x v="3"/>
    <x v="18"/>
    <m/>
    <m/>
  </r>
  <r>
    <x v="911"/>
    <m/>
    <s v="female"/>
    <m/>
    <n v="29"/>
    <n v="73.144424000000001"/>
    <n v="0"/>
    <n v="0"/>
    <x v="0"/>
    <s v="."/>
    <s v="."/>
    <s v="."/>
    <s v="."/>
    <n v="0"/>
    <n v="0"/>
    <n v="0"/>
    <n v="0"/>
    <n v="0"/>
    <n v="33"/>
    <n v="0"/>
    <m/>
    <x v="5"/>
    <x v="46"/>
    <m/>
    <m/>
  </r>
  <r>
    <x v="911"/>
    <m/>
    <s v="female"/>
    <m/>
    <n v="28"/>
    <n v="73.144424000000001"/>
    <n v="0"/>
    <n v="0"/>
    <x v="0"/>
    <s v="."/>
    <s v="."/>
    <s v="."/>
    <s v="."/>
    <n v="0"/>
    <n v="0"/>
    <n v="0"/>
    <n v="0"/>
    <n v="0"/>
    <n v="33"/>
    <n v="0"/>
    <m/>
    <x v="9"/>
    <x v="80"/>
    <m/>
    <m/>
  </r>
  <r>
    <x v="911"/>
    <m/>
    <s v="female"/>
    <m/>
    <n v="30"/>
    <n v="73.144424000000001"/>
    <n v="0"/>
    <n v="0"/>
    <x v="0"/>
    <s v="."/>
    <s v="."/>
    <s v="."/>
    <s v="."/>
    <n v="0"/>
    <n v="0"/>
    <n v="0"/>
    <n v="0"/>
    <n v="0"/>
    <n v="33"/>
    <n v="0"/>
    <m/>
    <x v="5"/>
    <x v="10"/>
    <m/>
    <m/>
  </r>
  <r>
    <x v="911"/>
    <m/>
    <s v="female"/>
    <m/>
    <n v="30"/>
    <n v="73.144424000000001"/>
    <n v="0"/>
    <n v="0"/>
    <x v="0"/>
    <s v="."/>
    <s v="."/>
    <s v="."/>
    <s v="."/>
    <n v="0"/>
    <n v="0"/>
    <n v="0"/>
    <n v="0"/>
    <n v="0"/>
    <n v="33"/>
    <n v="0"/>
    <m/>
    <x v="9"/>
    <x v="38"/>
    <m/>
    <m/>
  </r>
  <r>
    <x v="911"/>
    <m/>
    <s v="female"/>
    <m/>
    <n v="28"/>
    <n v="73.144424000000001"/>
    <n v="0"/>
    <n v="0"/>
    <x v="0"/>
    <s v="."/>
    <s v="."/>
    <s v="."/>
    <s v="."/>
    <n v="0"/>
    <n v="0"/>
    <n v="0"/>
    <n v="0"/>
    <n v="0"/>
    <n v="33"/>
    <n v="0"/>
    <m/>
    <x v="9"/>
    <x v="38"/>
    <m/>
    <m/>
  </r>
  <r>
    <x v="911"/>
    <m/>
    <s v="female"/>
    <m/>
    <n v="30"/>
    <n v="73.144424000000001"/>
    <n v="0"/>
    <n v="0"/>
    <x v="0"/>
    <s v="."/>
    <s v="."/>
    <s v="."/>
    <s v="."/>
    <n v="0"/>
    <n v="0"/>
    <n v="0"/>
    <n v="0"/>
    <n v="0"/>
    <n v="33"/>
    <n v="0"/>
    <m/>
    <x v="9"/>
    <x v="63"/>
    <m/>
    <m/>
  </r>
  <r>
    <x v="912"/>
    <m/>
    <s v="male"/>
    <m/>
    <n v="26"/>
    <n v="69.275840000000002"/>
    <n v="0"/>
    <n v="0"/>
    <x v="0"/>
    <s v="."/>
    <s v="."/>
    <s v="."/>
    <s v="."/>
    <n v="0"/>
    <n v="0"/>
    <n v="0"/>
    <n v="0"/>
    <n v="0"/>
    <n v="33"/>
    <n v="0"/>
    <m/>
    <x v="8"/>
    <x v="8"/>
    <m/>
    <m/>
  </r>
  <r>
    <x v="912"/>
    <m/>
    <s v="male"/>
    <m/>
    <n v="29"/>
    <n v="69.275840000000002"/>
    <n v="0"/>
    <n v="0"/>
    <x v="0"/>
    <s v="."/>
    <s v="."/>
    <s v="."/>
    <s v="."/>
    <n v="0"/>
    <n v="0"/>
    <n v="0"/>
    <n v="0"/>
    <n v="0"/>
    <n v="33"/>
    <n v="0"/>
    <m/>
    <x v="8"/>
    <x v="25"/>
    <m/>
    <m/>
  </r>
  <r>
    <x v="912"/>
    <m/>
    <s v="male"/>
    <m/>
    <n v="30"/>
    <n v="69.275840000000002"/>
    <n v="0"/>
    <n v="0"/>
    <x v="0"/>
    <s v="."/>
    <s v="."/>
    <s v="."/>
    <s v="."/>
    <n v="0"/>
    <n v="0"/>
    <n v="0"/>
    <n v="0"/>
    <n v="0"/>
    <n v="33"/>
    <n v="0"/>
    <m/>
    <x v="4"/>
    <x v="36"/>
    <m/>
    <m/>
  </r>
  <r>
    <x v="912"/>
    <m/>
    <s v="male"/>
    <m/>
    <n v="29"/>
    <n v="69.275840000000002"/>
    <n v="0.5"/>
    <n v="0"/>
    <x v="1"/>
    <s v="."/>
    <s v="."/>
    <s v="."/>
    <s v="."/>
    <n v="0"/>
    <n v="0"/>
    <n v="0.5"/>
    <n v="0"/>
    <n v="0"/>
    <n v="33"/>
    <n v="0.5"/>
    <m/>
    <x v="4"/>
    <x v="7"/>
    <m/>
    <m/>
  </r>
  <r>
    <x v="912"/>
    <m/>
    <s v="male"/>
    <m/>
    <n v="27"/>
    <n v="69.27584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13"/>
    <m/>
    <s v="male"/>
    <m/>
    <n v="29"/>
    <n v="69.103354999999993"/>
    <n v="0"/>
    <n v="0"/>
    <x v="0"/>
    <s v="Remote Bereavement"/>
    <s v="Remote Hypothyroidism"/>
    <s v="."/>
    <s v="."/>
    <n v="0"/>
    <n v="0"/>
    <n v="0"/>
    <n v="0"/>
    <n v="0"/>
    <n v="33"/>
    <n v="0"/>
    <m/>
    <x v="6"/>
    <x v="201"/>
    <m/>
    <m/>
  </r>
  <r>
    <x v="913"/>
    <m/>
    <s v="male"/>
    <m/>
    <n v="30"/>
    <n v="69.103354999999993"/>
    <n v="0"/>
    <n v="0"/>
    <x v="0"/>
    <s v="."/>
    <s v="."/>
    <s v="."/>
    <s v="."/>
    <n v="0"/>
    <n v="0"/>
    <n v="0"/>
    <n v="0"/>
    <n v="0"/>
    <n v="33"/>
    <n v="0"/>
    <m/>
    <x v="6"/>
    <x v="190"/>
    <m/>
    <m/>
  </r>
  <r>
    <x v="913"/>
    <m/>
    <s v="male"/>
    <m/>
    <n v="30"/>
    <n v="69.103354999999993"/>
    <n v="0"/>
    <n v="0"/>
    <x v="0"/>
    <s v="Remote Hypothyroidism"/>
    <s v="."/>
    <s v="."/>
    <s v="."/>
    <n v="0"/>
    <n v="0"/>
    <n v="0"/>
    <n v="0"/>
    <n v="0"/>
    <n v="33"/>
    <n v="0"/>
    <m/>
    <x v="0"/>
    <x v="0"/>
    <m/>
    <m/>
  </r>
  <r>
    <x v="914"/>
    <m/>
    <s v="female"/>
    <m/>
    <n v="29"/>
    <n v="53.560574000000003"/>
    <n v="0"/>
    <n v="0"/>
    <x v="0"/>
    <s v="Remote Mood disorder"/>
    <s v="."/>
    <s v="."/>
    <s v="."/>
    <n v="0"/>
    <n v="0"/>
    <n v="0"/>
    <n v="0"/>
    <n v="0"/>
    <n v="34"/>
    <n v="0"/>
    <m/>
    <x v="1"/>
    <x v="7"/>
    <m/>
    <m/>
  </r>
  <r>
    <x v="915"/>
    <m/>
    <s v="female"/>
    <m/>
    <n v="30"/>
    <n v="59.893222999999999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916"/>
    <m/>
    <s v="female"/>
    <m/>
    <n v="30"/>
    <n v="74.157425000000003"/>
    <n v="0"/>
    <n v="0"/>
    <x v="0"/>
    <s v="."/>
    <s v="."/>
    <s v="."/>
    <s v="."/>
    <n v="0"/>
    <n v="0"/>
    <n v="0"/>
    <n v="0"/>
    <n v="0"/>
    <n v="33"/>
    <n v="0"/>
    <m/>
    <x v="10"/>
    <x v="131"/>
    <m/>
    <m/>
  </r>
  <r>
    <x v="916"/>
    <m/>
    <s v="female"/>
    <m/>
    <n v="30"/>
    <n v="74.157425000000003"/>
    <n v="0"/>
    <n v="0"/>
    <x v="0"/>
    <s v="."/>
    <s v="."/>
    <s v="."/>
    <s v="."/>
    <n v="0"/>
    <n v="0"/>
    <n v="0"/>
    <n v="0"/>
    <n v="0"/>
    <n v="33"/>
    <n v="0"/>
    <m/>
    <x v="10"/>
    <x v="131"/>
    <m/>
    <m/>
  </r>
  <r>
    <x v="916"/>
    <m/>
    <s v="female"/>
    <m/>
    <n v="29"/>
    <n v="74.157425000000003"/>
    <n v="0"/>
    <n v="0"/>
    <x v="0"/>
    <s v="."/>
    <s v="."/>
    <s v="."/>
    <s v="."/>
    <n v="0"/>
    <n v="0"/>
    <n v="0"/>
    <n v="0"/>
    <n v="0"/>
    <n v="33"/>
    <n v="0"/>
    <m/>
    <x v="3"/>
    <x v="131"/>
    <m/>
    <m/>
  </r>
  <r>
    <x v="916"/>
    <m/>
    <s v="female"/>
    <m/>
    <n v="30"/>
    <n v="74.157425000000003"/>
    <n v="0"/>
    <n v="0"/>
    <x v="0"/>
    <s v="."/>
    <s v="."/>
    <s v="."/>
    <s v="."/>
    <n v="0"/>
    <n v="0"/>
    <n v="0"/>
    <n v="0"/>
    <n v="0"/>
    <n v="33"/>
    <n v="0"/>
    <m/>
    <x v="3"/>
    <x v="78"/>
    <m/>
    <m/>
  </r>
  <r>
    <x v="916"/>
    <m/>
    <s v="female"/>
    <m/>
    <n v="30"/>
    <n v="74.157425000000003"/>
    <n v="0"/>
    <n v="0"/>
    <x v="0"/>
    <s v="."/>
    <s v="."/>
    <s v="."/>
    <s v="."/>
    <n v="0"/>
    <n v="0"/>
    <n v="0"/>
    <n v="0"/>
    <n v="0"/>
    <n v="33"/>
    <n v="0"/>
    <m/>
    <x v="3"/>
    <x v="37"/>
    <m/>
    <m/>
  </r>
  <r>
    <x v="916"/>
    <m/>
    <s v="female"/>
    <m/>
    <n v="29"/>
    <n v="74.157425000000003"/>
    <n v="0"/>
    <n v="0"/>
    <x v="0"/>
    <s v="."/>
    <s v="."/>
    <s v="."/>
    <s v="."/>
    <n v="0"/>
    <n v="0"/>
    <n v="0"/>
    <n v="0"/>
    <n v="0"/>
    <n v="33"/>
    <n v="0"/>
    <m/>
    <x v="3"/>
    <x v="45"/>
    <m/>
    <m/>
  </r>
  <r>
    <x v="916"/>
    <m/>
    <s v="female"/>
    <m/>
    <n v="29"/>
    <n v="74.157425000000003"/>
    <n v="0"/>
    <n v="0"/>
    <x v="0"/>
    <s v="."/>
    <s v="."/>
    <s v="."/>
    <s v="."/>
    <n v="0"/>
    <n v="0"/>
    <n v="0"/>
    <n v="0"/>
    <n v="0"/>
    <n v="33"/>
    <n v="0"/>
    <m/>
    <x v="3"/>
    <x v="87"/>
    <m/>
    <m/>
  </r>
  <r>
    <x v="916"/>
    <m/>
    <s v="female"/>
    <m/>
    <n v="29"/>
    <n v="74.157425000000003"/>
    <n v="0"/>
    <n v="0"/>
    <x v="0"/>
    <s v="."/>
    <s v="."/>
    <s v="."/>
    <s v="."/>
    <n v="0"/>
    <n v="0"/>
    <n v="0"/>
    <n v="0"/>
    <n v="0"/>
    <n v="33"/>
    <n v="0"/>
    <m/>
    <x v="3"/>
    <x v="57"/>
    <m/>
    <m/>
  </r>
  <r>
    <x v="916"/>
    <m/>
    <s v="female"/>
    <m/>
    <n v="29"/>
    <n v="74.157425000000003"/>
    <n v="0.5"/>
    <n v="0"/>
    <x v="1"/>
    <s v="."/>
    <s v="."/>
    <s v="."/>
    <s v="."/>
    <n v="0"/>
    <n v="0"/>
    <n v="0.5"/>
    <n v="0"/>
    <n v="0"/>
    <n v="33"/>
    <n v="0.5"/>
    <m/>
    <x v="3"/>
    <x v="38"/>
    <m/>
    <m/>
  </r>
  <r>
    <x v="917"/>
    <m/>
    <s v="female"/>
    <m/>
    <n v="23"/>
    <n v="79.244354000000001"/>
    <n v="1"/>
    <n v="1"/>
    <x v="32"/>
    <s v="."/>
    <s v="."/>
    <s v="."/>
    <s v="."/>
    <n v="0.5"/>
    <n v="1"/>
    <n v="1"/>
    <n v="1"/>
    <n v="0"/>
    <n v="34"/>
    <n v="4.5"/>
    <m/>
    <x v="17"/>
    <x v="112"/>
    <m/>
    <m/>
  </r>
  <r>
    <x v="917"/>
    <m/>
    <s v="female"/>
    <m/>
    <n v="16"/>
    <n v="79.244354000000001"/>
    <n v="1"/>
    <n v="1"/>
    <x v="32"/>
    <s v="."/>
    <s v="."/>
    <s v="."/>
    <s v="."/>
    <n v="2"/>
    <n v="1"/>
    <n v="2"/>
    <n v="1"/>
    <n v="0"/>
    <n v="34"/>
    <n v="7"/>
    <m/>
    <x v="17"/>
    <x v="67"/>
    <m/>
    <m/>
  </r>
  <r>
    <x v="917"/>
    <m/>
    <s v="female"/>
    <m/>
    <n v="12"/>
    <n v="79.244354000000001"/>
    <n v="1"/>
    <n v="2"/>
    <x v="38"/>
    <s v="Non AD dem- Other primary"/>
    <s v="."/>
    <s v="."/>
    <s v="."/>
    <n v="1"/>
    <n v="2"/>
    <n v="2"/>
    <n v="1"/>
    <n v="0"/>
    <n v="34"/>
    <n v="8"/>
    <m/>
    <x v="17"/>
    <x v="133"/>
    <m/>
    <m/>
  </r>
  <r>
    <x v="917"/>
    <m/>
    <s v="female"/>
    <m/>
    <n v="6"/>
    <n v="79.244354000000001"/>
    <n v="2"/>
    <n v="2"/>
    <x v="4"/>
    <s v="."/>
    <s v="."/>
    <s v="."/>
    <s v="."/>
    <n v="2"/>
    <n v="3"/>
    <n v="2"/>
    <n v="2"/>
    <n v="3"/>
    <n v="34"/>
    <n v="14"/>
    <m/>
    <x v="0"/>
    <x v="0"/>
    <m/>
    <m/>
  </r>
  <r>
    <x v="918"/>
    <m/>
    <s v="male"/>
    <m/>
    <m/>
    <n v="72.728269999999995"/>
    <n v="0"/>
    <n v="0"/>
    <x v="0"/>
    <s v="."/>
    <s v="."/>
    <s v="."/>
    <s v="."/>
    <n v="0"/>
    <n v="0.5"/>
    <n v="0"/>
    <n v="0"/>
    <n v="0"/>
    <n v="33"/>
    <n v="0.5"/>
    <m/>
    <x v="0"/>
    <x v="15"/>
    <m/>
    <m/>
  </r>
  <r>
    <x v="918"/>
    <m/>
    <s v="male"/>
    <m/>
    <m/>
    <n v="72.728269999999995"/>
    <n v="0"/>
    <n v="0"/>
    <x v="0"/>
    <s v="."/>
    <s v="."/>
    <s v="."/>
    <s v="."/>
    <n v="0"/>
    <n v="0"/>
    <n v="0"/>
    <n v="0"/>
    <n v="0"/>
    <n v="33"/>
    <n v="0"/>
    <m/>
    <x v="0"/>
    <x v="98"/>
    <m/>
    <m/>
  </r>
  <r>
    <x v="918"/>
    <m/>
    <s v="male"/>
    <m/>
    <n v="28"/>
    <n v="72.728269999999995"/>
    <n v="0"/>
    <n v="0"/>
    <x v="0"/>
    <s v="."/>
    <s v="."/>
    <s v="."/>
    <s v="."/>
    <n v="0"/>
    <n v="0"/>
    <n v="0"/>
    <n v="0"/>
    <n v="0"/>
    <n v="33"/>
    <n v="0"/>
    <m/>
    <x v="0"/>
    <x v="97"/>
    <m/>
    <m/>
  </r>
  <r>
    <x v="918"/>
    <m/>
    <s v="male"/>
    <m/>
    <n v="27"/>
    <n v="72.728269999999995"/>
    <n v="0.5"/>
    <n v="0"/>
    <x v="2"/>
    <s v="."/>
    <s v="."/>
    <s v="."/>
    <s v="."/>
    <n v="0"/>
    <n v="0.5"/>
    <n v="0.5"/>
    <n v="0.5"/>
    <n v="0"/>
    <n v="33"/>
    <n v="1.5"/>
    <m/>
    <x v="0"/>
    <x v="147"/>
    <m/>
    <m/>
  </r>
  <r>
    <x v="918"/>
    <m/>
    <s v="male"/>
    <m/>
    <n v="29"/>
    <n v="72.728269999999995"/>
    <n v="0.5"/>
    <n v="0"/>
    <x v="2"/>
    <s v="."/>
    <s v="."/>
    <s v="."/>
    <s v="."/>
    <n v="0"/>
    <n v="0"/>
    <n v="0.5"/>
    <n v="0"/>
    <n v="0"/>
    <n v="33"/>
    <n v="0.5"/>
    <m/>
    <x v="0"/>
    <x v="18"/>
    <m/>
    <m/>
  </r>
  <r>
    <x v="918"/>
    <m/>
    <s v="male"/>
    <m/>
    <n v="30"/>
    <n v="72.728269999999995"/>
    <n v="0"/>
    <n v="0"/>
    <x v="0"/>
    <s v="."/>
    <s v="."/>
    <s v="."/>
    <s v="."/>
    <n v="0"/>
    <n v="0"/>
    <n v="0"/>
    <n v="0"/>
    <n v="0"/>
    <n v="33"/>
    <n v="0"/>
    <m/>
    <x v="10"/>
    <x v="97"/>
    <m/>
    <m/>
  </r>
  <r>
    <x v="918"/>
    <m/>
    <s v="male"/>
    <m/>
    <n v="30"/>
    <n v="72.728269999999995"/>
    <n v="0"/>
    <n v="0"/>
    <x v="0"/>
    <s v="Remote Mood disorder"/>
    <s v="."/>
    <s v="."/>
    <s v="."/>
    <n v="0"/>
    <n v="0"/>
    <n v="0"/>
    <n v="0"/>
    <n v="0"/>
    <n v="33"/>
    <n v="0"/>
    <m/>
    <x v="3"/>
    <x v="18"/>
    <m/>
    <m/>
  </r>
  <r>
    <x v="919"/>
    <m/>
    <s v="female"/>
    <m/>
    <n v="29"/>
    <n v="74.929500000000004"/>
    <n v="0"/>
    <n v="0"/>
    <x v="0"/>
    <s v="."/>
    <s v="."/>
    <s v="."/>
    <s v="."/>
    <n v="0"/>
    <n v="0"/>
    <n v="0"/>
    <n v="0"/>
    <n v="0"/>
    <n v="33"/>
    <n v="0"/>
    <m/>
    <x v="5"/>
    <x v="62"/>
    <m/>
    <m/>
  </r>
  <r>
    <x v="919"/>
    <m/>
    <s v="female"/>
    <m/>
    <n v="30"/>
    <n v="74.929500000000004"/>
    <n v="0"/>
    <n v="0"/>
    <x v="0"/>
    <s v="."/>
    <s v="."/>
    <s v="."/>
    <s v="."/>
    <n v="0"/>
    <n v="0"/>
    <n v="0"/>
    <n v="0"/>
    <n v="0"/>
    <n v="33"/>
    <n v="0"/>
    <m/>
    <x v="5"/>
    <x v="74"/>
    <m/>
    <m/>
  </r>
  <r>
    <x v="919"/>
    <m/>
    <s v="female"/>
    <m/>
    <n v="30"/>
    <n v="74.929500000000004"/>
    <n v="0"/>
    <n v="0"/>
    <x v="0"/>
    <s v="."/>
    <s v="."/>
    <s v="."/>
    <s v="."/>
    <n v="0"/>
    <n v="0"/>
    <n v="0"/>
    <n v="0"/>
    <n v="0"/>
    <n v="33"/>
    <n v="0"/>
    <m/>
    <x v="5"/>
    <x v="74"/>
    <m/>
    <m/>
  </r>
  <r>
    <x v="919"/>
    <m/>
    <s v="female"/>
    <m/>
    <n v="30"/>
    <n v="74.929500000000004"/>
    <n v="0"/>
    <n v="0"/>
    <x v="0"/>
    <s v="."/>
    <s v="."/>
    <s v="."/>
    <s v="."/>
    <n v="0"/>
    <n v="0"/>
    <n v="0"/>
    <n v="0"/>
    <n v="0"/>
    <n v="33"/>
    <n v="0"/>
    <m/>
    <x v="10"/>
    <x v="73"/>
    <m/>
    <m/>
  </r>
  <r>
    <x v="919"/>
    <m/>
    <s v="female"/>
    <m/>
    <n v="30"/>
    <n v="74.929500000000004"/>
    <n v="0"/>
    <n v="0"/>
    <x v="0"/>
    <s v="Active Other neurol/med diagnoses"/>
    <s v="."/>
    <s v="."/>
    <s v="."/>
    <n v="0.5"/>
    <n v="0"/>
    <n v="0"/>
    <n v="0"/>
    <n v="0"/>
    <n v="33"/>
    <n v="0.5"/>
    <m/>
    <x v="2"/>
    <x v="74"/>
    <m/>
    <m/>
  </r>
  <r>
    <x v="919"/>
    <m/>
    <s v="female"/>
    <m/>
    <n v="30"/>
    <n v="74.929500000000004"/>
    <n v="0"/>
    <n v="0"/>
    <x v="0"/>
    <s v="Active Other neurol/med diagnoses"/>
    <s v="."/>
    <s v="."/>
    <s v="."/>
    <n v="0"/>
    <n v="0"/>
    <n v="0"/>
    <n v="0"/>
    <n v="0"/>
    <n v="33"/>
    <n v="0"/>
    <m/>
    <x v="2"/>
    <x v="44"/>
    <m/>
    <m/>
  </r>
  <r>
    <x v="920"/>
    <m/>
    <s v="female"/>
    <m/>
    <n v="30"/>
    <n v="51.403149999999997"/>
    <n v="0"/>
    <n v="0"/>
    <x v="0"/>
    <s v="."/>
    <s v="."/>
    <s v="."/>
    <s v="."/>
    <n v="0"/>
    <n v="0"/>
    <n v="0"/>
    <n v="0"/>
    <n v="0"/>
    <n v="34"/>
    <n v="0"/>
    <m/>
    <x v="0"/>
    <x v="144"/>
    <m/>
    <m/>
  </r>
  <r>
    <x v="920"/>
    <m/>
    <s v="female"/>
    <m/>
    <n v="27"/>
    <n v="51.403149999999997"/>
    <n v="0"/>
    <n v="0"/>
    <x v="0"/>
    <s v="."/>
    <s v="."/>
    <s v="."/>
    <s v="."/>
    <n v="0"/>
    <n v="0"/>
    <n v="0"/>
    <n v="0"/>
    <n v="0"/>
    <n v="34"/>
    <n v="0"/>
    <m/>
    <x v="8"/>
    <x v="115"/>
    <m/>
    <m/>
  </r>
  <r>
    <x v="920"/>
    <m/>
    <s v="female"/>
    <m/>
    <n v="30"/>
    <n v="51.40314999999999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921"/>
    <m/>
    <s v="male"/>
    <m/>
    <n v="30"/>
    <n v="65.587950000000006"/>
    <n v="0.5"/>
    <n v="0"/>
    <x v="4"/>
    <s v="."/>
    <s v="."/>
    <s v="."/>
    <s v="."/>
    <n v="0.5"/>
    <n v="0.5"/>
    <n v="0.5"/>
    <n v="0.5"/>
    <n v="1"/>
    <n v="44"/>
    <n v="3"/>
    <m/>
    <x v="7"/>
    <x v="68"/>
    <m/>
    <m/>
  </r>
  <r>
    <x v="921"/>
    <m/>
    <s v="male"/>
    <m/>
    <n v="29"/>
    <n v="65.587950000000006"/>
    <n v="1"/>
    <n v="0.5"/>
    <x v="4"/>
    <s v="."/>
    <s v="."/>
    <s v="."/>
    <s v="."/>
    <n v="1"/>
    <n v="0.5"/>
    <n v="1"/>
    <n v="1"/>
    <n v="1"/>
    <n v="44"/>
    <n v="5"/>
    <m/>
    <x v="7"/>
    <x v="141"/>
    <m/>
    <m/>
  </r>
  <r>
    <x v="921"/>
    <m/>
    <s v="male"/>
    <m/>
    <n v="26"/>
    <n v="65.587950000000006"/>
    <n v="1"/>
    <n v="1"/>
    <x v="4"/>
    <s v="."/>
    <s v="."/>
    <s v="."/>
    <s v="."/>
    <n v="1"/>
    <n v="1"/>
    <n v="1"/>
    <n v="1"/>
    <n v="1"/>
    <n v="44"/>
    <n v="6"/>
    <m/>
    <x v="8"/>
    <x v="127"/>
    <m/>
    <m/>
  </r>
  <r>
    <x v="921"/>
    <m/>
    <s v="male"/>
    <m/>
    <n v="15"/>
    <n v="65.587950000000006"/>
    <n v="2"/>
    <n v="2"/>
    <x v="4"/>
    <s v="."/>
    <s v="."/>
    <s v="."/>
    <s v="."/>
    <n v="3"/>
    <n v="2"/>
    <n v="1"/>
    <n v="1"/>
    <n v="1"/>
    <n v="44"/>
    <n v="10"/>
    <m/>
    <x v="7"/>
    <x v="71"/>
    <m/>
    <m/>
  </r>
  <r>
    <x v="922"/>
    <m/>
    <s v="male"/>
    <m/>
    <n v="26"/>
    <n v="71.474334999999996"/>
    <n v="0.5"/>
    <n v="0"/>
    <x v="1"/>
    <s v="."/>
    <s v="."/>
    <s v="."/>
    <s v="."/>
    <n v="0.5"/>
    <n v="0.5"/>
    <n v="0"/>
    <n v="0"/>
    <n v="0"/>
    <m/>
    <n v="1"/>
    <m/>
    <x v="13"/>
    <x v="133"/>
    <m/>
    <m/>
  </r>
  <r>
    <x v="922"/>
    <m/>
    <s v="male"/>
    <m/>
    <n v="27"/>
    <n v="71.474334999999996"/>
    <n v="0"/>
    <n v="0"/>
    <x v="0"/>
    <s v="Remote Mood disorder"/>
    <s v="."/>
    <s v="."/>
    <s v="."/>
    <n v="0"/>
    <n v="0.5"/>
    <n v="0"/>
    <n v="0"/>
    <n v="0"/>
    <m/>
    <n v="0.5"/>
    <m/>
    <x v="14"/>
    <x v="154"/>
    <m/>
    <m/>
  </r>
  <r>
    <x v="923"/>
    <m/>
    <s v="female"/>
    <m/>
    <n v="30"/>
    <n v="51.211500000000001"/>
    <n v="0"/>
    <n v="0"/>
    <x v="0"/>
    <s v="."/>
    <s v="."/>
    <s v="."/>
    <s v="."/>
    <n v="0"/>
    <n v="0"/>
    <n v="0"/>
    <n v="0"/>
    <n v="0"/>
    <n v="33"/>
    <n v="0"/>
    <m/>
    <x v="1"/>
    <x v="81"/>
    <m/>
    <m/>
  </r>
  <r>
    <x v="923"/>
    <m/>
    <s v="female"/>
    <m/>
    <n v="30"/>
    <n v="51.211500000000001"/>
    <n v="0"/>
    <n v="0"/>
    <x v="0"/>
    <s v="."/>
    <s v="."/>
    <s v="."/>
    <s v="."/>
    <n v="0"/>
    <n v="0"/>
    <n v="0"/>
    <n v="0"/>
    <n v="0"/>
    <n v="33"/>
    <n v="0"/>
    <m/>
    <x v="3"/>
    <x v="114"/>
    <m/>
    <m/>
  </r>
  <r>
    <x v="923"/>
    <m/>
    <s v="female"/>
    <m/>
    <n v="30"/>
    <n v="51.211500000000001"/>
    <n v="0"/>
    <n v="0"/>
    <x v="0"/>
    <s v="Remote Hypothyroidism"/>
    <s v="."/>
    <s v="."/>
    <s v="."/>
    <n v="0"/>
    <n v="0"/>
    <n v="0"/>
    <n v="0"/>
    <n v="0"/>
    <n v="33"/>
    <n v="0"/>
    <m/>
    <x v="1"/>
    <x v="81"/>
    <m/>
    <m/>
  </r>
  <r>
    <x v="924"/>
    <m/>
    <s v="male"/>
    <m/>
    <n v="25"/>
    <n v="81.839836000000005"/>
    <n v="0.5"/>
    <n v="0"/>
    <x v="1"/>
    <s v="."/>
    <s v="."/>
    <s v="."/>
    <s v="."/>
    <n v="0.5"/>
    <n v="0.5"/>
    <n v="0.5"/>
    <n v="0"/>
    <n v="0"/>
    <n v="34"/>
    <n v="1.5"/>
    <m/>
    <x v="10"/>
    <x v="71"/>
    <m/>
    <m/>
  </r>
  <r>
    <x v="924"/>
    <m/>
    <s v="male"/>
    <m/>
    <n v="28"/>
    <n v="81.839836000000005"/>
    <n v="0.5"/>
    <n v="0"/>
    <x v="1"/>
    <s v="Active Other neurol/med diagnoses"/>
    <s v="."/>
    <s v="."/>
    <s v="."/>
    <n v="0"/>
    <n v="0.5"/>
    <n v="0.5"/>
    <n v="0.5"/>
    <n v="0"/>
    <n v="34"/>
    <n v="1.5"/>
    <m/>
    <x v="4"/>
    <x v="177"/>
    <m/>
    <m/>
  </r>
  <r>
    <x v="924"/>
    <m/>
    <s v="male"/>
    <m/>
    <n v="30"/>
    <n v="81.839836000000005"/>
    <n v="0.5"/>
    <n v="0.5"/>
    <x v="3"/>
    <s v="Active Mood disorder"/>
    <s v="."/>
    <s v="."/>
    <s v="."/>
    <n v="1"/>
    <n v="0.5"/>
    <n v="1"/>
    <n v="0.5"/>
    <n v="0"/>
    <n v="34"/>
    <n v="3.5"/>
    <m/>
    <x v="4"/>
    <x v="136"/>
    <m/>
    <m/>
  </r>
  <r>
    <x v="924"/>
    <m/>
    <s v="male"/>
    <m/>
    <n v="25"/>
    <n v="81.839836000000005"/>
    <n v="1"/>
    <n v="1"/>
    <x v="4"/>
    <s v="AD dem distrubed social- after"/>
    <s v="Active PD idiopathic"/>
    <s v="Remote Mood disorder"/>
    <s v="Active Other neurol/med diagnoses"/>
    <n v="2"/>
    <n v="2"/>
    <n v="1"/>
    <n v="1"/>
    <n v="1"/>
    <n v="34"/>
    <n v="8"/>
    <m/>
    <x v="4"/>
    <x v="136"/>
    <m/>
    <m/>
  </r>
  <r>
    <x v="924"/>
    <m/>
    <s v="male"/>
    <m/>
    <n v="22"/>
    <n v="81.839836000000005"/>
    <n v="1"/>
    <n v="2"/>
    <x v="23"/>
    <s v="."/>
    <s v="."/>
    <s v="."/>
    <s v="."/>
    <n v="2"/>
    <n v="1"/>
    <n v="1"/>
    <n v="1"/>
    <n v="1"/>
    <n v="34"/>
    <n v="8"/>
    <m/>
    <x v="0"/>
    <x v="0"/>
    <m/>
    <m/>
  </r>
  <r>
    <x v="925"/>
    <m/>
    <s v="male"/>
    <m/>
    <n v="29"/>
    <n v="77.045860000000005"/>
    <n v="0"/>
    <n v="0"/>
    <x v="0"/>
    <s v="."/>
    <s v="."/>
    <s v="."/>
    <s v="."/>
    <n v="0"/>
    <n v="0"/>
    <n v="0"/>
    <n v="0"/>
    <n v="0"/>
    <n v="34"/>
    <n v="0"/>
    <m/>
    <x v="6"/>
    <x v="52"/>
    <m/>
    <m/>
  </r>
  <r>
    <x v="925"/>
    <m/>
    <s v="male"/>
    <m/>
    <n v="27"/>
    <n v="77.045860000000005"/>
    <n v="0"/>
    <n v="0"/>
    <x v="0"/>
    <s v="."/>
    <s v="."/>
    <s v="."/>
    <s v="."/>
    <n v="0"/>
    <n v="0"/>
    <n v="0"/>
    <n v="0"/>
    <n v="0"/>
    <n v="34"/>
    <n v="0"/>
    <m/>
    <x v="6"/>
    <x v="50"/>
    <m/>
    <m/>
  </r>
  <r>
    <x v="925"/>
    <m/>
    <s v="male"/>
    <m/>
    <n v="29"/>
    <n v="77.045860000000005"/>
    <n v="0.5"/>
    <n v="0"/>
    <x v="1"/>
    <s v="Active CVD"/>
    <s v="Active B-12 Deficiency"/>
    <s v="Remote Other neurol/med diagnoses"/>
    <s v="."/>
    <n v="0"/>
    <n v="0.5"/>
    <n v="0.5"/>
    <n v="0"/>
    <n v="0"/>
    <n v="34"/>
    <n v="1"/>
    <m/>
    <x v="7"/>
    <x v="35"/>
    <m/>
    <m/>
  </r>
  <r>
    <x v="925"/>
    <m/>
    <s v="male"/>
    <m/>
    <n v="29"/>
    <n v="77.045860000000005"/>
    <n v="0"/>
    <n v="0"/>
    <x v="0"/>
    <s v="."/>
    <s v="."/>
    <s v="."/>
    <s v="."/>
    <n v="0"/>
    <n v="0"/>
    <n v="0"/>
    <n v="0"/>
    <n v="0"/>
    <n v="34"/>
    <n v="0"/>
    <m/>
    <x v="7"/>
    <x v="8"/>
    <m/>
    <m/>
  </r>
  <r>
    <x v="925"/>
    <m/>
    <s v="male"/>
    <m/>
    <n v="29"/>
    <n v="77.045860000000005"/>
    <n v="0"/>
    <n v="0"/>
    <x v="0"/>
    <s v="."/>
    <s v="."/>
    <s v="."/>
    <s v="."/>
    <n v="0"/>
    <n v="0.5"/>
    <n v="0"/>
    <n v="0"/>
    <n v="0"/>
    <n v="34"/>
    <n v="0.5"/>
    <m/>
    <x v="4"/>
    <x v="7"/>
    <m/>
    <m/>
  </r>
  <r>
    <x v="925"/>
    <m/>
    <s v="male"/>
    <m/>
    <n v="29"/>
    <n v="77.045860000000005"/>
    <n v="0"/>
    <n v="0"/>
    <x v="0"/>
    <s v="Remote B-12 Deficiency"/>
    <s v="."/>
    <s v="."/>
    <s v="."/>
    <n v="0"/>
    <n v="0"/>
    <n v="0"/>
    <n v="0"/>
    <n v="0"/>
    <n v="34"/>
    <n v="0"/>
    <m/>
    <x v="7"/>
    <x v="32"/>
    <m/>
    <m/>
  </r>
  <r>
    <x v="925"/>
    <m/>
    <s v="male"/>
    <m/>
    <n v="29"/>
    <n v="77.045860000000005"/>
    <n v="0"/>
    <n v="0"/>
    <x v="0"/>
    <s v="."/>
    <s v="."/>
    <s v="."/>
    <s v="."/>
    <n v="0"/>
    <n v="0"/>
    <n v="0"/>
    <n v="0"/>
    <n v="0"/>
    <n v="34"/>
    <n v="0"/>
    <m/>
    <x v="8"/>
    <x v="40"/>
    <m/>
    <m/>
  </r>
  <r>
    <x v="925"/>
    <m/>
    <s v="male"/>
    <m/>
    <n v="29"/>
    <n v="77.045860000000005"/>
    <n v="0"/>
    <n v="0"/>
    <x v="0"/>
    <s v="Active CVD"/>
    <s v="Remote B-12 Deficiency"/>
    <s v="Active Other neurol/med diagnoses"/>
    <s v="."/>
    <n v="0"/>
    <n v="0"/>
    <n v="0"/>
    <n v="0"/>
    <n v="0"/>
    <n v="34"/>
    <n v="0"/>
    <m/>
    <x v="7"/>
    <x v="42"/>
    <m/>
    <m/>
  </r>
  <r>
    <x v="925"/>
    <m/>
    <s v="male"/>
    <m/>
    <n v="28"/>
    <n v="77.045860000000005"/>
    <n v="0"/>
    <n v="0"/>
    <x v="0"/>
    <s v="."/>
    <s v="."/>
    <s v="."/>
    <s v="."/>
    <n v="0"/>
    <n v="0"/>
    <n v="0"/>
    <n v="0"/>
    <n v="0"/>
    <n v="34"/>
    <n v="0"/>
    <m/>
    <x v="8"/>
    <x v="47"/>
    <m/>
    <m/>
  </r>
  <r>
    <x v="926"/>
    <m/>
    <s v="female"/>
    <m/>
    <n v="29"/>
    <n v="64.457220000000007"/>
    <n v="0"/>
    <n v="0"/>
    <x v="0"/>
    <s v="."/>
    <s v="."/>
    <s v="."/>
    <s v="."/>
    <n v="0"/>
    <n v="0"/>
    <n v="0"/>
    <n v="0"/>
    <n v="0"/>
    <n v="34"/>
    <n v="0"/>
    <m/>
    <x v="5"/>
    <x v="25"/>
    <m/>
    <m/>
  </r>
  <r>
    <x v="926"/>
    <m/>
    <s v="female"/>
    <m/>
    <n v="30"/>
    <n v="64.457220000000007"/>
    <n v="0"/>
    <n v="0"/>
    <x v="0"/>
    <s v="."/>
    <s v="."/>
    <s v="."/>
    <s v="."/>
    <n v="0"/>
    <n v="0"/>
    <n v="0"/>
    <n v="0"/>
    <n v="0"/>
    <n v="34"/>
    <n v="0"/>
    <m/>
    <x v="5"/>
    <x v="36"/>
    <m/>
    <m/>
  </r>
  <r>
    <x v="926"/>
    <m/>
    <s v="female"/>
    <m/>
    <n v="30"/>
    <n v="64.457220000000007"/>
    <n v="0"/>
    <n v="0"/>
    <x v="0"/>
    <s v="."/>
    <s v="."/>
    <s v="."/>
    <s v="."/>
    <n v="0"/>
    <n v="0"/>
    <n v="0"/>
    <n v="0"/>
    <n v="0"/>
    <n v="34"/>
    <n v="0"/>
    <m/>
    <x v="5"/>
    <x v="25"/>
    <m/>
    <m/>
  </r>
  <r>
    <x v="926"/>
    <m/>
    <s v="female"/>
    <m/>
    <n v="30"/>
    <n v="64.457220000000007"/>
    <n v="0"/>
    <n v="0"/>
    <x v="0"/>
    <s v="."/>
    <s v="."/>
    <s v="."/>
    <s v="."/>
    <n v="0"/>
    <n v="0"/>
    <n v="0"/>
    <n v="0"/>
    <n v="0"/>
    <n v="34"/>
    <n v="0"/>
    <m/>
    <x v="5"/>
    <x v="34"/>
    <m/>
    <m/>
  </r>
  <r>
    <x v="926"/>
    <m/>
    <s v="female"/>
    <m/>
    <n v="29"/>
    <n v="64.457220000000007"/>
    <n v="0"/>
    <n v="0"/>
    <x v="0"/>
    <s v="Active Other neurol/med diagnoses"/>
    <s v="."/>
    <s v="."/>
    <s v="."/>
    <n v="0"/>
    <n v="0"/>
    <n v="0"/>
    <n v="0"/>
    <n v="0"/>
    <n v="34"/>
    <n v="0"/>
    <m/>
    <x v="0"/>
    <x v="0"/>
    <m/>
    <m/>
  </r>
  <r>
    <x v="927"/>
    <m/>
    <s v="male"/>
    <m/>
    <n v="30"/>
    <n v="69.973990000000001"/>
    <n v="0"/>
    <n v="0"/>
    <x v="0"/>
    <s v="."/>
    <s v="."/>
    <s v="."/>
    <s v="."/>
    <n v="0"/>
    <n v="0"/>
    <n v="0"/>
    <n v="0"/>
    <n v="0"/>
    <n v="33"/>
    <n v="0"/>
    <m/>
    <x v="10"/>
    <x v="26"/>
    <m/>
    <m/>
  </r>
  <r>
    <x v="927"/>
    <m/>
    <s v="male"/>
    <m/>
    <n v="30"/>
    <n v="69.973990000000001"/>
    <n v="0"/>
    <n v="0"/>
    <x v="0"/>
    <s v="."/>
    <s v="."/>
    <s v="."/>
    <s v="."/>
    <n v="0"/>
    <n v="0"/>
    <n v="0"/>
    <n v="0"/>
    <n v="0"/>
    <n v="33"/>
    <n v="0"/>
    <m/>
    <x v="10"/>
    <x v="7"/>
    <m/>
    <m/>
  </r>
  <r>
    <x v="927"/>
    <m/>
    <s v="male"/>
    <m/>
    <n v="28"/>
    <n v="69.973990000000001"/>
    <n v="0"/>
    <n v="0"/>
    <x v="0"/>
    <s v="."/>
    <s v="."/>
    <s v="."/>
    <s v="."/>
    <n v="0"/>
    <n v="0"/>
    <n v="0"/>
    <n v="0"/>
    <n v="0"/>
    <n v="33"/>
    <n v="0"/>
    <m/>
    <x v="10"/>
    <x v="39"/>
    <m/>
    <m/>
  </r>
  <r>
    <x v="927"/>
    <m/>
    <s v="male"/>
    <m/>
    <n v="28"/>
    <n v="69.973990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28"/>
    <m/>
    <s v="female"/>
    <m/>
    <n v="19"/>
    <n v="68.298419999999993"/>
    <n v="1"/>
    <n v="1"/>
    <x v="4"/>
    <s v="."/>
    <s v="."/>
    <s v="."/>
    <s v="."/>
    <n v="1"/>
    <n v="1"/>
    <n v="1"/>
    <n v="1"/>
    <n v="1"/>
    <n v="34"/>
    <n v="6"/>
    <m/>
    <x v="3"/>
    <x v="30"/>
    <m/>
    <m/>
  </r>
  <r>
    <x v="928"/>
    <m/>
    <s v="female"/>
    <m/>
    <n v="20"/>
    <n v="68.298419999999993"/>
    <n v="2"/>
    <n v="2"/>
    <x v="4"/>
    <s v="Remote Mood disorder"/>
    <s v="."/>
    <s v="."/>
    <s v="."/>
    <n v="2"/>
    <n v="1"/>
    <n v="1"/>
    <n v="2"/>
    <n v="1"/>
    <n v="34"/>
    <n v="9"/>
    <m/>
    <x v="3"/>
    <x v="111"/>
    <m/>
    <m/>
  </r>
  <r>
    <x v="929"/>
    <m/>
    <s v="male"/>
    <m/>
    <n v="30"/>
    <n v="58.491444000000001"/>
    <n v="0"/>
    <n v="0"/>
    <x v="0"/>
    <s v="."/>
    <s v="."/>
    <s v="."/>
    <s v="."/>
    <n v="0"/>
    <n v="0"/>
    <n v="0"/>
    <n v="0"/>
    <n v="0"/>
    <n v="34"/>
    <n v="0"/>
    <m/>
    <x v="13"/>
    <x v="211"/>
    <m/>
    <m/>
  </r>
  <r>
    <x v="930"/>
    <m/>
    <s v="female"/>
    <m/>
    <n v="30"/>
    <n v="62.606434"/>
    <n v="0"/>
    <n v="0"/>
    <x v="0"/>
    <s v="."/>
    <s v="."/>
    <s v="."/>
    <s v="."/>
    <n v="0"/>
    <n v="0"/>
    <n v="0"/>
    <n v="0"/>
    <n v="0"/>
    <n v="33"/>
    <n v="0"/>
    <m/>
    <x v="0"/>
    <x v="62"/>
    <m/>
    <m/>
  </r>
  <r>
    <x v="930"/>
    <m/>
    <s v="female"/>
    <m/>
    <n v="30"/>
    <n v="62.606434"/>
    <n v="0"/>
    <n v="0"/>
    <x v="0"/>
    <s v="."/>
    <s v="."/>
    <s v="."/>
    <s v="."/>
    <n v="0"/>
    <n v="0"/>
    <n v="0"/>
    <n v="0"/>
    <n v="0"/>
    <n v="33"/>
    <n v="0"/>
    <m/>
    <x v="1"/>
    <x v="66"/>
    <m/>
    <m/>
  </r>
  <r>
    <x v="930"/>
    <m/>
    <s v="female"/>
    <m/>
    <n v="30"/>
    <n v="62.606434"/>
    <n v="0"/>
    <n v="0"/>
    <x v="0"/>
    <s v="."/>
    <s v="."/>
    <s v="."/>
    <s v="."/>
    <n v="0"/>
    <n v="0"/>
    <n v="0"/>
    <n v="0"/>
    <n v="0"/>
    <n v="33"/>
    <n v="0"/>
    <m/>
    <x v="1"/>
    <x v="45"/>
    <m/>
    <m/>
  </r>
  <r>
    <x v="930"/>
    <m/>
    <s v="female"/>
    <m/>
    <n v="26"/>
    <n v="62.606434"/>
    <n v="0"/>
    <n v="0"/>
    <x v="0"/>
    <s v="."/>
    <s v="."/>
    <s v="."/>
    <s v="."/>
    <n v="0"/>
    <n v="0"/>
    <n v="0"/>
    <n v="0"/>
    <n v="0"/>
    <n v="33"/>
    <n v="0"/>
    <m/>
    <x v="2"/>
    <x v="114"/>
    <m/>
    <m/>
  </r>
  <r>
    <x v="930"/>
    <m/>
    <s v="female"/>
    <m/>
    <n v="30"/>
    <n v="62.606434"/>
    <n v="0"/>
    <n v="0"/>
    <x v="0"/>
    <s v="Remote Mood disorder"/>
    <s v="Active Med-induced Cog Dys"/>
    <s v="."/>
    <s v="."/>
    <n v="0"/>
    <n v="0"/>
    <n v="0"/>
    <n v="0"/>
    <n v="0"/>
    <n v="33"/>
    <n v="0"/>
    <m/>
    <x v="1"/>
    <x v="134"/>
    <m/>
    <m/>
  </r>
  <r>
    <x v="931"/>
    <m/>
    <s v="female"/>
    <m/>
    <n v="30"/>
    <n v="59.230663"/>
    <n v="0"/>
    <n v="0"/>
    <x v="0"/>
    <s v="."/>
    <s v="."/>
    <s v="."/>
    <s v="."/>
    <n v="0"/>
    <n v="0"/>
    <n v="0"/>
    <n v="0"/>
    <n v="0"/>
    <n v="33"/>
    <n v="0"/>
    <m/>
    <x v="6"/>
    <x v="147"/>
    <m/>
    <m/>
  </r>
  <r>
    <x v="931"/>
    <m/>
    <s v="female"/>
    <m/>
    <n v="29"/>
    <n v="59.230663"/>
    <n v="0"/>
    <n v="0"/>
    <x v="0"/>
    <s v="Remote Mood disorder"/>
    <s v="."/>
    <s v="."/>
    <s v="."/>
    <n v="0"/>
    <n v="0"/>
    <n v="0"/>
    <n v="0"/>
    <n v="0"/>
    <n v="33"/>
    <n v="0"/>
    <m/>
    <x v="6"/>
    <x v="33"/>
    <m/>
    <m/>
  </r>
  <r>
    <x v="932"/>
    <m/>
    <s v="male"/>
    <m/>
    <n v="29"/>
    <n v="80.867900000000006"/>
    <n v="0"/>
    <n v="0"/>
    <x v="0"/>
    <s v="."/>
    <s v="."/>
    <s v="."/>
    <s v="."/>
    <n v="0"/>
    <n v="0"/>
    <n v="0"/>
    <n v="0"/>
    <n v="0"/>
    <n v="33"/>
    <n v="0"/>
    <m/>
    <x v="3"/>
    <x v="4"/>
    <m/>
    <m/>
  </r>
  <r>
    <x v="932"/>
    <m/>
    <s v="male"/>
    <m/>
    <n v="29"/>
    <n v="80.867900000000006"/>
    <n v="0"/>
    <n v="0"/>
    <x v="0"/>
    <s v="."/>
    <s v="."/>
    <s v="."/>
    <s v="."/>
    <n v="0"/>
    <n v="0"/>
    <n v="0"/>
    <n v="0"/>
    <n v="0"/>
    <n v="33"/>
    <n v="0"/>
    <m/>
    <x v="4"/>
    <x v="3"/>
    <m/>
    <m/>
  </r>
  <r>
    <x v="932"/>
    <m/>
    <s v="male"/>
    <m/>
    <n v="30"/>
    <n v="80.867900000000006"/>
    <n v="0"/>
    <n v="0"/>
    <x v="0"/>
    <s v="."/>
    <s v="."/>
    <s v="."/>
    <s v="."/>
    <n v="0"/>
    <n v="0"/>
    <n v="0"/>
    <n v="0"/>
    <n v="0"/>
    <n v="33"/>
    <n v="0"/>
    <m/>
    <x v="10"/>
    <x v="67"/>
    <m/>
    <m/>
  </r>
  <r>
    <x v="932"/>
    <m/>
    <s v="male"/>
    <m/>
    <m/>
    <n v="80.867900000000006"/>
    <n v="1"/>
    <n v="0.5"/>
    <x v="4"/>
    <s v="."/>
    <s v="."/>
    <s v="."/>
    <s v="."/>
    <n v="1"/>
    <n v="2"/>
    <n v="1"/>
    <n v="1"/>
    <n v="0"/>
    <n v="33"/>
    <n v="5.5"/>
    <m/>
    <x v="0"/>
    <x v="0"/>
    <m/>
    <m/>
  </r>
  <r>
    <x v="933"/>
    <m/>
    <s v="female"/>
    <m/>
    <n v="19"/>
    <n v="76.060233999999994"/>
    <n v="1"/>
    <n v="2"/>
    <x v="3"/>
    <s v="Active Mood disorder"/>
    <s v="."/>
    <s v="."/>
    <s v="."/>
    <n v="2"/>
    <n v="1"/>
    <n v="1"/>
    <n v="1"/>
    <n v="1"/>
    <n v="34"/>
    <n v="8"/>
    <m/>
    <x v="5"/>
    <x v="149"/>
    <m/>
    <m/>
  </r>
  <r>
    <x v="933"/>
    <m/>
    <s v="female"/>
    <m/>
    <n v="17"/>
    <n v="76.060233999999994"/>
    <n v="2"/>
    <n v="2"/>
    <x v="4"/>
    <s v="."/>
    <s v="."/>
    <s v="."/>
    <s v="."/>
    <n v="2"/>
    <n v="2"/>
    <n v="2"/>
    <n v="2"/>
    <n v="1"/>
    <n v="34"/>
    <n v="11"/>
    <m/>
    <x v="9"/>
    <x v="60"/>
    <m/>
    <m/>
  </r>
  <r>
    <x v="934"/>
    <m/>
    <s v="male"/>
    <m/>
    <n v="27"/>
    <n v="77.869950000000003"/>
    <n v="0"/>
    <n v="0"/>
    <x v="0"/>
    <s v="Remote Other neurol/med diagnoses"/>
    <s v="."/>
    <s v="."/>
    <s v="."/>
    <n v="0"/>
    <n v="0"/>
    <n v="0"/>
    <n v="0"/>
    <n v="0"/>
    <n v="33"/>
    <n v="0"/>
    <m/>
    <x v="7"/>
    <x v="3"/>
    <m/>
    <m/>
  </r>
  <r>
    <x v="934"/>
    <m/>
    <s v="male"/>
    <m/>
    <n v="29"/>
    <n v="77.869950000000003"/>
    <n v="0"/>
    <n v="0"/>
    <x v="0"/>
    <s v="Active Other neurol/med diagnoses"/>
    <s v="."/>
    <s v="."/>
    <s v="."/>
    <n v="0"/>
    <n v="0"/>
    <n v="0"/>
    <n v="0"/>
    <n v="0"/>
    <n v="33"/>
    <n v="0"/>
    <m/>
    <x v="0"/>
    <x v="67"/>
    <m/>
    <m/>
  </r>
  <r>
    <x v="934"/>
    <m/>
    <s v="male"/>
    <m/>
    <n v="27"/>
    <n v="77.869950000000003"/>
    <n v="0.5"/>
    <n v="0"/>
    <x v="1"/>
    <s v="Active Other neurol/med diagnoses"/>
    <s v="."/>
    <s v="."/>
    <s v="."/>
    <n v="0"/>
    <n v="0"/>
    <n v="0.5"/>
    <n v="0"/>
    <n v="0"/>
    <n v="33"/>
    <n v="0.5"/>
    <m/>
    <x v="7"/>
    <x v="72"/>
    <m/>
    <m/>
  </r>
  <r>
    <x v="935"/>
    <m/>
    <s v="female"/>
    <m/>
    <n v="30"/>
    <n v="62.984256999999999"/>
    <n v="0"/>
    <n v="0"/>
    <x v="0"/>
    <s v="."/>
    <s v="."/>
    <s v="."/>
    <s v="."/>
    <n v="0"/>
    <n v="0"/>
    <n v="0"/>
    <n v="0"/>
    <n v="0"/>
    <n v="24"/>
    <n v="0"/>
    <m/>
    <x v="3"/>
    <x v="46"/>
    <m/>
    <m/>
  </r>
  <r>
    <x v="935"/>
    <m/>
    <s v="female"/>
    <m/>
    <n v="30"/>
    <n v="62.984256999999999"/>
    <n v="0"/>
    <n v="0"/>
    <x v="0"/>
    <s v="."/>
    <s v="."/>
    <s v="."/>
    <s v="."/>
    <n v="0"/>
    <n v="0"/>
    <n v="0"/>
    <n v="0"/>
    <n v="0"/>
    <n v="24"/>
    <n v="0"/>
    <m/>
    <x v="3"/>
    <x v="154"/>
    <m/>
    <m/>
  </r>
  <r>
    <x v="935"/>
    <m/>
    <s v="female"/>
    <m/>
    <n v="30"/>
    <n v="62.984256999999999"/>
    <n v="0"/>
    <n v="0"/>
    <x v="0"/>
    <s v="."/>
    <s v="."/>
    <s v="."/>
    <s v="."/>
    <n v="0"/>
    <n v="0"/>
    <n v="0"/>
    <n v="0"/>
    <n v="0"/>
    <n v="24"/>
    <n v="0"/>
    <m/>
    <x v="10"/>
    <x v="23"/>
    <m/>
    <m/>
  </r>
  <r>
    <x v="935"/>
    <m/>
    <s v="female"/>
    <m/>
    <n v="30"/>
    <n v="62.984256999999999"/>
    <n v="0"/>
    <n v="0"/>
    <x v="0"/>
    <s v="Remote Mood disorder"/>
    <s v="Remote Hypothyroidism"/>
    <s v="."/>
    <s v="."/>
    <n v="0"/>
    <n v="0"/>
    <n v="0"/>
    <n v="0"/>
    <n v="0"/>
    <n v="24"/>
    <n v="0"/>
    <m/>
    <x v="1"/>
    <x v="24"/>
    <m/>
    <m/>
  </r>
  <r>
    <x v="935"/>
    <m/>
    <s v="female"/>
    <m/>
    <n v="30"/>
    <n v="62.984256999999999"/>
    <n v="0"/>
    <n v="0"/>
    <x v="0"/>
    <s v="Active Mood disorder"/>
    <s v="."/>
    <s v="."/>
    <s v="."/>
    <n v="0"/>
    <n v="0"/>
    <n v="0"/>
    <n v="0"/>
    <n v="0"/>
    <n v="24"/>
    <n v="0"/>
    <m/>
    <x v="0"/>
    <x v="0"/>
    <m/>
    <m/>
  </r>
  <r>
    <x v="935"/>
    <m/>
    <s v="female"/>
    <m/>
    <n v="30"/>
    <n v="62.984256999999999"/>
    <n v="0"/>
    <n v="0"/>
    <x v="0"/>
    <s v="Remote Mood disorder"/>
    <s v="."/>
    <s v="."/>
    <s v="."/>
    <n v="0"/>
    <n v="0"/>
    <n v="0"/>
    <n v="0"/>
    <n v="0"/>
    <n v="24"/>
    <n v="0"/>
    <m/>
    <x v="3"/>
    <x v="6"/>
    <m/>
    <m/>
  </r>
  <r>
    <x v="935"/>
    <m/>
    <s v="female"/>
    <m/>
    <n v="30"/>
    <n v="62.984256999999999"/>
    <n v="0"/>
    <n v="0"/>
    <x v="0"/>
    <s v="Active Mood disorder"/>
    <s v="."/>
    <s v="."/>
    <s v="."/>
    <n v="0"/>
    <n v="0"/>
    <n v="0"/>
    <n v="0"/>
    <n v="0"/>
    <n v="24"/>
    <n v="0"/>
    <m/>
    <x v="3"/>
    <x v="39"/>
    <m/>
    <m/>
  </r>
  <r>
    <x v="935"/>
    <m/>
    <s v="female"/>
    <m/>
    <n v="25"/>
    <n v="62.984256999999999"/>
    <n v="0.5"/>
    <n v="0"/>
    <x v="1"/>
    <s v="Remote Mood disorder"/>
    <s v="Remote Hypothyroidism"/>
    <s v="."/>
    <s v="."/>
    <n v="0"/>
    <n v="0"/>
    <n v="0.5"/>
    <n v="0"/>
    <n v="0"/>
    <n v="24"/>
    <n v="0.5"/>
    <m/>
    <x v="3"/>
    <x v="6"/>
    <m/>
    <m/>
  </r>
  <r>
    <x v="935"/>
    <m/>
    <s v="female"/>
    <m/>
    <n v="30"/>
    <n v="62.984256999999999"/>
    <n v="0"/>
    <n v="0"/>
    <x v="0"/>
    <s v="Active Mood disorder"/>
    <s v="Remote Hypothyroidism"/>
    <s v="."/>
    <s v="."/>
    <n v="0"/>
    <n v="0"/>
    <n v="0"/>
    <n v="0"/>
    <n v="0"/>
    <n v="24"/>
    <n v="0"/>
    <m/>
    <x v="3"/>
    <x v="6"/>
    <m/>
    <m/>
  </r>
  <r>
    <x v="935"/>
    <m/>
    <s v="female"/>
    <m/>
    <n v="26"/>
    <n v="62.984256999999999"/>
    <n v="0"/>
    <n v="0"/>
    <x v="0"/>
    <s v="Active Mood disorder"/>
    <s v="Remote Hypothyroidism"/>
    <s v="."/>
    <s v="."/>
    <n v="0"/>
    <n v="0"/>
    <n v="0"/>
    <n v="0"/>
    <n v="0"/>
    <n v="24"/>
    <n v="0"/>
    <m/>
    <x v="1"/>
    <x v="97"/>
    <m/>
    <m/>
  </r>
  <r>
    <x v="936"/>
    <m/>
    <s v="male"/>
    <m/>
    <m/>
    <n v="69.319640000000007"/>
    <n v="0"/>
    <n v="0"/>
    <x v="0"/>
    <s v="."/>
    <s v="."/>
    <s v="."/>
    <s v="."/>
    <n v="0"/>
    <n v="0"/>
    <n v="0"/>
    <n v="0"/>
    <n v="0"/>
    <n v="34"/>
    <n v="0"/>
    <m/>
    <x v="0"/>
    <x v="102"/>
    <m/>
    <m/>
  </r>
  <r>
    <x v="936"/>
    <m/>
    <s v="male"/>
    <m/>
    <n v="26"/>
    <n v="69.319640000000007"/>
    <n v="0"/>
    <n v="0"/>
    <x v="0"/>
    <s v="."/>
    <s v="."/>
    <s v="."/>
    <s v="."/>
    <n v="0"/>
    <n v="0"/>
    <n v="0"/>
    <n v="0"/>
    <n v="0"/>
    <n v="34"/>
    <n v="0"/>
    <m/>
    <x v="0"/>
    <x v="104"/>
    <m/>
    <m/>
  </r>
  <r>
    <x v="936"/>
    <m/>
    <s v="male"/>
    <m/>
    <n v="30"/>
    <n v="69.31964000000000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936"/>
    <m/>
    <s v="male"/>
    <m/>
    <n v="29"/>
    <n v="69.319640000000007"/>
    <n v="0"/>
    <n v="0"/>
    <x v="0"/>
    <s v="."/>
    <s v="."/>
    <s v="."/>
    <s v="."/>
    <n v="0"/>
    <n v="0"/>
    <n v="0"/>
    <n v="0"/>
    <n v="0"/>
    <n v="34"/>
    <n v="0"/>
    <m/>
    <x v="0"/>
    <x v="105"/>
    <m/>
    <m/>
  </r>
  <r>
    <x v="936"/>
    <m/>
    <s v="male"/>
    <m/>
    <n v="30"/>
    <n v="69.319640000000007"/>
    <n v="0"/>
    <n v="0"/>
    <x v="0"/>
    <s v="Remote Mood disorder"/>
    <s v="."/>
    <s v="."/>
    <s v="."/>
    <n v="0"/>
    <n v="0"/>
    <n v="0"/>
    <n v="0"/>
    <n v="0"/>
    <n v="34"/>
    <n v="0"/>
    <m/>
    <x v="0"/>
    <x v="140"/>
    <m/>
    <m/>
  </r>
  <r>
    <x v="936"/>
    <m/>
    <s v="male"/>
    <m/>
    <n v="30"/>
    <n v="69.319640000000007"/>
    <n v="0"/>
    <n v="0"/>
    <x v="0"/>
    <s v="."/>
    <s v="."/>
    <s v="."/>
    <s v="."/>
    <n v="0"/>
    <n v="0"/>
    <n v="0"/>
    <n v="0"/>
    <n v="0"/>
    <n v="34"/>
    <n v="0"/>
    <m/>
    <x v="0"/>
    <x v="204"/>
    <m/>
    <m/>
  </r>
  <r>
    <x v="936"/>
    <m/>
    <s v="male"/>
    <m/>
    <n v="30"/>
    <n v="69.319640000000007"/>
    <n v="0"/>
    <n v="0"/>
    <x v="0"/>
    <s v="Remote Mood disorder"/>
    <s v="."/>
    <s v="."/>
    <s v="."/>
    <n v="0"/>
    <n v="0"/>
    <n v="0"/>
    <n v="0"/>
    <n v="0"/>
    <n v="34"/>
    <n v="0"/>
    <m/>
    <x v="0"/>
    <x v="142"/>
    <m/>
    <m/>
  </r>
  <r>
    <x v="936"/>
    <m/>
    <s v="male"/>
    <m/>
    <n v="30"/>
    <n v="69.319640000000007"/>
    <n v="0"/>
    <n v="0"/>
    <x v="0"/>
    <s v="Remote Mood disorder"/>
    <s v="."/>
    <s v="."/>
    <s v="."/>
    <n v="0"/>
    <n v="0"/>
    <n v="0"/>
    <n v="0"/>
    <n v="0"/>
    <n v="34"/>
    <n v="0"/>
    <m/>
    <x v="0"/>
    <x v="139"/>
    <m/>
    <m/>
  </r>
  <r>
    <x v="936"/>
    <m/>
    <s v="male"/>
    <m/>
    <n v="29"/>
    <n v="69.319640000000007"/>
    <n v="0"/>
    <n v="0"/>
    <x v="0"/>
    <s v="."/>
    <s v="."/>
    <s v="."/>
    <s v="."/>
    <n v="0"/>
    <n v="0"/>
    <n v="0"/>
    <n v="0"/>
    <n v="0"/>
    <n v="34"/>
    <n v="0"/>
    <m/>
    <x v="0"/>
    <x v="175"/>
    <m/>
    <m/>
  </r>
  <r>
    <x v="936"/>
    <m/>
    <s v="male"/>
    <m/>
    <n v="29"/>
    <n v="69.319640000000007"/>
    <n v="0"/>
    <n v="0"/>
    <x v="0"/>
    <s v="Remote Mood disorder"/>
    <s v="."/>
    <s v="."/>
    <s v="."/>
    <n v="0"/>
    <n v="0"/>
    <n v="0"/>
    <n v="0"/>
    <n v="0"/>
    <n v="34"/>
    <n v="0"/>
    <m/>
    <x v="0"/>
    <x v="176"/>
    <m/>
    <m/>
  </r>
  <r>
    <x v="936"/>
    <m/>
    <s v="male"/>
    <m/>
    <n v="30"/>
    <n v="69.319640000000007"/>
    <n v="0.5"/>
    <n v="0.5"/>
    <x v="2"/>
    <s v="Active Mood disorder"/>
    <s v="."/>
    <s v="."/>
    <s v="."/>
    <n v="0"/>
    <n v="0.5"/>
    <n v="0"/>
    <n v="0"/>
    <n v="0"/>
    <n v="34"/>
    <n v="1"/>
    <m/>
    <x v="8"/>
    <x v="140"/>
    <m/>
    <m/>
  </r>
  <r>
    <x v="936"/>
    <m/>
    <s v="male"/>
    <m/>
    <n v="28"/>
    <n v="69.319640000000007"/>
    <n v="0"/>
    <n v="0"/>
    <x v="0"/>
    <s v="Remote Mood disorder"/>
    <s v="."/>
    <s v="."/>
    <s v="."/>
    <n v="0"/>
    <n v="0"/>
    <n v="0"/>
    <n v="0"/>
    <n v="0"/>
    <n v="34"/>
    <n v="0"/>
    <m/>
    <x v="4"/>
    <x v="138"/>
    <m/>
    <m/>
  </r>
  <r>
    <x v="936"/>
    <m/>
    <s v="male"/>
    <m/>
    <n v="29"/>
    <n v="69.319640000000007"/>
    <n v="0"/>
    <n v="0"/>
    <x v="0"/>
    <s v="."/>
    <s v="."/>
    <s v="."/>
    <s v="."/>
    <n v="0"/>
    <n v="0"/>
    <n v="0"/>
    <n v="0"/>
    <n v="0"/>
    <n v="34"/>
    <n v="0"/>
    <m/>
    <x v="8"/>
    <x v="175"/>
    <m/>
    <m/>
  </r>
  <r>
    <x v="936"/>
    <m/>
    <s v="male"/>
    <m/>
    <n v="30"/>
    <n v="69.319640000000007"/>
    <n v="0"/>
    <n v="0"/>
    <x v="0"/>
    <s v="."/>
    <s v="."/>
    <s v="."/>
    <s v="."/>
    <n v="0"/>
    <n v="0"/>
    <n v="0"/>
    <n v="0"/>
    <n v="0"/>
    <n v="34"/>
    <n v="0"/>
    <m/>
    <x v="8"/>
    <x v="178"/>
    <m/>
    <m/>
  </r>
  <r>
    <x v="936"/>
    <m/>
    <s v="male"/>
    <m/>
    <n v="29"/>
    <n v="69.319640000000007"/>
    <n v="0.5"/>
    <n v="0.5"/>
    <x v="1"/>
    <s v="Remote Mood disorder"/>
    <s v="."/>
    <s v="."/>
    <s v="."/>
    <n v="0.5"/>
    <n v="0.5"/>
    <n v="0.5"/>
    <n v="0.5"/>
    <n v="0"/>
    <n v="34"/>
    <n v="2.5"/>
    <m/>
    <x v="4"/>
    <x v="71"/>
    <m/>
    <m/>
  </r>
  <r>
    <x v="936"/>
    <m/>
    <s v="male"/>
    <m/>
    <n v="28"/>
    <n v="69.319640000000007"/>
    <n v="0.5"/>
    <n v="0"/>
    <x v="1"/>
    <s v="Active Mood disorder"/>
    <s v="Remote Hypothyroidism"/>
    <s v="."/>
    <s v="."/>
    <n v="0"/>
    <n v="0.5"/>
    <n v="0.5"/>
    <n v="0"/>
    <n v="0"/>
    <n v="34"/>
    <n v="1"/>
    <m/>
    <x v="4"/>
    <x v="54"/>
    <m/>
    <m/>
  </r>
  <r>
    <x v="936"/>
    <m/>
    <s v="male"/>
    <m/>
    <n v="29"/>
    <n v="69.319640000000007"/>
    <n v="0"/>
    <n v="0"/>
    <x v="0"/>
    <s v="Remote Mood disorder"/>
    <s v="Remote Hypothyroidism"/>
    <s v="."/>
    <s v="."/>
    <n v="0"/>
    <n v="0"/>
    <n v="0"/>
    <n v="0"/>
    <n v="0"/>
    <n v="34"/>
    <n v="0"/>
    <m/>
    <x v="4"/>
    <x v="26"/>
    <m/>
    <m/>
  </r>
  <r>
    <x v="937"/>
    <m/>
    <s v="male"/>
    <m/>
    <n v="30"/>
    <n v="63.926079999999999"/>
    <n v="0.5"/>
    <n v="0"/>
    <x v="4"/>
    <s v="Active Mood disorder"/>
    <s v="."/>
    <s v="."/>
    <s v="."/>
    <n v="0.5"/>
    <n v="0.5"/>
    <n v="0.5"/>
    <n v="0"/>
    <n v="0"/>
    <n v="33"/>
    <n v="1.5"/>
    <m/>
    <x v="16"/>
    <x v="106"/>
    <m/>
    <m/>
  </r>
  <r>
    <x v="937"/>
    <m/>
    <s v="male"/>
    <m/>
    <n v="30"/>
    <n v="63.926079999999999"/>
    <n v="0.5"/>
    <n v="0.5"/>
    <x v="4"/>
    <s v="."/>
    <s v="."/>
    <s v="."/>
    <s v="."/>
    <n v="0.5"/>
    <n v="0.5"/>
    <n v="0.5"/>
    <n v="0"/>
    <n v="0"/>
    <n v="33"/>
    <n v="2"/>
    <m/>
    <x v="14"/>
    <x v="163"/>
    <m/>
    <m/>
  </r>
  <r>
    <x v="937"/>
    <m/>
    <s v="male"/>
    <m/>
    <n v="30"/>
    <n v="63.926079999999999"/>
    <n v="1"/>
    <n v="1"/>
    <x v="4"/>
    <s v="Remote Mood disorder"/>
    <s v="."/>
    <s v="."/>
    <s v="."/>
    <n v="1"/>
    <n v="1"/>
    <n v="0.5"/>
    <n v="0.5"/>
    <n v="0"/>
    <n v="33"/>
    <n v="4"/>
    <m/>
    <x v="16"/>
    <x v="130"/>
    <m/>
    <m/>
  </r>
  <r>
    <x v="937"/>
    <m/>
    <s v="male"/>
    <m/>
    <n v="30"/>
    <n v="63.926079999999999"/>
    <n v="0.5"/>
    <n v="0"/>
    <x v="4"/>
    <s v="Remote Mood disorder"/>
    <s v="."/>
    <s v="."/>
    <s v="."/>
    <n v="0.5"/>
    <n v="0.5"/>
    <n v="0.5"/>
    <n v="0"/>
    <n v="0"/>
    <n v="33"/>
    <n v="1.5"/>
    <m/>
    <x v="14"/>
    <x v="101"/>
    <m/>
    <m/>
  </r>
  <r>
    <x v="938"/>
    <m/>
    <s v="male"/>
    <m/>
    <n v="28"/>
    <n v="73.787819999999996"/>
    <n v="0.5"/>
    <n v="0"/>
    <x v="1"/>
    <s v="."/>
    <s v="."/>
    <s v="."/>
    <s v="."/>
    <n v="0.5"/>
    <n v="0.5"/>
    <n v="0.5"/>
    <n v="0.5"/>
    <n v="0"/>
    <n v="44"/>
    <n v="2"/>
    <m/>
    <x v="8"/>
    <x v="4"/>
    <m/>
    <m/>
  </r>
  <r>
    <x v="938"/>
    <m/>
    <s v="male"/>
    <m/>
    <n v="19"/>
    <n v="73.787819999999996"/>
    <n v="1"/>
    <n v="1"/>
    <x v="4"/>
    <s v="Remote Mood disorder"/>
    <s v="Active Other neurol/med diagnoses"/>
    <s v="."/>
    <s v="."/>
    <n v="2"/>
    <n v="1"/>
    <n v="1"/>
    <n v="1"/>
    <n v="1"/>
    <n v="44"/>
    <n v="7"/>
    <m/>
    <x v="7"/>
    <x v="3"/>
    <m/>
    <m/>
  </r>
  <r>
    <x v="939"/>
    <m/>
    <s v="female"/>
    <m/>
    <n v="30"/>
    <n v="63.520878000000003"/>
    <n v="0"/>
    <n v="0"/>
    <x v="0"/>
    <s v="."/>
    <s v="."/>
    <s v="."/>
    <s v="."/>
    <n v="0"/>
    <n v="0"/>
    <n v="0"/>
    <n v="0"/>
    <n v="0"/>
    <n v="33"/>
    <n v="0"/>
    <m/>
    <x v="4"/>
    <x v="27"/>
    <m/>
    <m/>
  </r>
  <r>
    <x v="939"/>
    <m/>
    <s v="female"/>
    <m/>
    <n v="30"/>
    <n v="63.520878000000003"/>
    <n v="0"/>
    <n v="0"/>
    <x v="0"/>
    <s v="."/>
    <s v="."/>
    <s v="."/>
    <s v="."/>
    <n v="0"/>
    <n v="0"/>
    <n v="0"/>
    <n v="0"/>
    <n v="0"/>
    <n v="33"/>
    <n v="0"/>
    <m/>
    <x v="10"/>
    <x v="116"/>
    <m/>
    <m/>
  </r>
  <r>
    <x v="939"/>
    <m/>
    <s v="female"/>
    <m/>
    <n v="30"/>
    <n v="63.520878000000003"/>
    <n v="0"/>
    <n v="0"/>
    <x v="0"/>
    <s v="Active Mood disorder"/>
    <s v="."/>
    <s v="."/>
    <s v="."/>
    <n v="0"/>
    <n v="0"/>
    <n v="0"/>
    <n v="0"/>
    <n v="0"/>
    <n v="33"/>
    <n v="0"/>
    <m/>
    <x v="10"/>
    <x v="127"/>
    <m/>
    <m/>
  </r>
  <r>
    <x v="939"/>
    <m/>
    <s v="female"/>
    <m/>
    <n v="30"/>
    <n v="63.520878000000003"/>
    <n v="0"/>
    <n v="0"/>
    <x v="0"/>
    <s v="Active Mood disorder"/>
    <s v="."/>
    <s v="."/>
    <s v="."/>
    <n v="0"/>
    <n v="0"/>
    <n v="0"/>
    <n v="0"/>
    <n v="0"/>
    <n v="33"/>
    <n v="0"/>
    <m/>
    <x v="4"/>
    <x v="69"/>
    <m/>
    <m/>
  </r>
  <r>
    <x v="939"/>
    <m/>
    <s v="female"/>
    <m/>
    <n v="30"/>
    <n v="63.520878000000003"/>
    <n v="0"/>
    <n v="0"/>
    <x v="0"/>
    <s v="Active Mood disorder"/>
    <s v="."/>
    <s v="."/>
    <s v="."/>
    <n v="0"/>
    <n v="0"/>
    <n v="0"/>
    <n v="0"/>
    <n v="0"/>
    <n v="33"/>
    <n v="0"/>
    <m/>
    <x v="4"/>
    <x v="69"/>
    <m/>
    <m/>
  </r>
  <r>
    <x v="939"/>
    <m/>
    <s v="female"/>
    <m/>
    <n v="30"/>
    <n v="63.520878000000003"/>
    <n v="0"/>
    <n v="0"/>
    <x v="0"/>
    <s v="Active Mood disorder"/>
    <s v="."/>
    <s v="."/>
    <s v="."/>
    <n v="0"/>
    <n v="0"/>
    <n v="0"/>
    <n v="0"/>
    <n v="0"/>
    <n v="33"/>
    <n v="0"/>
    <m/>
    <x v="4"/>
    <x v="179"/>
    <m/>
    <m/>
  </r>
  <r>
    <x v="940"/>
    <m/>
    <s v="male"/>
    <m/>
    <n v="29"/>
    <n v="68.446265999999994"/>
    <n v="0"/>
    <n v="0"/>
    <x v="0"/>
    <s v="Remote Other neurol/med diagnoses"/>
    <s v="."/>
    <s v="."/>
    <s v="."/>
    <n v="0"/>
    <n v="0"/>
    <n v="0"/>
    <n v="0"/>
    <n v="0"/>
    <n v="33"/>
    <n v="0"/>
    <m/>
    <x v="0"/>
    <x v="0"/>
    <m/>
    <m/>
  </r>
  <r>
    <x v="940"/>
    <m/>
    <s v="male"/>
    <m/>
    <n v="28"/>
    <n v="68.446265999999994"/>
    <n v="0"/>
    <n v="0"/>
    <x v="0"/>
    <s v="."/>
    <s v="."/>
    <s v="."/>
    <s v="."/>
    <n v="0"/>
    <n v="0"/>
    <n v="0"/>
    <n v="0"/>
    <n v="0"/>
    <n v="33"/>
    <n v="0"/>
    <m/>
    <x v="7"/>
    <x v="46"/>
    <m/>
    <m/>
  </r>
  <r>
    <x v="940"/>
    <m/>
    <s v="male"/>
    <m/>
    <n v="30"/>
    <n v="68.446265999999994"/>
    <n v="0"/>
    <n v="0"/>
    <x v="0"/>
    <s v="."/>
    <s v="."/>
    <s v="."/>
    <s v="."/>
    <n v="0"/>
    <n v="0"/>
    <n v="0"/>
    <n v="0"/>
    <n v="0"/>
    <n v="33"/>
    <n v="0"/>
    <m/>
    <x v="6"/>
    <x v="57"/>
    <m/>
    <m/>
  </r>
  <r>
    <x v="940"/>
    <m/>
    <s v="male"/>
    <m/>
    <n v="30"/>
    <n v="68.446265999999994"/>
    <n v="0"/>
    <n v="0"/>
    <x v="0"/>
    <s v="."/>
    <s v="."/>
    <s v="."/>
    <s v="."/>
    <n v="0"/>
    <n v="0"/>
    <n v="0"/>
    <n v="0"/>
    <n v="0"/>
    <n v="33"/>
    <n v="0"/>
    <m/>
    <x v="7"/>
    <x v="87"/>
    <m/>
    <m/>
  </r>
  <r>
    <x v="941"/>
    <m/>
    <s v="male"/>
    <m/>
    <n v="29"/>
    <n v="82.639290000000003"/>
    <n v="0"/>
    <n v="0"/>
    <x v="0"/>
    <s v="."/>
    <s v="."/>
    <s v="."/>
    <s v="."/>
    <n v="0"/>
    <n v="0"/>
    <n v="0"/>
    <n v="0"/>
    <n v="0"/>
    <n v="23"/>
    <n v="0"/>
    <m/>
    <x v="4"/>
    <x v="45"/>
    <m/>
    <m/>
  </r>
  <r>
    <x v="941"/>
    <m/>
    <s v="male"/>
    <m/>
    <n v="30"/>
    <n v="82.639290000000003"/>
    <n v="0"/>
    <n v="0"/>
    <x v="0"/>
    <s v="."/>
    <s v="."/>
    <s v="."/>
    <s v="."/>
    <n v="0"/>
    <n v="0"/>
    <n v="0"/>
    <n v="0"/>
    <n v="0"/>
    <n v="23"/>
    <n v="0"/>
    <m/>
    <x v="4"/>
    <x v="131"/>
    <m/>
    <m/>
  </r>
  <r>
    <x v="941"/>
    <m/>
    <s v="male"/>
    <m/>
    <n v="27"/>
    <n v="82.639290000000003"/>
    <n v="0"/>
    <n v="0.5"/>
    <x v="0"/>
    <s v="."/>
    <s v="."/>
    <s v="."/>
    <s v="."/>
    <n v="0"/>
    <n v="0"/>
    <n v="0"/>
    <n v="0"/>
    <n v="0"/>
    <n v="23"/>
    <n v="0.5"/>
    <m/>
    <x v="4"/>
    <x v="66"/>
    <m/>
    <m/>
  </r>
  <r>
    <x v="941"/>
    <m/>
    <s v="male"/>
    <m/>
    <n v="25"/>
    <n v="82.639290000000003"/>
    <n v="0.5"/>
    <n v="0.5"/>
    <x v="1"/>
    <s v="Active Mood disorder"/>
    <s v="Active Other neurol/med diagnoses"/>
    <s v="."/>
    <s v="."/>
    <n v="0"/>
    <n v="0"/>
    <n v="0.5"/>
    <n v="0"/>
    <n v="1"/>
    <n v="23"/>
    <n v="2"/>
    <m/>
    <x v="4"/>
    <x v="45"/>
    <m/>
    <m/>
  </r>
  <r>
    <x v="941"/>
    <m/>
    <s v="male"/>
    <m/>
    <n v="30"/>
    <n v="82.639290000000003"/>
    <n v="0.5"/>
    <n v="0"/>
    <x v="4"/>
    <s v="AD dem w/depresss- not contribut"/>
    <s v="Active Mood disorder"/>
    <s v="."/>
    <s v="."/>
    <n v="0"/>
    <n v="0.5"/>
    <n v="0.5"/>
    <n v="0"/>
    <n v="0"/>
    <n v="23"/>
    <n v="1"/>
    <m/>
    <x v="10"/>
    <x v="45"/>
    <m/>
    <m/>
  </r>
  <r>
    <x v="941"/>
    <m/>
    <s v="male"/>
    <m/>
    <n v="25"/>
    <n v="82.639290000000003"/>
    <n v="0.5"/>
    <n v="0.5"/>
    <x v="4"/>
    <s v="."/>
    <s v="."/>
    <s v="."/>
    <s v="."/>
    <n v="0.5"/>
    <n v="0.5"/>
    <n v="0.5"/>
    <n v="0.5"/>
    <n v="0"/>
    <n v="23"/>
    <n v="2.5"/>
    <m/>
    <x v="10"/>
    <x v="144"/>
    <m/>
    <m/>
  </r>
  <r>
    <x v="941"/>
    <m/>
    <s v="male"/>
    <m/>
    <n v="22"/>
    <n v="82.639290000000003"/>
    <n v="1"/>
    <n v="0.5"/>
    <x v="4"/>
    <s v="."/>
    <s v="."/>
    <s v="."/>
    <s v="."/>
    <n v="1"/>
    <n v="0.5"/>
    <n v="1"/>
    <n v="1"/>
    <n v="1"/>
    <n v="23"/>
    <n v="5"/>
    <m/>
    <x v="10"/>
    <x v="63"/>
    <m/>
    <m/>
  </r>
  <r>
    <x v="942"/>
    <m/>
    <s v="female"/>
    <m/>
    <n v="18"/>
    <n v="86.332650000000001"/>
    <n v="1"/>
    <n v="0.5"/>
    <x v="4"/>
    <s v="."/>
    <s v="."/>
    <s v="."/>
    <s v="."/>
    <n v="1"/>
    <n v="1"/>
    <n v="1"/>
    <n v="1"/>
    <n v="1"/>
    <n v="34"/>
    <n v="5.5"/>
    <m/>
    <x v="9"/>
    <x v="149"/>
    <m/>
    <m/>
  </r>
  <r>
    <x v="942"/>
    <m/>
    <s v="female"/>
    <m/>
    <n v="0"/>
    <n v="86.332650000000001"/>
    <n v="3"/>
    <n v="3"/>
    <x v="4"/>
    <s v="."/>
    <s v="."/>
    <s v="."/>
    <s v="."/>
    <n v="3"/>
    <n v="3"/>
    <n v="3"/>
    <n v="3"/>
    <n v="3"/>
    <n v="34"/>
    <n v="18"/>
    <m/>
    <x v="0"/>
    <x v="0"/>
    <m/>
    <m/>
  </r>
  <r>
    <x v="943"/>
    <m/>
    <s v="male"/>
    <m/>
    <n v="30"/>
    <n v="58.590007999999997"/>
    <n v="0"/>
    <n v="0"/>
    <x v="0"/>
    <s v="."/>
    <s v="."/>
    <s v="."/>
    <s v="."/>
    <n v="0"/>
    <n v="0"/>
    <n v="0"/>
    <n v="0"/>
    <n v="0"/>
    <n v="33"/>
    <n v="0"/>
    <m/>
    <x v="10"/>
    <x v="3"/>
    <m/>
    <m/>
  </r>
  <r>
    <x v="943"/>
    <m/>
    <s v="male"/>
    <m/>
    <n v="30"/>
    <n v="58.590007999999997"/>
    <n v="0"/>
    <n v="0"/>
    <x v="0"/>
    <s v="."/>
    <s v="."/>
    <s v="."/>
    <s v="."/>
    <n v="0"/>
    <n v="0"/>
    <n v="0"/>
    <n v="0"/>
    <n v="0"/>
    <n v="33"/>
    <n v="0"/>
    <m/>
    <x v="10"/>
    <x v="154"/>
    <m/>
    <m/>
  </r>
  <r>
    <x v="943"/>
    <m/>
    <s v="male"/>
    <m/>
    <n v="29"/>
    <n v="58.590007999999997"/>
    <n v="0"/>
    <n v="0"/>
    <x v="0"/>
    <s v="."/>
    <s v="."/>
    <s v="."/>
    <s v="."/>
    <n v="0"/>
    <n v="0"/>
    <n v="0"/>
    <n v="0"/>
    <n v="0"/>
    <n v="33"/>
    <n v="0"/>
    <m/>
    <x v="10"/>
    <x v="39"/>
    <m/>
    <m/>
  </r>
  <r>
    <x v="943"/>
    <m/>
    <s v="male"/>
    <m/>
    <n v="30"/>
    <n v="58.590007999999997"/>
    <n v="0"/>
    <n v="0"/>
    <x v="0"/>
    <s v="."/>
    <s v="."/>
    <s v="."/>
    <s v="."/>
    <n v="0"/>
    <n v="0"/>
    <n v="0"/>
    <n v="0"/>
    <n v="0"/>
    <n v="33"/>
    <n v="0"/>
    <m/>
    <x v="10"/>
    <x v="18"/>
    <m/>
    <m/>
  </r>
  <r>
    <x v="943"/>
    <m/>
    <s v="male"/>
    <m/>
    <n v="29"/>
    <n v="58.590007999999997"/>
    <n v="0"/>
    <n v="0"/>
    <x v="0"/>
    <s v="."/>
    <s v="."/>
    <s v="."/>
    <s v="."/>
    <n v="0"/>
    <n v="0"/>
    <n v="0"/>
    <n v="0"/>
    <n v="0"/>
    <n v="33"/>
    <n v="0"/>
    <m/>
    <x v="10"/>
    <x v="67"/>
    <m/>
    <m/>
  </r>
  <r>
    <x v="943"/>
    <m/>
    <s v="male"/>
    <m/>
    <n v="30"/>
    <n v="58.590007999999997"/>
    <n v="0"/>
    <n v="0"/>
    <x v="0"/>
    <s v="."/>
    <s v="."/>
    <s v="."/>
    <s v="."/>
    <n v="0"/>
    <n v="0"/>
    <n v="0"/>
    <n v="0"/>
    <n v="0"/>
    <n v="33"/>
    <n v="0"/>
    <m/>
    <x v="10"/>
    <x v="23"/>
    <m/>
    <m/>
  </r>
  <r>
    <x v="943"/>
    <m/>
    <s v="male"/>
    <m/>
    <n v="30"/>
    <n v="58.590007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44"/>
    <m/>
    <s v="male"/>
    <m/>
    <n v="29"/>
    <n v="72.120469999999997"/>
    <n v="0"/>
    <n v="0.5"/>
    <x v="0"/>
    <s v="Active Mood disorder"/>
    <s v="."/>
    <s v="."/>
    <s v="."/>
    <n v="0"/>
    <n v="0"/>
    <n v="0"/>
    <n v="0"/>
    <n v="0"/>
    <n v="33"/>
    <n v="0.5"/>
    <m/>
    <x v="6"/>
    <x v="41"/>
    <m/>
    <m/>
  </r>
  <r>
    <x v="944"/>
    <m/>
    <s v="male"/>
    <m/>
    <n v="30"/>
    <n v="72.120469999999997"/>
    <n v="0"/>
    <n v="0"/>
    <x v="0"/>
    <s v="."/>
    <s v="."/>
    <s v="."/>
    <s v="."/>
    <n v="0"/>
    <n v="0"/>
    <n v="0"/>
    <n v="0"/>
    <n v="0"/>
    <n v="33"/>
    <n v="0"/>
    <m/>
    <x v="7"/>
    <x v="26"/>
    <m/>
    <m/>
  </r>
  <r>
    <x v="945"/>
    <m/>
    <s v="female"/>
    <m/>
    <n v="30"/>
    <n v="68.161529999999999"/>
    <n v="0"/>
    <n v="0"/>
    <x v="0"/>
    <s v="."/>
    <s v="."/>
    <s v="."/>
    <s v="."/>
    <n v="0"/>
    <n v="0.5"/>
    <n v="0"/>
    <n v="0"/>
    <n v="0"/>
    <n v="33"/>
    <n v="0.5"/>
    <m/>
    <x v="0"/>
    <x v="36"/>
    <m/>
    <m/>
  </r>
  <r>
    <x v="945"/>
    <m/>
    <s v="female"/>
    <m/>
    <n v="28"/>
    <n v="68.161529999999999"/>
    <n v="0"/>
    <n v="0"/>
    <x v="0"/>
    <s v="."/>
    <s v="."/>
    <s v="."/>
    <s v="."/>
    <n v="0"/>
    <n v="0"/>
    <n v="0"/>
    <n v="0"/>
    <n v="0"/>
    <n v="33"/>
    <n v="0"/>
    <m/>
    <x v="3"/>
    <x v="116"/>
    <m/>
    <m/>
  </r>
  <r>
    <x v="945"/>
    <m/>
    <s v="female"/>
    <m/>
    <n v="27"/>
    <n v="68.161529999999999"/>
    <n v="0"/>
    <n v="0"/>
    <x v="0"/>
    <s v="."/>
    <s v="."/>
    <s v="."/>
    <s v="."/>
    <n v="0"/>
    <n v="0"/>
    <n v="0"/>
    <n v="0"/>
    <n v="0"/>
    <n v="33"/>
    <n v="0"/>
    <m/>
    <x v="3"/>
    <x v="79"/>
    <m/>
    <m/>
  </r>
  <r>
    <x v="945"/>
    <m/>
    <s v="female"/>
    <m/>
    <n v="30"/>
    <n v="68.161529999999999"/>
    <n v="0"/>
    <n v="0"/>
    <x v="0"/>
    <s v="."/>
    <s v="."/>
    <s v="."/>
    <s v="."/>
    <n v="0"/>
    <n v="0"/>
    <n v="0"/>
    <n v="0"/>
    <n v="0"/>
    <n v="33"/>
    <n v="0"/>
    <m/>
    <x v="1"/>
    <x v="16"/>
    <m/>
    <m/>
  </r>
  <r>
    <x v="945"/>
    <m/>
    <s v="female"/>
    <m/>
    <n v="30"/>
    <n v="68.161529999999999"/>
    <n v="0"/>
    <n v="0"/>
    <x v="0"/>
    <s v="."/>
    <s v="."/>
    <s v="."/>
    <s v="."/>
    <n v="0"/>
    <n v="0"/>
    <n v="0"/>
    <n v="0"/>
    <n v="0"/>
    <n v="33"/>
    <n v="0"/>
    <m/>
    <x v="1"/>
    <x v="67"/>
    <m/>
    <m/>
  </r>
  <r>
    <x v="945"/>
    <m/>
    <s v="female"/>
    <m/>
    <n v="29"/>
    <n v="68.161529999999999"/>
    <n v="0"/>
    <n v="0"/>
    <x v="0"/>
    <s v="."/>
    <s v="."/>
    <s v="."/>
    <s v="."/>
    <n v="0"/>
    <n v="0"/>
    <n v="0"/>
    <n v="0"/>
    <n v="0"/>
    <n v="33"/>
    <n v="0"/>
    <m/>
    <x v="1"/>
    <x v="6"/>
    <m/>
    <m/>
  </r>
  <r>
    <x v="945"/>
    <m/>
    <s v="female"/>
    <m/>
    <n v="27"/>
    <n v="68.161529999999999"/>
    <n v="0"/>
    <n v="0"/>
    <x v="0"/>
    <s v="."/>
    <s v="."/>
    <s v="."/>
    <s v="."/>
    <n v="0"/>
    <n v="0"/>
    <n v="0"/>
    <n v="0"/>
    <n v="0"/>
    <n v="33"/>
    <n v="0"/>
    <m/>
    <x v="1"/>
    <x v="19"/>
    <m/>
    <m/>
  </r>
  <r>
    <x v="945"/>
    <m/>
    <s v="female"/>
    <m/>
    <n v="30"/>
    <n v="68.161529999999999"/>
    <n v="0"/>
    <n v="0"/>
    <x v="0"/>
    <s v="."/>
    <s v="."/>
    <s v="."/>
    <s v="."/>
    <n v="0"/>
    <n v="0"/>
    <n v="0"/>
    <n v="0"/>
    <n v="0"/>
    <n v="33"/>
    <n v="0"/>
    <m/>
    <x v="3"/>
    <x v="26"/>
    <m/>
    <m/>
  </r>
  <r>
    <x v="946"/>
    <m/>
    <s v="female"/>
    <m/>
    <n v="29"/>
    <n v="79.397675000000007"/>
    <n v="0"/>
    <n v="0"/>
    <x v="0"/>
    <s v="."/>
    <s v="."/>
    <s v="."/>
    <s v="."/>
    <n v="0"/>
    <n v="0"/>
    <n v="0"/>
    <n v="0"/>
    <n v="0"/>
    <n v="44"/>
    <n v="0"/>
    <m/>
    <x v="3"/>
    <x v="12"/>
    <m/>
    <m/>
  </r>
  <r>
    <x v="946"/>
    <m/>
    <s v="female"/>
    <m/>
    <n v="30"/>
    <n v="79.397675000000007"/>
    <n v="0"/>
    <n v="0"/>
    <x v="0"/>
    <s v="Remote Mood disorder"/>
    <s v="."/>
    <s v="."/>
    <s v="."/>
    <n v="0"/>
    <n v="0"/>
    <n v="0"/>
    <n v="0"/>
    <n v="0"/>
    <n v="44"/>
    <n v="0"/>
    <m/>
    <x v="10"/>
    <x v="98"/>
    <m/>
    <m/>
  </r>
  <r>
    <x v="946"/>
    <m/>
    <s v="female"/>
    <m/>
    <n v="30"/>
    <n v="79.397675000000007"/>
    <n v="0"/>
    <n v="0"/>
    <x v="0"/>
    <s v="."/>
    <s v="."/>
    <s v="."/>
    <s v="."/>
    <n v="0"/>
    <n v="0"/>
    <n v="0"/>
    <n v="0"/>
    <n v="0"/>
    <n v="44"/>
    <n v="0"/>
    <m/>
    <x v="10"/>
    <x v="44"/>
    <m/>
    <m/>
  </r>
  <r>
    <x v="946"/>
    <m/>
    <s v="female"/>
    <m/>
    <n v="27"/>
    <n v="79.397675000000007"/>
    <n v="0"/>
    <n v="0"/>
    <x v="0"/>
    <s v="."/>
    <s v="."/>
    <s v="."/>
    <s v="."/>
    <n v="0"/>
    <n v="0"/>
    <n v="0"/>
    <n v="0"/>
    <n v="0"/>
    <n v="44"/>
    <n v="0"/>
    <m/>
    <x v="3"/>
    <x v="44"/>
    <m/>
    <m/>
  </r>
  <r>
    <x v="946"/>
    <m/>
    <s v="female"/>
    <m/>
    <n v="27"/>
    <n v="79.397675000000007"/>
    <n v="0"/>
    <n v="0"/>
    <x v="0"/>
    <s v="."/>
    <s v="."/>
    <s v="."/>
    <s v="."/>
    <n v="0"/>
    <n v="0"/>
    <n v="0"/>
    <n v="0"/>
    <n v="0"/>
    <n v="44"/>
    <n v="0"/>
    <m/>
    <x v="10"/>
    <x v="44"/>
    <m/>
    <m/>
  </r>
  <r>
    <x v="947"/>
    <m/>
    <s v="female"/>
    <m/>
    <n v="30"/>
    <n v="65.420944000000006"/>
    <n v="0"/>
    <n v="0"/>
    <x v="0"/>
    <s v="."/>
    <s v="."/>
    <s v="."/>
    <s v="."/>
    <n v="0"/>
    <n v="0"/>
    <n v="0"/>
    <n v="0"/>
    <n v="0"/>
    <n v="33"/>
    <n v="0"/>
    <m/>
    <x v="0"/>
    <x v="147"/>
    <m/>
    <m/>
  </r>
  <r>
    <x v="947"/>
    <m/>
    <s v="female"/>
    <m/>
    <n v="30"/>
    <n v="65.420944000000006"/>
    <n v="0"/>
    <n v="0"/>
    <x v="0"/>
    <s v="."/>
    <s v="."/>
    <s v="."/>
    <s v="."/>
    <n v="0"/>
    <n v="0"/>
    <n v="0"/>
    <n v="0"/>
    <n v="0"/>
    <n v="33"/>
    <n v="0"/>
    <m/>
    <x v="2"/>
    <x v="14"/>
    <m/>
    <m/>
  </r>
  <r>
    <x v="947"/>
    <m/>
    <s v="female"/>
    <m/>
    <n v="30"/>
    <n v="65.420944000000006"/>
    <n v="0"/>
    <n v="0"/>
    <x v="0"/>
    <s v="Remote Hypothyroidism"/>
    <s v="."/>
    <s v="."/>
    <s v="."/>
    <n v="0"/>
    <n v="0"/>
    <n v="0"/>
    <n v="0"/>
    <n v="0"/>
    <n v="33"/>
    <n v="0"/>
    <m/>
    <x v="5"/>
    <x v="46"/>
    <m/>
    <m/>
  </r>
  <r>
    <x v="947"/>
    <m/>
    <s v="female"/>
    <m/>
    <n v="29"/>
    <n v="65.420944000000006"/>
    <n v="0"/>
    <n v="0"/>
    <x v="0"/>
    <s v="."/>
    <s v="."/>
    <s v="."/>
    <s v="."/>
    <n v="0"/>
    <n v="0"/>
    <n v="0"/>
    <n v="0"/>
    <n v="0"/>
    <n v="33"/>
    <n v="0"/>
    <m/>
    <x v="2"/>
    <x v="77"/>
    <m/>
    <m/>
  </r>
  <r>
    <x v="947"/>
    <m/>
    <s v="female"/>
    <m/>
    <n v="30"/>
    <n v="65.420944000000006"/>
    <n v="0"/>
    <n v="0"/>
    <x v="0"/>
    <s v="."/>
    <s v="."/>
    <s v="."/>
    <s v="."/>
    <n v="0"/>
    <n v="0"/>
    <n v="0"/>
    <n v="0"/>
    <n v="0"/>
    <n v="33"/>
    <n v="0"/>
    <m/>
    <x v="5"/>
    <x v="99"/>
    <m/>
    <m/>
  </r>
  <r>
    <x v="947"/>
    <m/>
    <s v="female"/>
    <m/>
    <n v="30"/>
    <n v="65.420944000000006"/>
    <n v="0"/>
    <n v="0"/>
    <x v="0"/>
    <s v="."/>
    <s v="."/>
    <s v="."/>
    <s v="."/>
    <n v="0"/>
    <n v="0"/>
    <n v="0"/>
    <n v="0"/>
    <n v="0"/>
    <n v="33"/>
    <n v="0"/>
    <m/>
    <x v="5"/>
    <x v="78"/>
    <m/>
    <m/>
  </r>
  <r>
    <x v="947"/>
    <m/>
    <s v="female"/>
    <m/>
    <n v="30"/>
    <n v="65.420944000000006"/>
    <n v="0"/>
    <n v="0"/>
    <x v="0"/>
    <s v="."/>
    <s v="."/>
    <s v="."/>
    <s v="."/>
    <n v="0"/>
    <n v="0"/>
    <n v="0"/>
    <n v="0"/>
    <n v="0"/>
    <n v="33"/>
    <n v="0"/>
    <m/>
    <x v="1"/>
    <x v="131"/>
    <m/>
    <m/>
  </r>
  <r>
    <x v="947"/>
    <m/>
    <s v="female"/>
    <m/>
    <n v="30"/>
    <n v="65.420944000000006"/>
    <n v="0"/>
    <n v="0"/>
    <x v="0"/>
    <s v="."/>
    <s v="."/>
    <s v="."/>
    <s v="."/>
    <n v="0"/>
    <n v="0"/>
    <n v="0"/>
    <n v="0"/>
    <n v="0"/>
    <n v="33"/>
    <n v="0"/>
    <m/>
    <x v="5"/>
    <x v="86"/>
    <m/>
    <m/>
  </r>
  <r>
    <x v="947"/>
    <m/>
    <s v="female"/>
    <m/>
    <n v="30"/>
    <n v="65.420944000000006"/>
    <n v="0"/>
    <n v="0"/>
    <x v="0"/>
    <s v="Remote Hypothyroidism"/>
    <s v="Remote B-12 Deficiency"/>
    <s v="."/>
    <s v="."/>
    <n v="0"/>
    <n v="0"/>
    <n v="0"/>
    <n v="0"/>
    <n v="0"/>
    <n v="33"/>
    <n v="0"/>
    <m/>
    <x v="5"/>
    <x v="74"/>
    <m/>
    <m/>
  </r>
  <r>
    <x v="948"/>
    <m/>
    <s v="male"/>
    <m/>
    <n v="27"/>
    <n v="85.74127"/>
    <n v="0"/>
    <n v="0"/>
    <x v="0"/>
    <s v="Active Other neurol/med diagnoses"/>
    <s v="."/>
    <s v="."/>
    <s v="."/>
    <n v="0"/>
    <n v="0"/>
    <n v="0"/>
    <n v="0"/>
    <n v="0"/>
    <n v="23"/>
    <n v="0"/>
    <m/>
    <x v="7"/>
    <x v="32"/>
    <m/>
    <m/>
  </r>
  <r>
    <x v="948"/>
    <m/>
    <s v="male"/>
    <m/>
    <n v="24"/>
    <n v="85.74127"/>
    <n v="0"/>
    <n v="0"/>
    <x v="0"/>
    <s v="."/>
    <s v="."/>
    <s v="."/>
    <s v="."/>
    <n v="0"/>
    <n v="0"/>
    <n v="0"/>
    <n v="0"/>
    <n v="0"/>
    <n v="23"/>
    <n v="0"/>
    <m/>
    <x v="6"/>
    <x v="26"/>
    <m/>
    <m/>
  </r>
  <r>
    <x v="948"/>
    <m/>
    <s v="male"/>
    <m/>
    <n v="26"/>
    <n v="85.74127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949"/>
    <m/>
    <s v="female"/>
    <m/>
    <n v="29"/>
    <n v="66.157425000000003"/>
    <n v="0.5"/>
    <n v="0"/>
    <x v="4"/>
    <s v="Active Mood disorder"/>
    <s v="."/>
    <s v="."/>
    <s v="."/>
    <n v="0.5"/>
    <n v="0.5"/>
    <n v="0.5"/>
    <n v="1"/>
    <n v="0"/>
    <n v="44"/>
    <n v="2.5"/>
    <m/>
    <x v="17"/>
    <x v="77"/>
    <m/>
    <m/>
  </r>
  <r>
    <x v="949"/>
    <m/>
    <s v="female"/>
    <m/>
    <n v="24"/>
    <n v="66.157425000000003"/>
    <n v="0.5"/>
    <n v="0.5"/>
    <x v="4"/>
    <s v="."/>
    <s v="."/>
    <s v="."/>
    <s v="."/>
    <n v="0"/>
    <n v="1"/>
    <n v="1"/>
    <n v="1"/>
    <n v="0"/>
    <n v="44"/>
    <n v="3.5"/>
    <m/>
    <x v="19"/>
    <x v="118"/>
    <m/>
    <m/>
  </r>
  <r>
    <x v="950"/>
    <m/>
    <s v="female"/>
    <m/>
    <n v="28"/>
    <n v="64.747439999999997"/>
    <n v="0"/>
    <n v="0"/>
    <x v="0"/>
    <s v="Active Mood disorder"/>
    <s v="Active Other neurol/med diagnoses"/>
    <s v="."/>
    <s v="."/>
    <n v="0"/>
    <n v="0"/>
    <n v="0"/>
    <n v="0"/>
    <n v="0"/>
    <n v="34"/>
    <n v="0"/>
    <m/>
    <x v="4"/>
    <x v="30"/>
    <m/>
    <m/>
  </r>
  <r>
    <x v="951"/>
    <m/>
    <s v="male"/>
    <m/>
    <n v="28"/>
    <n v="61.516770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951"/>
    <m/>
    <s v="male"/>
    <m/>
    <n v="30"/>
    <n v="61.516770000000001"/>
    <n v="0"/>
    <n v="0"/>
    <x v="0"/>
    <s v="Remote Major Head Trauma"/>
    <s v="."/>
    <s v="."/>
    <s v="."/>
    <n v="0"/>
    <n v="0"/>
    <n v="0"/>
    <n v="0"/>
    <n v="0"/>
    <n v="34"/>
    <n v="0"/>
    <m/>
    <x v="3"/>
    <x v="189"/>
    <m/>
    <m/>
  </r>
  <r>
    <x v="952"/>
    <m/>
    <s v="female"/>
    <m/>
    <n v="30"/>
    <n v="67.687880000000007"/>
    <n v="0"/>
    <n v="0"/>
    <x v="0"/>
    <s v="."/>
    <s v="."/>
    <s v="."/>
    <s v="."/>
    <n v="0"/>
    <n v="0"/>
    <n v="0"/>
    <n v="0"/>
    <n v="0"/>
    <n v="34"/>
    <n v="0"/>
    <m/>
    <x v="2"/>
    <x v="126"/>
    <m/>
    <m/>
  </r>
  <r>
    <x v="952"/>
    <m/>
    <s v="female"/>
    <m/>
    <n v="30"/>
    <n v="67.687880000000007"/>
    <n v="0"/>
    <n v="0"/>
    <x v="0"/>
    <s v="."/>
    <s v="."/>
    <s v="."/>
    <s v="."/>
    <n v="0"/>
    <n v="0"/>
    <n v="0"/>
    <n v="0"/>
    <n v="0"/>
    <n v="34"/>
    <n v="0"/>
    <m/>
    <x v="2"/>
    <x v="116"/>
    <m/>
    <m/>
  </r>
  <r>
    <x v="952"/>
    <m/>
    <s v="female"/>
    <m/>
    <n v="29"/>
    <n v="67.687880000000007"/>
    <n v="0"/>
    <n v="0"/>
    <x v="0"/>
    <s v="."/>
    <s v="."/>
    <s v="."/>
    <s v="."/>
    <n v="0"/>
    <n v="0"/>
    <n v="0"/>
    <n v="0"/>
    <n v="0"/>
    <n v="34"/>
    <n v="0"/>
    <m/>
    <x v="1"/>
    <x v="30"/>
    <m/>
    <m/>
  </r>
  <r>
    <x v="952"/>
    <m/>
    <s v="female"/>
    <m/>
    <n v="30"/>
    <n v="67.687880000000007"/>
    <n v="0"/>
    <n v="0"/>
    <x v="0"/>
    <s v="Active Mood disorder"/>
    <s v="."/>
    <s v="."/>
    <s v="."/>
    <n v="0"/>
    <n v="0"/>
    <n v="0"/>
    <n v="0"/>
    <n v="0"/>
    <n v="34"/>
    <n v="0"/>
    <m/>
    <x v="0"/>
    <x v="59"/>
    <m/>
    <m/>
  </r>
  <r>
    <x v="952"/>
    <m/>
    <s v="female"/>
    <m/>
    <n v="29"/>
    <n v="67.687880000000007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953"/>
    <m/>
    <s v="male"/>
    <m/>
    <n v="27"/>
    <n v="63.887749999999997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953"/>
    <m/>
    <s v="male"/>
    <m/>
    <n v="29"/>
    <n v="63.887749999999997"/>
    <n v="0"/>
    <n v="0"/>
    <x v="0"/>
    <s v="."/>
    <s v="."/>
    <s v="."/>
    <s v="."/>
    <n v="0"/>
    <n v="0"/>
    <n v="0"/>
    <n v="0"/>
    <n v="0"/>
    <n v="23"/>
    <n v="0"/>
    <m/>
    <x v="16"/>
    <x v="110"/>
    <m/>
    <m/>
  </r>
  <r>
    <x v="954"/>
    <m/>
    <s v="male"/>
    <m/>
    <n v="30"/>
    <n v="61.511294999999997"/>
    <n v="0"/>
    <n v="0"/>
    <x v="0"/>
    <s v="."/>
    <s v="."/>
    <s v="."/>
    <s v="."/>
    <n v="0"/>
    <n v="0"/>
    <n v="0"/>
    <n v="0"/>
    <n v="0"/>
    <n v="34"/>
    <n v="0"/>
    <m/>
    <x v="3"/>
    <x v="47"/>
    <m/>
    <m/>
  </r>
  <r>
    <x v="954"/>
    <m/>
    <s v="male"/>
    <m/>
    <n v="30"/>
    <n v="61.511294999999997"/>
    <n v="0"/>
    <n v="0"/>
    <x v="0"/>
    <s v="."/>
    <s v="."/>
    <s v="."/>
    <s v="."/>
    <n v="0"/>
    <n v="0"/>
    <n v="0"/>
    <n v="0"/>
    <n v="0"/>
    <n v="34"/>
    <n v="0"/>
    <m/>
    <x v="1"/>
    <x v="78"/>
    <m/>
    <m/>
  </r>
  <r>
    <x v="955"/>
    <m/>
    <s v="female"/>
    <m/>
    <n v="29"/>
    <n v="79.017110000000002"/>
    <n v="0"/>
    <n v="0"/>
    <x v="0"/>
    <s v="."/>
    <s v="."/>
    <s v="."/>
    <s v="."/>
    <n v="0"/>
    <n v="0"/>
    <n v="0"/>
    <n v="0"/>
    <n v="0"/>
    <n v="24"/>
    <n v="0"/>
    <m/>
    <x v="2"/>
    <x v="72"/>
    <m/>
    <m/>
  </r>
  <r>
    <x v="955"/>
    <m/>
    <s v="female"/>
    <m/>
    <n v="29"/>
    <n v="79.017110000000002"/>
    <n v="0"/>
    <n v="0"/>
    <x v="0"/>
    <s v="."/>
    <s v="."/>
    <s v="."/>
    <s v="."/>
    <n v="0"/>
    <n v="0"/>
    <n v="0"/>
    <n v="0"/>
    <n v="0"/>
    <n v="24"/>
    <n v="0"/>
    <m/>
    <x v="0"/>
    <x v="0"/>
    <m/>
    <m/>
  </r>
  <r>
    <x v="956"/>
    <m/>
    <s v="female"/>
    <m/>
    <n v="30"/>
    <n v="53.620807999999997"/>
    <n v="0"/>
    <n v="0"/>
    <x v="0"/>
    <s v="."/>
    <s v="."/>
    <s v="."/>
    <s v="."/>
    <n v="0"/>
    <n v="0"/>
    <n v="0"/>
    <n v="0"/>
    <n v="0"/>
    <n v="33"/>
    <n v="0"/>
    <m/>
    <x v="8"/>
    <x v="17"/>
    <m/>
    <m/>
  </r>
  <r>
    <x v="956"/>
    <m/>
    <s v="female"/>
    <m/>
    <n v="30"/>
    <n v="53.620807999999997"/>
    <n v="0"/>
    <n v="0"/>
    <x v="0"/>
    <s v="."/>
    <s v="."/>
    <s v="."/>
    <s v="."/>
    <n v="0"/>
    <n v="0"/>
    <n v="0"/>
    <n v="0"/>
    <n v="0"/>
    <n v="33"/>
    <n v="0"/>
    <m/>
    <x v="4"/>
    <x v="1"/>
    <m/>
    <m/>
  </r>
  <r>
    <x v="956"/>
    <m/>
    <s v="female"/>
    <m/>
    <n v="29"/>
    <n v="53.620807999999997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56"/>
    <m/>
    <s v="female"/>
    <m/>
    <n v="30"/>
    <n v="53.620807999999997"/>
    <n v="0"/>
    <n v="0"/>
    <x v="0"/>
    <s v="."/>
    <s v="."/>
    <s v="."/>
    <s v="."/>
    <n v="0"/>
    <n v="0"/>
    <n v="0"/>
    <n v="0"/>
    <n v="0"/>
    <n v="33"/>
    <n v="0"/>
    <m/>
    <x v="8"/>
    <x v="147"/>
    <m/>
    <m/>
  </r>
  <r>
    <x v="957"/>
    <m/>
    <s v="male"/>
    <m/>
    <n v="29"/>
    <n v="78.833680000000001"/>
    <n v="0.5"/>
    <n v="0.5"/>
    <x v="4"/>
    <s v="."/>
    <s v="."/>
    <s v="."/>
    <s v="."/>
    <n v="0.5"/>
    <n v="0.5"/>
    <n v="0.5"/>
    <n v="1"/>
    <n v="0"/>
    <n v="34"/>
    <n v="3"/>
    <m/>
    <x v="7"/>
    <x v="133"/>
    <m/>
    <m/>
  </r>
  <r>
    <x v="957"/>
    <m/>
    <s v="male"/>
    <m/>
    <n v="30"/>
    <n v="78.833680000000001"/>
    <n v="0.5"/>
    <n v="0.5"/>
    <x v="5"/>
    <s v="."/>
    <s v="."/>
    <s v="."/>
    <s v="."/>
    <n v="0.5"/>
    <n v="1"/>
    <n v="1"/>
    <n v="0.5"/>
    <n v="1"/>
    <n v="34"/>
    <n v="4.5"/>
    <m/>
    <x v="8"/>
    <x v="6"/>
    <m/>
    <m/>
  </r>
  <r>
    <x v="957"/>
    <m/>
    <s v="male"/>
    <m/>
    <n v="27"/>
    <n v="78.833680000000001"/>
    <n v="0.5"/>
    <n v="0"/>
    <x v="19"/>
    <s v="."/>
    <s v="."/>
    <s v="."/>
    <s v="."/>
    <n v="0.5"/>
    <n v="0.5"/>
    <n v="0.5"/>
    <n v="1"/>
    <n v="0"/>
    <n v="34"/>
    <n v="2.5"/>
    <m/>
    <x v="8"/>
    <x v="133"/>
    <m/>
    <m/>
  </r>
  <r>
    <x v="957"/>
    <m/>
    <s v="male"/>
    <m/>
    <n v="26"/>
    <n v="78.833680000000001"/>
    <n v="1"/>
    <n v="0.5"/>
    <x v="4"/>
    <s v="AD dem distrubed social- after"/>
    <s v="."/>
    <s v="."/>
    <s v="."/>
    <n v="1"/>
    <n v="1"/>
    <n v="0.5"/>
    <n v="1"/>
    <n v="1"/>
    <n v="34"/>
    <n v="5"/>
    <m/>
    <x v="8"/>
    <x v="6"/>
    <m/>
    <m/>
  </r>
  <r>
    <x v="957"/>
    <m/>
    <s v="male"/>
    <m/>
    <n v="30"/>
    <n v="78.833680000000001"/>
    <n v="0.5"/>
    <n v="0.5"/>
    <x v="4"/>
    <s v="."/>
    <s v="."/>
    <s v="."/>
    <s v="."/>
    <n v="1"/>
    <n v="0.5"/>
    <n v="0.5"/>
    <n v="0.5"/>
    <n v="0"/>
    <n v="34"/>
    <n v="3"/>
    <m/>
    <x v="4"/>
    <x v="32"/>
    <m/>
    <m/>
  </r>
  <r>
    <x v="957"/>
    <m/>
    <s v="male"/>
    <m/>
    <n v="27"/>
    <n v="78.833680000000001"/>
    <n v="0.5"/>
    <n v="0.5"/>
    <x v="4"/>
    <s v="Remote Med-induced Cog Dys"/>
    <s v="."/>
    <s v="."/>
    <s v="."/>
    <n v="0.5"/>
    <n v="0.5"/>
    <n v="0.5"/>
    <n v="0.5"/>
    <n v="0"/>
    <n v="34"/>
    <n v="2.5"/>
    <m/>
    <x v="4"/>
    <x v="133"/>
    <m/>
    <m/>
  </r>
  <r>
    <x v="957"/>
    <m/>
    <s v="male"/>
    <m/>
    <n v="25"/>
    <n v="78.833680000000001"/>
    <n v="0.5"/>
    <n v="0.5"/>
    <x v="4"/>
    <s v="Remote Med-induced Cog Dys"/>
    <s v="."/>
    <s v="."/>
    <s v="."/>
    <n v="0.5"/>
    <n v="1"/>
    <n v="0.5"/>
    <n v="0"/>
    <n v="1"/>
    <n v="34"/>
    <n v="3.5"/>
    <m/>
    <x v="4"/>
    <x v="117"/>
    <m/>
    <m/>
  </r>
  <r>
    <x v="957"/>
    <m/>
    <s v="male"/>
    <m/>
    <n v="25"/>
    <n v="78.833680000000001"/>
    <n v="1"/>
    <n v="1"/>
    <x v="4"/>
    <s v="."/>
    <s v="."/>
    <s v="."/>
    <s v="."/>
    <n v="1"/>
    <n v="1"/>
    <n v="0.5"/>
    <n v="0.5"/>
    <n v="1"/>
    <n v="34"/>
    <n v="5"/>
    <m/>
    <x v="4"/>
    <x v="67"/>
    <m/>
    <m/>
  </r>
  <r>
    <x v="957"/>
    <m/>
    <s v="male"/>
    <m/>
    <n v="23"/>
    <n v="78.833680000000001"/>
    <n v="0.5"/>
    <n v="0.5"/>
    <x v="4"/>
    <s v="."/>
    <s v="."/>
    <s v="."/>
    <s v="."/>
    <n v="0.5"/>
    <n v="0.5"/>
    <n v="0.5"/>
    <n v="0.5"/>
    <n v="1"/>
    <n v="34"/>
    <n v="3.5"/>
    <m/>
    <x v="8"/>
    <x v="39"/>
    <m/>
    <m/>
  </r>
  <r>
    <x v="958"/>
    <m/>
    <s v="female"/>
    <m/>
    <n v="29"/>
    <n v="65.935659999999999"/>
    <n v="0"/>
    <n v="0"/>
    <x v="0"/>
    <s v="."/>
    <s v="."/>
    <s v="."/>
    <s v="."/>
    <n v="0"/>
    <n v="0.5"/>
    <n v="0"/>
    <n v="0"/>
    <n v="0"/>
    <n v="33"/>
    <n v="0.5"/>
    <m/>
    <x v="3"/>
    <x v="74"/>
    <m/>
    <m/>
  </r>
  <r>
    <x v="958"/>
    <m/>
    <s v="female"/>
    <m/>
    <n v="30"/>
    <n v="65.935659999999999"/>
    <n v="0"/>
    <n v="0"/>
    <x v="0"/>
    <s v="."/>
    <s v="."/>
    <s v="."/>
    <s v="."/>
    <n v="0"/>
    <n v="0"/>
    <n v="0"/>
    <n v="0"/>
    <n v="0"/>
    <n v="33"/>
    <n v="0"/>
    <m/>
    <x v="3"/>
    <x v="61"/>
    <m/>
    <m/>
  </r>
  <r>
    <x v="958"/>
    <m/>
    <s v="female"/>
    <m/>
    <n v="30"/>
    <n v="65.935659999999999"/>
    <n v="0"/>
    <n v="0"/>
    <x v="0"/>
    <s v="."/>
    <s v="."/>
    <s v="."/>
    <s v="."/>
    <n v="0"/>
    <n v="0"/>
    <n v="0"/>
    <n v="0"/>
    <n v="0"/>
    <n v="33"/>
    <n v="0"/>
    <m/>
    <x v="3"/>
    <x v="63"/>
    <m/>
    <m/>
  </r>
  <r>
    <x v="958"/>
    <m/>
    <s v="female"/>
    <m/>
    <n v="29"/>
    <n v="65.935659999999999"/>
    <n v="0"/>
    <n v="0"/>
    <x v="0"/>
    <s v="."/>
    <s v="."/>
    <s v="."/>
    <s v="."/>
    <n v="0"/>
    <n v="0"/>
    <n v="0"/>
    <n v="0"/>
    <n v="0"/>
    <n v="33"/>
    <n v="0"/>
    <m/>
    <x v="1"/>
    <x v="47"/>
    <m/>
    <m/>
  </r>
  <r>
    <x v="958"/>
    <m/>
    <s v="female"/>
    <m/>
    <n v="29"/>
    <n v="65.935659999999999"/>
    <n v="0"/>
    <n v="0"/>
    <x v="0"/>
    <s v="."/>
    <s v="."/>
    <s v="."/>
    <s v="."/>
    <n v="0"/>
    <n v="0"/>
    <n v="0"/>
    <n v="0"/>
    <n v="0"/>
    <n v="33"/>
    <n v="0"/>
    <m/>
    <x v="1"/>
    <x v="49"/>
    <m/>
    <m/>
  </r>
  <r>
    <x v="958"/>
    <m/>
    <s v="female"/>
    <m/>
    <n v="30"/>
    <n v="65.935659999999999"/>
    <n v="0"/>
    <n v="0"/>
    <x v="0"/>
    <s v="."/>
    <s v="."/>
    <s v="."/>
    <s v="."/>
    <n v="0"/>
    <n v="0"/>
    <n v="0"/>
    <n v="0"/>
    <n v="0"/>
    <n v="33"/>
    <n v="0"/>
    <m/>
    <x v="1"/>
    <x v="0"/>
    <m/>
    <m/>
  </r>
  <r>
    <x v="958"/>
    <m/>
    <s v="female"/>
    <m/>
    <n v="29"/>
    <n v="65.935659999999999"/>
    <n v="0"/>
    <n v="0"/>
    <x v="0"/>
    <s v="."/>
    <s v="."/>
    <s v="."/>
    <s v="."/>
    <n v="0"/>
    <n v="0"/>
    <n v="0"/>
    <n v="0"/>
    <n v="0"/>
    <n v="33"/>
    <n v="0"/>
    <m/>
    <x v="1"/>
    <x v="49"/>
    <m/>
    <m/>
  </r>
  <r>
    <x v="958"/>
    <m/>
    <s v="female"/>
    <m/>
    <n v="29"/>
    <n v="65.935659999999999"/>
    <n v="0"/>
    <n v="0"/>
    <x v="0"/>
    <s v="."/>
    <s v="."/>
    <s v="."/>
    <s v="."/>
    <n v="0"/>
    <n v="0"/>
    <n v="0"/>
    <n v="0"/>
    <n v="0"/>
    <n v="33"/>
    <n v="0"/>
    <m/>
    <x v="1"/>
    <x v="97"/>
    <m/>
    <m/>
  </r>
  <r>
    <x v="958"/>
    <m/>
    <s v="female"/>
    <m/>
    <n v="29"/>
    <n v="65.935659999999999"/>
    <n v="0"/>
    <n v="0"/>
    <x v="0"/>
    <s v="."/>
    <s v="."/>
    <s v="."/>
    <s v="."/>
    <n v="0"/>
    <n v="0"/>
    <n v="0"/>
    <n v="0"/>
    <n v="0"/>
    <n v="33"/>
    <n v="0"/>
    <m/>
    <x v="1"/>
    <x v="72"/>
    <m/>
    <m/>
  </r>
  <r>
    <x v="958"/>
    <m/>
    <s v="female"/>
    <m/>
    <n v="28"/>
    <n v="65.935659999999999"/>
    <n v="0"/>
    <n v="0"/>
    <x v="0"/>
    <s v="."/>
    <s v="."/>
    <s v="."/>
    <s v="."/>
    <n v="0"/>
    <n v="0"/>
    <n v="0"/>
    <n v="0"/>
    <n v="0"/>
    <n v="33"/>
    <n v="0"/>
    <m/>
    <x v="1"/>
    <x v="147"/>
    <m/>
    <m/>
  </r>
  <r>
    <x v="959"/>
    <m/>
    <s v="female"/>
    <m/>
    <m/>
    <n v="79"/>
    <n v="0"/>
    <m/>
    <x v="44"/>
    <m/>
    <m/>
    <m/>
    <m/>
    <m/>
    <m/>
    <m/>
    <m/>
    <m/>
    <m/>
    <m/>
    <m/>
    <x v="2"/>
    <x v="15"/>
    <m/>
    <m/>
  </r>
  <r>
    <x v="960"/>
    <m/>
    <s v="female"/>
    <m/>
    <n v="28"/>
    <n v="66.724159999999998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60"/>
    <m/>
    <s v="female"/>
    <m/>
    <n v="30"/>
    <n v="66.724159999999998"/>
    <n v="0"/>
    <n v="0"/>
    <x v="0"/>
    <s v="Active Other neurol/med diagnoses"/>
    <s v="."/>
    <s v="."/>
    <s v="."/>
    <n v="0"/>
    <n v="0.5"/>
    <n v="0"/>
    <n v="0"/>
    <n v="0"/>
    <n v="33"/>
    <n v="0.5"/>
    <m/>
    <x v="17"/>
    <x v="87"/>
    <m/>
    <m/>
  </r>
  <r>
    <x v="960"/>
    <m/>
    <s v="female"/>
    <m/>
    <n v="30"/>
    <n v="66.724159999999998"/>
    <n v="0"/>
    <n v="0"/>
    <x v="0"/>
    <s v="Active Alcoholism"/>
    <s v="."/>
    <s v="."/>
    <s v="."/>
    <n v="0"/>
    <n v="0"/>
    <n v="0"/>
    <n v="0"/>
    <n v="0"/>
    <n v="33"/>
    <n v="0"/>
    <m/>
    <x v="17"/>
    <x v="87"/>
    <m/>
    <m/>
  </r>
  <r>
    <x v="960"/>
    <m/>
    <s v="female"/>
    <m/>
    <n v="30"/>
    <n v="66.724159999999998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61"/>
    <m/>
    <s v="female"/>
    <m/>
    <n v="28"/>
    <n v="82.310744999999997"/>
    <n v="0.5"/>
    <n v="0"/>
    <x v="2"/>
    <s v="."/>
    <s v="."/>
    <s v="."/>
    <s v="."/>
    <n v="0"/>
    <n v="0.5"/>
    <n v="0.5"/>
    <n v="0"/>
    <n v="0"/>
    <n v="33"/>
    <n v="1"/>
    <m/>
    <x v="0"/>
    <x v="1"/>
    <m/>
    <m/>
  </r>
  <r>
    <x v="961"/>
    <m/>
    <s v="female"/>
    <m/>
    <n v="25"/>
    <n v="82.310744999999997"/>
    <n v="0"/>
    <n v="0"/>
    <x v="0"/>
    <s v="Active Mood disorder"/>
    <s v="Remote B-12 Deficiency"/>
    <s v="."/>
    <s v="."/>
    <n v="0"/>
    <n v="0"/>
    <n v="0"/>
    <n v="0"/>
    <n v="0"/>
    <n v="33"/>
    <n v="0"/>
    <m/>
    <x v="17"/>
    <x v="5"/>
    <m/>
    <m/>
  </r>
  <r>
    <x v="961"/>
    <m/>
    <s v="female"/>
    <m/>
    <n v="30"/>
    <n v="82.310744999999997"/>
    <n v="0.5"/>
    <n v="0"/>
    <x v="2"/>
    <s v="Active Mood disorder"/>
    <s v="."/>
    <s v="."/>
    <s v="."/>
    <n v="0.5"/>
    <n v="0.5"/>
    <n v="0.5"/>
    <n v="0"/>
    <n v="0"/>
    <n v="33"/>
    <n v="1.5"/>
    <m/>
    <x v="17"/>
    <x v="7"/>
    <m/>
    <m/>
  </r>
  <r>
    <x v="961"/>
    <m/>
    <s v="female"/>
    <m/>
    <n v="29"/>
    <n v="82.310744999999997"/>
    <n v="0.5"/>
    <n v="0"/>
    <x v="4"/>
    <s v="."/>
    <s v="."/>
    <s v="."/>
    <s v="."/>
    <n v="0.5"/>
    <n v="0.5"/>
    <n v="0.5"/>
    <n v="0"/>
    <n v="0"/>
    <n v="33"/>
    <n v="1.5"/>
    <m/>
    <x v="19"/>
    <x v="0"/>
    <m/>
    <m/>
  </r>
  <r>
    <x v="961"/>
    <m/>
    <s v="female"/>
    <m/>
    <n v="30"/>
    <n v="82.310744999999997"/>
    <n v="0.5"/>
    <n v="0.5"/>
    <x v="4"/>
    <s v="Active Mood disorder"/>
    <s v="Remote B-12 Deficiency"/>
    <s v="."/>
    <s v="."/>
    <n v="0"/>
    <n v="0.5"/>
    <n v="0.5"/>
    <n v="0"/>
    <n v="0"/>
    <n v="33"/>
    <n v="1.5"/>
    <m/>
    <x v="19"/>
    <x v="4"/>
    <m/>
    <m/>
  </r>
  <r>
    <x v="961"/>
    <m/>
    <s v="female"/>
    <m/>
    <n v="28"/>
    <n v="82.310744999999997"/>
    <n v="0.5"/>
    <n v="0.5"/>
    <x v="1"/>
    <s v="."/>
    <s v="."/>
    <s v="."/>
    <s v="."/>
    <n v="0"/>
    <n v="0.5"/>
    <n v="0.5"/>
    <n v="0"/>
    <n v="0"/>
    <n v="33"/>
    <n v="1.5"/>
    <m/>
    <x v="17"/>
    <x v="154"/>
    <m/>
    <m/>
  </r>
  <r>
    <x v="961"/>
    <m/>
    <s v="female"/>
    <m/>
    <n v="27"/>
    <n v="82.310744999999997"/>
    <n v="0.5"/>
    <n v="0.5"/>
    <x v="4"/>
    <s v="AD dem visuospatial- prior"/>
    <s v="."/>
    <s v="."/>
    <s v="."/>
    <n v="0.5"/>
    <n v="1"/>
    <n v="0.5"/>
    <n v="1"/>
    <n v="0"/>
    <n v="33"/>
    <n v="3.5"/>
    <m/>
    <x v="20"/>
    <x v="154"/>
    <m/>
    <m/>
  </r>
  <r>
    <x v="961"/>
    <m/>
    <s v="female"/>
    <m/>
    <n v="28"/>
    <n v="82.310744999999997"/>
    <n v="0.5"/>
    <n v="0"/>
    <x v="1"/>
    <s v="Active Mood disorder"/>
    <s v="Active Med-induced Cog Dys"/>
    <s v="."/>
    <s v="."/>
    <n v="0"/>
    <n v="0"/>
    <n v="0.5"/>
    <n v="0"/>
    <n v="0"/>
    <n v="33"/>
    <n v="0.5"/>
    <m/>
    <x v="20"/>
    <x v="15"/>
    <m/>
    <m/>
  </r>
  <r>
    <x v="961"/>
    <m/>
    <s v="female"/>
    <m/>
    <n v="25"/>
    <n v="82.310744999999997"/>
    <n v="0.5"/>
    <n v="0.5"/>
    <x v="4"/>
    <s v="Active Mood disorder"/>
    <s v="."/>
    <s v="."/>
    <s v="."/>
    <n v="1"/>
    <n v="0.5"/>
    <n v="0.5"/>
    <n v="0.5"/>
    <n v="0"/>
    <n v="33"/>
    <n v="3"/>
    <m/>
    <x v="20"/>
    <x v="17"/>
    <m/>
    <m/>
  </r>
  <r>
    <x v="962"/>
    <m/>
    <s v="male"/>
    <m/>
    <n v="26"/>
    <n v="78.193016"/>
    <n v="0.5"/>
    <n v="0.5"/>
    <x v="4"/>
    <s v="Active Mood disorder"/>
    <s v="."/>
    <s v="."/>
    <s v="."/>
    <n v="0.5"/>
    <n v="0.5"/>
    <n v="1"/>
    <n v="0.5"/>
    <n v="0"/>
    <n v="34"/>
    <n v="3"/>
    <m/>
    <x v="3"/>
    <x v="11"/>
    <m/>
    <m/>
  </r>
  <r>
    <x v="962"/>
    <m/>
    <s v="male"/>
    <m/>
    <n v="21"/>
    <n v="78.193016"/>
    <n v="1"/>
    <n v="1"/>
    <x v="4"/>
    <s v="AD dem w/depresss- not contribut"/>
    <s v="Active PD idiopathic"/>
    <s v="Active Mood disorder"/>
    <s v="."/>
    <n v="2"/>
    <n v="2"/>
    <n v="1"/>
    <n v="1"/>
    <n v="2"/>
    <n v="34"/>
    <n v="9"/>
    <m/>
    <x v="4"/>
    <x v="13"/>
    <m/>
    <m/>
  </r>
  <r>
    <x v="962"/>
    <m/>
    <s v="male"/>
    <m/>
    <n v="14"/>
    <n v="78.193016"/>
    <n v="3"/>
    <n v="2"/>
    <x v="4"/>
    <s v="AD dem w/depresss- not contribut"/>
    <s v="Active PD idiopathic"/>
    <s v="Active Mood disorder"/>
    <s v="."/>
    <n v="3"/>
    <n v="3"/>
    <n v="3"/>
    <n v="2"/>
    <n v="3"/>
    <n v="34"/>
    <n v="16"/>
    <m/>
    <x v="4"/>
    <x v="43"/>
    <m/>
    <m/>
  </r>
  <r>
    <x v="963"/>
    <m/>
    <s v="female"/>
    <m/>
    <n v="29"/>
    <n v="60.191650000000003"/>
    <n v="0"/>
    <n v="0"/>
    <x v="0"/>
    <s v="."/>
    <s v="."/>
    <s v="."/>
    <s v="."/>
    <n v="0"/>
    <n v="0"/>
    <n v="0"/>
    <n v="0"/>
    <n v="0"/>
    <n v="33"/>
    <n v="0"/>
    <m/>
    <x v="0"/>
    <x v="46"/>
    <m/>
    <m/>
  </r>
  <r>
    <x v="963"/>
    <m/>
    <s v="female"/>
    <m/>
    <n v="30"/>
    <n v="60.191650000000003"/>
    <n v="0"/>
    <n v="0"/>
    <x v="0"/>
    <s v="."/>
    <s v="."/>
    <s v="."/>
    <s v="."/>
    <n v="0"/>
    <n v="0"/>
    <n v="0"/>
    <n v="0"/>
    <n v="0"/>
    <n v="33"/>
    <n v="0"/>
    <m/>
    <x v="10"/>
    <x v="67"/>
    <m/>
    <m/>
  </r>
  <r>
    <x v="963"/>
    <m/>
    <s v="female"/>
    <m/>
    <n v="30"/>
    <n v="60.191650000000003"/>
    <n v="0"/>
    <n v="0"/>
    <x v="0"/>
    <s v="."/>
    <s v="."/>
    <s v="."/>
    <s v="."/>
    <n v="0"/>
    <n v="0"/>
    <n v="0"/>
    <n v="0"/>
    <n v="0"/>
    <n v="33"/>
    <n v="0"/>
    <m/>
    <x v="3"/>
    <x v="53"/>
    <m/>
    <m/>
  </r>
  <r>
    <x v="963"/>
    <m/>
    <s v="female"/>
    <m/>
    <n v="30"/>
    <n v="60.191650000000003"/>
    <n v="0"/>
    <n v="0"/>
    <x v="0"/>
    <s v="."/>
    <s v="."/>
    <s v="."/>
    <s v="."/>
    <n v="0"/>
    <n v="0"/>
    <n v="0"/>
    <n v="0"/>
    <n v="0"/>
    <n v="33"/>
    <n v="0"/>
    <m/>
    <x v="3"/>
    <x v="51"/>
    <m/>
    <m/>
  </r>
  <r>
    <x v="963"/>
    <m/>
    <s v="female"/>
    <m/>
    <n v="30"/>
    <n v="60.191650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63"/>
    <m/>
    <s v="female"/>
    <m/>
    <n v="29"/>
    <n v="60.191650000000003"/>
    <n v="0"/>
    <n v="0"/>
    <x v="0"/>
    <s v="."/>
    <s v="."/>
    <s v="."/>
    <s v="."/>
    <n v="0"/>
    <n v="0"/>
    <n v="0"/>
    <n v="0"/>
    <n v="0"/>
    <n v="33"/>
    <n v="0"/>
    <m/>
    <x v="10"/>
    <x v="19"/>
    <m/>
    <m/>
  </r>
  <r>
    <x v="963"/>
    <m/>
    <s v="female"/>
    <m/>
    <n v="29"/>
    <n v="60.191650000000003"/>
    <n v="0"/>
    <n v="0"/>
    <x v="0"/>
    <s v="."/>
    <s v="."/>
    <s v="."/>
    <s v="."/>
    <n v="0"/>
    <n v="0"/>
    <n v="0"/>
    <n v="0"/>
    <n v="0"/>
    <n v="33"/>
    <n v="0"/>
    <m/>
    <x v="10"/>
    <x v="28"/>
    <m/>
    <m/>
  </r>
  <r>
    <x v="963"/>
    <m/>
    <s v="female"/>
    <m/>
    <n v="30"/>
    <n v="60.191650000000003"/>
    <n v="0"/>
    <n v="0"/>
    <x v="0"/>
    <s v="."/>
    <s v="."/>
    <s v="."/>
    <s v="."/>
    <n v="0"/>
    <n v="0"/>
    <n v="0"/>
    <n v="0"/>
    <n v="0"/>
    <n v="33"/>
    <n v="0"/>
    <m/>
    <x v="1"/>
    <x v="27"/>
    <m/>
    <m/>
  </r>
  <r>
    <x v="963"/>
    <m/>
    <s v="female"/>
    <m/>
    <n v="30"/>
    <n v="60.191650000000003"/>
    <n v="0"/>
    <n v="0"/>
    <x v="0"/>
    <s v="."/>
    <s v="."/>
    <s v="."/>
    <s v="."/>
    <n v="0"/>
    <n v="0"/>
    <n v="0"/>
    <n v="0"/>
    <n v="0"/>
    <n v="33"/>
    <n v="0"/>
    <m/>
    <x v="1"/>
    <x v="27"/>
    <m/>
    <m/>
  </r>
  <r>
    <x v="964"/>
    <m/>
    <s v="female"/>
    <m/>
    <n v="27"/>
    <n v="70.590003999999993"/>
    <n v="0"/>
    <n v="0"/>
    <x v="0"/>
    <s v="."/>
    <s v="."/>
    <s v="."/>
    <s v="."/>
    <n v="0"/>
    <n v="0"/>
    <n v="0"/>
    <n v="0"/>
    <n v="0"/>
    <n v="44"/>
    <n v="0"/>
    <m/>
    <x v="1"/>
    <x v="47"/>
    <m/>
    <m/>
  </r>
  <r>
    <x v="964"/>
    <m/>
    <s v="female"/>
    <m/>
    <n v="27"/>
    <n v="70.590003999999993"/>
    <n v="0"/>
    <n v="0"/>
    <x v="0"/>
    <s v="."/>
    <s v="."/>
    <s v="."/>
    <s v="."/>
    <n v="0"/>
    <n v="0"/>
    <n v="0"/>
    <n v="0"/>
    <n v="0"/>
    <n v="44"/>
    <n v="0"/>
    <m/>
    <x v="3"/>
    <x v="17"/>
    <m/>
    <m/>
  </r>
  <r>
    <x v="964"/>
    <m/>
    <s v="female"/>
    <m/>
    <n v="28"/>
    <n v="70.590003999999993"/>
    <n v="0"/>
    <n v="0"/>
    <x v="0"/>
    <s v="."/>
    <s v="."/>
    <s v="."/>
    <s v="."/>
    <n v="0"/>
    <n v="0"/>
    <n v="0"/>
    <n v="0"/>
    <n v="0"/>
    <n v="44"/>
    <n v="0"/>
    <m/>
    <x v="3"/>
    <x v="47"/>
    <m/>
    <m/>
  </r>
  <r>
    <x v="964"/>
    <m/>
    <s v="female"/>
    <m/>
    <n v="27"/>
    <n v="70.590003999999993"/>
    <n v="0"/>
    <n v="0"/>
    <x v="0"/>
    <s v="."/>
    <s v="."/>
    <s v="."/>
    <s v="."/>
    <n v="0"/>
    <n v="0"/>
    <n v="0"/>
    <n v="0"/>
    <n v="0"/>
    <n v="44"/>
    <n v="0"/>
    <m/>
    <x v="1"/>
    <x v="48"/>
    <m/>
    <m/>
  </r>
  <r>
    <x v="965"/>
    <m/>
    <s v="male"/>
    <m/>
    <n v="19"/>
    <n v="87.805610000000001"/>
    <n v="1"/>
    <n v="1"/>
    <x v="4"/>
    <s v="AD dem w/depresss- not contribut"/>
    <s v="Active Mood disorder"/>
    <s v="."/>
    <s v="."/>
    <n v="1"/>
    <n v="2"/>
    <n v="1"/>
    <n v="2"/>
    <n v="0"/>
    <n v="34"/>
    <n v="7"/>
    <m/>
    <x v="6"/>
    <x v="17"/>
    <m/>
    <m/>
  </r>
  <r>
    <x v="965"/>
    <m/>
    <s v="male"/>
    <m/>
    <n v="19"/>
    <n v="87.805610000000001"/>
    <n v="2"/>
    <n v="2"/>
    <x v="4"/>
    <s v="AD dem w/depresss- not contribut"/>
    <s v="Active Mood disorder"/>
    <s v="."/>
    <s v="."/>
    <n v="2"/>
    <n v="2"/>
    <n v="2"/>
    <n v="2"/>
    <n v="1"/>
    <n v="34"/>
    <n v="11"/>
    <m/>
    <x v="6"/>
    <x v="2"/>
    <m/>
    <m/>
  </r>
  <r>
    <x v="966"/>
    <m/>
    <s v="male"/>
    <m/>
    <n v="30"/>
    <n v="67.10472"/>
    <n v="0"/>
    <n v="0"/>
    <x v="0"/>
    <s v="."/>
    <s v="."/>
    <s v="."/>
    <s v="."/>
    <n v="0"/>
    <n v="0"/>
    <n v="0"/>
    <n v="0"/>
    <n v="0"/>
    <n v="34"/>
    <n v="0"/>
    <m/>
    <x v="14"/>
    <x v="6"/>
    <m/>
    <m/>
  </r>
  <r>
    <x v="966"/>
    <m/>
    <s v="male"/>
    <m/>
    <n v="30"/>
    <n v="67.10472"/>
    <n v="0"/>
    <n v="0"/>
    <x v="0"/>
    <s v="."/>
    <s v="."/>
    <s v="."/>
    <s v="."/>
    <n v="0"/>
    <n v="0"/>
    <n v="0"/>
    <n v="0"/>
    <n v="0"/>
    <n v="34"/>
    <n v="0"/>
    <m/>
    <x v="14"/>
    <x v="8"/>
    <m/>
    <m/>
  </r>
  <r>
    <x v="966"/>
    <m/>
    <s v="male"/>
    <m/>
    <n v="29"/>
    <n v="67.10472"/>
    <n v="0"/>
    <n v="0"/>
    <x v="0"/>
    <s v="."/>
    <s v="."/>
    <s v="."/>
    <s v="."/>
    <n v="0"/>
    <n v="0"/>
    <n v="0"/>
    <n v="0"/>
    <n v="0"/>
    <n v="34"/>
    <n v="0"/>
    <m/>
    <x v="14"/>
    <x v="4"/>
    <m/>
    <m/>
  </r>
  <r>
    <x v="967"/>
    <m/>
    <s v="female"/>
    <m/>
    <m/>
    <n v="68.490074000000007"/>
    <n v="0.5"/>
    <n v="0"/>
    <x v="1"/>
    <s v="."/>
    <s v="."/>
    <s v="."/>
    <s v="."/>
    <n v="0"/>
    <n v="0"/>
    <n v="0.5"/>
    <n v="0.5"/>
    <n v="0"/>
    <n v="34"/>
    <n v="1"/>
    <m/>
    <x v="0"/>
    <x v="1"/>
    <m/>
    <m/>
  </r>
  <r>
    <x v="967"/>
    <m/>
    <s v="female"/>
    <m/>
    <m/>
    <n v="68.490074000000007"/>
    <n v="0"/>
    <n v="0"/>
    <x v="0"/>
    <s v="."/>
    <s v="."/>
    <s v="."/>
    <s v="."/>
    <n v="0"/>
    <n v="0"/>
    <n v="0"/>
    <n v="0"/>
    <n v="0"/>
    <n v="34"/>
    <n v="0"/>
    <m/>
    <x v="0"/>
    <x v="72"/>
    <m/>
    <m/>
  </r>
  <r>
    <x v="967"/>
    <m/>
    <s v="female"/>
    <m/>
    <n v="27"/>
    <n v="68.490074000000007"/>
    <n v="0"/>
    <n v="0"/>
    <x v="0"/>
    <s v="."/>
    <s v="."/>
    <s v="."/>
    <s v="."/>
    <n v="0"/>
    <n v="0"/>
    <n v="0"/>
    <n v="0"/>
    <n v="0"/>
    <n v="34"/>
    <n v="0"/>
    <m/>
    <x v="0"/>
    <x v="2"/>
    <m/>
    <m/>
  </r>
  <r>
    <x v="967"/>
    <m/>
    <s v="female"/>
    <m/>
    <n v="28"/>
    <n v="68.490074000000007"/>
    <n v="0.5"/>
    <n v="0"/>
    <x v="1"/>
    <s v="."/>
    <s v="."/>
    <s v="."/>
    <s v="."/>
    <n v="0"/>
    <n v="0"/>
    <n v="0.5"/>
    <n v="0"/>
    <n v="0"/>
    <n v="34"/>
    <n v="0.5"/>
    <m/>
    <x v="0"/>
    <x v="117"/>
    <m/>
    <m/>
  </r>
  <r>
    <x v="967"/>
    <m/>
    <s v="female"/>
    <m/>
    <n v="30"/>
    <n v="68.490074000000007"/>
    <n v="0"/>
    <n v="0"/>
    <x v="0"/>
    <s v="."/>
    <s v="."/>
    <s v="."/>
    <s v="."/>
    <n v="0"/>
    <n v="0"/>
    <n v="0"/>
    <n v="0"/>
    <n v="0"/>
    <n v="34"/>
    <n v="0"/>
    <m/>
    <x v="0"/>
    <x v="154"/>
    <m/>
    <m/>
  </r>
  <r>
    <x v="967"/>
    <m/>
    <s v="female"/>
    <m/>
    <n v="29"/>
    <n v="68.490074000000007"/>
    <n v="0.5"/>
    <n v="0"/>
    <x v="4"/>
    <s v="."/>
    <s v="."/>
    <s v="."/>
    <s v="."/>
    <n v="0.5"/>
    <n v="0"/>
    <n v="0.5"/>
    <n v="0"/>
    <n v="0"/>
    <n v="34"/>
    <n v="1"/>
    <m/>
    <x v="0"/>
    <x v="42"/>
    <m/>
    <m/>
  </r>
  <r>
    <x v="967"/>
    <m/>
    <s v="female"/>
    <m/>
    <n v="28"/>
    <n v="68.490074000000007"/>
    <n v="0.5"/>
    <n v="0"/>
    <x v="2"/>
    <s v="."/>
    <s v="."/>
    <s v="."/>
    <s v="."/>
    <n v="0"/>
    <n v="0.5"/>
    <n v="0.5"/>
    <n v="0.5"/>
    <n v="0"/>
    <n v="34"/>
    <n v="1.5"/>
    <m/>
    <x v="0"/>
    <x v="3"/>
    <m/>
    <m/>
  </r>
  <r>
    <x v="967"/>
    <m/>
    <s v="female"/>
    <m/>
    <n v="29"/>
    <n v="68.490074000000007"/>
    <n v="0.5"/>
    <n v="0"/>
    <x v="2"/>
    <s v="."/>
    <s v="."/>
    <s v="."/>
    <s v="."/>
    <n v="0"/>
    <n v="0"/>
    <n v="0.5"/>
    <n v="0.5"/>
    <n v="0"/>
    <n v="34"/>
    <n v="1"/>
    <m/>
    <x v="0"/>
    <x v="3"/>
    <m/>
    <m/>
  </r>
  <r>
    <x v="967"/>
    <m/>
    <s v="female"/>
    <m/>
    <n v="24"/>
    <n v="68.490074000000007"/>
    <n v="0"/>
    <n v="0"/>
    <x v="0"/>
    <s v="Active Mood disorder"/>
    <s v="."/>
    <s v="."/>
    <s v="."/>
    <n v="0"/>
    <n v="0"/>
    <n v="0"/>
    <n v="0"/>
    <n v="0"/>
    <n v="34"/>
    <n v="0"/>
    <m/>
    <x v="2"/>
    <x v="72"/>
    <m/>
    <m/>
  </r>
  <r>
    <x v="967"/>
    <m/>
    <s v="female"/>
    <m/>
    <n v="30"/>
    <n v="68.490074000000007"/>
    <n v="0"/>
    <n v="0"/>
    <x v="0"/>
    <s v="Active Mood disorder"/>
    <s v="."/>
    <s v="."/>
    <s v="."/>
    <n v="0"/>
    <n v="0.5"/>
    <n v="0"/>
    <n v="0"/>
    <n v="0"/>
    <n v="34"/>
    <n v="0.5"/>
    <m/>
    <x v="2"/>
    <x v="97"/>
    <m/>
    <m/>
  </r>
  <r>
    <x v="968"/>
    <m/>
    <s v="male"/>
    <m/>
    <n v="24"/>
    <n v="82.850104999999999"/>
    <n v="0"/>
    <n v="0"/>
    <x v="0"/>
    <s v="."/>
    <s v="."/>
    <s v="."/>
    <s v="."/>
    <n v="0"/>
    <n v="0"/>
    <n v="0"/>
    <n v="0"/>
    <n v="0"/>
    <n v="34"/>
    <n v="0"/>
    <m/>
    <x v="3"/>
    <x v="18"/>
    <m/>
    <m/>
  </r>
  <r>
    <x v="968"/>
    <m/>
    <s v="male"/>
    <m/>
    <n v="27"/>
    <n v="82.850104999999999"/>
    <n v="0"/>
    <n v="0"/>
    <x v="0"/>
    <s v="Remote Hypothyroidism"/>
    <s v="."/>
    <s v="."/>
    <s v="."/>
    <n v="0"/>
    <n v="0"/>
    <n v="0"/>
    <n v="0"/>
    <n v="0"/>
    <n v="34"/>
    <n v="0"/>
    <m/>
    <x v="3"/>
    <x v="117"/>
    <m/>
    <m/>
  </r>
  <r>
    <x v="968"/>
    <m/>
    <s v="male"/>
    <m/>
    <n v="30"/>
    <n v="82.850104999999999"/>
    <n v="0"/>
    <n v="0"/>
    <x v="0"/>
    <s v="Active Hypothyroidism"/>
    <s v="."/>
    <s v="."/>
    <s v="."/>
    <n v="0"/>
    <n v="0"/>
    <n v="0"/>
    <n v="0"/>
    <n v="0"/>
    <n v="34"/>
    <n v="0"/>
    <m/>
    <x v="3"/>
    <x v="6"/>
    <m/>
    <m/>
  </r>
  <r>
    <x v="969"/>
    <m/>
    <s v="female"/>
    <m/>
    <n v="30"/>
    <n v="64.720055000000002"/>
    <n v="0"/>
    <n v="0"/>
    <x v="0"/>
    <s v="Active Mood disorder"/>
    <s v="."/>
    <s v="."/>
    <s v="."/>
    <n v="0"/>
    <n v="0"/>
    <n v="0"/>
    <n v="0"/>
    <n v="0"/>
    <n v="33"/>
    <n v="0"/>
    <m/>
    <x v="0"/>
    <x v="72"/>
    <m/>
    <m/>
  </r>
  <r>
    <x v="969"/>
    <m/>
    <s v="female"/>
    <m/>
    <n v="30"/>
    <n v="64.720055000000002"/>
    <n v="0"/>
    <n v="0"/>
    <x v="0"/>
    <s v="Remote Mood disorder"/>
    <s v="Active Other neurol/med diagnoses"/>
    <s v="."/>
    <s v="."/>
    <n v="0"/>
    <n v="0"/>
    <n v="0"/>
    <n v="0"/>
    <n v="0"/>
    <n v="33"/>
    <n v="0"/>
    <m/>
    <x v="0"/>
    <x v="1"/>
    <m/>
    <m/>
  </r>
  <r>
    <x v="969"/>
    <m/>
    <s v="female"/>
    <m/>
    <n v="30"/>
    <n v="64.720055000000002"/>
    <n v="0"/>
    <n v="0"/>
    <x v="0"/>
    <s v="Active Mood disorder"/>
    <s v="Remote Other neurol/med diagnoses"/>
    <s v="."/>
    <s v="."/>
    <n v="0.5"/>
    <n v="0"/>
    <n v="0"/>
    <n v="0"/>
    <n v="0"/>
    <n v="33"/>
    <n v="0.5"/>
    <m/>
    <x v="0"/>
    <x v="6"/>
    <m/>
    <m/>
  </r>
  <r>
    <x v="969"/>
    <m/>
    <s v="female"/>
    <m/>
    <n v="30"/>
    <n v="64.720055000000002"/>
    <n v="0.5"/>
    <n v="0"/>
    <x v="2"/>
    <s v="Active CVD"/>
    <s v="."/>
    <s v="."/>
    <s v="."/>
    <n v="0"/>
    <n v="0"/>
    <n v="0.5"/>
    <n v="0"/>
    <n v="0"/>
    <n v="33"/>
    <n v="0.5"/>
    <m/>
    <x v="0"/>
    <x v="8"/>
    <m/>
    <m/>
  </r>
  <r>
    <x v="969"/>
    <m/>
    <s v="female"/>
    <m/>
    <n v="29"/>
    <n v="64.720055000000002"/>
    <n v="0"/>
    <n v="0"/>
    <x v="0"/>
    <s v="Active Mood disorder"/>
    <s v="."/>
    <s v="."/>
    <s v="."/>
    <n v="0"/>
    <n v="0"/>
    <n v="0"/>
    <n v="0"/>
    <n v="0"/>
    <n v="33"/>
    <n v="0"/>
    <m/>
    <x v="0"/>
    <x v="34"/>
    <m/>
    <m/>
  </r>
  <r>
    <x v="969"/>
    <m/>
    <s v="female"/>
    <m/>
    <n v="29"/>
    <n v="64.720055000000002"/>
    <n v="0"/>
    <n v="0"/>
    <x v="0"/>
    <s v="Active Mood disorder"/>
    <s v="."/>
    <s v="."/>
    <s v="."/>
    <n v="0"/>
    <n v="0"/>
    <n v="0"/>
    <n v="0"/>
    <n v="0"/>
    <n v="33"/>
    <n v="0"/>
    <m/>
    <x v="2"/>
    <x v="97"/>
    <m/>
    <m/>
  </r>
  <r>
    <x v="969"/>
    <m/>
    <s v="female"/>
    <m/>
    <n v="29"/>
    <n v="64.720055000000002"/>
    <n v="0.5"/>
    <n v="0"/>
    <x v="1"/>
    <s v="Active Mood disorder"/>
    <s v="."/>
    <s v="."/>
    <s v="."/>
    <n v="0"/>
    <n v="0"/>
    <n v="0.5"/>
    <n v="0"/>
    <n v="0"/>
    <n v="33"/>
    <n v="0.5"/>
    <m/>
    <x v="2"/>
    <x v="32"/>
    <m/>
    <m/>
  </r>
  <r>
    <x v="969"/>
    <m/>
    <s v="female"/>
    <m/>
    <n v="30"/>
    <n v="64.720055000000002"/>
    <n v="0.5"/>
    <n v="0"/>
    <x v="1"/>
    <s v="."/>
    <s v="."/>
    <s v="."/>
    <s v="."/>
    <n v="0"/>
    <n v="0"/>
    <n v="0.5"/>
    <n v="0"/>
    <n v="0"/>
    <n v="33"/>
    <n v="0.5"/>
    <m/>
    <x v="2"/>
    <x v="32"/>
    <m/>
    <m/>
  </r>
  <r>
    <x v="969"/>
    <m/>
    <s v="female"/>
    <m/>
    <n v="29"/>
    <n v="64.720055000000002"/>
    <n v="0"/>
    <n v="0"/>
    <x v="0"/>
    <s v="."/>
    <s v="."/>
    <s v="."/>
    <s v="."/>
    <n v="0"/>
    <n v="0"/>
    <n v="0"/>
    <n v="0"/>
    <n v="0"/>
    <n v="33"/>
    <n v="0"/>
    <m/>
    <x v="5"/>
    <x v="36"/>
    <m/>
    <m/>
  </r>
  <r>
    <x v="969"/>
    <m/>
    <s v="female"/>
    <m/>
    <n v="29"/>
    <n v="64.720055000000002"/>
    <n v="0"/>
    <n v="0"/>
    <x v="0"/>
    <s v="."/>
    <s v="."/>
    <s v="."/>
    <s v="."/>
    <n v="0"/>
    <n v="0"/>
    <n v="0"/>
    <n v="0"/>
    <n v="0"/>
    <n v="33"/>
    <n v="0"/>
    <m/>
    <x v="5"/>
    <x v="33"/>
    <m/>
    <m/>
  </r>
  <r>
    <x v="969"/>
    <m/>
    <s v="female"/>
    <m/>
    <n v="29"/>
    <n v="64.720055000000002"/>
    <n v="0.5"/>
    <n v="0"/>
    <x v="1"/>
    <s v="."/>
    <s v="."/>
    <s v="."/>
    <s v="."/>
    <n v="0"/>
    <n v="0.5"/>
    <n v="0.5"/>
    <n v="0"/>
    <n v="0"/>
    <n v="33"/>
    <n v="1"/>
    <m/>
    <x v="5"/>
    <x v="33"/>
    <m/>
    <m/>
  </r>
  <r>
    <x v="969"/>
    <m/>
    <s v="female"/>
    <m/>
    <n v="28"/>
    <n v="64.720055000000002"/>
    <n v="0.5"/>
    <n v="0"/>
    <x v="1"/>
    <s v="Active Mood disorder"/>
    <s v="Active Med-induced Cog Dys"/>
    <s v="Remote Major Head Trauma"/>
    <s v="."/>
    <n v="0"/>
    <n v="0.5"/>
    <n v="0.5"/>
    <n v="0"/>
    <n v="0"/>
    <n v="33"/>
    <n v="1"/>
    <m/>
    <x v="2"/>
    <x v="97"/>
    <m/>
    <m/>
  </r>
  <r>
    <x v="969"/>
    <m/>
    <s v="female"/>
    <m/>
    <n v="28"/>
    <n v="64.720055000000002"/>
    <n v="0.5"/>
    <n v="0.5"/>
    <x v="1"/>
    <s v="Active Mood disorder"/>
    <s v="."/>
    <s v="."/>
    <s v="."/>
    <n v="0.5"/>
    <n v="0.5"/>
    <n v="0.5"/>
    <n v="0"/>
    <n v="0"/>
    <n v="33"/>
    <n v="2"/>
    <m/>
    <x v="2"/>
    <x v="18"/>
    <m/>
    <m/>
  </r>
  <r>
    <x v="969"/>
    <m/>
    <s v="female"/>
    <m/>
    <n v="28"/>
    <n v="64.720055000000002"/>
    <n v="0"/>
    <n v="0"/>
    <x v="0"/>
    <s v="Remote Mood disorder"/>
    <s v="."/>
    <s v="."/>
    <s v="."/>
    <n v="0"/>
    <n v="0"/>
    <n v="0"/>
    <n v="0"/>
    <n v="0"/>
    <n v="33"/>
    <n v="0"/>
    <m/>
    <x v="5"/>
    <x v="67"/>
    <m/>
    <m/>
  </r>
  <r>
    <x v="969"/>
    <m/>
    <s v="female"/>
    <m/>
    <n v="29"/>
    <n v="64.720055000000002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970"/>
    <m/>
    <s v="female"/>
    <m/>
    <n v="29"/>
    <n v="71.288160000000005"/>
    <n v="0.5"/>
    <n v="0"/>
    <x v="48"/>
    <s v="."/>
    <s v="."/>
    <s v="."/>
    <s v="."/>
    <n v="0.5"/>
    <n v="0.5"/>
    <n v="0.5"/>
    <n v="0.5"/>
    <n v="0"/>
    <n v="33"/>
    <n v="2"/>
    <m/>
    <x v="0"/>
    <x v="17"/>
    <m/>
    <m/>
  </r>
  <r>
    <x v="970"/>
    <m/>
    <s v="female"/>
    <m/>
    <n v="28"/>
    <n v="71.288160000000005"/>
    <n v="0"/>
    <n v="0"/>
    <x v="0"/>
    <s v="Active Mood disorder"/>
    <s v="."/>
    <s v="."/>
    <s v="."/>
    <n v="0"/>
    <n v="1"/>
    <n v="0"/>
    <n v="0"/>
    <n v="0"/>
    <n v="33"/>
    <n v="1"/>
    <m/>
    <x v="0"/>
    <x v="112"/>
    <m/>
    <m/>
  </r>
  <r>
    <x v="970"/>
    <m/>
    <s v="female"/>
    <m/>
    <n v="28"/>
    <n v="71.288160000000005"/>
    <n v="0.5"/>
    <n v="0"/>
    <x v="49"/>
    <s v="Remote Alcoholism"/>
    <s v="."/>
    <s v="."/>
    <s v="."/>
    <n v="0.5"/>
    <n v="1"/>
    <n v="0.5"/>
    <n v="0.5"/>
    <n v="0"/>
    <n v="33"/>
    <n v="2.5"/>
    <m/>
    <x v="0"/>
    <x v="0"/>
    <m/>
    <m/>
  </r>
  <r>
    <x v="970"/>
    <m/>
    <s v="female"/>
    <m/>
    <n v="27"/>
    <n v="71.288160000000005"/>
    <n v="0.5"/>
    <n v="0.5"/>
    <x v="49"/>
    <s v="Remote Alcoholism"/>
    <s v="."/>
    <s v="."/>
    <s v="."/>
    <n v="0.5"/>
    <n v="1"/>
    <n v="0.5"/>
    <n v="1"/>
    <n v="0"/>
    <n v="33"/>
    <n v="3.5"/>
    <m/>
    <x v="0"/>
    <x v="97"/>
    <m/>
    <m/>
  </r>
  <r>
    <x v="970"/>
    <m/>
    <s v="female"/>
    <m/>
    <n v="28"/>
    <n v="71.288160000000005"/>
    <n v="0.5"/>
    <n v="0"/>
    <x v="4"/>
    <s v="."/>
    <s v="."/>
    <s v="."/>
    <s v="."/>
    <n v="0.5"/>
    <n v="0.5"/>
    <n v="0.5"/>
    <n v="0.5"/>
    <n v="0"/>
    <n v="33"/>
    <n v="2"/>
    <m/>
    <x v="0"/>
    <x v="72"/>
    <m/>
    <m/>
  </r>
  <r>
    <x v="970"/>
    <m/>
    <s v="female"/>
    <m/>
    <n v="29"/>
    <n v="71.288160000000005"/>
    <n v="0.5"/>
    <n v="0.5"/>
    <x v="18"/>
    <s v="Active Mood disorder"/>
    <s v="."/>
    <s v="."/>
    <s v="."/>
    <n v="0.5"/>
    <n v="0.5"/>
    <n v="0.5"/>
    <n v="0.5"/>
    <n v="0"/>
    <n v="33"/>
    <n v="2.5"/>
    <m/>
    <x v="0"/>
    <x v="12"/>
    <m/>
    <m/>
  </r>
  <r>
    <x v="970"/>
    <m/>
    <s v="female"/>
    <m/>
    <n v="25"/>
    <n v="71.288160000000005"/>
    <n v="0.5"/>
    <n v="0"/>
    <x v="12"/>
    <s v="Remote Hypothyroidism"/>
    <s v="Active Other neurol/med diagnoses"/>
    <s v="."/>
    <s v="."/>
    <n v="0.5"/>
    <n v="0.5"/>
    <n v="0.5"/>
    <n v="0.5"/>
    <n v="1"/>
    <n v="33"/>
    <n v="3"/>
    <m/>
    <x v="5"/>
    <x v="43"/>
    <m/>
    <m/>
  </r>
  <r>
    <x v="970"/>
    <m/>
    <s v="female"/>
    <m/>
    <n v="26"/>
    <n v="71.288160000000005"/>
    <n v="0"/>
    <n v="0"/>
    <x v="0"/>
    <s v="."/>
    <s v="."/>
    <s v="."/>
    <s v="."/>
    <n v="0"/>
    <n v="0.5"/>
    <n v="0"/>
    <n v="0"/>
    <n v="0"/>
    <n v="33"/>
    <n v="0.5"/>
    <m/>
    <x v="5"/>
    <x v="10"/>
    <m/>
    <m/>
  </r>
  <r>
    <x v="970"/>
    <m/>
    <s v="female"/>
    <m/>
    <n v="25"/>
    <n v="71.288160000000005"/>
    <n v="0"/>
    <n v="0"/>
    <x v="0"/>
    <s v="."/>
    <s v="."/>
    <s v="."/>
    <s v="."/>
    <n v="0"/>
    <n v="0"/>
    <n v="0"/>
    <n v="0"/>
    <n v="0"/>
    <n v="33"/>
    <n v="0"/>
    <m/>
    <x v="5"/>
    <x v="10"/>
    <m/>
    <m/>
  </r>
  <r>
    <x v="970"/>
    <m/>
    <s v="female"/>
    <m/>
    <n v="26"/>
    <n v="71.288160000000005"/>
    <n v="0.5"/>
    <n v="0"/>
    <x v="4"/>
    <s v="Active Mood disorder"/>
    <s v="Active Med-induced Cog Dys"/>
    <s v="."/>
    <s v="."/>
    <n v="0"/>
    <n v="0.5"/>
    <n v="0.5"/>
    <n v="0.5"/>
    <n v="0"/>
    <n v="33"/>
    <n v="1.5"/>
    <m/>
    <x v="5"/>
    <x v="86"/>
    <m/>
    <m/>
  </r>
  <r>
    <x v="970"/>
    <m/>
    <s v="female"/>
    <m/>
    <n v="25"/>
    <n v="71.288160000000005"/>
    <n v="0.5"/>
    <n v="0.5"/>
    <x v="4"/>
    <s v="."/>
    <s v="."/>
    <s v="."/>
    <s v="."/>
    <n v="0.5"/>
    <n v="0.5"/>
    <n v="1"/>
    <n v="0"/>
    <n v="0"/>
    <n v="33"/>
    <n v="2.5"/>
    <m/>
    <x v="5"/>
    <x v="86"/>
    <m/>
    <m/>
  </r>
  <r>
    <x v="970"/>
    <m/>
    <s v="female"/>
    <m/>
    <n v="24"/>
    <n v="71.288160000000005"/>
    <n v="1"/>
    <n v="1"/>
    <x v="4"/>
    <s v="."/>
    <s v="."/>
    <s v="."/>
    <s v="."/>
    <n v="0.5"/>
    <n v="1"/>
    <n v="1"/>
    <n v="1"/>
    <n v="0"/>
    <n v="33"/>
    <n v="4.5"/>
    <m/>
    <x v="5"/>
    <x v="114"/>
    <m/>
    <m/>
  </r>
  <r>
    <x v="970"/>
    <m/>
    <s v="female"/>
    <m/>
    <n v="25"/>
    <n v="71.288160000000005"/>
    <n v="1"/>
    <n v="1"/>
    <x v="4"/>
    <s v="."/>
    <s v="."/>
    <s v="."/>
    <s v="."/>
    <n v="1"/>
    <n v="1"/>
    <n v="1"/>
    <n v="0.5"/>
    <n v="0"/>
    <n v="33"/>
    <n v="4.5"/>
    <m/>
    <x v="9"/>
    <x v="131"/>
    <m/>
    <m/>
  </r>
  <r>
    <x v="971"/>
    <m/>
    <s v="male"/>
    <m/>
    <n v="30"/>
    <n v="64.372344999999996"/>
    <n v="0"/>
    <n v="0"/>
    <x v="0"/>
    <s v="Active Other neurol/med diagnoses"/>
    <s v="."/>
    <s v="."/>
    <s v="."/>
    <n v="0"/>
    <n v="0"/>
    <n v="0"/>
    <n v="0"/>
    <n v="0"/>
    <n v="33"/>
    <n v="0"/>
    <m/>
    <x v="16"/>
    <x v="18"/>
    <m/>
    <m/>
  </r>
  <r>
    <x v="971"/>
    <m/>
    <s v="male"/>
    <m/>
    <n v="30"/>
    <n v="64.372344999999996"/>
    <n v="0.5"/>
    <n v="0"/>
    <x v="1"/>
    <s v="Active Mood disorder"/>
    <s v="."/>
    <s v="."/>
    <s v="."/>
    <n v="0.5"/>
    <n v="0.5"/>
    <n v="0.5"/>
    <n v="0"/>
    <n v="0"/>
    <n v="33"/>
    <n v="1.5"/>
    <m/>
    <x v="0"/>
    <x v="0"/>
    <m/>
    <m/>
  </r>
  <r>
    <x v="971"/>
    <m/>
    <s v="male"/>
    <m/>
    <n v="30"/>
    <n v="64.372344999999996"/>
    <n v="0"/>
    <n v="0"/>
    <x v="0"/>
    <s v="."/>
    <s v="."/>
    <s v="."/>
    <s v="."/>
    <n v="0"/>
    <n v="0"/>
    <n v="0"/>
    <n v="0"/>
    <n v="0"/>
    <n v="33"/>
    <n v="0"/>
    <m/>
    <x v="16"/>
    <x v="67"/>
    <m/>
    <m/>
  </r>
  <r>
    <x v="971"/>
    <m/>
    <s v="male"/>
    <m/>
    <n v="30"/>
    <n v="64.372344999999996"/>
    <n v="0"/>
    <n v="0"/>
    <x v="0"/>
    <s v="."/>
    <s v="."/>
    <s v="."/>
    <s v="."/>
    <n v="0"/>
    <n v="0"/>
    <n v="0"/>
    <n v="0"/>
    <n v="0"/>
    <n v="33"/>
    <n v="0"/>
    <m/>
    <x v="16"/>
    <x v="154"/>
    <m/>
    <m/>
  </r>
  <r>
    <x v="971"/>
    <m/>
    <s v="male"/>
    <m/>
    <n v="30"/>
    <n v="64.372344999999996"/>
    <n v="0"/>
    <n v="0"/>
    <x v="0"/>
    <s v="."/>
    <s v="."/>
    <s v="."/>
    <s v="."/>
    <n v="0"/>
    <n v="0"/>
    <n v="0"/>
    <n v="0"/>
    <n v="0"/>
    <n v="33"/>
    <n v="0"/>
    <m/>
    <x v="16"/>
    <x v="117"/>
    <m/>
    <m/>
  </r>
  <r>
    <x v="971"/>
    <m/>
    <s v="male"/>
    <m/>
    <n v="30"/>
    <n v="64.372344999999996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72"/>
    <m/>
    <s v="female"/>
    <m/>
    <n v="29"/>
    <n v="58.778919999999999"/>
    <n v="0"/>
    <n v="0"/>
    <x v="0"/>
    <s v="."/>
    <s v="."/>
    <s v="."/>
    <s v="."/>
    <n v="0"/>
    <n v="0"/>
    <n v="0"/>
    <n v="0"/>
    <n v="0"/>
    <n v="33"/>
    <n v="0"/>
    <m/>
    <x v="10"/>
    <x v="137"/>
    <m/>
    <m/>
  </r>
  <r>
    <x v="973"/>
    <m/>
    <s v="male"/>
    <m/>
    <n v="29"/>
    <n v="77.711160000000007"/>
    <n v="0"/>
    <n v="0"/>
    <x v="0"/>
    <s v="."/>
    <s v="."/>
    <s v="."/>
    <s v="."/>
    <n v="0"/>
    <n v="0"/>
    <n v="0"/>
    <n v="0"/>
    <n v="0"/>
    <n v="34"/>
    <n v="0"/>
    <m/>
    <x v="10"/>
    <x v="112"/>
    <m/>
    <m/>
  </r>
  <r>
    <x v="973"/>
    <m/>
    <s v="male"/>
    <m/>
    <n v="29"/>
    <n v="77.711160000000007"/>
    <n v="0"/>
    <n v="0"/>
    <x v="0"/>
    <s v="Remote Hypothyroidism"/>
    <s v="."/>
    <s v="."/>
    <s v="."/>
    <n v="0"/>
    <n v="0"/>
    <n v="0"/>
    <n v="0"/>
    <n v="0"/>
    <n v="34"/>
    <n v="0"/>
    <m/>
    <x v="10"/>
    <x v="14"/>
    <m/>
    <m/>
  </r>
  <r>
    <x v="973"/>
    <m/>
    <s v="male"/>
    <m/>
    <n v="30"/>
    <n v="77.711160000000007"/>
    <n v="0"/>
    <n v="0"/>
    <x v="0"/>
    <s v="Remote Hypothyroidism"/>
    <s v="."/>
    <s v="."/>
    <s v="."/>
    <n v="0"/>
    <n v="0"/>
    <n v="0"/>
    <n v="0"/>
    <n v="0"/>
    <n v="34"/>
    <n v="0"/>
    <m/>
    <x v="3"/>
    <x v="74"/>
    <m/>
    <m/>
  </r>
  <r>
    <x v="973"/>
    <m/>
    <s v="male"/>
    <m/>
    <n v="26"/>
    <n v="77.711160000000007"/>
    <n v="0.5"/>
    <n v="0.5"/>
    <x v="26"/>
    <s v="Active PD idiopathic"/>
    <s v="."/>
    <s v="."/>
    <s v="."/>
    <n v="0.5"/>
    <n v="0"/>
    <n v="0.5"/>
    <n v="0"/>
    <n v="0"/>
    <n v="34"/>
    <n v="1.5"/>
    <m/>
    <x v="1"/>
    <x v="74"/>
    <m/>
    <m/>
  </r>
  <r>
    <x v="974"/>
    <m/>
    <s v="male"/>
    <m/>
    <n v="30"/>
    <n v="69.155370000000005"/>
    <n v="0"/>
    <n v="0"/>
    <x v="0"/>
    <s v="."/>
    <s v="."/>
    <s v="."/>
    <s v="."/>
    <n v="0"/>
    <n v="0"/>
    <n v="0"/>
    <n v="0"/>
    <n v="0"/>
    <n v="24"/>
    <n v="0"/>
    <m/>
    <x v="12"/>
    <x v="183"/>
    <m/>
    <m/>
  </r>
  <r>
    <x v="974"/>
    <m/>
    <s v="male"/>
    <m/>
    <n v="29"/>
    <n v="69.155370000000005"/>
    <n v="0"/>
    <n v="0"/>
    <x v="0"/>
    <s v="."/>
    <s v="."/>
    <s v="."/>
    <s v="."/>
    <n v="0"/>
    <n v="0"/>
    <n v="0"/>
    <n v="0"/>
    <n v="0"/>
    <n v="24"/>
    <n v="0"/>
    <m/>
    <x v="12"/>
    <x v="139"/>
    <m/>
    <m/>
  </r>
  <r>
    <x v="974"/>
    <m/>
    <s v="male"/>
    <m/>
    <n v="29"/>
    <n v="69.155370000000005"/>
    <n v="0"/>
    <n v="0"/>
    <x v="0"/>
    <s v="."/>
    <s v="."/>
    <s v="."/>
    <s v="."/>
    <n v="0"/>
    <n v="0"/>
    <n v="0"/>
    <n v="0"/>
    <n v="0"/>
    <n v="24"/>
    <n v="0"/>
    <m/>
    <x v="12"/>
    <x v="183"/>
    <m/>
    <m/>
  </r>
  <r>
    <x v="974"/>
    <m/>
    <s v="male"/>
    <m/>
    <n v="30"/>
    <n v="69.155370000000005"/>
    <n v="0"/>
    <n v="0"/>
    <x v="0"/>
    <s v="."/>
    <s v="."/>
    <s v="."/>
    <s v="."/>
    <n v="0"/>
    <n v="0"/>
    <n v="0"/>
    <n v="0"/>
    <n v="0"/>
    <n v="24"/>
    <n v="0"/>
    <m/>
    <x v="13"/>
    <x v="138"/>
    <m/>
    <m/>
  </r>
  <r>
    <x v="974"/>
    <m/>
    <s v="male"/>
    <m/>
    <n v="29"/>
    <n v="69.155370000000005"/>
    <n v="0"/>
    <n v="0"/>
    <x v="0"/>
    <s v="."/>
    <s v="."/>
    <s v="."/>
    <s v="."/>
    <n v="0"/>
    <n v="0"/>
    <n v="0"/>
    <n v="0"/>
    <n v="0"/>
    <n v="24"/>
    <n v="0"/>
    <m/>
    <x v="13"/>
    <x v="71"/>
    <m/>
    <m/>
  </r>
  <r>
    <x v="974"/>
    <m/>
    <s v="male"/>
    <m/>
    <n v="27"/>
    <n v="69.155370000000005"/>
    <n v="0"/>
    <n v="0"/>
    <x v="0"/>
    <s v="."/>
    <s v="."/>
    <s v="."/>
    <s v="."/>
    <n v="0"/>
    <n v="0"/>
    <n v="0"/>
    <n v="0"/>
    <n v="0"/>
    <n v="24"/>
    <n v="0"/>
    <m/>
    <x v="13"/>
    <x v="100"/>
    <m/>
    <m/>
  </r>
  <r>
    <x v="974"/>
    <m/>
    <s v="male"/>
    <m/>
    <n v="26"/>
    <n v="69.155370000000005"/>
    <n v="0"/>
    <n v="0"/>
    <x v="0"/>
    <s v="."/>
    <s v="."/>
    <s v="."/>
    <s v="."/>
    <n v="0"/>
    <n v="0"/>
    <n v="0"/>
    <n v="0"/>
    <n v="0"/>
    <n v="24"/>
    <n v="0"/>
    <m/>
    <x v="13"/>
    <x v="151"/>
    <m/>
    <m/>
  </r>
  <r>
    <x v="974"/>
    <m/>
    <s v="male"/>
    <m/>
    <n v="28"/>
    <n v="69.155370000000005"/>
    <n v="0"/>
    <n v="0"/>
    <x v="0"/>
    <s v="."/>
    <s v="."/>
    <s v="."/>
    <s v="."/>
    <n v="0"/>
    <n v="0"/>
    <n v="0"/>
    <n v="0"/>
    <n v="0"/>
    <n v="24"/>
    <n v="0"/>
    <m/>
    <x v="0"/>
    <x v="0"/>
    <m/>
    <m/>
  </r>
  <r>
    <x v="975"/>
    <m/>
    <s v="male"/>
    <m/>
    <n v="23"/>
    <n v="68.128680000000003"/>
    <n v="0.5"/>
    <n v="0.5"/>
    <x v="30"/>
    <s v="AD dem w/depresss- not contribut"/>
    <s v="Remote CVD"/>
    <s v="Active Mood disorder"/>
    <s v="."/>
    <n v="0.5"/>
    <n v="0.5"/>
    <n v="0.5"/>
    <n v="0.5"/>
    <n v="0"/>
    <n v="33"/>
    <n v="2.5"/>
    <m/>
    <x v="8"/>
    <x v="39"/>
    <m/>
    <m/>
  </r>
  <r>
    <x v="975"/>
    <m/>
    <s v="male"/>
    <m/>
    <n v="28"/>
    <n v="68.128680000000003"/>
    <n v="0.5"/>
    <n v="0"/>
    <x v="13"/>
    <s v="Active Mood disorder"/>
    <s v="."/>
    <s v="."/>
    <s v="."/>
    <n v="0.5"/>
    <n v="0.5"/>
    <n v="0.5"/>
    <n v="0.5"/>
    <n v="0"/>
    <n v="33"/>
    <n v="2"/>
    <m/>
    <x v="7"/>
    <x v="24"/>
    <m/>
    <m/>
  </r>
  <r>
    <x v="975"/>
    <m/>
    <s v="male"/>
    <m/>
    <n v="30"/>
    <n v="68.128680000000003"/>
    <n v="0.5"/>
    <n v="0"/>
    <x v="6"/>
    <s v="Remote CVD"/>
    <s v="."/>
    <s v="."/>
    <s v="."/>
    <n v="0.5"/>
    <n v="0.5"/>
    <n v="0.5"/>
    <n v="0.5"/>
    <n v="0"/>
    <n v="33"/>
    <n v="2"/>
    <m/>
    <x v="7"/>
    <x v="34"/>
    <m/>
    <m/>
  </r>
  <r>
    <x v="975"/>
    <m/>
    <s v="male"/>
    <m/>
    <n v="27"/>
    <n v="68.128680000000003"/>
    <n v="0"/>
    <n v="0"/>
    <x v="0"/>
    <s v="Remote PD drug-induced"/>
    <s v="."/>
    <s v="."/>
    <s v="."/>
    <n v="0"/>
    <n v="0"/>
    <n v="0"/>
    <n v="0"/>
    <n v="0"/>
    <n v="33"/>
    <n v="0"/>
    <m/>
    <x v="8"/>
    <x v="5"/>
    <m/>
    <m/>
  </r>
  <r>
    <x v="975"/>
    <m/>
    <s v="male"/>
    <m/>
    <n v="29"/>
    <n v="68.128680000000003"/>
    <n v="0"/>
    <n v="0"/>
    <x v="0"/>
    <s v="Remote CVD"/>
    <s v="Remote Mood disorder"/>
    <s v="Remote Alcoholism"/>
    <s v="Remote Major Head Trauma"/>
    <n v="0"/>
    <n v="0"/>
    <n v="0"/>
    <n v="0"/>
    <n v="0"/>
    <n v="33"/>
    <n v="0"/>
    <m/>
    <x v="8"/>
    <x v="4"/>
    <m/>
    <m/>
  </r>
  <r>
    <x v="975"/>
    <m/>
    <s v="male"/>
    <m/>
    <n v="28"/>
    <n v="68.128680000000003"/>
    <n v="0"/>
    <n v="0"/>
    <x v="0"/>
    <s v="Remote CVD"/>
    <s v="."/>
    <s v="."/>
    <s v="."/>
    <n v="0"/>
    <n v="0"/>
    <n v="0"/>
    <n v="0"/>
    <n v="0"/>
    <n v="33"/>
    <n v="0"/>
    <m/>
    <x v="8"/>
    <x v="117"/>
    <m/>
    <m/>
  </r>
  <r>
    <x v="975"/>
    <m/>
    <s v="male"/>
    <m/>
    <n v="27"/>
    <n v="68.128680000000003"/>
    <n v="0"/>
    <n v="0"/>
    <x v="0"/>
    <s v="Remote Alcoholism"/>
    <s v="."/>
    <s v="."/>
    <s v="."/>
    <n v="0"/>
    <n v="0"/>
    <n v="0"/>
    <n v="0"/>
    <n v="0"/>
    <n v="33"/>
    <n v="0"/>
    <m/>
    <x v="8"/>
    <x v="67"/>
    <m/>
    <m/>
  </r>
  <r>
    <x v="975"/>
    <m/>
    <s v="male"/>
    <m/>
    <n v="30"/>
    <n v="68.128680000000003"/>
    <n v="0"/>
    <n v="0"/>
    <x v="0"/>
    <s v="Remote CVD"/>
    <s v="."/>
    <s v="."/>
    <s v="."/>
    <n v="0"/>
    <n v="0"/>
    <n v="0"/>
    <n v="0"/>
    <n v="0"/>
    <n v="33"/>
    <n v="0"/>
    <m/>
    <x v="7"/>
    <x v="23"/>
    <m/>
    <m/>
  </r>
  <r>
    <x v="975"/>
    <m/>
    <s v="male"/>
    <m/>
    <n v="27"/>
    <n v="68.128680000000003"/>
    <n v="0"/>
    <n v="0"/>
    <x v="0"/>
    <s v="Remote CVD"/>
    <s v="."/>
    <s v="."/>
    <s v="."/>
    <n v="0"/>
    <n v="0"/>
    <n v="0"/>
    <n v="0"/>
    <n v="0"/>
    <n v="33"/>
    <n v="0"/>
    <m/>
    <x v="7"/>
    <x v="67"/>
    <m/>
    <m/>
  </r>
  <r>
    <x v="975"/>
    <m/>
    <s v="male"/>
    <m/>
    <n v="28"/>
    <n v="68.128680000000003"/>
    <n v="0.5"/>
    <n v="0"/>
    <x v="13"/>
    <s v="Remote CVD"/>
    <s v="."/>
    <s v="."/>
    <s v="."/>
    <n v="0"/>
    <n v="0.5"/>
    <n v="0"/>
    <n v="0.5"/>
    <n v="0"/>
    <n v="33"/>
    <n v="1"/>
    <m/>
    <x v="7"/>
    <x v="23"/>
    <m/>
    <m/>
  </r>
  <r>
    <x v="976"/>
    <m/>
    <s v="male"/>
    <m/>
    <n v="29"/>
    <n v="75.950720000000004"/>
    <n v="0.5"/>
    <n v="0.5"/>
    <x v="3"/>
    <s v="Active Mood disorder"/>
    <s v="."/>
    <s v="."/>
    <s v="."/>
    <n v="0.5"/>
    <n v="0.5"/>
    <n v="0.5"/>
    <n v="1"/>
    <n v="0"/>
    <n v="33"/>
    <n v="3"/>
    <m/>
    <x v="10"/>
    <x v="38"/>
    <m/>
    <m/>
  </r>
  <r>
    <x v="976"/>
    <m/>
    <s v="male"/>
    <m/>
    <n v="28"/>
    <n v="75.950720000000004"/>
    <n v="1"/>
    <n v="1"/>
    <x v="24"/>
    <s v="Active Mood disorder"/>
    <s v="Remote Major Head Trauma"/>
    <s v="."/>
    <s v="."/>
    <n v="1"/>
    <n v="0.5"/>
    <n v="0.5"/>
    <n v="1"/>
    <n v="1"/>
    <n v="33"/>
    <n v="5"/>
    <m/>
    <x v="1"/>
    <x v="112"/>
    <m/>
    <m/>
  </r>
  <r>
    <x v="976"/>
    <m/>
    <s v="male"/>
    <m/>
    <n v="29"/>
    <n v="75.950720000000004"/>
    <n v="1"/>
    <n v="1"/>
    <x v="24"/>
    <s v="AD dem cannot be primary"/>
    <s v="Remote Mood disorder"/>
    <s v="."/>
    <s v="."/>
    <n v="1"/>
    <n v="0.5"/>
    <n v="0.5"/>
    <n v="0"/>
    <n v="1"/>
    <n v="33"/>
    <n v="4"/>
    <m/>
    <x v="3"/>
    <x v="16"/>
    <m/>
    <m/>
  </r>
  <r>
    <x v="976"/>
    <m/>
    <s v="male"/>
    <m/>
    <n v="29"/>
    <n v="75.950720000000004"/>
    <n v="1"/>
    <n v="1"/>
    <x v="4"/>
    <s v="Active Mood disorder"/>
    <s v="."/>
    <s v="."/>
    <s v="."/>
    <n v="2"/>
    <n v="1"/>
    <n v="1"/>
    <n v="0.5"/>
    <n v="1"/>
    <n v="33"/>
    <n v="6.5"/>
    <m/>
    <x v="7"/>
    <x v="49"/>
    <m/>
    <m/>
  </r>
  <r>
    <x v="976"/>
    <m/>
    <s v="male"/>
    <m/>
    <n v="24"/>
    <n v="75.950720000000004"/>
    <n v="1"/>
    <n v="1"/>
    <x v="20"/>
    <s v="AD dem w/depresss- not contribut"/>
    <s v="Active Mood disorder"/>
    <s v="Remote Major Head Trauma"/>
    <s v="."/>
    <n v="2"/>
    <n v="1"/>
    <n v="1"/>
    <n v="1"/>
    <n v="1"/>
    <n v="33"/>
    <n v="7"/>
    <m/>
    <x v="10"/>
    <x v="43"/>
    <m/>
    <m/>
  </r>
  <r>
    <x v="976"/>
    <m/>
    <s v="male"/>
    <m/>
    <n v="21"/>
    <n v="75.950720000000004"/>
    <n v="2"/>
    <n v="2"/>
    <x v="24"/>
    <s v="Active PD idiopathic"/>
    <s v="Active CVD"/>
    <s v="."/>
    <s v="."/>
    <n v="2"/>
    <n v="2"/>
    <n v="1"/>
    <n v="2"/>
    <n v="1"/>
    <n v="33"/>
    <n v="10"/>
    <m/>
    <x v="1"/>
    <x v="73"/>
    <m/>
    <m/>
  </r>
  <r>
    <x v="977"/>
    <m/>
    <s v="female"/>
    <m/>
    <n v="29"/>
    <n v="67.493499999999997"/>
    <n v="0"/>
    <n v="0"/>
    <x v="0"/>
    <s v="Active Other neurol/med diagnoses"/>
    <s v="."/>
    <s v="."/>
    <s v="."/>
    <n v="0.5"/>
    <n v="0"/>
    <n v="0"/>
    <n v="0"/>
    <n v="0"/>
    <n v="33"/>
    <n v="0.5"/>
    <m/>
    <x v="0"/>
    <x v="23"/>
    <m/>
    <m/>
  </r>
  <r>
    <x v="977"/>
    <m/>
    <s v="female"/>
    <m/>
    <n v="29"/>
    <n v="67.493499999999997"/>
    <n v="0"/>
    <n v="0"/>
    <x v="0"/>
    <s v="."/>
    <s v="."/>
    <s v="."/>
    <s v="."/>
    <n v="0"/>
    <n v="0"/>
    <n v="0"/>
    <n v="0"/>
    <n v="0"/>
    <n v="33"/>
    <n v="0"/>
    <m/>
    <x v="5"/>
    <x v="14"/>
    <m/>
    <m/>
  </r>
  <r>
    <x v="977"/>
    <m/>
    <s v="female"/>
    <m/>
    <n v="30"/>
    <n v="67.493499999999997"/>
    <n v="0"/>
    <n v="0"/>
    <x v="0"/>
    <s v="."/>
    <s v="."/>
    <s v="."/>
    <s v="."/>
    <n v="0"/>
    <n v="0"/>
    <n v="0"/>
    <n v="0"/>
    <n v="0"/>
    <n v="33"/>
    <n v="0"/>
    <m/>
    <x v="5"/>
    <x v="147"/>
    <m/>
    <m/>
  </r>
  <r>
    <x v="977"/>
    <m/>
    <s v="female"/>
    <m/>
    <n v="29"/>
    <n v="67.493499999999997"/>
    <n v="0"/>
    <n v="0"/>
    <x v="0"/>
    <s v="Active Med-induced Cog Dys"/>
    <s v="Active Other neurol/med diagnoses"/>
    <s v="."/>
    <s v="."/>
    <n v="0"/>
    <n v="0"/>
    <n v="0"/>
    <n v="0"/>
    <n v="0"/>
    <n v="33"/>
    <n v="0"/>
    <m/>
    <x v="5"/>
    <x v="97"/>
    <m/>
    <m/>
  </r>
  <r>
    <x v="977"/>
    <m/>
    <s v="female"/>
    <m/>
    <n v="28"/>
    <n v="67.493499999999997"/>
    <n v="0"/>
    <n v="0"/>
    <x v="0"/>
    <s v="."/>
    <s v="."/>
    <s v="."/>
    <s v="."/>
    <n v="0"/>
    <n v="0"/>
    <n v="0"/>
    <n v="0"/>
    <n v="0"/>
    <n v="33"/>
    <n v="0"/>
    <m/>
    <x v="5"/>
    <x v="2"/>
    <m/>
    <m/>
  </r>
  <r>
    <x v="977"/>
    <m/>
    <s v="female"/>
    <m/>
    <n v="30"/>
    <n v="67.493499999999997"/>
    <n v="0"/>
    <n v="0"/>
    <x v="0"/>
    <s v="."/>
    <s v="."/>
    <s v="."/>
    <s v="."/>
    <n v="0"/>
    <n v="0"/>
    <n v="0"/>
    <n v="0"/>
    <n v="0"/>
    <n v="33"/>
    <n v="0"/>
    <m/>
    <x v="5"/>
    <x v="112"/>
    <m/>
    <m/>
  </r>
  <r>
    <x v="977"/>
    <m/>
    <s v="female"/>
    <m/>
    <n v="28"/>
    <n v="67.493499999999997"/>
    <n v="0"/>
    <n v="0"/>
    <x v="0"/>
    <s v="Active Other neurol/med diagnoses"/>
    <s v="."/>
    <s v="."/>
    <s v="."/>
    <n v="0.5"/>
    <n v="0"/>
    <n v="0"/>
    <n v="0"/>
    <n v="0"/>
    <n v="33"/>
    <n v="0.5"/>
    <m/>
    <x v="9"/>
    <x v="18"/>
    <m/>
    <m/>
  </r>
  <r>
    <x v="977"/>
    <m/>
    <s v="female"/>
    <m/>
    <n v="27"/>
    <n v="67.493499999999997"/>
    <n v="0"/>
    <n v="0"/>
    <x v="0"/>
    <s v="."/>
    <s v="."/>
    <s v="."/>
    <s v="."/>
    <n v="0"/>
    <n v="0"/>
    <n v="0"/>
    <n v="0"/>
    <n v="0"/>
    <n v="33"/>
    <n v="0"/>
    <m/>
    <x v="9"/>
    <x v="23"/>
    <m/>
    <m/>
  </r>
  <r>
    <x v="977"/>
    <m/>
    <s v="female"/>
    <m/>
    <n v="28"/>
    <n v="67.493499999999997"/>
    <n v="0.5"/>
    <n v="0.5"/>
    <x v="4"/>
    <s v="."/>
    <s v="."/>
    <s v="."/>
    <s v="."/>
    <n v="1"/>
    <n v="1"/>
    <n v="0.5"/>
    <n v="0.5"/>
    <n v="0"/>
    <n v="33"/>
    <n v="3.5"/>
    <m/>
    <x v="5"/>
    <x v="23"/>
    <m/>
    <m/>
  </r>
  <r>
    <x v="977"/>
    <m/>
    <s v="female"/>
    <m/>
    <n v="28"/>
    <n v="67.493499999999997"/>
    <n v="0.5"/>
    <n v="1"/>
    <x v="4"/>
    <s v="."/>
    <s v="."/>
    <s v="."/>
    <s v="."/>
    <n v="0.5"/>
    <n v="0.5"/>
    <n v="1"/>
    <n v="1"/>
    <n v="0"/>
    <n v="33"/>
    <n v="4"/>
    <m/>
    <x v="9"/>
    <x v="13"/>
    <m/>
    <m/>
  </r>
  <r>
    <x v="977"/>
    <m/>
    <s v="female"/>
    <m/>
    <n v="24"/>
    <n v="67.493499999999997"/>
    <n v="1"/>
    <n v="1"/>
    <x v="4"/>
    <s v="."/>
    <s v="."/>
    <s v="."/>
    <s v="."/>
    <n v="1"/>
    <n v="0.5"/>
    <n v="1"/>
    <n v="1"/>
    <n v="0"/>
    <n v="33"/>
    <n v="4.5"/>
    <m/>
    <x v="9"/>
    <x v="72"/>
    <m/>
    <m/>
  </r>
  <r>
    <x v="977"/>
    <m/>
    <s v="female"/>
    <m/>
    <n v="20"/>
    <n v="67.493499999999997"/>
    <n v="1"/>
    <n v="1"/>
    <x v="4"/>
    <s v="Remote CVD"/>
    <s v="."/>
    <s v="."/>
    <s v="."/>
    <n v="1"/>
    <n v="1"/>
    <n v="1"/>
    <n v="1"/>
    <n v="0"/>
    <n v="33"/>
    <n v="5"/>
    <m/>
    <x v="9"/>
    <x v="98"/>
    <m/>
    <m/>
  </r>
  <r>
    <x v="978"/>
    <m/>
    <s v="female"/>
    <m/>
    <n v="30"/>
    <n v="84.996573999999995"/>
    <n v="0"/>
    <n v="0"/>
    <x v="0"/>
    <s v="."/>
    <s v="."/>
    <s v="."/>
    <s v="."/>
    <n v="0"/>
    <n v="0"/>
    <n v="0"/>
    <n v="0"/>
    <n v="0"/>
    <n v="23"/>
    <n v="0"/>
    <m/>
    <x v="2"/>
    <x v="67"/>
    <m/>
    <m/>
  </r>
  <r>
    <x v="978"/>
    <m/>
    <s v="female"/>
    <m/>
    <n v="30"/>
    <n v="84.996573999999995"/>
    <n v="0"/>
    <n v="0"/>
    <x v="0"/>
    <s v="."/>
    <s v="."/>
    <s v="."/>
    <s v="."/>
    <n v="0"/>
    <n v="0"/>
    <n v="0"/>
    <n v="0"/>
    <n v="0"/>
    <n v="23"/>
    <n v="0"/>
    <m/>
    <x v="5"/>
    <x v="147"/>
    <m/>
    <m/>
  </r>
  <r>
    <x v="978"/>
    <m/>
    <s v="female"/>
    <m/>
    <n v="29"/>
    <n v="84.996573999999995"/>
    <n v="0.5"/>
    <n v="0"/>
    <x v="4"/>
    <s v="."/>
    <s v="."/>
    <s v="."/>
    <s v="."/>
    <n v="0"/>
    <n v="0"/>
    <n v="0.5"/>
    <n v="0.5"/>
    <n v="0"/>
    <n v="23"/>
    <n v="1"/>
    <m/>
    <x v="2"/>
    <x v="147"/>
    <m/>
    <m/>
  </r>
  <r>
    <x v="978"/>
    <m/>
    <s v="female"/>
    <m/>
    <n v="28"/>
    <n v="84.996573999999995"/>
    <n v="0"/>
    <n v="0"/>
    <x v="0"/>
    <s v="."/>
    <s v="."/>
    <s v="."/>
    <s v="."/>
    <n v="0"/>
    <n v="0"/>
    <n v="0"/>
    <n v="0"/>
    <n v="0"/>
    <n v="23"/>
    <n v="0"/>
    <m/>
    <x v="9"/>
    <x v="49"/>
    <m/>
    <m/>
  </r>
  <r>
    <x v="978"/>
    <m/>
    <s v="female"/>
    <m/>
    <n v="30"/>
    <n v="84.996573999999995"/>
    <n v="0"/>
    <n v="0"/>
    <x v="0"/>
    <s v="."/>
    <s v="."/>
    <s v="."/>
    <s v="."/>
    <n v="0"/>
    <n v="0"/>
    <n v="0"/>
    <n v="0"/>
    <n v="0"/>
    <n v="23"/>
    <n v="0"/>
    <m/>
    <x v="17"/>
    <x v="67"/>
    <m/>
    <m/>
  </r>
  <r>
    <x v="978"/>
    <m/>
    <s v="female"/>
    <m/>
    <n v="29"/>
    <n v="84.996573999999995"/>
    <n v="0"/>
    <n v="0"/>
    <x v="0"/>
    <s v="Active Mood disorder"/>
    <s v="."/>
    <s v="."/>
    <s v="."/>
    <n v="0"/>
    <n v="0"/>
    <n v="0"/>
    <n v="0.5"/>
    <n v="0"/>
    <n v="23"/>
    <n v="0.5"/>
    <m/>
    <x v="9"/>
    <x v="49"/>
    <m/>
    <m/>
  </r>
  <r>
    <x v="978"/>
    <m/>
    <s v="female"/>
    <m/>
    <n v="30"/>
    <n v="84.996573999999995"/>
    <n v="0"/>
    <n v="0"/>
    <x v="0"/>
    <s v="."/>
    <s v="."/>
    <s v="."/>
    <s v="."/>
    <n v="0"/>
    <n v="0"/>
    <n v="0"/>
    <n v="0"/>
    <n v="0"/>
    <n v="23"/>
    <n v="0"/>
    <m/>
    <x v="17"/>
    <x v="48"/>
    <m/>
    <m/>
  </r>
  <r>
    <x v="978"/>
    <m/>
    <s v="female"/>
    <m/>
    <n v="30"/>
    <n v="84.996573999999995"/>
    <n v="0"/>
    <n v="0"/>
    <x v="0"/>
    <s v="Active Mood disorder"/>
    <s v="."/>
    <s v="."/>
    <s v="."/>
    <n v="0.5"/>
    <n v="0"/>
    <n v="0"/>
    <n v="0"/>
    <n v="0"/>
    <n v="23"/>
    <n v="0.5"/>
    <m/>
    <x v="5"/>
    <x v="98"/>
    <m/>
    <m/>
  </r>
  <r>
    <x v="978"/>
    <m/>
    <s v="female"/>
    <m/>
    <n v="29"/>
    <n v="84.996573999999995"/>
    <n v="0.5"/>
    <n v="0"/>
    <x v="1"/>
    <s v="Active Other neurol/med diagnoses"/>
    <s v="."/>
    <s v="."/>
    <s v="."/>
    <n v="0.5"/>
    <n v="0.5"/>
    <n v="0.5"/>
    <n v="1"/>
    <n v="0"/>
    <n v="23"/>
    <n v="2.5"/>
    <m/>
    <x v="17"/>
    <x v="73"/>
    <m/>
    <m/>
  </r>
  <r>
    <x v="978"/>
    <m/>
    <s v="female"/>
    <m/>
    <n v="30"/>
    <n v="84.996573999999995"/>
    <n v="0"/>
    <n v="0.5"/>
    <x v="0"/>
    <s v="Active Other neurol/med diagnoses"/>
    <s v="."/>
    <s v="."/>
    <s v="."/>
    <n v="0"/>
    <n v="0"/>
    <n v="0"/>
    <n v="0"/>
    <n v="0"/>
    <n v="23"/>
    <n v="0.5"/>
    <m/>
    <x v="0"/>
    <x v="112"/>
    <m/>
    <m/>
  </r>
  <r>
    <x v="979"/>
    <m/>
    <s v="female"/>
    <m/>
    <n v="28"/>
    <n v="67.299109999999999"/>
    <n v="0"/>
    <n v="0"/>
    <x v="0"/>
    <s v="Remote Mood disorder"/>
    <s v="Remote Hypothyroidism"/>
    <s v="."/>
    <s v="."/>
    <n v="0"/>
    <n v="0"/>
    <n v="0"/>
    <n v="0"/>
    <n v="0"/>
    <n v="33"/>
    <n v="0"/>
    <m/>
    <x v="17"/>
    <x v="11"/>
    <m/>
    <m/>
  </r>
  <r>
    <x v="979"/>
    <m/>
    <s v="female"/>
    <m/>
    <n v="30"/>
    <n v="67.299109999999999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79"/>
    <m/>
    <s v="female"/>
    <m/>
    <n v="30"/>
    <n v="67.299109999999999"/>
    <n v="0"/>
    <n v="0"/>
    <x v="0"/>
    <s v="."/>
    <s v="."/>
    <s v="."/>
    <s v="."/>
    <n v="0"/>
    <n v="0"/>
    <n v="0"/>
    <n v="0"/>
    <n v="0"/>
    <n v="33"/>
    <n v="0"/>
    <m/>
    <x v="19"/>
    <x v="10"/>
    <m/>
    <m/>
  </r>
  <r>
    <x v="979"/>
    <m/>
    <s v="female"/>
    <m/>
    <n v="30"/>
    <n v="67.299109999999999"/>
    <n v="0"/>
    <n v="0"/>
    <x v="0"/>
    <s v="Remote Hypothyroidism"/>
    <s v="."/>
    <s v="."/>
    <s v="."/>
    <n v="0"/>
    <n v="0"/>
    <n v="0"/>
    <n v="0"/>
    <n v="0"/>
    <n v="33"/>
    <n v="0"/>
    <m/>
    <x v="19"/>
    <x v="86"/>
    <m/>
    <m/>
  </r>
  <r>
    <x v="979"/>
    <m/>
    <s v="female"/>
    <m/>
    <n v="30"/>
    <n v="67.299109999999999"/>
    <n v="0"/>
    <n v="0"/>
    <x v="0"/>
    <s v="."/>
    <s v="."/>
    <s v="."/>
    <s v="."/>
    <n v="0"/>
    <n v="0"/>
    <n v="0"/>
    <n v="0"/>
    <n v="0"/>
    <n v="33"/>
    <n v="0"/>
    <m/>
    <x v="19"/>
    <x v="57"/>
    <m/>
    <m/>
  </r>
  <r>
    <x v="979"/>
    <m/>
    <s v="female"/>
    <m/>
    <n v="30"/>
    <n v="67.299109999999999"/>
    <n v="0"/>
    <n v="0"/>
    <x v="0"/>
    <s v="."/>
    <s v="."/>
    <s v="."/>
    <s v="."/>
    <n v="0"/>
    <n v="0"/>
    <n v="0"/>
    <n v="0"/>
    <n v="0"/>
    <n v="33"/>
    <n v="0"/>
    <m/>
    <x v="19"/>
    <x v="61"/>
    <m/>
    <m/>
  </r>
  <r>
    <x v="979"/>
    <m/>
    <s v="female"/>
    <m/>
    <n v="30"/>
    <n v="67.299109999999999"/>
    <n v="0"/>
    <n v="0"/>
    <x v="0"/>
    <s v="."/>
    <s v="."/>
    <s v="."/>
    <s v="."/>
    <n v="0"/>
    <n v="0"/>
    <n v="0"/>
    <n v="0"/>
    <n v="0"/>
    <n v="33"/>
    <n v="0"/>
    <m/>
    <x v="19"/>
    <x v="12"/>
    <m/>
    <m/>
  </r>
  <r>
    <x v="979"/>
    <m/>
    <s v="female"/>
    <m/>
    <n v="30"/>
    <n v="67.299109999999999"/>
    <n v="0"/>
    <n v="0"/>
    <x v="0"/>
    <s v="Remote Hypothyroidism"/>
    <s v="."/>
    <s v="."/>
    <s v="."/>
    <n v="0"/>
    <n v="0"/>
    <n v="0"/>
    <n v="0"/>
    <n v="0"/>
    <n v="33"/>
    <n v="0"/>
    <m/>
    <x v="0"/>
    <x v="0"/>
    <m/>
    <m/>
  </r>
  <r>
    <x v="980"/>
    <m/>
    <s v="male"/>
    <m/>
    <n v="26"/>
    <n v="56.120463999999998"/>
    <n v="0"/>
    <n v="0"/>
    <x v="0"/>
    <s v="Active Mood disorder"/>
    <s v="."/>
    <s v="."/>
    <s v="."/>
    <n v="0"/>
    <n v="0"/>
    <n v="0"/>
    <n v="0"/>
    <n v="0"/>
    <n v="34"/>
    <n v="0"/>
    <m/>
    <x v="13"/>
    <x v="138"/>
    <m/>
    <m/>
  </r>
  <r>
    <x v="980"/>
    <m/>
    <s v="male"/>
    <m/>
    <n v="28"/>
    <n v="56.120463999999998"/>
    <n v="0"/>
    <n v="0"/>
    <x v="0"/>
    <s v="."/>
    <s v="."/>
    <s v="."/>
    <s v="."/>
    <n v="0"/>
    <n v="0"/>
    <n v="0"/>
    <n v="0"/>
    <n v="0"/>
    <n v="34"/>
    <n v="0"/>
    <m/>
    <x v="13"/>
    <x v="168"/>
    <m/>
    <m/>
  </r>
  <r>
    <x v="980"/>
    <m/>
    <s v="male"/>
    <m/>
    <n v="28"/>
    <n v="56.120463999999998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980"/>
    <m/>
    <s v="male"/>
    <m/>
    <n v="28"/>
    <n v="56.120463999999998"/>
    <n v="0"/>
    <n v="0"/>
    <x v="0"/>
    <s v="."/>
    <s v="."/>
    <s v="."/>
    <s v="."/>
    <n v="0"/>
    <n v="0"/>
    <n v="0"/>
    <n v="0"/>
    <n v="0"/>
    <n v="34"/>
    <n v="0"/>
    <m/>
    <x v="13"/>
    <x v="101"/>
    <m/>
    <m/>
  </r>
  <r>
    <x v="980"/>
    <m/>
    <s v="male"/>
    <m/>
    <n v="26"/>
    <n v="56.120463999999998"/>
    <n v="0"/>
    <n v="0"/>
    <x v="0"/>
    <s v="."/>
    <s v="."/>
    <s v="."/>
    <s v="."/>
    <n v="0"/>
    <n v="0"/>
    <n v="0"/>
    <n v="0"/>
    <n v="0"/>
    <n v="34"/>
    <n v="0"/>
    <m/>
    <x v="16"/>
    <x v="191"/>
    <m/>
    <m/>
  </r>
  <r>
    <x v="981"/>
    <m/>
    <s v="female"/>
    <m/>
    <n v="29"/>
    <n v="70.765230000000003"/>
    <n v="0.5"/>
    <n v="0"/>
    <x v="3"/>
    <s v="Active Mood disorder"/>
    <s v="."/>
    <s v="."/>
    <s v="."/>
    <n v="0.5"/>
    <n v="0.5"/>
    <n v="0.5"/>
    <n v="0.5"/>
    <n v="0"/>
    <n v="34"/>
    <n v="2"/>
    <m/>
    <x v="0"/>
    <x v="48"/>
    <m/>
    <m/>
  </r>
  <r>
    <x v="981"/>
    <m/>
    <s v="female"/>
    <m/>
    <n v="26"/>
    <n v="70.765230000000003"/>
    <n v="0.5"/>
    <n v="0.5"/>
    <x v="4"/>
    <s v="."/>
    <s v="."/>
    <s v="."/>
    <s v="."/>
    <n v="1"/>
    <n v="0.5"/>
    <n v="1"/>
    <n v="1"/>
    <n v="0"/>
    <n v="34"/>
    <n v="4"/>
    <m/>
    <x v="0"/>
    <x v="73"/>
    <m/>
    <m/>
  </r>
  <r>
    <x v="981"/>
    <m/>
    <s v="female"/>
    <m/>
    <n v="26"/>
    <n v="70.765230000000003"/>
    <n v="0.5"/>
    <n v="0.5"/>
    <x v="3"/>
    <s v="Active Mood disorder"/>
    <s v="."/>
    <s v="."/>
    <s v="."/>
    <n v="0.5"/>
    <n v="0.5"/>
    <n v="0.5"/>
    <n v="0.5"/>
    <n v="0"/>
    <n v="34"/>
    <n v="2.5"/>
    <m/>
    <x v="0"/>
    <x v="0"/>
    <m/>
    <m/>
  </r>
  <r>
    <x v="981"/>
    <m/>
    <s v="female"/>
    <m/>
    <n v="28"/>
    <n v="70.765230000000003"/>
    <n v="1"/>
    <n v="1"/>
    <x v="3"/>
    <s v="Active Mood disorder"/>
    <s v="."/>
    <s v="."/>
    <s v="."/>
    <n v="1"/>
    <n v="1"/>
    <n v="1"/>
    <n v="1"/>
    <n v="0"/>
    <n v="34"/>
    <n v="5"/>
    <m/>
    <x v="1"/>
    <x v="11"/>
    <m/>
    <m/>
  </r>
  <r>
    <x v="981"/>
    <m/>
    <s v="female"/>
    <m/>
    <n v="21"/>
    <n v="70.765230000000003"/>
    <n v="2"/>
    <n v="2"/>
    <x v="4"/>
    <s v="."/>
    <s v="."/>
    <s v="."/>
    <s v="."/>
    <n v="2"/>
    <n v="2"/>
    <n v="2"/>
    <n v="2"/>
    <n v="1"/>
    <n v="34"/>
    <n v="11"/>
    <m/>
    <x v="1"/>
    <x v="86"/>
    <m/>
    <m/>
  </r>
  <r>
    <x v="982"/>
    <m/>
    <s v="female"/>
    <m/>
    <n v="30"/>
    <n v="75.887749999999997"/>
    <n v="0.5"/>
    <n v="0.5"/>
    <x v="1"/>
    <s v="."/>
    <s v="."/>
    <s v="."/>
    <s v="."/>
    <n v="0"/>
    <n v="0"/>
    <n v="0.5"/>
    <n v="0"/>
    <n v="0"/>
    <n v="34"/>
    <n v="1"/>
    <m/>
    <x v="17"/>
    <x v="63"/>
    <m/>
    <m/>
  </r>
  <r>
    <x v="983"/>
    <m/>
    <s v="female"/>
    <m/>
    <n v="30"/>
    <n v="76.741960000000006"/>
    <n v="0.5"/>
    <n v="0.5"/>
    <x v="27"/>
    <s v="Active Mood disorder"/>
    <s v="Remote Hypothyroidism"/>
    <s v="."/>
    <s v="."/>
    <n v="0.5"/>
    <n v="0.5"/>
    <n v="1"/>
    <n v="1"/>
    <n v="0"/>
    <n v="33"/>
    <n v="3.5"/>
    <m/>
    <x v="1"/>
    <x v="16"/>
    <m/>
    <m/>
  </r>
  <r>
    <x v="983"/>
    <m/>
    <s v="female"/>
    <m/>
    <n v="27"/>
    <n v="76.741960000000006"/>
    <n v="0.5"/>
    <n v="0.5"/>
    <x v="4"/>
    <s v="AD dem w/depresss- not contribut"/>
    <s v="Active Mood disorder"/>
    <s v="."/>
    <s v="."/>
    <n v="0.5"/>
    <n v="0.5"/>
    <n v="1"/>
    <n v="0.5"/>
    <n v="0"/>
    <n v="33"/>
    <n v="3"/>
    <m/>
    <x v="1"/>
    <x v="6"/>
    <m/>
    <m/>
  </r>
  <r>
    <x v="984"/>
    <m/>
    <s v="female"/>
    <m/>
    <n v="28"/>
    <n v="78.417519999999996"/>
    <n v="0.5"/>
    <n v="0"/>
    <x v="1"/>
    <s v="."/>
    <s v="."/>
    <s v="."/>
    <s v="."/>
    <n v="0"/>
    <n v="0"/>
    <n v="0.5"/>
    <n v="0"/>
    <n v="0"/>
    <n v="33"/>
    <n v="0.5"/>
    <m/>
    <x v="3"/>
    <x v="5"/>
    <m/>
    <m/>
  </r>
  <r>
    <x v="984"/>
    <m/>
    <s v="female"/>
    <m/>
    <n v="29"/>
    <n v="78.417519999999996"/>
    <n v="0"/>
    <n v="0"/>
    <x v="0"/>
    <s v="."/>
    <s v="."/>
    <s v="."/>
    <s v="."/>
    <n v="0"/>
    <n v="0"/>
    <n v="0"/>
    <n v="0"/>
    <n v="0"/>
    <n v="33"/>
    <n v="0"/>
    <m/>
    <x v="3"/>
    <x v="42"/>
    <m/>
    <m/>
  </r>
  <r>
    <x v="984"/>
    <m/>
    <s v="female"/>
    <m/>
    <n v="29"/>
    <n v="78.417519999999996"/>
    <n v="0.5"/>
    <n v="0"/>
    <x v="1"/>
    <s v="Remote Major Head Trauma"/>
    <s v="."/>
    <s v="."/>
    <s v="."/>
    <n v="0"/>
    <n v="0"/>
    <n v="0.5"/>
    <n v="0"/>
    <n v="0"/>
    <n v="33"/>
    <n v="0.5"/>
    <m/>
    <x v="10"/>
    <x v="18"/>
    <m/>
    <m/>
  </r>
  <r>
    <x v="985"/>
    <m/>
    <s v="male"/>
    <m/>
    <n v="30"/>
    <n v="62.023273000000003"/>
    <n v="0.5"/>
    <n v="0"/>
    <x v="4"/>
    <s v="."/>
    <s v="."/>
    <s v="."/>
    <s v="."/>
    <n v="0.5"/>
    <n v="0.5"/>
    <n v="0.5"/>
    <n v="0"/>
    <n v="0"/>
    <n v="33"/>
    <n v="1.5"/>
    <m/>
    <x v="4"/>
    <x v="47"/>
    <m/>
    <m/>
  </r>
  <r>
    <x v="985"/>
    <m/>
    <s v="male"/>
    <m/>
    <n v="27"/>
    <n v="62.023273000000003"/>
    <n v="1"/>
    <n v="0.5"/>
    <x v="4"/>
    <s v="."/>
    <s v="."/>
    <s v="."/>
    <s v="."/>
    <n v="1"/>
    <n v="1"/>
    <n v="1"/>
    <n v="1"/>
    <n v="0"/>
    <n v="33"/>
    <n v="4.5"/>
    <m/>
    <x v="4"/>
    <x v="48"/>
    <m/>
    <m/>
  </r>
  <r>
    <x v="985"/>
    <m/>
    <s v="male"/>
    <m/>
    <n v="27"/>
    <n v="62.023273000000003"/>
    <n v="0.5"/>
    <n v="0.5"/>
    <x v="4"/>
    <s v="."/>
    <s v="."/>
    <s v="."/>
    <s v="."/>
    <n v="1"/>
    <n v="0.5"/>
    <n v="1"/>
    <n v="0.5"/>
    <n v="0"/>
    <n v="33"/>
    <n v="3.5"/>
    <m/>
    <x v="4"/>
    <x v="10"/>
    <m/>
    <m/>
  </r>
  <r>
    <x v="985"/>
    <m/>
    <s v="male"/>
    <m/>
    <n v="27"/>
    <n v="62.023273000000003"/>
    <n v="1"/>
    <n v="0.5"/>
    <x v="4"/>
    <s v="Remote Mood disorder"/>
    <s v="."/>
    <s v="."/>
    <s v="."/>
    <n v="1"/>
    <n v="0.5"/>
    <n v="1"/>
    <n v="1"/>
    <n v="1"/>
    <n v="33"/>
    <n v="5"/>
    <m/>
    <x v="4"/>
    <x v="14"/>
    <m/>
    <m/>
  </r>
  <r>
    <x v="985"/>
    <m/>
    <s v="male"/>
    <m/>
    <n v="29"/>
    <n v="62.023273000000003"/>
    <n v="1"/>
    <n v="1"/>
    <x v="4"/>
    <s v="."/>
    <s v="."/>
    <s v="."/>
    <s v="."/>
    <n v="1"/>
    <n v="1"/>
    <n v="1"/>
    <n v="1"/>
    <n v="1"/>
    <n v="33"/>
    <n v="6"/>
    <m/>
    <x v="4"/>
    <x v="43"/>
    <m/>
    <m/>
  </r>
  <r>
    <x v="985"/>
    <m/>
    <s v="male"/>
    <m/>
    <n v="25"/>
    <n v="62.023273000000003"/>
    <n v="1"/>
    <n v="1"/>
    <x v="4"/>
    <s v="Remote Mood disorder"/>
    <s v="."/>
    <s v="."/>
    <s v="."/>
    <n v="2"/>
    <n v="1"/>
    <n v="1"/>
    <n v="2"/>
    <n v="1"/>
    <n v="33"/>
    <n v="8"/>
    <m/>
    <x v="10"/>
    <x v="73"/>
    <m/>
    <m/>
  </r>
  <r>
    <x v="985"/>
    <m/>
    <s v="male"/>
    <m/>
    <n v="24"/>
    <n v="62.023273000000003"/>
    <n v="1"/>
    <n v="2"/>
    <x v="4"/>
    <s v="Remote Mood disorder"/>
    <s v="."/>
    <s v="."/>
    <s v="."/>
    <n v="1"/>
    <n v="2"/>
    <n v="1"/>
    <n v="1"/>
    <n v="1"/>
    <n v="33"/>
    <n v="8"/>
    <m/>
    <x v="10"/>
    <x v="46"/>
    <m/>
    <m/>
  </r>
  <r>
    <x v="985"/>
    <m/>
    <s v="male"/>
    <m/>
    <n v="19"/>
    <n v="62.023273000000003"/>
    <n v="2"/>
    <n v="2"/>
    <x v="4"/>
    <s v="Remote Mood disorder"/>
    <s v="."/>
    <s v="."/>
    <s v="."/>
    <n v="2"/>
    <n v="2"/>
    <n v="1"/>
    <n v="1"/>
    <n v="2"/>
    <n v="33"/>
    <n v="10"/>
    <m/>
    <x v="4"/>
    <x v="12"/>
    <m/>
    <m/>
  </r>
  <r>
    <x v="986"/>
    <m/>
    <s v="male"/>
    <m/>
    <n v="24"/>
    <n v="74.179329999999993"/>
    <n v="0.5"/>
    <n v="0.5"/>
    <x v="6"/>
    <s v="AD dem cannot be primary"/>
    <s v="Remote CVD"/>
    <s v="."/>
    <s v="."/>
    <n v="1"/>
    <n v="1"/>
    <n v="0.5"/>
    <n v="0.5"/>
    <n v="0"/>
    <n v="33"/>
    <n v="3.5"/>
    <m/>
    <x v="7"/>
    <x v="50"/>
    <m/>
    <m/>
  </r>
  <r>
    <x v="986"/>
    <m/>
    <s v="male"/>
    <m/>
    <n v="13"/>
    <n v="74.179329999999993"/>
    <n v="1"/>
    <n v="0.5"/>
    <x v="6"/>
    <s v="AD dem cannot be primary"/>
    <s v="Remote CVD"/>
    <s v="."/>
    <s v="."/>
    <n v="1"/>
    <n v="1"/>
    <n v="0.5"/>
    <n v="1"/>
    <n v="1"/>
    <n v="33"/>
    <n v="5"/>
    <m/>
    <x v="8"/>
    <x v="36"/>
    <m/>
    <m/>
  </r>
  <r>
    <x v="987"/>
    <m/>
    <s v="male"/>
    <m/>
    <n v="29"/>
    <n v="67.452430000000007"/>
    <n v="0"/>
    <n v="0"/>
    <x v="0"/>
    <s v="Active Mood disorder"/>
    <s v="."/>
    <s v="."/>
    <s v="."/>
    <n v="0"/>
    <n v="0"/>
    <n v="0"/>
    <n v="0"/>
    <n v="0"/>
    <n v="34"/>
    <n v="0"/>
    <m/>
    <x v="11"/>
    <x v="201"/>
    <m/>
    <m/>
  </r>
  <r>
    <x v="987"/>
    <m/>
    <s v="male"/>
    <m/>
    <n v="28"/>
    <n v="67.452430000000007"/>
    <n v="0"/>
    <n v="0"/>
    <x v="0"/>
    <s v="."/>
    <s v="."/>
    <s v="."/>
    <s v="."/>
    <n v="0"/>
    <n v="0"/>
    <n v="0"/>
    <n v="0"/>
    <n v="0"/>
    <n v="34"/>
    <n v="0"/>
    <m/>
    <x v="11"/>
    <x v="156"/>
    <m/>
    <m/>
  </r>
  <r>
    <x v="987"/>
    <m/>
    <s v="male"/>
    <m/>
    <n v="28"/>
    <n v="67.452430000000007"/>
    <n v="0"/>
    <n v="0"/>
    <x v="0"/>
    <s v="Remote Bereavement"/>
    <s v="."/>
    <s v="."/>
    <s v="."/>
    <n v="0"/>
    <n v="0"/>
    <n v="0"/>
    <n v="0"/>
    <n v="0"/>
    <n v="34"/>
    <n v="0"/>
    <m/>
    <x v="11"/>
    <x v="213"/>
    <m/>
    <m/>
  </r>
  <r>
    <x v="987"/>
    <m/>
    <s v="male"/>
    <m/>
    <n v="29"/>
    <n v="67.452430000000007"/>
    <n v="0"/>
    <n v="0"/>
    <x v="0"/>
    <s v="Remote Mood disorder"/>
    <s v="."/>
    <s v="."/>
    <s v="."/>
    <n v="0"/>
    <n v="0"/>
    <n v="0"/>
    <n v="0"/>
    <n v="0"/>
    <n v="34"/>
    <n v="0"/>
    <m/>
    <x v="12"/>
    <x v="212"/>
    <m/>
    <m/>
  </r>
  <r>
    <x v="987"/>
    <m/>
    <s v="male"/>
    <m/>
    <n v="29"/>
    <n v="67.452430000000007"/>
    <n v="0"/>
    <n v="0"/>
    <x v="0"/>
    <s v="Remote Mood disorder"/>
    <s v="."/>
    <s v="."/>
    <s v="."/>
    <n v="0"/>
    <n v="0"/>
    <n v="0"/>
    <n v="0"/>
    <n v="0"/>
    <n v="34"/>
    <n v="0"/>
    <m/>
    <x v="11"/>
    <x v="215"/>
    <m/>
    <m/>
  </r>
  <r>
    <x v="987"/>
    <m/>
    <s v="male"/>
    <m/>
    <n v="25"/>
    <n v="67.452430000000007"/>
    <n v="0"/>
    <n v="0"/>
    <x v="0"/>
    <s v="Active Mood disorder"/>
    <s v="."/>
    <s v="."/>
    <s v="."/>
    <n v="0"/>
    <n v="0"/>
    <n v="0"/>
    <n v="0"/>
    <n v="0"/>
    <n v="34"/>
    <n v="0"/>
    <m/>
    <x v="12"/>
    <x v="194"/>
    <m/>
    <m/>
  </r>
  <r>
    <x v="987"/>
    <m/>
    <s v="male"/>
    <m/>
    <n v="26"/>
    <n v="67.452430000000007"/>
    <n v="0"/>
    <n v="0"/>
    <x v="0"/>
    <s v="Remote Mood disorder"/>
    <s v="Remote Major Head Trauma"/>
    <s v="."/>
    <s v="."/>
    <n v="0"/>
    <n v="0"/>
    <n v="0"/>
    <n v="0"/>
    <n v="0"/>
    <n v="34"/>
    <n v="0"/>
    <m/>
    <x v="12"/>
    <x v="195"/>
    <m/>
    <m/>
  </r>
  <r>
    <x v="987"/>
    <m/>
    <s v="male"/>
    <m/>
    <n v="25"/>
    <n v="67.452430000000007"/>
    <n v="0.5"/>
    <n v="0"/>
    <x v="1"/>
    <s v="Remote Mood disorder"/>
    <s v="."/>
    <s v="."/>
    <s v="."/>
    <n v="0"/>
    <n v="0.5"/>
    <n v="0.5"/>
    <n v="0.5"/>
    <n v="0"/>
    <n v="34"/>
    <n v="1.5"/>
    <m/>
    <x v="11"/>
    <x v="212"/>
    <m/>
    <m/>
  </r>
  <r>
    <x v="988"/>
    <m/>
    <s v="female"/>
    <m/>
    <n v="30"/>
    <n v="66.683090000000007"/>
    <n v="0"/>
    <n v="0"/>
    <x v="0"/>
    <s v="."/>
    <s v="."/>
    <s v="."/>
    <s v="."/>
    <n v="0"/>
    <n v="0"/>
    <n v="0"/>
    <n v="0"/>
    <n v="0"/>
    <n v="44"/>
    <n v="0"/>
    <m/>
    <x v="1"/>
    <x v="63"/>
    <m/>
    <m/>
  </r>
  <r>
    <x v="988"/>
    <m/>
    <s v="female"/>
    <m/>
    <n v="30"/>
    <n v="66.683090000000007"/>
    <n v="0"/>
    <n v="0"/>
    <x v="0"/>
    <s v="."/>
    <s v="."/>
    <s v="."/>
    <s v="."/>
    <n v="0"/>
    <n v="0"/>
    <n v="0"/>
    <n v="0"/>
    <n v="0"/>
    <n v="44"/>
    <n v="0"/>
    <m/>
    <x v="1"/>
    <x v="38"/>
    <m/>
    <m/>
  </r>
  <r>
    <x v="988"/>
    <m/>
    <s v="female"/>
    <m/>
    <n v="29"/>
    <n v="66.683090000000007"/>
    <n v="0"/>
    <n v="0"/>
    <x v="0"/>
    <s v="."/>
    <s v="."/>
    <s v="."/>
    <s v="."/>
    <n v="0"/>
    <n v="0"/>
    <n v="0"/>
    <n v="0"/>
    <n v="0"/>
    <n v="44"/>
    <n v="0"/>
    <m/>
    <x v="1"/>
    <x v="44"/>
    <m/>
    <m/>
  </r>
  <r>
    <x v="988"/>
    <m/>
    <s v="female"/>
    <m/>
    <n v="30"/>
    <n v="66.683090000000007"/>
    <n v="0"/>
    <n v="0"/>
    <x v="0"/>
    <s v="."/>
    <s v="."/>
    <s v="."/>
    <s v="."/>
    <n v="0"/>
    <n v="0"/>
    <n v="0"/>
    <n v="0"/>
    <n v="0"/>
    <n v="44"/>
    <n v="0"/>
    <m/>
    <x v="1"/>
    <x v="63"/>
    <m/>
    <m/>
  </r>
  <r>
    <x v="988"/>
    <m/>
    <s v="female"/>
    <m/>
    <n v="30"/>
    <n v="66.683090000000007"/>
    <n v="0"/>
    <n v="0"/>
    <x v="0"/>
    <s v="."/>
    <s v="."/>
    <s v="."/>
    <s v="."/>
    <n v="0"/>
    <n v="0"/>
    <n v="0"/>
    <n v="0"/>
    <n v="0"/>
    <n v="44"/>
    <n v="0"/>
    <m/>
    <x v="1"/>
    <x v="44"/>
    <m/>
    <m/>
  </r>
  <r>
    <x v="988"/>
    <m/>
    <s v="female"/>
    <m/>
    <n v="30"/>
    <n v="66.683090000000007"/>
    <n v="0"/>
    <n v="0"/>
    <x v="0"/>
    <s v="."/>
    <s v="."/>
    <s v="."/>
    <s v="."/>
    <n v="0"/>
    <n v="0"/>
    <n v="0"/>
    <n v="0"/>
    <n v="0"/>
    <n v="44"/>
    <n v="0"/>
    <m/>
    <x v="2"/>
    <x v="66"/>
    <m/>
    <m/>
  </r>
  <r>
    <x v="988"/>
    <m/>
    <s v="female"/>
    <m/>
    <n v="30"/>
    <n v="66.683090000000007"/>
    <n v="0"/>
    <n v="0"/>
    <x v="0"/>
    <s v="."/>
    <s v="."/>
    <s v="."/>
    <s v="."/>
    <n v="0"/>
    <n v="0"/>
    <n v="0"/>
    <n v="0"/>
    <n v="0"/>
    <n v="44"/>
    <n v="0"/>
    <m/>
    <x v="2"/>
    <x v="38"/>
    <m/>
    <m/>
  </r>
  <r>
    <x v="988"/>
    <m/>
    <s v="female"/>
    <m/>
    <n v="30"/>
    <n v="66.683090000000007"/>
    <n v="0"/>
    <n v="0"/>
    <x v="0"/>
    <s v="."/>
    <s v="."/>
    <s v="."/>
    <s v="."/>
    <n v="0"/>
    <n v="0"/>
    <n v="0"/>
    <n v="0"/>
    <n v="0"/>
    <n v="44"/>
    <n v="0"/>
    <m/>
    <x v="2"/>
    <x v="57"/>
    <m/>
    <m/>
  </r>
  <r>
    <x v="988"/>
    <m/>
    <s v="female"/>
    <m/>
    <n v="30"/>
    <n v="66.683090000000007"/>
    <n v="0"/>
    <n v="0"/>
    <x v="0"/>
    <s v="."/>
    <s v="."/>
    <s v="."/>
    <s v="."/>
    <n v="0"/>
    <n v="0"/>
    <n v="0"/>
    <n v="0"/>
    <n v="0"/>
    <n v="44"/>
    <n v="0"/>
    <m/>
    <x v="1"/>
    <x v="63"/>
    <m/>
    <m/>
  </r>
  <r>
    <x v="988"/>
    <m/>
    <s v="female"/>
    <m/>
    <n v="30"/>
    <n v="66.683090000000007"/>
    <n v="0"/>
    <n v="0"/>
    <x v="0"/>
    <s v="."/>
    <s v="."/>
    <s v="."/>
    <s v="."/>
    <n v="0"/>
    <n v="0"/>
    <n v="0"/>
    <n v="0"/>
    <n v="0"/>
    <n v="44"/>
    <n v="0"/>
    <m/>
    <x v="2"/>
    <x v="38"/>
    <m/>
    <m/>
  </r>
  <r>
    <x v="988"/>
    <m/>
    <s v="female"/>
    <m/>
    <n v="30"/>
    <n v="66.683090000000007"/>
    <n v="0"/>
    <n v="0"/>
    <x v="0"/>
    <s v="Active Other neurol/med diagnoses"/>
    <s v="."/>
    <s v="."/>
    <s v="."/>
    <n v="0"/>
    <n v="0"/>
    <n v="0"/>
    <n v="0"/>
    <n v="0"/>
    <n v="44"/>
    <n v="0"/>
    <m/>
    <x v="2"/>
    <x v="12"/>
    <m/>
    <m/>
  </r>
  <r>
    <x v="989"/>
    <m/>
    <s v="male"/>
    <m/>
    <n v="29"/>
    <n v="59.485283000000003"/>
    <n v="0"/>
    <n v="0"/>
    <x v="0"/>
    <s v="."/>
    <s v="."/>
    <s v="."/>
    <s v="."/>
    <n v="0"/>
    <n v="0"/>
    <n v="0"/>
    <n v="0"/>
    <n v="0"/>
    <n v="33"/>
    <n v="0"/>
    <m/>
    <x v="0"/>
    <x v="100"/>
    <m/>
    <m/>
  </r>
  <r>
    <x v="989"/>
    <m/>
    <s v="male"/>
    <m/>
    <n v="28"/>
    <n v="59.485283000000003"/>
    <n v="0"/>
    <n v="0"/>
    <x v="0"/>
    <s v="."/>
    <s v="."/>
    <s v="."/>
    <s v="."/>
    <n v="0"/>
    <n v="0"/>
    <n v="0"/>
    <n v="0"/>
    <n v="0"/>
    <n v="33"/>
    <n v="0"/>
    <m/>
    <x v="11"/>
    <x v="126"/>
    <m/>
    <m/>
  </r>
  <r>
    <x v="989"/>
    <m/>
    <s v="male"/>
    <m/>
    <n v="28"/>
    <n v="59.485283000000003"/>
    <n v="0"/>
    <n v="0"/>
    <x v="0"/>
    <s v="."/>
    <s v="."/>
    <s v="."/>
    <s v="."/>
    <n v="0"/>
    <n v="0"/>
    <n v="0"/>
    <n v="0"/>
    <n v="0"/>
    <n v="33"/>
    <n v="0"/>
    <m/>
    <x v="11"/>
    <x v="31"/>
    <m/>
    <m/>
  </r>
  <r>
    <x v="989"/>
    <m/>
    <s v="male"/>
    <m/>
    <n v="29"/>
    <n v="59.485283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89"/>
    <m/>
    <s v="male"/>
    <m/>
    <n v="26"/>
    <n v="59.485283000000003"/>
    <n v="0"/>
    <n v="0"/>
    <x v="0"/>
    <s v="Remote Major Head Trauma"/>
    <s v="."/>
    <s v="."/>
    <s v="."/>
    <n v="0"/>
    <n v="0"/>
    <n v="0"/>
    <n v="0"/>
    <n v="0"/>
    <n v="33"/>
    <n v="0"/>
    <m/>
    <x v="0"/>
    <x v="0"/>
    <m/>
    <m/>
  </r>
  <r>
    <x v="989"/>
    <m/>
    <s v="male"/>
    <m/>
    <n v="30"/>
    <n v="59.485283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989"/>
    <m/>
    <s v="male"/>
    <m/>
    <n v="30"/>
    <n v="59.485283000000003"/>
    <n v="0"/>
    <n v="0"/>
    <x v="0"/>
    <s v="."/>
    <s v="."/>
    <s v="."/>
    <s v="."/>
    <n v="0"/>
    <n v="0"/>
    <n v="0"/>
    <n v="0"/>
    <n v="0"/>
    <n v="33"/>
    <n v="0"/>
    <m/>
    <x v="12"/>
    <x v="54"/>
    <m/>
    <m/>
  </r>
  <r>
    <x v="989"/>
    <m/>
    <s v="male"/>
    <m/>
    <n v="29"/>
    <n v="59.485283000000003"/>
    <n v="0"/>
    <n v="0"/>
    <x v="0"/>
    <s v="."/>
    <s v="."/>
    <s v="."/>
    <s v="."/>
    <n v="0"/>
    <n v="0"/>
    <n v="0"/>
    <n v="0"/>
    <n v="0"/>
    <n v="33"/>
    <n v="0"/>
    <m/>
    <x v="12"/>
    <x v="31"/>
    <m/>
    <m/>
  </r>
  <r>
    <x v="989"/>
    <m/>
    <s v="male"/>
    <m/>
    <n v="29"/>
    <n v="59.485283000000003"/>
    <n v="0"/>
    <n v="0"/>
    <x v="0"/>
    <s v="."/>
    <s v="."/>
    <s v="."/>
    <s v="."/>
    <n v="0"/>
    <n v="0"/>
    <n v="0"/>
    <n v="0"/>
    <n v="0"/>
    <n v="33"/>
    <n v="0"/>
    <m/>
    <x v="12"/>
    <x v="22"/>
    <m/>
    <m/>
  </r>
  <r>
    <x v="990"/>
    <m/>
    <s v="female"/>
    <m/>
    <n v="30"/>
    <n v="45.185490000000001"/>
    <n v="0"/>
    <n v="0"/>
    <x v="0"/>
    <s v="."/>
    <s v="."/>
    <s v="."/>
    <s v="."/>
    <n v="0"/>
    <n v="0"/>
    <n v="0"/>
    <n v="0"/>
    <n v="0"/>
    <n v="34"/>
    <n v="0"/>
    <m/>
    <x v="0"/>
    <x v="38"/>
    <m/>
    <m/>
  </r>
  <r>
    <x v="990"/>
    <m/>
    <s v="female"/>
    <m/>
    <n v="30"/>
    <n v="45.185490000000001"/>
    <n v="0"/>
    <n v="0"/>
    <x v="0"/>
    <s v="."/>
    <s v="."/>
    <s v="."/>
    <s v="."/>
    <n v="0"/>
    <n v="0"/>
    <n v="0"/>
    <n v="0"/>
    <n v="0"/>
    <n v="34"/>
    <n v="0"/>
    <m/>
    <x v="18"/>
    <x v="61"/>
    <m/>
    <m/>
  </r>
  <r>
    <x v="990"/>
    <m/>
    <s v="female"/>
    <m/>
    <n v="30"/>
    <n v="45.185490000000001"/>
    <n v="0"/>
    <n v="0"/>
    <x v="0"/>
    <s v="."/>
    <s v="."/>
    <s v="."/>
    <s v="."/>
    <n v="0"/>
    <n v="0"/>
    <n v="0"/>
    <n v="0"/>
    <n v="0"/>
    <n v="34"/>
    <n v="0"/>
    <m/>
    <x v="1"/>
    <x v="112"/>
    <m/>
    <m/>
  </r>
  <r>
    <x v="990"/>
    <m/>
    <s v="female"/>
    <m/>
    <n v="30"/>
    <n v="45.185490000000001"/>
    <n v="0"/>
    <n v="0"/>
    <x v="0"/>
    <s v="."/>
    <s v="."/>
    <s v="."/>
    <s v="."/>
    <n v="0"/>
    <n v="0"/>
    <n v="0"/>
    <n v="0"/>
    <n v="0"/>
    <n v="34"/>
    <n v="0"/>
    <m/>
    <x v="1"/>
    <x v="14"/>
    <m/>
    <m/>
  </r>
  <r>
    <x v="990"/>
    <m/>
    <s v="female"/>
    <m/>
    <n v="30"/>
    <n v="45.185490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991"/>
    <m/>
    <s v="male"/>
    <m/>
    <n v="27"/>
    <n v="76.941820000000007"/>
    <n v="1"/>
    <n v="0.5"/>
    <x v="4"/>
    <s v="AD dem w/depresss- not contribut"/>
    <s v="Active Mood disorder"/>
    <s v="."/>
    <s v="."/>
    <n v="1"/>
    <n v="1"/>
    <n v="1"/>
    <n v="0.5"/>
    <n v="0"/>
    <m/>
    <n v="4"/>
    <m/>
    <x v="10"/>
    <x v="16"/>
    <m/>
    <m/>
  </r>
  <r>
    <x v="992"/>
    <m/>
    <s v="female"/>
    <m/>
    <n v="29"/>
    <n v="85.174539999999993"/>
    <n v="0"/>
    <n v="0"/>
    <x v="0"/>
    <s v="."/>
    <s v="."/>
    <s v="."/>
    <s v="."/>
    <n v="0"/>
    <n v="0"/>
    <n v="0"/>
    <n v="0"/>
    <n v="0"/>
    <n v="33"/>
    <n v="0"/>
    <m/>
    <x v="0"/>
    <x v="89"/>
    <m/>
    <m/>
  </r>
  <r>
    <x v="992"/>
    <m/>
    <s v="female"/>
    <m/>
    <n v="30"/>
    <n v="85.174539999999993"/>
    <n v="0"/>
    <n v="0"/>
    <x v="0"/>
    <s v="."/>
    <s v="."/>
    <s v="."/>
    <s v="."/>
    <n v="0"/>
    <n v="0.5"/>
    <n v="0"/>
    <n v="0"/>
    <n v="0"/>
    <n v="33"/>
    <n v="0.5"/>
    <m/>
    <x v="0"/>
    <x v="89"/>
    <m/>
    <m/>
  </r>
  <r>
    <x v="992"/>
    <m/>
    <s v="female"/>
    <m/>
    <n v="24"/>
    <n v="85.174539999999993"/>
    <n v="0.5"/>
    <n v="0"/>
    <x v="2"/>
    <s v="."/>
    <s v="."/>
    <s v="."/>
    <s v="."/>
    <n v="0"/>
    <n v="0.5"/>
    <n v="0.5"/>
    <n v="0"/>
    <n v="0"/>
    <n v="33"/>
    <n v="1"/>
    <m/>
    <x v="0"/>
    <x v="185"/>
    <m/>
    <m/>
  </r>
  <r>
    <x v="992"/>
    <m/>
    <s v="female"/>
    <m/>
    <n v="26"/>
    <n v="85.174539999999993"/>
    <n v="0.5"/>
    <n v="0"/>
    <x v="2"/>
    <s v="."/>
    <s v="."/>
    <s v="."/>
    <s v="."/>
    <n v="0"/>
    <n v="0"/>
    <n v="0.5"/>
    <n v="0"/>
    <n v="0"/>
    <n v="33"/>
    <n v="0.5"/>
    <m/>
    <x v="0"/>
    <x v="45"/>
    <m/>
    <m/>
  </r>
  <r>
    <x v="993"/>
    <m/>
    <s v="male"/>
    <m/>
    <n v="27"/>
    <n v="65.051339999999996"/>
    <n v="0.5"/>
    <n v="0.5"/>
    <x v="4"/>
    <s v="."/>
    <s v="."/>
    <s v="."/>
    <s v="."/>
    <n v="0.5"/>
    <n v="0.5"/>
    <n v="0.5"/>
    <n v="0"/>
    <n v="0"/>
    <n v="33"/>
    <n v="2"/>
    <m/>
    <x v="16"/>
    <x v="143"/>
    <m/>
    <m/>
  </r>
  <r>
    <x v="993"/>
    <m/>
    <s v="male"/>
    <m/>
    <n v="27"/>
    <n v="65.051339999999996"/>
    <n v="0.5"/>
    <n v="0.5"/>
    <x v="24"/>
    <s v="AD dem cannot be primary"/>
    <s v="."/>
    <s v="."/>
    <s v="."/>
    <n v="1"/>
    <n v="1"/>
    <n v="0.5"/>
    <n v="0"/>
    <n v="0"/>
    <n v="33"/>
    <n v="3"/>
    <m/>
    <x v="16"/>
    <x v="105"/>
    <m/>
    <m/>
  </r>
  <r>
    <x v="993"/>
    <m/>
    <s v="male"/>
    <m/>
    <n v="22"/>
    <n v="65.051339999999996"/>
    <n v="1"/>
    <n v="1"/>
    <x v="4"/>
    <s v="DLBD- secondary"/>
    <s v="."/>
    <s v="."/>
    <s v="."/>
    <n v="1"/>
    <n v="1"/>
    <n v="0.5"/>
    <n v="0.5"/>
    <n v="1"/>
    <n v="33"/>
    <n v="5"/>
    <m/>
    <x v="16"/>
    <x v="200"/>
    <m/>
    <m/>
  </r>
  <r>
    <x v="993"/>
    <m/>
    <s v="male"/>
    <m/>
    <n v="21"/>
    <n v="65.051339999999996"/>
    <n v="1"/>
    <n v="1"/>
    <x v="23"/>
    <s v="."/>
    <s v="."/>
    <s v="."/>
    <s v="."/>
    <n v="1"/>
    <n v="1"/>
    <n v="1"/>
    <n v="0.5"/>
    <n v="1"/>
    <n v="33"/>
    <n v="5.5"/>
    <m/>
    <x v="6"/>
    <x v="204"/>
    <m/>
    <m/>
  </r>
  <r>
    <x v="993"/>
    <m/>
    <s v="male"/>
    <m/>
    <n v="25"/>
    <n v="65.051339999999996"/>
    <n v="1"/>
    <n v="1"/>
    <x v="4"/>
    <s v="."/>
    <s v="."/>
    <s v="."/>
    <s v="."/>
    <n v="0.5"/>
    <n v="1"/>
    <n v="1"/>
    <n v="0.5"/>
    <n v="1"/>
    <n v="33"/>
    <n v="5"/>
    <m/>
    <x v="6"/>
    <x v="69"/>
    <m/>
    <m/>
  </r>
  <r>
    <x v="994"/>
    <m/>
    <s v="male"/>
    <m/>
    <n v="29"/>
    <n v="48.558520000000001"/>
    <n v="0"/>
    <n v="0"/>
    <x v="0"/>
    <s v="."/>
    <s v="."/>
    <s v="."/>
    <s v="."/>
    <n v="0"/>
    <n v="0"/>
    <n v="0"/>
    <n v="0"/>
    <n v="0"/>
    <n v="34"/>
    <n v="0"/>
    <m/>
    <x v="0"/>
    <x v="153"/>
    <m/>
    <m/>
  </r>
  <r>
    <x v="994"/>
    <m/>
    <s v="male"/>
    <m/>
    <n v="30"/>
    <n v="48.558520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994"/>
    <m/>
    <s v="male"/>
    <m/>
    <n v="29"/>
    <n v="48.558520000000001"/>
    <n v="0"/>
    <n v="0"/>
    <x v="0"/>
    <s v="."/>
    <s v="."/>
    <s v="."/>
    <s v="."/>
    <n v="0"/>
    <n v="0"/>
    <n v="0"/>
    <n v="0"/>
    <n v="0"/>
    <n v="34"/>
    <n v="0"/>
    <m/>
    <x v="16"/>
    <x v="153"/>
    <m/>
    <m/>
  </r>
  <r>
    <x v="994"/>
    <m/>
    <s v="male"/>
    <m/>
    <n v="29"/>
    <n v="48.558520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994"/>
    <m/>
    <s v="male"/>
    <m/>
    <n v="30"/>
    <n v="48.558520000000001"/>
    <n v="0"/>
    <n v="0"/>
    <x v="0"/>
    <s v="."/>
    <s v="."/>
    <s v="."/>
    <s v="."/>
    <n v="0"/>
    <n v="0"/>
    <n v="0"/>
    <n v="0"/>
    <n v="0"/>
    <n v="34"/>
    <n v="0"/>
    <m/>
    <x v="16"/>
    <x v="71"/>
    <m/>
    <m/>
  </r>
  <r>
    <x v="995"/>
    <m/>
    <s v="male"/>
    <m/>
    <n v="29"/>
    <n v="49.013004000000002"/>
    <n v="0"/>
    <n v="0"/>
    <x v="0"/>
    <s v="Active Alcoholism"/>
    <s v="."/>
    <s v="."/>
    <s v="."/>
    <n v="0"/>
    <n v="0"/>
    <n v="0"/>
    <n v="0"/>
    <n v="0"/>
    <n v="33"/>
    <n v="0"/>
    <m/>
    <x v="10"/>
    <x v="40"/>
    <m/>
    <m/>
  </r>
  <r>
    <x v="996"/>
    <m/>
    <s v="female"/>
    <m/>
    <n v="29"/>
    <n v="62.973305000000003"/>
    <n v="0"/>
    <n v="0"/>
    <x v="0"/>
    <s v="."/>
    <s v="."/>
    <s v="."/>
    <s v="."/>
    <n v="0"/>
    <n v="0"/>
    <n v="0"/>
    <n v="0"/>
    <n v="0"/>
    <n v="34"/>
    <n v="0"/>
    <m/>
    <x v="10"/>
    <x v="67"/>
    <m/>
    <m/>
  </r>
  <r>
    <x v="996"/>
    <m/>
    <s v="female"/>
    <m/>
    <n v="29"/>
    <n v="62.973305000000003"/>
    <n v="0"/>
    <n v="0"/>
    <x v="0"/>
    <s v="."/>
    <s v="."/>
    <s v="."/>
    <s v="."/>
    <n v="0"/>
    <n v="0"/>
    <n v="0"/>
    <n v="0"/>
    <n v="0"/>
    <n v="34"/>
    <n v="0"/>
    <m/>
    <x v="10"/>
    <x v="14"/>
    <m/>
    <m/>
  </r>
  <r>
    <x v="996"/>
    <m/>
    <s v="female"/>
    <m/>
    <n v="28"/>
    <n v="62.973305000000003"/>
    <n v="0"/>
    <n v="0"/>
    <x v="0"/>
    <s v="."/>
    <s v="."/>
    <s v="."/>
    <s v="."/>
    <n v="0"/>
    <n v="0"/>
    <n v="0"/>
    <n v="0"/>
    <n v="0"/>
    <n v="34"/>
    <n v="0"/>
    <m/>
    <x v="10"/>
    <x v="15"/>
    <m/>
    <m/>
  </r>
  <r>
    <x v="996"/>
    <m/>
    <s v="female"/>
    <m/>
    <n v="29"/>
    <n v="62.973305000000003"/>
    <n v="0"/>
    <n v="0"/>
    <x v="0"/>
    <s v="."/>
    <s v="."/>
    <s v="."/>
    <s v="."/>
    <n v="0"/>
    <n v="0"/>
    <n v="0"/>
    <n v="0"/>
    <n v="0"/>
    <n v="34"/>
    <n v="0"/>
    <m/>
    <x v="10"/>
    <x v="15"/>
    <m/>
    <m/>
  </r>
  <r>
    <x v="996"/>
    <m/>
    <s v="female"/>
    <m/>
    <n v="29"/>
    <n v="62.973305000000003"/>
    <n v="0"/>
    <n v="0"/>
    <x v="0"/>
    <s v="."/>
    <s v="."/>
    <s v="."/>
    <s v="."/>
    <n v="0"/>
    <n v="0"/>
    <n v="0"/>
    <n v="0"/>
    <n v="0"/>
    <n v="34"/>
    <n v="0"/>
    <m/>
    <x v="10"/>
    <x v="15"/>
    <m/>
    <m/>
  </r>
  <r>
    <x v="996"/>
    <m/>
    <s v="female"/>
    <m/>
    <n v="28"/>
    <n v="62.973305000000003"/>
    <n v="0"/>
    <n v="0"/>
    <x v="0"/>
    <s v="."/>
    <s v="."/>
    <s v="."/>
    <s v="."/>
    <n v="0"/>
    <n v="0"/>
    <n v="0"/>
    <n v="0"/>
    <n v="0"/>
    <n v="34"/>
    <n v="0"/>
    <m/>
    <x v="10"/>
    <x v="49"/>
    <m/>
    <m/>
  </r>
  <r>
    <x v="996"/>
    <m/>
    <s v="female"/>
    <m/>
    <n v="28"/>
    <n v="62.973305000000003"/>
    <n v="0"/>
    <n v="0"/>
    <x v="0"/>
    <s v="."/>
    <s v="."/>
    <s v="."/>
    <s v="."/>
    <n v="0"/>
    <n v="0"/>
    <n v="0"/>
    <n v="0"/>
    <n v="0"/>
    <n v="34"/>
    <n v="0"/>
    <m/>
    <x v="10"/>
    <x v="147"/>
    <m/>
    <m/>
  </r>
  <r>
    <x v="996"/>
    <m/>
    <s v="female"/>
    <m/>
    <n v="27"/>
    <n v="62.973305000000003"/>
    <n v="0"/>
    <n v="0"/>
    <x v="0"/>
    <s v="."/>
    <s v="."/>
    <s v="."/>
    <s v="."/>
    <n v="0"/>
    <n v="0"/>
    <n v="0"/>
    <n v="0"/>
    <n v="0"/>
    <n v="34"/>
    <n v="0"/>
    <m/>
    <x v="10"/>
    <x v="17"/>
    <m/>
    <m/>
  </r>
  <r>
    <x v="996"/>
    <m/>
    <s v="female"/>
    <m/>
    <n v="28"/>
    <n v="62.973305000000003"/>
    <n v="0"/>
    <n v="0"/>
    <x v="0"/>
    <s v="."/>
    <s v="."/>
    <s v="."/>
    <s v="."/>
    <n v="0"/>
    <n v="0"/>
    <n v="0"/>
    <n v="0"/>
    <n v="0"/>
    <n v="34"/>
    <n v="0"/>
    <m/>
    <x v="10"/>
    <x v="47"/>
    <m/>
    <m/>
  </r>
  <r>
    <x v="997"/>
    <m/>
    <s v="female"/>
    <m/>
    <n v="17"/>
    <n v="79.611230000000006"/>
    <n v="1"/>
    <n v="1"/>
    <x v="4"/>
    <s v="."/>
    <s v="."/>
    <s v="."/>
    <s v="."/>
    <n v="1"/>
    <n v="1"/>
    <n v="1"/>
    <n v="2"/>
    <n v="1"/>
    <n v="34"/>
    <n v="7"/>
    <m/>
    <x v="5"/>
    <x v="66"/>
    <m/>
    <m/>
  </r>
  <r>
    <x v="997"/>
    <m/>
    <s v="female"/>
    <m/>
    <n v="16"/>
    <n v="79.611230000000006"/>
    <n v="2"/>
    <n v="1"/>
    <x v="4"/>
    <s v="."/>
    <s v="."/>
    <s v="."/>
    <s v="."/>
    <n v="2"/>
    <n v="1"/>
    <n v="2"/>
    <n v="1"/>
    <n v="1"/>
    <n v="34"/>
    <n v="8"/>
    <m/>
    <x v="5"/>
    <x v="17"/>
    <m/>
    <m/>
  </r>
  <r>
    <x v="998"/>
    <m/>
    <s v="female"/>
    <m/>
    <n v="30"/>
    <n v="63.947980000000001"/>
    <n v="0.5"/>
    <n v="0"/>
    <x v="2"/>
    <s v="."/>
    <s v="."/>
    <s v="."/>
    <s v="."/>
    <n v="0"/>
    <n v="0"/>
    <n v="0.5"/>
    <n v="0"/>
    <n v="0"/>
    <n v="33"/>
    <n v="0.5"/>
    <m/>
    <x v="0"/>
    <x v="140"/>
    <m/>
    <m/>
  </r>
  <r>
    <x v="998"/>
    <m/>
    <s v="female"/>
    <m/>
    <n v="30"/>
    <n v="63.947980000000001"/>
    <n v="0"/>
    <n v="0"/>
    <x v="0"/>
    <s v="Active Bereavement"/>
    <s v="."/>
    <s v="."/>
    <s v="."/>
    <n v="0"/>
    <n v="0"/>
    <n v="0"/>
    <n v="0"/>
    <n v="0"/>
    <n v="33"/>
    <n v="0"/>
    <m/>
    <x v="10"/>
    <x v="71"/>
    <m/>
    <m/>
  </r>
  <r>
    <x v="998"/>
    <m/>
    <s v="female"/>
    <m/>
    <n v="29"/>
    <n v="63.947980000000001"/>
    <n v="0"/>
    <n v="0"/>
    <x v="0"/>
    <s v="."/>
    <s v="."/>
    <s v="."/>
    <s v="."/>
    <n v="0"/>
    <n v="0"/>
    <n v="0"/>
    <n v="0"/>
    <n v="0"/>
    <n v="33"/>
    <n v="0"/>
    <m/>
    <x v="8"/>
    <x v="101"/>
    <m/>
    <m/>
  </r>
  <r>
    <x v="998"/>
    <m/>
    <s v="female"/>
    <m/>
    <n v="29"/>
    <n v="63.947980000000001"/>
    <n v="0"/>
    <n v="0"/>
    <x v="0"/>
    <s v="."/>
    <s v="."/>
    <s v="."/>
    <s v="."/>
    <n v="0"/>
    <n v="0"/>
    <n v="0"/>
    <n v="0"/>
    <n v="0"/>
    <n v="33"/>
    <n v="0"/>
    <m/>
    <x v="10"/>
    <x v="141"/>
    <m/>
    <m/>
  </r>
  <r>
    <x v="998"/>
    <m/>
    <s v="female"/>
    <m/>
    <n v="28"/>
    <n v="63.947980000000001"/>
    <n v="0"/>
    <n v="0"/>
    <x v="0"/>
    <s v="."/>
    <s v="."/>
    <s v="."/>
    <s v="."/>
    <n v="0"/>
    <n v="0"/>
    <n v="0"/>
    <n v="0"/>
    <n v="0"/>
    <n v="33"/>
    <n v="0"/>
    <m/>
    <x v="4"/>
    <x v="182"/>
    <m/>
    <m/>
  </r>
  <r>
    <x v="998"/>
    <m/>
    <s v="female"/>
    <m/>
    <n v="30"/>
    <n v="63.947980000000001"/>
    <n v="0"/>
    <n v="0"/>
    <x v="0"/>
    <s v="."/>
    <s v="."/>
    <s v="."/>
    <s v="."/>
    <n v="0"/>
    <n v="0"/>
    <n v="0"/>
    <n v="0"/>
    <n v="0"/>
    <n v="33"/>
    <n v="0"/>
    <m/>
    <x v="10"/>
    <x v="71"/>
    <m/>
    <m/>
  </r>
  <r>
    <x v="998"/>
    <m/>
    <s v="female"/>
    <m/>
    <n v="29"/>
    <n v="63.947980000000001"/>
    <n v="0"/>
    <n v="0"/>
    <x v="0"/>
    <s v="."/>
    <s v="."/>
    <s v="."/>
    <s v="."/>
    <n v="0"/>
    <n v="0"/>
    <n v="0"/>
    <n v="0"/>
    <n v="0"/>
    <n v="33"/>
    <n v="0"/>
    <m/>
    <x v="4"/>
    <x v="138"/>
    <m/>
    <m/>
  </r>
  <r>
    <x v="998"/>
    <m/>
    <s v="female"/>
    <m/>
    <n v="29"/>
    <n v="63.947980000000001"/>
    <n v="0"/>
    <n v="0"/>
    <x v="0"/>
    <s v="."/>
    <s v="."/>
    <s v="."/>
    <s v="."/>
    <n v="0"/>
    <n v="0"/>
    <n v="0"/>
    <n v="0"/>
    <n v="0"/>
    <n v="33"/>
    <n v="0"/>
    <m/>
    <x v="4"/>
    <x v="141"/>
    <m/>
    <m/>
  </r>
  <r>
    <x v="998"/>
    <m/>
    <s v="female"/>
    <m/>
    <n v="27"/>
    <n v="63.947980000000001"/>
    <n v="0"/>
    <n v="0"/>
    <x v="0"/>
    <s v="."/>
    <s v="."/>
    <s v="."/>
    <s v="."/>
    <n v="0"/>
    <n v="0"/>
    <n v="0"/>
    <n v="0"/>
    <n v="0"/>
    <n v="33"/>
    <n v="0"/>
    <m/>
    <x v="10"/>
    <x v="148"/>
    <m/>
    <m/>
  </r>
  <r>
    <x v="998"/>
    <m/>
    <s v="female"/>
    <m/>
    <n v="30"/>
    <n v="63.947980000000001"/>
    <n v="0"/>
    <n v="0"/>
    <x v="0"/>
    <s v="."/>
    <s v="."/>
    <s v="."/>
    <s v="."/>
    <n v="0"/>
    <n v="0"/>
    <n v="0"/>
    <n v="0"/>
    <n v="0"/>
    <n v="33"/>
    <n v="0"/>
    <m/>
    <x v="4"/>
    <x v="68"/>
    <m/>
    <m/>
  </r>
  <r>
    <x v="998"/>
    <m/>
    <s v="female"/>
    <m/>
    <n v="29"/>
    <n v="63.947980000000001"/>
    <n v="0"/>
    <n v="0"/>
    <x v="0"/>
    <s v="."/>
    <s v="."/>
    <s v="."/>
    <s v="."/>
    <n v="0"/>
    <n v="0"/>
    <n v="0"/>
    <n v="0"/>
    <n v="0"/>
    <n v="33"/>
    <n v="0"/>
    <m/>
    <x v="8"/>
    <x v="22"/>
    <m/>
    <m/>
  </r>
  <r>
    <x v="999"/>
    <m/>
    <s v="female"/>
    <m/>
    <n v="27"/>
    <n v="61.06776"/>
    <n v="0"/>
    <n v="0"/>
    <x v="0"/>
    <s v="."/>
    <s v="."/>
    <s v="."/>
    <s v="."/>
    <n v="0"/>
    <n v="0"/>
    <n v="0"/>
    <n v="0"/>
    <n v="0"/>
    <n v="33"/>
    <n v="0"/>
    <m/>
    <x v="10"/>
    <x v="48"/>
    <m/>
    <m/>
  </r>
  <r>
    <x v="1000"/>
    <m/>
    <s v="female"/>
    <m/>
    <n v="29"/>
    <n v="57.549624999999999"/>
    <n v="0"/>
    <n v="0"/>
    <x v="0"/>
    <s v="Remote B-12 Deficiency"/>
    <s v="."/>
    <s v="."/>
    <s v="."/>
    <n v="0"/>
    <n v="0"/>
    <n v="0"/>
    <n v="0"/>
    <n v="0"/>
    <n v="33"/>
    <n v="0"/>
    <m/>
    <x v="1"/>
    <x v="3"/>
    <m/>
    <m/>
  </r>
  <r>
    <x v="1001"/>
    <m/>
    <s v="male"/>
    <m/>
    <n v="30"/>
    <n v="73.902810000000002"/>
    <n v="0"/>
    <n v="0"/>
    <x v="0"/>
    <s v="."/>
    <s v="."/>
    <s v="."/>
    <s v="."/>
    <n v="0"/>
    <n v="0"/>
    <n v="0"/>
    <n v="0"/>
    <n v="0"/>
    <n v="23"/>
    <n v="0"/>
    <m/>
    <x v="4"/>
    <x v="18"/>
    <m/>
    <m/>
  </r>
  <r>
    <x v="1001"/>
    <m/>
    <s v="male"/>
    <m/>
    <n v="30"/>
    <n v="73.902810000000002"/>
    <n v="0"/>
    <n v="0"/>
    <x v="0"/>
    <s v="Active Mood disorder"/>
    <s v="Remote B-12 Deficiency"/>
    <s v="."/>
    <s v="."/>
    <n v="0"/>
    <n v="0"/>
    <n v="0"/>
    <n v="0"/>
    <n v="0"/>
    <n v="23"/>
    <n v="0"/>
    <m/>
    <x v="4"/>
    <x v="154"/>
    <m/>
    <m/>
  </r>
  <r>
    <x v="1001"/>
    <m/>
    <s v="male"/>
    <m/>
    <n v="29"/>
    <n v="73.902810000000002"/>
    <n v="0.5"/>
    <n v="0"/>
    <x v="30"/>
    <s v="AD dem w/depresss  contribut"/>
    <s v="Remote CVD"/>
    <s v="Active Mood disorder"/>
    <s v="Remote B-12 Deficiency"/>
    <n v="0"/>
    <n v="0.5"/>
    <n v="0.5"/>
    <n v="0"/>
    <n v="0"/>
    <n v="23"/>
    <n v="1"/>
    <m/>
    <x v="4"/>
    <x v="154"/>
    <m/>
    <m/>
  </r>
  <r>
    <x v="1002"/>
    <m/>
    <s v="male"/>
    <m/>
    <n v="30"/>
    <n v="46.310744999999997"/>
    <n v="0"/>
    <n v="0"/>
    <x v="0"/>
    <s v="Remote Alcoholism"/>
    <s v="."/>
    <s v="."/>
    <s v="."/>
    <n v="0"/>
    <n v="0"/>
    <n v="0"/>
    <n v="0"/>
    <n v="0"/>
    <n v="33"/>
    <n v="0"/>
    <m/>
    <x v="0"/>
    <x v="54"/>
    <m/>
    <m/>
  </r>
  <r>
    <x v="1002"/>
    <m/>
    <s v="male"/>
    <m/>
    <n v="28"/>
    <n v="46.310744999999997"/>
    <n v="0"/>
    <n v="0"/>
    <x v="0"/>
    <s v="."/>
    <s v="."/>
    <s v="."/>
    <s v="."/>
    <n v="0"/>
    <n v="0"/>
    <n v="0"/>
    <n v="0"/>
    <n v="0"/>
    <n v="33"/>
    <n v="0"/>
    <m/>
    <x v="4"/>
    <x v="126"/>
    <m/>
    <m/>
  </r>
  <r>
    <x v="1002"/>
    <m/>
    <s v="male"/>
    <m/>
    <n v="29"/>
    <n v="46.310744999999997"/>
    <n v="0"/>
    <n v="0"/>
    <x v="0"/>
    <s v="Active Mood disorder"/>
    <s v="Active Other neurol/med diagnoses"/>
    <s v="."/>
    <s v="."/>
    <n v="0"/>
    <n v="0"/>
    <n v="0"/>
    <n v="0"/>
    <n v="0"/>
    <n v="33"/>
    <n v="0"/>
    <m/>
    <x v="8"/>
    <x v="53"/>
    <m/>
    <m/>
  </r>
  <r>
    <x v="1002"/>
    <m/>
    <s v="male"/>
    <m/>
    <n v="29"/>
    <n v="46.310744999999997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1002"/>
    <m/>
    <s v="male"/>
    <m/>
    <n v="29"/>
    <n v="46.310744999999997"/>
    <n v="0"/>
    <n v="0"/>
    <x v="0"/>
    <s v="Remote Mood disorder"/>
    <s v="Remote Alcoholism"/>
    <s v="."/>
    <s v="."/>
    <n v="0"/>
    <n v="0"/>
    <n v="0"/>
    <n v="0"/>
    <n v="0"/>
    <n v="33"/>
    <n v="0"/>
    <m/>
    <x v="8"/>
    <x v="34"/>
    <m/>
    <m/>
  </r>
  <r>
    <x v="1003"/>
    <m/>
    <s v="male"/>
    <m/>
    <n v="28"/>
    <n v="65.527720000000002"/>
    <n v="0"/>
    <n v="0"/>
    <x v="0"/>
    <s v="Active Mood disorder"/>
    <s v="."/>
    <s v="."/>
    <s v="."/>
    <n v="0"/>
    <n v="0.5"/>
    <n v="0"/>
    <n v="0"/>
    <n v="0"/>
    <n v="33"/>
    <n v="0.5"/>
    <m/>
    <x v="14"/>
    <x v="34"/>
    <m/>
    <m/>
  </r>
  <r>
    <x v="1003"/>
    <m/>
    <s v="male"/>
    <m/>
    <n v="29"/>
    <n v="65.527720000000002"/>
    <n v="0"/>
    <n v="0"/>
    <x v="0"/>
    <s v="Active Mood disorder"/>
    <s v="."/>
    <s v="."/>
    <s v="."/>
    <n v="0"/>
    <n v="0"/>
    <n v="0"/>
    <n v="0"/>
    <n v="0"/>
    <n v="33"/>
    <n v="0"/>
    <m/>
    <x v="14"/>
    <x v="36"/>
    <m/>
    <m/>
  </r>
  <r>
    <x v="1003"/>
    <m/>
    <s v="male"/>
    <m/>
    <n v="29"/>
    <n v="65.527720000000002"/>
    <n v="0"/>
    <n v="0"/>
    <x v="0"/>
    <s v="."/>
    <s v="."/>
    <s v="."/>
    <s v="."/>
    <n v="0"/>
    <n v="0"/>
    <n v="0"/>
    <n v="0"/>
    <n v="0"/>
    <n v="33"/>
    <n v="0"/>
    <m/>
    <x v="14"/>
    <x v="9"/>
    <m/>
    <m/>
  </r>
  <r>
    <x v="1003"/>
    <m/>
    <s v="male"/>
    <m/>
    <n v="30"/>
    <n v="65.527720000000002"/>
    <n v="0"/>
    <n v="0"/>
    <x v="0"/>
    <s v="."/>
    <s v="."/>
    <s v="."/>
    <s v="."/>
    <n v="0"/>
    <n v="0"/>
    <n v="0"/>
    <n v="0"/>
    <n v="0"/>
    <n v="33"/>
    <n v="0"/>
    <m/>
    <x v="14"/>
    <x v="22"/>
    <m/>
    <m/>
  </r>
  <r>
    <x v="1003"/>
    <m/>
    <s v="male"/>
    <m/>
    <n v="30"/>
    <n v="65.527720000000002"/>
    <n v="0"/>
    <n v="0"/>
    <x v="0"/>
    <s v="Active PD idiopathic"/>
    <s v="."/>
    <s v="."/>
    <s v="."/>
    <n v="0"/>
    <n v="0"/>
    <n v="0"/>
    <n v="0"/>
    <n v="0"/>
    <n v="33"/>
    <n v="0"/>
    <m/>
    <x v="14"/>
    <x v="58"/>
    <m/>
    <m/>
  </r>
  <r>
    <x v="1003"/>
    <m/>
    <s v="male"/>
    <m/>
    <n v="30"/>
    <n v="65.527720000000002"/>
    <n v="0"/>
    <n v="0"/>
    <x v="0"/>
    <s v="Remote Mood disorder"/>
    <s v="Active Other neurol/med diagnoses"/>
    <s v="."/>
    <s v="."/>
    <n v="0"/>
    <n v="0"/>
    <n v="0"/>
    <n v="0"/>
    <n v="0"/>
    <n v="33"/>
    <n v="0"/>
    <m/>
    <x v="14"/>
    <x v="42"/>
    <m/>
    <m/>
  </r>
  <r>
    <x v="1003"/>
    <m/>
    <s v="male"/>
    <m/>
    <n v="29"/>
    <n v="65.527720000000002"/>
    <n v="0"/>
    <n v="0"/>
    <x v="0"/>
    <s v="Active PD idiopathic"/>
    <s v="."/>
    <s v="."/>
    <s v="."/>
    <n v="0"/>
    <n v="0"/>
    <n v="0"/>
    <n v="0"/>
    <n v="0"/>
    <n v="33"/>
    <n v="0"/>
    <m/>
    <x v="16"/>
    <x v="111"/>
    <m/>
    <m/>
  </r>
  <r>
    <x v="1003"/>
    <m/>
    <s v="male"/>
    <m/>
    <n v="29"/>
    <n v="65.527720000000002"/>
    <n v="0"/>
    <n v="0"/>
    <x v="0"/>
    <s v="Active PD idiopathic"/>
    <s v="."/>
    <s v="."/>
    <s v="."/>
    <n v="0"/>
    <n v="0"/>
    <n v="0"/>
    <n v="0"/>
    <n v="0"/>
    <n v="33"/>
    <n v="0"/>
    <m/>
    <x v="0"/>
    <x v="0"/>
    <m/>
    <m/>
  </r>
  <r>
    <x v="1004"/>
    <m/>
    <s v="male"/>
    <m/>
    <n v="30"/>
    <n v="71.945244000000002"/>
    <n v="0.5"/>
    <n v="0.5"/>
    <x v="25"/>
    <s v="AD dem w/depresss- not contribut"/>
    <s v="."/>
    <s v="."/>
    <s v="."/>
    <n v="0"/>
    <n v="0"/>
    <n v="0.5"/>
    <n v="0.5"/>
    <n v="0"/>
    <n v="34"/>
    <n v="1.5"/>
    <m/>
    <x v="0"/>
    <x v="6"/>
    <m/>
    <m/>
  </r>
  <r>
    <x v="1004"/>
    <m/>
    <s v="male"/>
    <m/>
    <n v="29"/>
    <n v="71.945244000000002"/>
    <n v="0"/>
    <n v="0"/>
    <x v="0"/>
    <s v="Active Med-induced Cog Dys"/>
    <s v="."/>
    <s v="."/>
    <s v="."/>
    <n v="0"/>
    <n v="0"/>
    <n v="0"/>
    <n v="0"/>
    <n v="0"/>
    <n v="34"/>
    <n v="0"/>
    <m/>
    <x v="0"/>
    <x v="7"/>
    <m/>
    <m/>
  </r>
  <r>
    <x v="1004"/>
    <m/>
    <s v="male"/>
    <m/>
    <n v="29"/>
    <n v="71.945244000000002"/>
    <n v="0"/>
    <n v="0"/>
    <x v="0"/>
    <s v="."/>
    <s v="."/>
    <s v="."/>
    <s v="."/>
    <n v="0"/>
    <n v="0"/>
    <n v="0"/>
    <n v="0"/>
    <n v="0"/>
    <n v="34"/>
    <n v="0"/>
    <m/>
    <x v="0"/>
    <x v="32"/>
    <m/>
    <m/>
  </r>
  <r>
    <x v="1004"/>
    <m/>
    <s v="male"/>
    <m/>
    <n v="29"/>
    <n v="71.945244000000002"/>
    <n v="0.5"/>
    <n v="0.5"/>
    <x v="2"/>
    <s v="Remote CVD"/>
    <s v="Remote Mood disorder"/>
    <s v="Remote Other neurol/med diagnoses"/>
    <s v="."/>
    <n v="0"/>
    <n v="0"/>
    <n v="0.5"/>
    <n v="0.5"/>
    <n v="0"/>
    <n v="34"/>
    <n v="1.5"/>
    <m/>
    <x v="0"/>
    <x v="19"/>
    <m/>
    <m/>
  </r>
  <r>
    <x v="1004"/>
    <m/>
    <s v="male"/>
    <m/>
    <n v="29"/>
    <n v="71.945244000000002"/>
    <n v="0.5"/>
    <n v="0"/>
    <x v="2"/>
    <s v="Active Mood disorder"/>
    <s v="."/>
    <s v="."/>
    <s v="."/>
    <n v="0.5"/>
    <n v="0"/>
    <n v="0.5"/>
    <n v="0"/>
    <n v="0"/>
    <n v="34"/>
    <n v="1"/>
    <m/>
    <x v="0"/>
    <x v="8"/>
    <m/>
    <m/>
  </r>
  <r>
    <x v="1004"/>
    <m/>
    <s v="male"/>
    <m/>
    <n v="28"/>
    <n v="71.945244000000002"/>
    <n v="0"/>
    <n v="0"/>
    <x v="0"/>
    <s v="."/>
    <s v="."/>
    <s v="."/>
    <s v="."/>
    <n v="0"/>
    <n v="0.5"/>
    <n v="0"/>
    <n v="0"/>
    <n v="0"/>
    <n v="34"/>
    <n v="0.5"/>
    <m/>
    <x v="0"/>
    <x v="7"/>
    <m/>
    <m/>
  </r>
  <r>
    <x v="1004"/>
    <m/>
    <s v="male"/>
    <m/>
    <n v="30"/>
    <n v="71.945244000000002"/>
    <n v="0.5"/>
    <n v="0"/>
    <x v="2"/>
    <s v="Active Mood disorder"/>
    <s v="."/>
    <s v="."/>
    <s v="."/>
    <n v="0"/>
    <n v="0"/>
    <n v="0.5"/>
    <n v="0"/>
    <n v="0"/>
    <n v="34"/>
    <n v="0.5"/>
    <m/>
    <x v="0"/>
    <x v="24"/>
    <m/>
    <m/>
  </r>
  <r>
    <x v="1004"/>
    <m/>
    <s v="male"/>
    <m/>
    <n v="26"/>
    <n v="71.945244000000002"/>
    <n v="0.5"/>
    <n v="0.5"/>
    <x v="18"/>
    <s v="Active Mood disorder"/>
    <s v="."/>
    <s v="."/>
    <s v="."/>
    <n v="1"/>
    <n v="1"/>
    <n v="1"/>
    <n v="0.5"/>
    <n v="0"/>
    <n v="34"/>
    <n v="4"/>
    <m/>
    <x v="7"/>
    <x v="117"/>
    <m/>
    <m/>
  </r>
  <r>
    <x v="1004"/>
    <m/>
    <s v="male"/>
    <m/>
    <n v="28"/>
    <n v="71.945244000000002"/>
    <n v="0.5"/>
    <n v="0.5"/>
    <x v="4"/>
    <s v="Remote Mood disorder"/>
    <s v="."/>
    <s v="."/>
    <s v="."/>
    <n v="0.5"/>
    <n v="0.5"/>
    <n v="0.5"/>
    <n v="0"/>
    <n v="0"/>
    <n v="34"/>
    <n v="2"/>
    <m/>
    <x v="7"/>
    <x v="39"/>
    <m/>
    <m/>
  </r>
  <r>
    <x v="1004"/>
    <m/>
    <s v="male"/>
    <m/>
    <n v="28"/>
    <n v="71.945244000000002"/>
    <n v="0.5"/>
    <n v="0"/>
    <x v="1"/>
    <s v="Active Mood disorder"/>
    <s v="."/>
    <s v="."/>
    <s v="."/>
    <n v="0.5"/>
    <n v="0"/>
    <n v="0.5"/>
    <n v="0"/>
    <n v="0"/>
    <n v="34"/>
    <n v="1"/>
    <m/>
    <x v="6"/>
    <x v="5"/>
    <m/>
    <m/>
  </r>
  <r>
    <x v="1004"/>
    <m/>
    <s v="male"/>
    <m/>
    <n v="29"/>
    <n v="71.945244000000002"/>
    <n v="0.5"/>
    <n v="0"/>
    <x v="1"/>
    <s v="Remote Mood disorder"/>
    <s v="Active Med-induced Cog Dys"/>
    <s v="."/>
    <s v="."/>
    <n v="0.5"/>
    <n v="0.5"/>
    <n v="0.5"/>
    <n v="0"/>
    <n v="0"/>
    <n v="34"/>
    <n v="1.5"/>
    <m/>
    <x v="7"/>
    <x v="5"/>
    <m/>
    <m/>
  </r>
  <r>
    <x v="1004"/>
    <m/>
    <s v="male"/>
    <m/>
    <n v="27"/>
    <n v="71.945244000000002"/>
    <n v="0.5"/>
    <n v="0"/>
    <x v="27"/>
    <s v="Active Mood disorder"/>
    <s v="."/>
    <s v="."/>
    <s v="."/>
    <n v="0.5"/>
    <n v="0"/>
    <n v="0.5"/>
    <n v="0.5"/>
    <n v="0"/>
    <n v="34"/>
    <n v="1.5"/>
    <m/>
    <x v="7"/>
    <x v="117"/>
    <m/>
    <m/>
  </r>
  <r>
    <x v="1004"/>
    <m/>
    <s v="male"/>
    <m/>
    <n v="27"/>
    <n v="71.945244000000002"/>
    <n v="0.5"/>
    <n v="0.5"/>
    <x v="1"/>
    <s v="Active Mood disorder"/>
    <s v="."/>
    <s v="."/>
    <s v="."/>
    <n v="1"/>
    <n v="0.5"/>
    <n v="1"/>
    <n v="0.5"/>
    <n v="0"/>
    <n v="34"/>
    <n v="3.5"/>
    <m/>
    <x v="7"/>
    <x v="154"/>
    <m/>
    <m/>
  </r>
  <r>
    <x v="1005"/>
    <m/>
    <s v="female"/>
    <m/>
    <n v="26"/>
    <n v="65.106093999999999"/>
    <n v="0"/>
    <n v="0"/>
    <x v="0"/>
    <s v="Active Mood disorder"/>
    <s v="."/>
    <s v="."/>
    <s v="."/>
    <n v="0"/>
    <n v="0"/>
    <n v="0"/>
    <n v="0"/>
    <n v="0"/>
    <n v="34"/>
    <n v="0"/>
    <m/>
    <x v="1"/>
    <x v="13"/>
    <m/>
    <m/>
  </r>
  <r>
    <x v="1005"/>
    <m/>
    <s v="female"/>
    <m/>
    <n v="30"/>
    <n v="65.106093999999999"/>
    <n v="0"/>
    <n v="0"/>
    <x v="0"/>
    <s v="."/>
    <s v="."/>
    <s v="."/>
    <s v="."/>
    <n v="0"/>
    <n v="0"/>
    <n v="0"/>
    <n v="0"/>
    <n v="0"/>
    <n v="34"/>
    <n v="0"/>
    <m/>
    <x v="1"/>
    <x v="118"/>
    <m/>
    <m/>
  </r>
  <r>
    <x v="1005"/>
    <m/>
    <s v="female"/>
    <m/>
    <n v="29"/>
    <n v="65.106093999999999"/>
    <n v="0"/>
    <n v="0"/>
    <x v="0"/>
    <s v="."/>
    <s v="."/>
    <s v="."/>
    <s v="."/>
    <n v="0"/>
    <n v="0.5"/>
    <n v="0"/>
    <n v="0"/>
    <n v="0"/>
    <n v="34"/>
    <n v="0.5"/>
    <m/>
    <x v="1"/>
    <x v="118"/>
    <m/>
    <m/>
  </r>
  <r>
    <x v="1005"/>
    <m/>
    <s v="female"/>
    <m/>
    <n v="28"/>
    <n v="65.106093999999999"/>
    <n v="0"/>
    <n v="0"/>
    <x v="0"/>
    <s v="."/>
    <s v="."/>
    <s v="."/>
    <s v="."/>
    <n v="0"/>
    <n v="0"/>
    <n v="0"/>
    <n v="0"/>
    <n v="0"/>
    <n v="34"/>
    <n v="0"/>
    <m/>
    <x v="1"/>
    <x v="66"/>
    <m/>
    <m/>
  </r>
  <r>
    <x v="1005"/>
    <m/>
    <s v="female"/>
    <m/>
    <n v="27"/>
    <n v="65.106093999999999"/>
    <n v="0.5"/>
    <n v="0"/>
    <x v="38"/>
    <s v="Non AD dem- Other primary"/>
    <s v="Active CVD"/>
    <s v="Active Bereavement"/>
    <s v="Active Global Cerebral Hypop"/>
    <n v="0.5"/>
    <n v="1"/>
    <n v="1"/>
    <n v="0.5"/>
    <n v="0"/>
    <n v="34"/>
    <n v="3"/>
    <m/>
    <x v="0"/>
    <x v="0"/>
    <m/>
    <m/>
  </r>
  <r>
    <x v="1005"/>
    <m/>
    <s v="female"/>
    <m/>
    <n v="22"/>
    <n v="65.106093999999999"/>
    <n v="0.5"/>
    <n v="0"/>
    <x v="31"/>
    <s v="AD dem w/depresss- contribut"/>
    <s v="Active Mood disorder"/>
    <s v="."/>
    <s v="."/>
    <n v="0.5"/>
    <n v="0.5"/>
    <n v="1"/>
    <n v="0"/>
    <n v="0"/>
    <n v="34"/>
    <n v="2"/>
    <m/>
    <x v="1"/>
    <x v="113"/>
    <m/>
    <m/>
  </r>
  <r>
    <x v="1005"/>
    <m/>
    <s v="female"/>
    <m/>
    <n v="14"/>
    <n v="65.106093999999999"/>
    <n v="2"/>
    <n v="2"/>
    <x v="32"/>
    <s v="."/>
    <s v="."/>
    <s v="."/>
    <s v="."/>
    <n v="2"/>
    <n v="1"/>
    <n v="2"/>
    <n v="2"/>
    <n v="0"/>
    <n v="34"/>
    <n v="9"/>
    <m/>
    <x v="1"/>
    <x v="170"/>
    <m/>
    <m/>
  </r>
  <r>
    <x v="1006"/>
    <m/>
    <s v="male"/>
    <m/>
    <n v="29"/>
    <n v="72.476389999999995"/>
    <n v="0"/>
    <n v="0"/>
    <x v="0"/>
    <s v="."/>
    <s v="."/>
    <s v="."/>
    <s v="."/>
    <n v="0"/>
    <n v="0"/>
    <n v="0"/>
    <n v="0"/>
    <n v="0"/>
    <n v="34"/>
    <n v="0"/>
    <m/>
    <x v="7"/>
    <x v="41"/>
    <m/>
    <m/>
  </r>
  <r>
    <x v="1006"/>
    <m/>
    <s v="male"/>
    <m/>
    <n v="27"/>
    <n v="72.476389999999995"/>
    <n v="0"/>
    <n v="0"/>
    <x v="0"/>
    <s v="."/>
    <s v="."/>
    <s v="."/>
    <s v="."/>
    <n v="0"/>
    <n v="0"/>
    <n v="0"/>
    <n v="0"/>
    <n v="0"/>
    <n v="34"/>
    <n v="0"/>
    <m/>
    <x v="7"/>
    <x v="6"/>
    <m/>
    <m/>
  </r>
  <r>
    <x v="1006"/>
    <m/>
    <s v="male"/>
    <m/>
    <n v="28"/>
    <n v="72.476389999999995"/>
    <n v="0"/>
    <n v="0"/>
    <x v="0"/>
    <s v="."/>
    <s v="."/>
    <s v="."/>
    <s v="."/>
    <n v="0"/>
    <n v="0"/>
    <n v="0"/>
    <n v="0"/>
    <n v="0"/>
    <n v="34"/>
    <n v="0"/>
    <m/>
    <x v="7"/>
    <x v="5"/>
    <m/>
    <m/>
  </r>
  <r>
    <x v="1007"/>
    <m/>
    <s v="female"/>
    <m/>
    <n v="27"/>
    <n v="82.264206000000001"/>
    <n v="0"/>
    <n v="0"/>
    <x v="0"/>
    <s v="."/>
    <s v="."/>
    <s v="."/>
    <s v="."/>
    <n v="0"/>
    <n v="0"/>
    <n v="0"/>
    <n v="0"/>
    <n v="0"/>
    <n v="33"/>
    <n v="0"/>
    <m/>
    <x v="9"/>
    <x v="115"/>
    <m/>
    <m/>
  </r>
  <r>
    <x v="1007"/>
    <m/>
    <s v="female"/>
    <m/>
    <n v="30"/>
    <n v="82.264206000000001"/>
    <n v="0"/>
    <n v="0"/>
    <x v="0"/>
    <s v="Remote CVD"/>
    <s v="."/>
    <s v="."/>
    <s v="."/>
    <n v="0"/>
    <n v="0"/>
    <n v="0"/>
    <n v="0"/>
    <n v="0"/>
    <n v="33"/>
    <n v="0"/>
    <m/>
    <x v="9"/>
    <x v="113"/>
    <m/>
    <m/>
  </r>
  <r>
    <x v="1007"/>
    <m/>
    <s v="female"/>
    <m/>
    <n v="26"/>
    <n v="82.264206000000001"/>
    <n v="0"/>
    <n v="0"/>
    <x v="0"/>
    <s v="Active CVD"/>
    <s v="Remote Hypothyroidism"/>
    <s v="."/>
    <s v="."/>
    <n v="0"/>
    <n v="0"/>
    <n v="0"/>
    <n v="0"/>
    <n v="0"/>
    <n v="33"/>
    <n v="0"/>
    <m/>
    <x v="9"/>
    <x v="65"/>
    <m/>
    <m/>
  </r>
  <r>
    <x v="1007"/>
    <m/>
    <s v="female"/>
    <m/>
    <n v="29"/>
    <n v="82.264206000000001"/>
    <n v="0"/>
    <n v="0"/>
    <x v="0"/>
    <s v="."/>
    <s v="."/>
    <s v="."/>
    <s v="."/>
    <n v="0"/>
    <n v="0"/>
    <n v="0"/>
    <n v="0"/>
    <n v="0"/>
    <n v="33"/>
    <n v="0"/>
    <m/>
    <x v="9"/>
    <x v="115"/>
    <m/>
    <m/>
  </r>
  <r>
    <x v="1007"/>
    <m/>
    <s v="female"/>
    <m/>
    <n v="29"/>
    <n v="82.264206000000001"/>
    <n v="0"/>
    <n v="0"/>
    <x v="0"/>
    <s v="Remote Other neurol/med diagnoses"/>
    <s v="."/>
    <s v="."/>
    <s v="."/>
    <n v="0"/>
    <n v="0"/>
    <n v="0"/>
    <n v="0"/>
    <n v="0"/>
    <n v="33"/>
    <n v="0"/>
    <m/>
    <x v="9"/>
    <x v="64"/>
    <m/>
    <m/>
  </r>
  <r>
    <x v="1008"/>
    <m/>
    <s v="female"/>
    <m/>
    <n v="30"/>
    <n v="52.109512000000002"/>
    <n v="0"/>
    <n v="0"/>
    <x v="0"/>
    <s v="Active Mood disorder"/>
    <s v="."/>
    <s v="."/>
    <s v="."/>
    <n v="0"/>
    <n v="0"/>
    <n v="0"/>
    <n v="0"/>
    <n v="0"/>
    <n v="34"/>
    <n v="0"/>
    <m/>
    <x v="23"/>
    <x v="35"/>
    <m/>
    <m/>
  </r>
  <r>
    <x v="1008"/>
    <m/>
    <s v="female"/>
    <m/>
    <n v="30"/>
    <n v="52.109512000000002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009"/>
    <m/>
    <s v="male"/>
    <m/>
    <n v="29"/>
    <n v="66.880219999999994"/>
    <n v="0"/>
    <n v="0"/>
    <x v="0"/>
    <s v="."/>
    <s v="."/>
    <s v="."/>
    <s v="."/>
    <n v="0"/>
    <n v="0"/>
    <n v="0"/>
    <n v="0"/>
    <n v="0"/>
    <n v="23"/>
    <n v="0"/>
    <m/>
    <x v="6"/>
    <x v="208"/>
    <m/>
    <m/>
  </r>
  <r>
    <x v="1009"/>
    <m/>
    <s v="male"/>
    <m/>
    <n v="28"/>
    <n v="66.880219999999994"/>
    <n v="0"/>
    <n v="0"/>
    <x v="0"/>
    <s v="."/>
    <s v="."/>
    <s v="."/>
    <s v="."/>
    <n v="0"/>
    <n v="0"/>
    <n v="0"/>
    <n v="0"/>
    <n v="0"/>
    <n v="23"/>
    <n v="0"/>
    <m/>
    <x v="6"/>
    <x v="201"/>
    <m/>
    <m/>
  </r>
  <r>
    <x v="1010"/>
    <m/>
    <s v="female"/>
    <m/>
    <n v="30"/>
    <n v="47.783709999999999"/>
    <n v="0"/>
    <n v="0"/>
    <x v="0"/>
    <s v="."/>
    <s v="."/>
    <s v="."/>
    <s v="."/>
    <n v="0"/>
    <n v="0"/>
    <n v="0"/>
    <n v="0"/>
    <n v="0"/>
    <n v="23"/>
    <n v="0"/>
    <m/>
    <x v="0"/>
    <x v="118"/>
    <m/>
    <m/>
  </r>
  <r>
    <x v="1010"/>
    <m/>
    <s v="female"/>
    <m/>
    <n v="30"/>
    <n v="47.783709999999999"/>
    <n v="0"/>
    <n v="0"/>
    <x v="0"/>
    <s v="Remote Mood disorder"/>
    <s v="."/>
    <s v="."/>
    <s v="."/>
    <n v="0"/>
    <n v="0"/>
    <n v="0"/>
    <n v="0"/>
    <n v="0"/>
    <n v="23"/>
    <n v="0"/>
    <m/>
    <x v="3"/>
    <x v="74"/>
    <m/>
    <m/>
  </r>
  <r>
    <x v="1010"/>
    <m/>
    <s v="female"/>
    <m/>
    <n v="30"/>
    <n v="47.783709999999999"/>
    <n v="0"/>
    <n v="0"/>
    <x v="0"/>
    <s v="."/>
    <s v="."/>
    <s v="."/>
    <s v="."/>
    <n v="0"/>
    <n v="0"/>
    <n v="0"/>
    <n v="0"/>
    <n v="0"/>
    <n v="23"/>
    <n v="0"/>
    <m/>
    <x v="1"/>
    <x v="74"/>
    <m/>
    <m/>
  </r>
  <r>
    <x v="1010"/>
    <m/>
    <s v="female"/>
    <m/>
    <n v="29"/>
    <n v="47.783709999999999"/>
    <n v="0"/>
    <n v="0"/>
    <x v="0"/>
    <s v="."/>
    <s v="."/>
    <s v="."/>
    <s v="."/>
    <n v="0"/>
    <n v="0"/>
    <n v="0"/>
    <n v="0"/>
    <n v="0"/>
    <n v="23"/>
    <n v="0"/>
    <m/>
    <x v="1"/>
    <x v="10"/>
    <m/>
    <m/>
  </r>
  <r>
    <x v="1011"/>
    <m/>
    <s v="male"/>
    <m/>
    <n v="30"/>
    <n v="68.164270000000002"/>
    <n v="0.5"/>
    <n v="0"/>
    <x v="18"/>
    <s v="."/>
    <s v="."/>
    <s v="."/>
    <s v="."/>
    <n v="0"/>
    <n v="0.5"/>
    <n v="0.5"/>
    <n v="0"/>
    <n v="0"/>
    <n v="44"/>
    <n v="1"/>
    <m/>
    <x v="14"/>
    <x v="110"/>
    <m/>
    <m/>
  </r>
  <r>
    <x v="1011"/>
    <m/>
    <s v="male"/>
    <m/>
    <n v="30"/>
    <n v="68.164270000000002"/>
    <n v="0.5"/>
    <n v="0"/>
    <x v="18"/>
    <s v="."/>
    <s v="."/>
    <s v="."/>
    <s v="."/>
    <n v="0"/>
    <n v="0.5"/>
    <n v="0.5"/>
    <n v="0"/>
    <n v="0"/>
    <n v="44"/>
    <n v="1"/>
    <m/>
    <x v="14"/>
    <x v="110"/>
    <m/>
    <m/>
  </r>
  <r>
    <x v="1012"/>
    <m/>
    <s v="female"/>
    <m/>
    <n v="30"/>
    <n v="74.036963999999998"/>
    <n v="0"/>
    <n v="0"/>
    <x v="0"/>
    <s v="."/>
    <s v="."/>
    <s v="."/>
    <s v="."/>
    <n v="0"/>
    <n v="0"/>
    <n v="0"/>
    <n v="0"/>
    <n v="0"/>
    <n v="33"/>
    <n v="0"/>
    <m/>
    <x v="1"/>
    <x v="80"/>
    <m/>
    <m/>
  </r>
  <r>
    <x v="1012"/>
    <m/>
    <s v="female"/>
    <m/>
    <n v="29"/>
    <n v="74.036963999999998"/>
    <n v="0"/>
    <n v="0"/>
    <x v="0"/>
    <s v="."/>
    <s v="."/>
    <s v="."/>
    <s v="."/>
    <n v="0"/>
    <n v="0"/>
    <n v="0"/>
    <n v="0"/>
    <n v="0"/>
    <n v="33"/>
    <n v="0"/>
    <m/>
    <x v="1"/>
    <x v="11"/>
    <m/>
    <m/>
  </r>
  <r>
    <x v="1012"/>
    <m/>
    <s v="female"/>
    <m/>
    <n v="30"/>
    <n v="74.036963999999998"/>
    <n v="0"/>
    <n v="0"/>
    <x v="0"/>
    <s v="Remote Mood disorder"/>
    <s v="."/>
    <s v="."/>
    <s v="."/>
    <n v="0"/>
    <n v="0"/>
    <n v="0"/>
    <n v="0"/>
    <n v="0"/>
    <n v="33"/>
    <n v="0"/>
    <m/>
    <x v="2"/>
    <x v="10"/>
    <m/>
    <m/>
  </r>
  <r>
    <x v="1012"/>
    <m/>
    <s v="female"/>
    <m/>
    <n v="30"/>
    <n v="74.036963999999998"/>
    <n v="0"/>
    <n v="0"/>
    <x v="0"/>
    <s v="Remote Mood disorder"/>
    <s v="."/>
    <s v="."/>
    <s v="."/>
    <n v="0"/>
    <n v="0"/>
    <n v="0"/>
    <n v="0"/>
    <n v="0"/>
    <n v="33"/>
    <n v="0"/>
    <m/>
    <x v="2"/>
    <x v="10"/>
    <m/>
    <m/>
  </r>
  <r>
    <x v="1012"/>
    <m/>
    <s v="female"/>
    <m/>
    <n v="28"/>
    <n v="74.036963999999998"/>
    <n v="0"/>
    <n v="0"/>
    <x v="0"/>
    <s v="."/>
    <s v="."/>
    <s v="."/>
    <s v="."/>
    <n v="0"/>
    <n v="0"/>
    <n v="0"/>
    <n v="0"/>
    <n v="0"/>
    <n v="33"/>
    <n v="0"/>
    <m/>
    <x v="2"/>
    <x v="44"/>
    <m/>
    <m/>
  </r>
  <r>
    <x v="1012"/>
    <m/>
    <s v="female"/>
    <m/>
    <n v="28"/>
    <n v="74.036963999999998"/>
    <n v="0"/>
    <n v="0"/>
    <x v="0"/>
    <s v="."/>
    <s v="."/>
    <s v="."/>
    <s v="."/>
    <n v="0"/>
    <n v="0"/>
    <n v="0"/>
    <n v="0"/>
    <n v="0"/>
    <n v="33"/>
    <n v="0"/>
    <m/>
    <x v="2"/>
    <x v="73"/>
    <m/>
    <m/>
  </r>
  <r>
    <x v="1012"/>
    <m/>
    <s v="female"/>
    <m/>
    <n v="30"/>
    <n v="74.036963999999998"/>
    <n v="0"/>
    <n v="0"/>
    <x v="0"/>
    <s v="."/>
    <s v="."/>
    <s v="."/>
    <s v="."/>
    <n v="0"/>
    <n v="0"/>
    <n v="0"/>
    <n v="0"/>
    <n v="0"/>
    <n v="33"/>
    <n v="0"/>
    <m/>
    <x v="2"/>
    <x v="44"/>
    <m/>
    <m/>
  </r>
  <r>
    <x v="1012"/>
    <m/>
    <s v="female"/>
    <m/>
    <n v="28"/>
    <n v="74.036963999999998"/>
    <n v="0"/>
    <n v="0"/>
    <x v="0"/>
    <s v="."/>
    <s v="."/>
    <s v="."/>
    <s v="."/>
    <n v="0"/>
    <n v="0"/>
    <n v="0"/>
    <n v="0"/>
    <n v="0"/>
    <n v="33"/>
    <n v="0"/>
    <m/>
    <x v="2"/>
    <x v="11"/>
    <m/>
    <m/>
  </r>
  <r>
    <x v="1012"/>
    <m/>
    <s v="female"/>
    <m/>
    <n v="29"/>
    <n v="74.036963999999998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13"/>
    <m/>
    <s v="female"/>
    <m/>
    <n v="27"/>
    <n v="65.858999999999995"/>
    <n v="0.5"/>
    <n v="0"/>
    <x v="1"/>
    <s v="Active Mood disorder"/>
    <s v="Active Med-induced Cog Dys"/>
    <s v="Active Other neurol/med diagnoses"/>
    <s v="."/>
    <n v="0"/>
    <n v="0"/>
    <n v="0.5"/>
    <n v="0.5"/>
    <n v="0"/>
    <n v="23"/>
    <n v="1"/>
    <m/>
    <x v="2"/>
    <x v="14"/>
    <m/>
    <m/>
  </r>
  <r>
    <x v="1013"/>
    <m/>
    <s v="female"/>
    <m/>
    <n v="26"/>
    <n v="65.858999999999995"/>
    <n v="0"/>
    <n v="0"/>
    <x v="0"/>
    <s v="Active CVD"/>
    <s v="Active Med-induced Cog Dys"/>
    <s v="Active Other neurol/med diagnoses"/>
    <s v="."/>
    <n v="0"/>
    <n v="0"/>
    <n v="0"/>
    <n v="0"/>
    <n v="0"/>
    <n v="23"/>
    <n v="0"/>
    <m/>
    <x v="2"/>
    <x v="99"/>
    <m/>
    <m/>
  </r>
  <r>
    <x v="1013"/>
    <m/>
    <s v="female"/>
    <m/>
    <n v="28"/>
    <n v="65.858999999999995"/>
    <n v="0"/>
    <n v="0"/>
    <x v="0"/>
    <s v="Active Mood disorder"/>
    <s v="Active Other neurol/med diagnoses"/>
    <s v="."/>
    <s v="."/>
    <n v="0"/>
    <n v="0"/>
    <n v="0"/>
    <n v="0"/>
    <n v="0"/>
    <n v="23"/>
    <n v="0"/>
    <m/>
    <x v="2"/>
    <x v="57"/>
    <m/>
    <m/>
  </r>
  <r>
    <x v="1013"/>
    <m/>
    <s v="female"/>
    <m/>
    <n v="28"/>
    <n v="65.858999999999995"/>
    <n v="0.5"/>
    <n v="0"/>
    <x v="1"/>
    <s v="Active Mood disorder"/>
    <s v="."/>
    <s v="."/>
    <s v="."/>
    <n v="0.5"/>
    <n v="0.5"/>
    <n v="0.5"/>
    <n v="0"/>
    <n v="0"/>
    <n v="23"/>
    <n v="1.5"/>
    <m/>
    <x v="2"/>
    <x v="108"/>
    <m/>
    <m/>
  </r>
  <r>
    <x v="1013"/>
    <m/>
    <s v="female"/>
    <m/>
    <n v="26"/>
    <n v="65.858999999999995"/>
    <n v="0.5"/>
    <n v="0.5"/>
    <x v="1"/>
    <s v="Active Mood disorder"/>
    <s v="Active Med-induced Cog Dys"/>
    <s v="Remote Hypothyroidism"/>
    <s v="Active Alcoholism"/>
    <n v="0.5"/>
    <n v="0.5"/>
    <n v="0.5"/>
    <n v="0.5"/>
    <n v="0"/>
    <n v="23"/>
    <n v="2.5"/>
    <m/>
    <x v="2"/>
    <x v="95"/>
    <m/>
    <m/>
  </r>
  <r>
    <x v="1013"/>
    <m/>
    <s v="female"/>
    <m/>
    <n v="30"/>
    <n v="65.858999999999995"/>
    <n v="0.5"/>
    <n v="0"/>
    <x v="1"/>
    <s v="Active Mood disorder"/>
    <s v="Active Med-induced Cog Dys"/>
    <s v="Remote Hypothyroidism"/>
    <s v="Remote B-12 Deficiency"/>
    <n v="0.5"/>
    <n v="0.5"/>
    <n v="0.5"/>
    <n v="0"/>
    <n v="0"/>
    <n v="23"/>
    <n v="1.5"/>
    <m/>
    <x v="2"/>
    <x v="95"/>
    <m/>
    <m/>
  </r>
  <r>
    <x v="1013"/>
    <m/>
    <s v="female"/>
    <m/>
    <n v="26"/>
    <n v="65.858999999999995"/>
    <n v="0.5"/>
    <n v="0.5"/>
    <x v="1"/>
    <s v="Active Mood disorder"/>
    <s v="Active Med-induced Cog Dys"/>
    <s v="Active Other neurol/med diagnoses"/>
    <s v="."/>
    <n v="0.5"/>
    <n v="0.5"/>
    <n v="0.5"/>
    <n v="0.5"/>
    <n v="0"/>
    <n v="23"/>
    <n v="2.5"/>
    <m/>
    <x v="2"/>
    <x v="132"/>
    <m/>
    <m/>
  </r>
  <r>
    <x v="1013"/>
    <m/>
    <s v="female"/>
    <m/>
    <n v="28"/>
    <n v="65.858999999999995"/>
    <n v="1"/>
    <n v="1"/>
    <x v="12"/>
    <s v="Active Mood disorder"/>
    <s v="Remote Alcoholism"/>
    <s v="."/>
    <s v="."/>
    <n v="1"/>
    <n v="1"/>
    <n v="1"/>
    <n v="1"/>
    <n v="0"/>
    <n v="23"/>
    <n v="5"/>
    <m/>
    <x v="2"/>
    <x v="89"/>
    <m/>
    <m/>
  </r>
  <r>
    <x v="1014"/>
    <m/>
    <s v="male"/>
    <m/>
    <n v="29"/>
    <n v="82.992469999999997"/>
    <n v="0"/>
    <n v="0"/>
    <x v="0"/>
    <s v="."/>
    <s v="."/>
    <s v="."/>
    <s v="."/>
    <n v="0"/>
    <n v="0"/>
    <n v="0"/>
    <n v="0"/>
    <n v="0"/>
    <n v="23"/>
    <n v="0"/>
    <m/>
    <x v="6"/>
    <x v="7"/>
    <m/>
    <m/>
  </r>
  <r>
    <x v="1014"/>
    <m/>
    <s v="male"/>
    <m/>
    <n v="26"/>
    <n v="82.992469999999997"/>
    <n v="0"/>
    <n v="0"/>
    <x v="0"/>
    <s v="."/>
    <s v="."/>
    <s v="."/>
    <s v="."/>
    <n v="0"/>
    <n v="0"/>
    <n v="0"/>
    <n v="0"/>
    <n v="0"/>
    <n v="23"/>
    <n v="0"/>
    <m/>
    <x v="6"/>
    <x v="42"/>
    <m/>
    <m/>
  </r>
  <r>
    <x v="1014"/>
    <m/>
    <s v="male"/>
    <m/>
    <n v="28"/>
    <n v="82.992469999999997"/>
    <n v="0"/>
    <n v="0"/>
    <x v="0"/>
    <s v="."/>
    <s v="."/>
    <s v="."/>
    <s v="."/>
    <n v="0"/>
    <n v="0"/>
    <n v="0"/>
    <n v="0"/>
    <n v="0"/>
    <n v="23"/>
    <n v="0"/>
    <m/>
    <x v="6"/>
    <x v="97"/>
    <m/>
    <m/>
  </r>
  <r>
    <x v="1014"/>
    <m/>
    <s v="male"/>
    <m/>
    <n v="28"/>
    <n v="82.992469999999997"/>
    <n v="0"/>
    <n v="0"/>
    <x v="0"/>
    <s v="."/>
    <s v="."/>
    <s v="."/>
    <s v="."/>
    <n v="0"/>
    <n v="0"/>
    <n v="0"/>
    <n v="0"/>
    <n v="0"/>
    <n v="23"/>
    <n v="0"/>
    <m/>
    <x v="6"/>
    <x v="97"/>
    <m/>
    <m/>
  </r>
  <r>
    <x v="1014"/>
    <m/>
    <s v="male"/>
    <m/>
    <n v="29"/>
    <n v="82.992469999999997"/>
    <n v="0.5"/>
    <n v="0"/>
    <x v="1"/>
    <s v="."/>
    <s v="."/>
    <s v="."/>
    <s v="."/>
    <n v="0"/>
    <n v="0.5"/>
    <n v="0.5"/>
    <n v="0"/>
    <n v="0"/>
    <n v="23"/>
    <n v="1"/>
    <m/>
    <x v="6"/>
    <x v="67"/>
    <m/>
    <m/>
  </r>
  <r>
    <x v="1014"/>
    <m/>
    <s v="male"/>
    <m/>
    <n v="26"/>
    <n v="82.992469999999997"/>
    <n v="0.5"/>
    <n v="0.5"/>
    <x v="1"/>
    <s v="Active Bereavement"/>
    <s v="."/>
    <s v="."/>
    <s v="."/>
    <n v="0"/>
    <n v="0.5"/>
    <n v="0.5"/>
    <n v="0"/>
    <n v="0"/>
    <n v="23"/>
    <n v="1.5"/>
    <m/>
    <x v="6"/>
    <x v="117"/>
    <m/>
    <m/>
  </r>
  <r>
    <x v="1015"/>
    <m/>
    <s v="female"/>
    <m/>
    <n v="30"/>
    <n v="75.915120000000002"/>
    <n v="0.5"/>
    <n v="0"/>
    <x v="4"/>
    <s v="."/>
    <s v="."/>
    <s v="."/>
    <s v="."/>
    <n v="0.5"/>
    <n v="0.5"/>
    <n v="0.5"/>
    <n v="0"/>
    <n v="0"/>
    <n v="34"/>
    <n v="1.5"/>
    <m/>
    <x v="1"/>
    <x v="16"/>
    <m/>
    <m/>
  </r>
  <r>
    <x v="1015"/>
    <m/>
    <s v="female"/>
    <m/>
    <n v="26"/>
    <n v="75.915120000000002"/>
    <n v="0.5"/>
    <n v="0.5"/>
    <x v="4"/>
    <s v="."/>
    <s v="."/>
    <s v="."/>
    <s v="."/>
    <n v="0.5"/>
    <n v="1"/>
    <n v="1"/>
    <n v="1"/>
    <n v="0"/>
    <n v="34"/>
    <n v="4"/>
    <m/>
    <x v="1"/>
    <x v="39"/>
    <m/>
    <m/>
  </r>
  <r>
    <x v="1015"/>
    <m/>
    <s v="female"/>
    <m/>
    <n v="19"/>
    <n v="75.915120000000002"/>
    <n v="1"/>
    <n v="1"/>
    <x v="4"/>
    <s v="Remote Mood disorder"/>
    <s v="."/>
    <s v="."/>
    <s v="."/>
    <n v="1"/>
    <n v="1"/>
    <n v="1"/>
    <n v="1"/>
    <n v="0"/>
    <n v="34"/>
    <n v="5"/>
    <m/>
    <x v="1"/>
    <x v="25"/>
    <m/>
    <m/>
  </r>
  <r>
    <x v="1016"/>
    <m/>
    <s v="male"/>
    <m/>
    <n v="30"/>
    <n v="57.420943999999999"/>
    <n v="0"/>
    <n v="0"/>
    <x v="0"/>
    <s v="."/>
    <s v="."/>
    <s v="."/>
    <s v="."/>
    <n v="0"/>
    <n v="0"/>
    <n v="0"/>
    <n v="0"/>
    <n v="0"/>
    <n v="23"/>
    <n v="0"/>
    <m/>
    <x v="14"/>
    <x v="25"/>
    <m/>
    <m/>
  </r>
  <r>
    <x v="1016"/>
    <m/>
    <s v="male"/>
    <m/>
    <n v="30"/>
    <n v="57.420943999999999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1016"/>
    <m/>
    <s v="male"/>
    <m/>
    <n v="29"/>
    <n v="57.420943999999999"/>
    <n v="0"/>
    <n v="0"/>
    <x v="0"/>
    <s v="."/>
    <s v="."/>
    <s v="."/>
    <s v="."/>
    <n v="0"/>
    <n v="0"/>
    <n v="0"/>
    <n v="0"/>
    <n v="0"/>
    <n v="23"/>
    <n v="0"/>
    <m/>
    <x v="16"/>
    <x v="25"/>
    <m/>
    <m/>
  </r>
  <r>
    <x v="1017"/>
    <m/>
    <s v="female"/>
    <m/>
    <n v="30"/>
    <n v="63.989047999999997"/>
    <n v="0.5"/>
    <n v="0"/>
    <x v="28"/>
    <s v="."/>
    <s v="."/>
    <s v="."/>
    <s v="."/>
    <n v="0"/>
    <n v="0"/>
    <n v="0.5"/>
    <n v="0"/>
    <n v="0"/>
    <n v="33"/>
    <n v="0.5"/>
    <m/>
    <x v="0"/>
    <x v="112"/>
    <m/>
    <m/>
  </r>
  <r>
    <x v="1017"/>
    <m/>
    <s v="female"/>
    <m/>
    <n v="29"/>
    <n v="63.989047999999997"/>
    <n v="0.5"/>
    <n v="0"/>
    <x v="2"/>
    <s v="Active Mood disorder"/>
    <s v="."/>
    <s v="."/>
    <s v="."/>
    <n v="0"/>
    <n v="0.5"/>
    <n v="0.5"/>
    <n v="0"/>
    <n v="0"/>
    <n v="33"/>
    <n v="1"/>
    <m/>
    <x v="1"/>
    <x v="17"/>
    <m/>
    <m/>
  </r>
  <r>
    <x v="1017"/>
    <m/>
    <s v="female"/>
    <m/>
    <n v="29"/>
    <n v="63.989047999999997"/>
    <n v="0"/>
    <n v="0"/>
    <x v="0"/>
    <s v="Active Mood disorder"/>
    <s v="."/>
    <s v="."/>
    <s v="."/>
    <n v="0"/>
    <n v="0"/>
    <n v="0"/>
    <n v="0"/>
    <n v="0"/>
    <n v="33"/>
    <n v="0"/>
    <m/>
    <x v="1"/>
    <x v="147"/>
    <m/>
    <m/>
  </r>
  <r>
    <x v="1017"/>
    <m/>
    <s v="female"/>
    <m/>
    <n v="29"/>
    <n v="63.989047999999997"/>
    <n v="0"/>
    <n v="0"/>
    <x v="0"/>
    <s v="Active Mood disorder"/>
    <s v="."/>
    <s v="."/>
    <s v="."/>
    <n v="0"/>
    <n v="0"/>
    <n v="0"/>
    <n v="0"/>
    <n v="0"/>
    <n v="33"/>
    <n v="0"/>
    <m/>
    <x v="3"/>
    <x v="72"/>
    <m/>
    <m/>
  </r>
  <r>
    <x v="1017"/>
    <m/>
    <s v="female"/>
    <m/>
    <n v="30"/>
    <n v="63.989047999999997"/>
    <n v="0"/>
    <n v="0"/>
    <x v="0"/>
    <s v="Active Mood disorder"/>
    <s v="."/>
    <s v="."/>
    <s v="."/>
    <n v="0"/>
    <n v="0"/>
    <n v="0"/>
    <n v="0"/>
    <n v="0"/>
    <n v="33"/>
    <n v="0"/>
    <m/>
    <x v="1"/>
    <x v="18"/>
    <m/>
    <m/>
  </r>
  <r>
    <x v="1017"/>
    <m/>
    <s v="female"/>
    <m/>
    <n v="30"/>
    <n v="63.989047999999997"/>
    <n v="0"/>
    <n v="0"/>
    <x v="0"/>
    <s v="."/>
    <s v="."/>
    <s v="."/>
    <s v="."/>
    <n v="0"/>
    <n v="0"/>
    <n v="0"/>
    <n v="0"/>
    <n v="0"/>
    <n v="33"/>
    <n v="0"/>
    <m/>
    <x v="1"/>
    <x v="14"/>
    <m/>
    <m/>
  </r>
  <r>
    <x v="1017"/>
    <m/>
    <s v="female"/>
    <m/>
    <n v="28"/>
    <n v="63.989047999999997"/>
    <n v="0"/>
    <n v="0"/>
    <x v="0"/>
    <s v="Active Mood disorder"/>
    <s v="."/>
    <s v="."/>
    <s v="."/>
    <n v="0"/>
    <n v="0"/>
    <n v="0"/>
    <n v="0"/>
    <n v="0"/>
    <n v="33"/>
    <n v="0"/>
    <m/>
    <x v="1"/>
    <x v="112"/>
    <m/>
    <m/>
  </r>
  <r>
    <x v="1017"/>
    <m/>
    <s v="female"/>
    <m/>
    <n v="30"/>
    <n v="63.989047999999997"/>
    <n v="0"/>
    <n v="0"/>
    <x v="0"/>
    <s v="."/>
    <s v="."/>
    <s v="."/>
    <s v="."/>
    <n v="0"/>
    <n v="0"/>
    <n v="0"/>
    <n v="0"/>
    <n v="0"/>
    <n v="33"/>
    <n v="0"/>
    <m/>
    <x v="1"/>
    <x v="112"/>
    <m/>
    <m/>
  </r>
  <r>
    <x v="1017"/>
    <m/>
    <s v="female"/>
    <m/>
    <n v="30"/>
    <n v="63.989047999999997"/>
    <n v="0"/>
    <n v="0"/>
    <x v="0"/>
    <s v="Remote Mood disorder"/>
    <s v="."/>
    <s v="."/>
    <s v="."/>
    <n v="0"/>
    <n v="0"/>
    <n v="0"/>
    <n v="0"/>
    <n v="0"/>
    <n v="33"/>
    <n v="0"/>
    <m/>
    <x v="1"/>
    <x v="43"/>
    <m/>
    <m/>
  </r>
  <r>
    <x v="1017"/>
    <m/>
    <s v="female"/>
    <m/>
    <n v="30"/>
    <n v="63.989047999999997"/>
    <n v="0"/>
    <n v="0"/>
    <x v="0"/>
    <s v="Remote Mood disorder"/>
    <s v="."/>
    <s v="."/>
    <s v="."/>
    <n v="0"/>
    <n v="0"/>
    <n v="0"/>
    <n v="0"/>
    <n v="0"/>
    <n v="33"/>
    <n v="0"/>
    <m/>
    <x v="1"/>
    <x v="43"/>
    <m/>
    <m/>
  </r>
  <r>
    <x v="1017"/>
    <m/>
    <s v="female"/>
    <m/>
    <n v="30"/>
    <n v="63.989047999999997"/>
    <n v="0"/>
    <n v="0"/>
    <x v="0"/>
    <s v="Active Mood disorder"/>
    <s v="."/>
    <s v="."/>
    <s v="."/>
    <n v="0"/>
    <n v="0"/>
    <n v="0"/>
    <n v="0"/>
    <n v="0"/>
    <n v="33"/>
    <n v="0"/>
    <m/>
    <x v="3"/>
    <x v="48"/>
    <m/>
    <m/>
  </r>
  <r>
    <x v="1017"/>
    <m/>
    <s v="female"/>
    <m/>
    <n v="30"/>
    <n v="63.989047999999997"/>
    <n v="0"/>
    <n v="0"/>
    <x v="0"/>
    <s v="."/>
    <s v="."/>
    <s v="."/>
    <s v="."/>
    <n v="0"/>
    <n v="0"/>
    <n v="0"/>
    <n v="0"/>
    <n v="0"/>
    <n v="33"/>
    <n v="0"/>
    <m/>
    <x v="1"/>
    <x v="2"/>
    <m/>
    <m/>
  </r>
  <r>
    <x v="1018"/>
    <m/>
    <s v="female"/>
    <m/>
    <n v="29"/>
    <n v="74.277889999999999"/>
    <n v="0"/>
    <n v="0"/>
    <x v="0"/>
    <s v="."/>
    <s v="."/>
    <s v="."/>
    <s v="."/>
    <n v="0"/>
    <n v="0"/>
    <n v="0"/>
    <n v="0"/>
    <n v="0"/>
    <n v="34"/>
    <n v="0"/>
    <m/>
    <x v="10"/>
    <x v="169"/>
    <m/>
    <m/>
  </r>
  <r>
    <x v="1018"/>
    <m/>
    <s v="female"/>
    <m/>
    <n v="25"/>
    <n v="74.277889999999999"/>
    <n v="0"/>
    <n v="0"/>
    <x v="0"/>
    <s v="Active Other neurol/med diagnoses"/>
    <s v="."/>
    <s v="."/>
    <s v="."/>
    <n v="0"/>
    <n v="0"/>
    <n v="0"/>
    <n v="0"/>
    <n v="0"/>
    <n v="34"/>
    <n v="0"/>
    <m/>
    <x v="4"/>
    <x v="161"/>
    <m/>
    <m/>
  </r>
  <r>
    <x v="1018"/>
    <m/>
    <s v="female"/>
    <m/>
    <n v="26"/>
    <n v="74.277889999999999"/>
    <n v="0.5"/>
    <n v="0"/>
    <x v="1"/>
    <s v="Active Other neurol/med diagnoses"/>
    <s v="."/>
    <s v="."/>
    <s v="."/>
    <n v="0"/>
    <n v="0"/>
    <n v="0.5"/>
    <n v="0"/>
    <n v="0"/>
    <n v="34"/>
    <n v="0.5"/>
    <m/>
    <x v="4"/>
    <x v="216"/>
    <m/>
    <m/>
  </r>
  <r>
    <x v="1018"/>
    <m/>
    <s v="female"/>
    <m/>
    <n v="27"/>
    <n v="74.277889999999999"/>
    <n v="0"/>
    <n v="0"/>
    <x v="0"/>
    <s v="."/>
    <s v="."/>
    <s v="."/>
    <s v="."/>
    <n v="0"/>
    <n v="0"/>
    <n v="0"/>
    <n v="0"/>
    <n v="0"/>
    <n v="34"/>
    <n v="0"/>
    <m/>
    <x v="10"/>
    <x v="162"/>
    <m/>
    <m/>
  </r>
  <r>
    <x v="1018"/>
    <m/>
    <s v="female"/>
    <m/>
    <n v="28"/>
    <n v="74.277889999999999"/>
    <n v="0.5"/>
    <n v="0"/>
    <x v="15"/>
    <s v="Active Other neurol/med diagnoses"/>
    <s v="."/>
    <s v="."/>
    <s v="."/>
    <n v="0"/>
    <n v="0"/>
    <n v="0.5"/>
    <n v="0"/>
    <n v="0"/>
    <n v="34"/>
    <n v="0.5"/>
    <m/>
    <x v="10"/>
    <x v="217"/>
    <m/>
    <m/>
  </r>
  <r>
    <x v="1019"/>
    <m/>
    <s v="female"/>
    <m/>
    <n v="29"/>
    <n v="82.611909999999995"/>
    <n v="0"/>
    <n v="0"/>
    <x v="0"/>
    <s v="Active Mood disorder"/>
    <s v="."/>
    <s v="."/>
    <s v="."/>
    <n v="0"/>
    <n v="0"/>
    <n v="0"/>
    <n v="0"/>
    <n v="0"/>
    <n v="33"/>
    <n v="0"/>
    <m/>
    <x v="1"/>
    <x v="112"/>
    <m/>
    <m/>
  </r>
  <r>
    <x v="1019"/>
    <m/>
    <s v="female"/>
    <m/>
    <n v="28"/>
    <n v="82.611909999999995"/>
    <n v="0"/>
    <n v="0"/>
    <x v="0"/>
    <s v="."/>
    <s v="."/>
    <s v="."/>
    <s v="."/>
    <n v="0"/>
    <n v="0.5"/>
    <n v="0"/>
    <n v="0"/>
    <n v="0"/>
    <n v="33"/>
    <n v="0.5"/>
    <m/>
    <x v="2"/>
    <x v="15"/>
    <m/>
    <m/>
  </r>
  <r>
    <x v="1019"/>
    <m/>
    <s v="female"/>
    <m/>
    <n v="28"/>
    <n v="82.611909999999995"/>
    <n v="0"/>
    <n v="0"/>
    <x v="0"/>
    <s v="."/>
    <s v="."/>
    <s v="."/>
    <s v="."/>
    <n v="0"/>
    <n v="0"/>
    <n v="0"/>
    <n v="0"/>
    <n v="0"/>
    <n v="33"/>
    <n v="0"/>
    <m/>
    <x v="1"/>
    <x v="80"/>
    <m/>
    <m/>
  </r>
  <r>
    <x v="1019"/>
    <m/>
    <s v="female"/>
    <m/>
    <n v="28"/>
    <n v="82.611909999999995"/>
    <n v="0"/>
    <n v="0"/>
    <x v="0"/>
    <s v="Active Other neurol/med diagnoses"/>
    <s v="."/>
    <s v="."/>
    <s v="."/>
    <n v="0"/>
    <n v="0"/>
    <n v="0"/>
    <n v="0"/>
    <n v="0"/>
    <n v="33"/>
    <n v="0"/>
    <m/>
    <x v="2"/>
    <x v="12"/>
    <m/>
    <m/>
  </r>
  <r>
    <x v="1019"/>
    <m/>
    <s v="female"/>
    <m/>
    <n v="26"/>
    <n v="82.611909999999995"/>
    <n v="0"/>
    <n v="0"/>
    <x v="0"/>
    <s v="."/>
    <s v="."/>
    <s v="."/>
    <s v="."/>
    <n v="0"/>
    <n v="0"/>
    <n v="0"/>
    <n v="0"/>
    <n v="0"/>
    <n v="33"/>
    <n v="0"/>
    <m/>
    <x v="2"/>
    <x v="48"/>
    <m/>
    <m/>
  </r>
  <r>
    <x v="1019"/>
    <m/>
    <s v="female"/>
    <m/>
    <n v="29"/>
    <n v="82.611909999999995"/>
    <n v="0"/>
    <n v="0"/>
    <x v="0"/>
    <s v="."/>
    <s v="."/>
    <s v="."/>
    <s v="."/>
    <n v="0"/>
    <n v="0"/>
    <n v="0"/>
    <n v="0"/>
    <n v="0"/>
    <n v="33"/>
    <n v="0"/>
    <m/>
    <x v="2"/>
    <x v="63"/>
    <m/>
    <m/>
  </r>
  <r>
    <x v="1019"/>
    <m/>
    <s v="female"/>
    <m/>
    <n v="27"/>
    <n v="82.611909999999995"/>
    <n v="0"/>
    <n v="0"/>
    <x v="0"/>
    <s v="."/>
    <s v="."/>
    <s v="."/>
    <s v="."/>
    <n v="0"/>
    <n v="0"/>
    <n v="0"/>
    <n v="0"/>
    <n v="0"/>
    <n v="33"/>
    <n v="0"/>
    <m/>
    <x v="5"/>
    <x v="38"/>
    <m/>
    <m/>
  </r>
  <r>
    <x v="1019"/>
    <m/>
    <s v="female"/>
    <m/>
    <n v="26"/>
    <n v="82.611909999999995"/>
    <n v="0"/>
    <n v="0"/>
    <x v="0"/>
    <s v="."/>
    <s v="."/>
    <s v="."/>
    <s v="."/>
    <n v="0"/>
    <n v="0"/>
    <n v="0"/>
    <n v="0"/>
    <n v="0"/>
    <n v="33"/>
    <n v="0"/>
    <m/>
    <x v="5"/>
    <x v="11"/>
    <m/>
    <m/>
  </r>
  <r>
    <x v="1020"/>
    <m/>
    <s v="female"/>
    <m/>
    <n v="30"/>
    <n v="69.998633999999996"/>
    <n v="0"/>
    <n v="0"/>
    <x v="0"/>
    <s v="."/>
    <s v="."/>
    <s v="."/>
    <s v="."/>
    <n v="0"/>
    <n v="0"/>
    <n v="0"/>
    <n v="0"/>
    <n v="0"/>
    <n v="33"/>
    <n v="0"/>
    <m/>
    <x v="0"/>
    <x v="150"/>
    <m/>
    <m/>
  </r>
  <r>
    <x v="1020"/>
    <m/>
    <s v="female"/>
    <m/>
    <n v="28"/>
    <n v="69.998633999999996"/>
    <n v="0"/>
    <n v="0"/>
    <x v="0"/>
    <s v="."/>
    <s v="."/>
    <s v="."/>
    <s v="."/>
    <n v="0"/>
    <n v="0"/>
    <n v="0"/>
    <n v="0"/>
    <n v="0"/>
    <n v="33"/>
    <n v="0"/>
    <m/>
    <x v="0"/>
    <x v="188"/>
    <m/>
    <m/>
  </r>
  <r>
    <x v="1020"/>
    <m/>
    <s v="female"/>
    <m/>
    <n v="30"/>
    <n v="69.998633999999996"/>
    <n v="0"/>
    <n v="0"/>
    <x v="0"/>
    <s v="."/>
    <s v="."/>
    <s v="."/>
    <s v="."/>
    <n v="0"/>
    <n v="0"/>
    <n v="0"/>
    <n v="0"/>
    <n v="0"/>
    <n v="33"/>
    <n v="0"/>
    <m/>
    <x v="0"/>
    <x v="184"/>
    <m/>
    <m/>
  </r>
  <r>
    <x v="1020"/>
    <m/>
    <s v="female"/>
    <m/>
    <n v="30"/>
    <n v="69.998633999999996"/>
    <n v="0"/>
    <n v="0"/>
    <x v="0"/>
    <s v="."/>
    <s v="."/>
    <s v="."/>
    <s v="."/>
    <n v="0"/>
    <n v="0"/>
    <n v="0"/>
    <n v="0"/>
    <n v="0"/>
    <n v="33"/>
    <n v="0"/>
    <m/>
    <x v="0"/>
    <x v="167"/>
    <m/>
    <m/>
  </r>
  <r>
    <x v="1020"/>
    <m/>
    <s v="female"/>
    <m/>
    <n v="28"/>
    <n v="69.998633999999996"/>
    <n v="0"/>
    <n v="0"/>
    <x v="0"/>
    <s v="."/>
    <s v="."/>
    <s v="."/>
    <s v="."/>
    <n v="0"/>
    <n v="0"/>
    <n v="0"/>
    <n v="0"/>
    <n v="0"/>
    <n v="33"/>
    <n v="0"/>
    <m/>
    <x v="0"/>
    <x v="218"/>
    <m/>
    <m/>
  </r>
  <r>
    <x v="1020"/>
    <m/>
    <s v="female"/>
    <m/>
    <n v="30"/>
    <n v="69.998633999999996"/>
    <n v="0"/>
    <n v="0"/>
    <x v="0"/>
    <s v="."/>
    <s v="."/>
    <s v="."/>
    <s v="."/>
    <n v="0"/>
    <n v="0"/>
    <n v="0"/>
    <n v="0"/>
    <n v="0"/>
    <n v="33"/>
    <n v="0"/>
    <m/>
    <x v="0"/>
    <x v="60"/>
    <m/>
    <m/>
  </r>
  <r>
    <x v="1020"/>
    <m/>
    <s v="female"/>
    <m/>
    <n v="28"/>
    <n v="69.998633999999996"/>
    <n v="0"/>
    <n v="0"/>
    <x v="0"/>
    <s v="Active Hypothyroidism"/>
    <s v="."/>
    <s v="."/>
    <s v="."/>
    <n v="0"/>
    <n v="0"/>
    <n v="0"/>
    <n v="0"/>
    <n v="0"/>
    <n v="33"/>
    <n v="0"/>
    <m/>
    <x v="2"/>
    <x v="174"/>
    <m/>
    <m/>
  </r>
  <r>
    <x v="1020"/>
    <m/>
    <s v="female"/>
    <m/>
    <n v="27"/>
    <n v="69.998633999999996"/>
    <n v="0"/>
    <n v="0"/>
    <x v="0"/>
    <s v="."/>
    <s v="."/>
    <s v="."/>
    <s v="."/>
    <n v="0"/>
    <n v="0"/>
    <n v="0"/>
    <n v="0"/>
    <n v="0"/>
    <n v="33"/>
    <n v="0"/>
    <m/>
    <x v="5"/>
    <x v="93"/>
    <m/>
    <m/>
  </r>
  <r>
    <x v="1020"/>
    <m/>
    <s v="female"/>
    <m/>
    <n v="27"/>
    <n v="69.998633999999996"/>
    <n v="0"/>
    <n v="0"/>
    <x v="0"/>
    <s v="."/>
    <s v="."/>
    <s v="."/>
    <s v="."/>
    <n v="0"/>
    <n v="0"/>
    <n v="0"/>
    <n v="0"/>
    <n v="0"/>
    <n v="33"/>
    <n v="0"/>
    <m/>
    <x v="5"/>
    <x v="184"/>
    <m/>
    <m/>
  </r>
  <r>
    <x v="1020"/>
    <m/>
    <s v="female"/>
    <m/>
    <n v="28"/>
    <n v="69.998633999999996"/>
    <n v="0"/>
    <n v="0"/>
    <x v="0"/>
    <s v="Remote Hypothyroidism"/>
    <s v="."/>
    <s v="."/>
    <s v="."/>
    <n v="0"/>
    <n v="0"/>
    <n v="0"/>
    <n v="0"/>
    <n v="0"/>
    <n v="33"/>
    <n v="0"/>
    <m/>
    <x v="5"/>
    <x v="205"/>
    <m/>
    <m/>
  </r>
  <r>
    <x v="1020"/>
    <m/>
    <s v="female"/>
    <m/>
    <n v="26"/>
    <n v="69.998633999999996"/>
    <n v="0"/>
    <n v="0"/>
    <x v="0"/>
    <s v="Remote Hypothyroidism"/>
    <s v="."/>
    <s v="."/>
    <s v="."/>
    <n v="0"/>
    <n v="0"/>
    <n v="0"/>
    <n v="0"/>
    <n v="0"/>
    <n v="33"/>
    <n v="0"/>
    <m/>
    <x v="9"/>
    <x v="184"/>
    <m/>
    <m/>
  </r>
  <r>
    <x v="1020"/>
    <m/>
    <s v="female"/>
    <m/>
    <n v="27"/>
    <n v="69.998633999999996"/>
    <n v="0"/>
    <n v="0"/>
    <x v="0"/>
    <s v="."/>
    <s v="."/>
    <s v="."/>
    <s v="."/>
    <n v="0"/>
    <n v="0"/>
    <n v="0"/>
    <n v="0"/>
    <n v="0"/>
    <n v="33"/>
    <n v="0"/>
    <m/>
    <x v="9"/>
    <x v="186"/>
    <m/>
    <m/>
  </r>
  <r>
    <x v="1020"/>
    <m/>
    <s v="female"/>
    <m/>
    <n v="26"/>
    <n v="69.998633999999996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20"/>
    <m/>
    <s v="female"/>
    <m/>
    <n v="25"/>
    <n v="69.998633999999996"/>
    <n v="0.5"/>
    <n v="0.5"/>
    <x v="1"/>
    <s v="Active Mood disorder"/>
    <s v="."/>
    <s v="."/>
    <s v="."/>
    <n v="0"/>
    <n v="0.5"/>
    <n v="0.5"/>
    <n v="0"/>
    <n v="0"/>
    <n v="33"/>
    <n v="1.5"/>
    <m/>
    <x v="5"/>
    <x v="188"/>
    <m/>
    <m/>
  </r>
  <r>
    <x v="1020"/>
    <m/>
    <s v="female"/>
    <m/>
    <n v="25"/>
    <n v="69.998633999999996"/>
    <n v="0.5"/>
    <n v="0.5"/>
    <x v="4"/>
    <s v="Active Mood disorder"/>
    <s v="Remote Hypothyroidism"/>
    <s v="."/>
    <s v="."/>
    <n v="0.5"/>
    <n v="0.5"/>
    <n v="0.5"/>
    <n v="0"/>
    <n v="0"/>
    <n v="33"/>
    <n v="2"/>
    <m/>
    <x v="5"/>
    <x v="149"/>
    <m/>
    <m/>
  </r>
  <r>
    <x v="1021"/>
    <m/>
    <s v="male"/>
    <m/>
    <n v="29"/>
    <n v="72.432580000000002"/>
    <n v="0"/>
    <n v="0"/>
    <x v="0"/>
    <s v="."/>
    <s v="."/>
    <s v="."/>
    <s v="."/>
    <n v="0"/>
    <n v="0"/>
    <n v="0"/>
    <n v="0"/>
    <n v="0"/>
    <n v="23"/>
    <n v="0"/>
    <m/>
    <x v="0"/>
    <x v="154"/>
    <m/>
    <m/>
  </r>
  <r>
    <x v="1021"/>
    <m/>
    <s v="male"/>
    <m/>
    <n v="27"/>
    <n v="72.432580000000002"/>
    <n v="0"/>
    <n v="0"/>
    <x v="0"/>
    <s v="."/>
    <s v="."/>
    <s v="."/>
    <s v="."/>
    <n v="0"/>
    <n v="0"/>
    <n v="0"/>
    <n v="0"/>
    <n v="0"/>
    <n v="23"/>
    <n v="0"/>
    <m/>
    <x v="8"/>
    <x v="154"/>
    <m/>
    <m/>
  </r>
  <r>
    <x v="1021"/>
    <m/>
    <s v="male"/>
    <m/>
    <n v="29"/>
    <n v="72.432580000000002"/>
    <n v="0.5"/>
    <n v="0"/>
    <x v="2"/>
    <s v="Active Mood disorder"/>
    <s v="."/>
    <s v="."/>
    <s v="."/>
    <n v="0"/>
    <n v="0"/>
    <n v="0.5"/>
    <n v="0"/>
    <n v="0"/>
    <n v="23"/>
    <n v="0.5"/>
    <m/>
    <x v="4"/>
    <x v="49"/>
    <m/>
    <m/>
  </r>
  <r>
    <x v="1021"/>
    <m/>
    <s v="male"/>
    <m/>
    <n v="29"/>
    <n v="72.432580000000002"/>
    <n v="0"/>
    <n v="0"/>
    <x v="0"/>
    <s v="Active Mood disorder"/>
    <s v="."/>
    <s v="."/>
    <s v="."/>
    <n v="0"/>
    <n v="0"/>
    <n v="0"/>
    <n v="0"/>
    <n v="0"/>
    <n v="23"/>
    <n v="0"/>
    <m/>
    <x v="4"/>
    <x v="49"/>
    <m/>
    <m/>
  </r>
  <r>
    <x v="1021"/>
    <m/>
    <s v="male"/>
    <m/>
    <n v="29"/>
    <n v="72.432580000000002"/>
    <n v="0.5"/>
    <n v="0.5"/>
    <x v="1"/>
    <s v="."/>
    <s v="."/>
    <s v="."/>
    <s v="."/>
    <n v="0"/>
    <n v="0.5"/>
    <n v="0.5"/>
    <n v="0"/>
    <n v="0"/>
    <n v="23"/>
    <n v="1.5"/>
    <m/>
    <x v="4"/>
    <x v="23"/>
    <m/>
    <m/>
  </r>
  <r>
    <x v="1021"/>
    <m/>
    <s v="male"/>
    <m/>
    <n v="26"/>
    <n v="72.432580000000002"/>
    <n v="0"/>
    <n v="0"/>
    <x v="0"/>
    <s v="Remote Mood disorder"/>
    <s v="Remote Hypothyroidism"/>
    <s v="."/>
    <s v="."/>
    <n v="0"/>
    <n v="0"/>
    <n v="0"/>
    <n v="0.5"/>
    <n v="0"/>
    <n v="23"/>
    <n v="0.5"/>
    <m/>
    <x v="4"/>
    <x v="42"/>
    <m/>
    <m/>
  </r>
  <r>
    <x v="1021"/>
    <m/>
    <s v="male"/>
    <m/>
    <n v="29"/>
    <n v="72.432580000000002"/>
    <n v="0"/>
    <n v="0"/>
    <x v="0"/>
    <s v="."/>
    <s v="."/>
    <s v="."/>
    <s v="."/>
    <n v="0"/>
    <n v="0.5"/>
    <n v="0"/>
    <n v="0"/>
    <n v="0"/>
    <n v="23"/>
    <n v="0.5"/>
    <m/>
    <x v="4"/>
    <x v="154"/>
    <m/>
    <m/>
  </r>
  <r>
    <x v="1021"/>
    <m/>
    <s v="male"/>
    <m/>
    <n v="30"/>
    <n v="72.432580000000002"/>
    <n v="0"/>
    <n v="0"/>
    <x v="0"/>
    <s v="Remote Mood disorder"/>
    <s v="."/>
    <s v="."/>
    <s v="."/>
    <n v="0"/>
    <n v="0.5"/>
    <n v="0"/>
    <n v="0"/>
    <n v="0"/>
    <n v="23"/>
    <n v="0.5"/>
    <m/>
    <x v="4"/>
    <x v="3"/>
    <m/>
    <m/>
  </r>
  <r>
    <x v="1021"/>
    <m/>
    <s v="male"/>
    <m/>
    <n v="29"/>
    <n v="72.432580000000002"/>
    <n v="0.5"/>
    <n v="0"/>
    <x v="1"/>
    <s v="."/>
    <s v="."/>
    <s v="."/>
    <s v="."/>
    <n v="0"/>
    <n v="0"/>
    <n v="0.5"/>
    <n v="0"/>
    <n v="0"/>
    <n v="23"/>
    <n v="0.5"/>
    <m/>
    <x v="4"/>
    <x v="3"/>
    <m/>
    <m/>
  </r>
  <r>
    <x v="1021"/>
    <m/>
    <s v="male"/>
    <m/>
    <n v="27"/>
    <n v="72.432580000000002"/>
    <n v="0.5"/>
    <n v="0"/>
    <x v="1"/>
    <s v="Remote Mood disorder"/>
    <s v="Remote Hypothyroidism"/>
    <s v="."/>
    <s v="."/>
    <n v="0"/>
    <n v="0.5"/>
    <n v="0.5"/>
    <n v="0"/>
    <n v="0"/>
    <n v="23"/>
    <n v="1"/>
    <m/>
    <x v="4"/>
    <x v="67"/>
    <m/>
    <m/>
  </r>
  <r>
    <x v="1021"/>
    <m/>
    <s v="male"/>
    <m/>
    <n v="24"/>
    <n v="72.432580000000002"/>
    <n v="0.5"/>
    <n v="0.5"/>
    <x v="1"/>
    <s v="Remote CVD"/>
    <s v="Remote Hypothyroidism"/>
    <s v="."/>
    <s v="."/>
    <n v="1"/>
    <n v="1"/>
    <n v="1"/>
    <n v="0.5"/>
    <n v="1"/>
    <n v="23"/>
    <n v="5"/>
    <m/>
    <x v="3"/>
    <x v="117"/>
    <m/>
    <m/>
  </r>
  <r>
    <x v="1021"/>
    <m/>
    <s v="male"/>
    <m/>
    <n v="25"/>
    <n v="72.432580000000002"/>
    <n v="1"/>
    <n v="1"/>
    <x v="4"/>
    <s v="Active PD idiopathic"/>
    <s v="Remote CVD"/>
    <s v="Active Mood disorder"/>
    <s v="Remote Hypothyroidism"/>
    <n v="1"/>
    <n v="1"/>
    <n v="1"/>
    <n v="0.5"/>
    <n v="1"/>
    <n v="23"/>
    <n v="5.5"/>
    <m/>
    <x v="10"/>
    <x v="14"/>
    <m/>
    <m/>
  </r>
  <r>
    <x v="1021"/>
    <m/>
    <s v="male"/>
    <m/>
    <n v="27"/>
    <n v="72.432580000000002"/>
    <n v="1"/>
    <n v="1"/>
    <x v="26"/>
    <s v="AD dem cannot be primary"/>
    <s v="Active PD idiopathic"/>
    <s v="Remote Mood disorder"/>
    <s v="Remote Hypothyroidism"/>
    <n v="1"/>
    <n v="1"/>
    <n v="1"/>
    <n v="1"/>
    <n v="1"/>
    <n v="23"/>
    <n v="6"/>
    <m/>
    <x v="10"/>
    <x v="10"/>
    <m/>
    <m/>
  </r>
  <r>
    <x v="1022"/>
    <m/>
    <s v="female"/>
    <m/>
    <n v="26"/>
    <n v="82.190280000000001"/>
    <n v="0"/>
    <n v="0"/>
    <x v="0"/>
    <s v="Remote CVD"/>
    <s v="."/>
    <s v="."/>
    <s v="."/>
    <n v="0"/>
    <n v="0"/>
    <n v="0"/>
    <n v="0"/>
    <n v="0"/>
    <n v="33"/>
    <n v="0"/>
    <m/>
    <x v="5"/>
    <x v="77"/>
    <m/>
    <m/>
  </r>
  <r>
    <x v="1022"/>
    <m/>
    <s v="female"/>
    <m/>
    <n v="25"/>
    <n v="82.190280000000001"/>
    <n v="0.5"/>
    <n v="0.5"/>
    <x v="4"/>
    <s v="."/>
    <s v="."/>
    <s v="."/>
    <s v="."/>
    <n v="0.5"/>
    <n v="0.5"/>
    <n v="0.5"/>
    <n v="0.5"/>
    <n v="0"/>
    <n v="33"/>
    <n v="2.5"/>
    <m/>
    <x v="9"/>
    <x v="88"/>
    <m/>
    <m/>
  </r>
  <r>
    <x v="1022"/>
    <m/>
    <s v="female"/>
    <m/>
    <n v="26"/>
    <n v="82.190280000000001"/>
    <n v="0.5"/>
    <n v="0.5"/>
    <x v="4"/>
    <s v="."/>
    <s v="."/>
    <s v="."/>
    <s v="."/>
    <n v="0.5"/>
    <n v="1"/>
    <n v="1"/>
    <n v="0.5"/>
    <n v="0"/>
    <n v="33"/>
    <n v="3.5"/>
    <m/>
    <x v="9"/>
    <x v="107"/>
    <m/>
    <m/>
  </r>
  <r>
    <x v="1022"/>
    <m/>
    <s v="female"/>
    <m/>
    <m/>
    <n v="82.190280000000001"/>
    <n v="2"/>
    <n v="2"/>
    <x v="4"/>
    <s v="."/>
    <s v="."/>
    <s v="."/>
    <s v="."/>
    <n v="2"/>
    <n v="3"/>
    <n v="3"/>
    <n v="2"/>
    <n v="3"/>
    <n v="33"/>
    <n v="15"/>
    <m/>
    <x v="0"/>
    <x v="0"/>
    <m/>
    <m/>
  </r>
  <r>
    <x v="1023"/>
    <m/>
    <s v="female"/>
    <m/>
    <n v="27"/>
    <n v="63.978096000000001"/>
    <n v="0"/>
    <n v="0"/>
    <x v="0"/>
    <s v="."/>
    <s v="."/>
    <s v="."/>
    <s v="."/>
    <n v="0"/>
    <n v="0"/>
    <n v="0"/>
    <n v="0"/>
    <n v="0"/>
    <n v="33"/>
    <n v="0"/>
    <m/>
    <x v="2"/>
    <x v="86"/>
    <m/>
    <m/>
  </r>
  <r>
    <x v="1023"/>
    <m/>
    <s v="female"/>
    <m/>
    <n v="28"/>
    <n v="63.978096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23"/>
    <m/>
    <s v="female"/>
    <m/>
    <n v="30"/>
    <n v="63.978096000000001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23"/>
    <m/>
    <s v="female"/>
    <m/>
    <n v="30"/>
    <n v="63.978096000000001"/>
    <n v="0"/>
    <n v="0"/>
    <x v="0"/>
    <s v="."/>
    <s v="."/>
    <s v="."/>
    <s v="."/>
    <n v="0"/>
    <n v="0"/>
    <n v="0"/>
    <n v="0"/>
    <n v="0"/>
    <n v="33"/>
    <n v="0"/>
    <m/>
    <x v="2"/>
    <x v="62"/>
    <m/>
    <m/>
  </r>
  <r>
    <x v="1023"/>
    <m/>
    <s v="female"/>
    <m/>
    <n v="28"/>
    <n v="63.978096000000001"/>
    <n v="0"/>
    <n v="0"/>
    <x v="0"/>
    <s v="."/>
    <s v="."/>
    <s v="."/>
    <s v="."/>
    <n v="0"/>
    <n v="0"/>
    <n v="0"/>
    <n v="0"/>
    <n v="0"/>
    <n v="33"/>
    <n v="0"/>
    <m/>
    <x v="2"/>
    <x v="38"/>
    <m/>
    <m/>
  </r>
  <r>
    <x v="1023"/>
    <m/>
    <s v="female"/>
    <m/>
    <n v="28"/>
    <n v="63.978096000000001"/>
    <n v="0"/>
    <n v="0"/>
    <x v="0"/>
    <s v="."/>
    <s v="."/>
    <s v="."/>
    <s v="."/>
    <n v="0"/>
    <n v="0"/>
    <n v="0"/>
    <n v="0"/>
    <n v="0"/>
    <n v="33"/>
    <n v="0"/>
    <m/>
    <x v="1"/>
    <x v="80"/>
    <m/>
    <m/>
  </r>
  <r>
    <x v="1024"/>
    <m/>
    <s v="male"/>
    <m/>
    <n v="29"/>
    <n v="82.245040000000003"/>
    <n v="0"/>
    <n v="0"/>
    <x v="0"/>
    <s v="."/>
    <s v="."/>
    <s v="."/>
    <s v="."/>
    <n v="0"/>
    <n v="0"/>
    <n v="0"/>
    <n v="0"/>
    <n v="0"/>
    <n v="33"/>
    <n v="0"/>
    <m/>
    <x v="6"/>
    <x v="25"/>
    <m/>
    <m/>
  </r>
  <r>
    <x v="1024"/>
    <m/>
    <s v="male"/>
    <m/>
    <n v="28"/>
    <n v="82.245040000000003"/>
    <n v="0"/>
    <n v="0"/>
    <x v="0"/>
    <s v="Active Mood disorder"/>
    <s v="Remote Other neurol/med diagnoses"/>
    <s v="."/>
    <s v="."/>
    <n v="0"/>
    <n v="0.5"/>
    <n v="0"/>
    <n v="0"/>
    <n v="0"/>
    <n v="33"/>
    <n v="0.5"/>
    <m/>
    <x v="6"/>
    <x v="23"/>
    <m/>
    <m/>
  </r>
  <r>
    <x v="1024"/>
    <m/>
    <s v="male"/>
    <m/>
    <n v="29"/>
    <n v="82.245040000000003"/>
    <n v="0"/>
    <n v="0"/>
    <x v="0"/>
    <s v="Active Mood disorder"/>
    <s v="."/>
    <s v="."/>
    <s v="."/>
    <n v="0"/>
    <n v="0"/>
    <n v="0"/>
    <n v="0"/>
    <n v="0"/>
    <n v="33"/>
    <n v="0"/>
    <m/>
    <x v="6"/>
    <x v="25"/>
    <m/>
    <m/>
  </r>
  <r>
    <x v="1024"/>
    <m/>
    <s v="male"/>
    <m/>
    <n v="29"/>
    <n v="82.245040000000003"/>
    <n v="0.5"/>
    <n v="0.5"/>
    <x v="1"/>
    <s v="Active Mood disorder"/>
    <s v="Active Bereavement"/>
    <s v="."/>
    <s v="."/>
    <n v="0.5"/>
    <n v="0.5"/>
    <n v="0.5"/>
    <n v="0"/>
    <n v="0"/>
    <n v="33"/>
    <n v="2"/>
    <m/>
    <x v="7"/>
    <x v="6"/>
    <m/>
    <m/>
  </r>
  <r>
    <x v="1024"/>
    <m/>
    <s v="male"/>
    <m/>
    <n v="29"/>
    <n v="82.245040000000003"/>
    <n v="0"/>
    <n v="0"/>
    <x v="0"/>
    <s v="Active Mood disorder"/>
    <s v="."/>
    <s v="."/>
    <s v="."/>
    <n v="0"/>
    <n v="0"/>
    <n v="0"/>
    <n v="0"/>
    <n v="0"/>
    <n v="33"/>
    <n v="0"/>
    <m/>
    <x v="6"/>
    <x v="4"/>
    <m/>
    <m/>
  </r>
  <r>
    <x v="1024"/>
    <m/>
    <s v="male"/>
    <m/>
    <n v="29"/>
    <n v="82.245040000000003"/>
    <n v="0"/>
    <n v="0"/>
    <x v="0"/>
    <s v="."/>
    <s v="."/>
    <s v="."/>
    <s v="."/>
    <n v="0"/>
    <n v="0"/>
    <n v="0"/>
    <n v="0"/>
    <n v="0"/>
    <n v="33"/>
    <n v="0"/>
    <m/>
    <x v="6"/>
    <x v="39"/>
    <m/>
    <m/>
  </r>
  <r>
    <x v="1025"/>
    <m/>
    <s v="female"/>
    <m/>
    <n v="29"/>
    <n v="72.391509999999997"/>
    <n v="0.5"/>
    <n v="0"/>
    <x v="1"/>
    <s v="."/>
    <s v="."/>
    <s v="."/>
    <s v="."/>
    <n v="0"/>
    <n v="0"/>
    <n v="0.5"/>
    <n v="0"/>
    <n v="0"/>
    <n v="34"/>
    <n v="0.5"/>
    <m/>
    <x v="0"/>
    <x v="144"/>
    <m/>
    <m/>
  </r>
  <r>
    <x v="1025"/>
    <m/>
    <s v="female"/>
    <m/>
    <n v="29"/>
    <n v="72.391509999999997"/>
    <n v="0.5"/>
    <n v="0"/>
    <x v="25"/>
    <s v="Active Hypothyroidism"/>
    <s v="."/>
    <s v="."/>
    <s v="."/>
    <n v="0"/>
    <n v="0"/>
    <n v="0.5"/>
    <n v="0"/>
    <n v="0"/>
    <n v="34"/>
    <n v="0.5"/>
    <m/>
    <x v="0"/>
    <x v="170"/>
    <m/>
    <m/>
  </r>
  <r>
    <x v="1025"/>
    <m/>
    <s v="female"/>
    <m/>
    <n v="29"/>
    <n v="72.391509999999997"/>
    <n v="0"/>
    <n v="0"/>
    <x v="0"/>
    <s v="."/>
    <s v="."/>
    <s v="."/>
    <s v="."/>
    <n v="0"/>
    <n v="0"/>
    <n v="0"/>
    <n v="0"/>
    <n v="0"/>
    <n v="34"/>
    <n v="0"/>
    <m/>
    <x v="0"/>
    <x v="107"/>
    <m/>
    <m/>
  </r>
  <r>
    <x v="1025"/>
    <m/>
    <s v="female"/>
    <m/>
    <n v="29"/>
    <n v="72.391509999999997"/>
    <n v="0.5"/>
    <n v="0"/>
    <x v="2"/>
    <s v="."/>
    <s v="."/>
    <s v="."/>
    <s v="."/>
    <n v="0"/>
    <n v="0"/>
    <n v="0.5"/>
    <n v="0"/>
    <n v="0"/>
    <n v="34"/>
    <n v="0.5"/>
    <m/>
    <x v="0"/>
    <x v="166"/>
    <m/>
    <m/>
  </r>
  <r>
    <x v="1025"/>
    <m/>
    <s v="female"/>
    <m/>
    <n v="29"/>
    <n v="72.391509999999997"/>
    <n v="0"/>
    <n v="0"/>
    <x v="0"/>
    <s v="."/>
    <s v="."/>
    <s v="."/>
    <s v="."/>
    <n v="0"/>
    <n v="0"/>
    <n v="0"/>
    <n v="0"/>
    <n v="0"/>
    <n v="34"/>
    <n v="0"/>
    <m/>
    <x v="1"/>
    <x v="109"/>
    <m/>
    <m/>
  </r>
  <r>
    <x v="1025"/>
    <m/>
    <s v="female"/>
    <m/>
    <n v="29"/>
    <n v="72.391509999999997"/>
    <n v="0.5"/>
    <n v="0"/>
    <x v="4"/>
    <s v="."/>
    <s v="."/>
    <s v="."/>
    <s v="."/>
    <n v="0.5"/>
    <n v="0"/>
    <n v="0.5"/>
    <n v="0"/>
    <n v="0"/>
    <n v="34"/>
    <n v="1"/>
    <m/>
    <x v="5"/>
    <x v="107"/>
    <m/>
    <m/>
  </r>
  <r>
    <x v="1025"/>
    <m/>
    <s v="female"/>
    <m/>
    <n v="27"/>
    <n v="72.391509999999997"/>
    <n v="0.5"/>
    <n v="0"/>
    <x v="4"/>
    <s v="."/>
    <s v="."/>
    <s v="."/>
    <s v="."/>
    <n v="0.5"/>
    <n v="0.5"/>
    <n v="0.5"/>
    <n v="0.5"/>
    <n v="0"/>
    <n v="34"/>
    <n v="2"/>
    <m/>
    <x v="1"/>
    <x v="166"/>
    <m/>
    <m/>
  </r>
  <r>
    <x v="1025"/>
    <m/>
    <s v="female"/>
    <m/>
    <n v="27"/>
    <n v="72.391509999999997"/>
    <n v="1"/>
    <n v="1"/>
    <x v="4"/>
    <s v="Remote Hypothyroidism"/>
    <s v="."/>
    <s v="."/>
    <s v="."/>
    <n v="1"/>
    <n v="1"/>
    <n v="1"/>
    <n v="1"/>
    <n v="0"/>
    <n v="34"/>
    <n v="5"/>
    <m/>
    <x v="1"/>
    <x v="114"/>
    <m/>
    <m/>
  </r>
  <r>
    <x v="1025"/>
    <m/>
    <s v="female"/>
    <m/>
    <n v="28"/>
    <n v="72.391509999999997"/>
    <n v="1"/>
    <n v="1"/>
    <x v="4"/>
    <s v="."/>
    <s v="."/>
    <s v="."/>
    <s v="."/>
    <n v="1"/>
    <n v="1"/>
    <n v="1"/>
    <n v="1"/>
    <n v="0"/>
    <n v="34"/>
    <n v="5"/>
    <m/>
    <x v="2"/>
    <x v="64"/>
    <m/>
    <m/>
  </r>
  <r>
    <x v="1026"/>
    <m/>
    <s v="female"/>
    <m/>
    <n v="22"/>
    <n v="83.994519999999994"/>
    <n v="0.5"/>
    <n v="0.5"/>
    <x v="4"/>
    <s v="AD dem w/depresss- not contribut"/>
    <s v="Active Mood disorder"/>
    <s v="."/>
    <s v="."/>
    <n v="0.5"/>
    <n v="0.5"/>
    <n v="0.5"/>
    <n v="0.5"/>
    <n v="0"/>
    <n v="33"/>
    <n v="2.5"/>
    <m/>
    <x v="2"/>
    <x v="23"/>
    <m/>
    <m/>
  </r>
  <r>
    <x v="1027"/>
    <m/>
    <s v="female"/>
    <m/>
    <n v="29"/>
    <n v="46.182068000000001"/>
    <n v="0"/>
    <n v="0"/>
    <x v="0"/>
    <s v="."/>
    <s v="."/>
    <s v="."/>
    <s v="."/>
    <n v="0"/>
    <n v="0"/>
    <n v="0"/>
    <n v="0"/>
    <n v="0"/>
    <n v="34"/>
    <n v="0"/>
    <m/>
    <x v="3"/>
    <x v="154"/>
    <m/>
    <m/>
  </r>
  <r>
    <x v="1027"/>
    <m/>
    <s v="female"/>
    <m/>
    <n v="29"/>
    <n v="46.182068000000001"/>
    <n v="0"/>
    <n v="0"/>
    <x v="0"/>
    <s v="."/>
    <s v="."/>
    <s v="."/>
    <s v="."/>
    <n v="0"/>
    <n v="0"/>
    <n v="0"/>
    <n v="0"/>
    <n v="0"/>
    <n v="34"/>
    <n v="0"/>
    <m/>
    <x v="3"/>
    <x v="7"/>
    <m/>
    <m/>
  </r>
  <r>
    <x v="1027"/>
    <m/>
    <s v="female"/>
    <m/>
    <n v="30"/>
    <n v="46.182068000000001"/>
    <n v="0"/>
    <n v="0"/>
    <x v="0"/>
    <s v="Active Mood disorder"/>
    <s v="."/>
    <s v="."/>
    <s v="."/>
    <n v="0"/>
    <n v="0"/>
    <n v="0"/>
    <n v="0"/>
    <n v="0"/>
    <n v="34"/>
    <n v="0"/>
    <m/>
    <x v="10"/>
    <x v="47"/>
    <m/>
    <m/>
  </r>
  <r>
    <x v="1027"/>
    <m/>
    <s v="female"/>
    <m/>
    <n v="30"/>
    <n v="46.182068000000001"/>
    <n v="0"/>
    <n v="0"/>
    <x v="0"/>
    <s v="Active Mood disorder"/>
    <s v="."/>
    <s v="."/>
    <s v="."/>
    <n v="0"/>
    <n v="0"/>
    <n v="0"/>
    <n v="0"/>
    <n v="0"/>
    <n v="34"/>
    <n v="0"/>
    <m/>
    <x v="3"/>
    <x v="7"/>
    <m/>
    <m/>
  </r>
  <r>
    <x v="1028"/>
    <m/>
    <s v="male"/>
    <m/>
    <m/>
    <n v="66.707729999999998"/>
    <n v="0"/>
    <n v="0"/>
    <x v="11"/>
    <s v="."/>
    <s v="."/>
    <s v="."/>
    <s v="."/>
    <n v="0"/>
    <n v="0"/>
    <n v="0"/>
    <n v="0"/>
    <n v="0"/>
    <n v="23"/>
    <n v="0"/>
    <m/>
    <x v="0"/>
    <x v="0"/>
    <m/>
    <m/>
  </r>
  <r>
    <x v="1028"/>
    <m/>
    <s v="male"/>
    <m/>
    <m/>
    <n v="66.707729999999998"/>
    <n v="0"/>
    <n v="0"/>
    <x v="11"/>
    <s v="."/>
    <s v="."/>
    <s v="."/>
    <s v="."/>
    <n v="0"/>
    <n v="0"/>
    <n v="0"/>
    <n v="0"/>
    <n v="0"/>
    <n v="23"/>
    <n v="0"/>
    <m/>
    <x v="0"/>
    <x v="0"/>
    <m/>
    <m/>
  </r>
  <r>
    <x v="1028"/>
    <m/>
    <s v="male"/>
    <m/>
    <m/>
    <n v="66.707729999999998"/>
    <n v="0"/>
    <n v="0"/>
    <x v="11"/>
    <s v="."/>
    <s v="."/>
    <s v="."/>
    <s v="."/>
    <n v="0"/>
    <n v="0"/>
    <n v="0"/>
    <n v="0"/>
    <n v="0"/>
    <n v="23"/>
    <n v="0"/>
    <m/>
    <x v="0"/>
    <x v="0"/>
    <m/>
    <m/>
  </r>
  <r>
    <x v="1028"/>
    <m/>
    <s v="male"/>
    <m/>
    <m/>
    <n v="66.707729999999998"/>
    <n v="0"/>
    <n v="0"/>
    <x v="11"/>
    <s v="."/>
    <s v="."/>
    <s v="."/>
    <s v="."/>
    <n v="0"/>
    <n v="0"/>
    <n v="0"/>
    <n v="0"/>
    <n v="0"/>
    <n v="23"/>
    <n v="0"/>
    <m/>
    <x v="0"/>
    <x v="0"/>
    <m/>
    <m/>
  </r>
  <r>
    <x v="1028"/>
    <m/>
    <s v="male"/>
    <m/>
    <m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1028"/>
    <m/>
    <s v="male"/>
    <m/>
    <m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6"/>
    <m/>
    <m/>
  </r>
  <r>
    <x v="1028"/>
    <m/>
    <s v="male"/>
    <m/>
    <m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32"/>
    <m/>
    <m/>
  </r>
  <r>
    <x v="1028"/>
    <m/>
    <s v="male"/>
    <m/>
    <m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8"/>
    <m/>
    <m/>
  </r>
  <r>
    <x v="1028"/>
    <m/>
    <s v="male"/>
    <m/>
    <m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35"/>
    <m/>
    <m/>
  </r>
  <r>
    <x v="1028"/>
    <m/>
    <s v="male"/>
    <m/>
    <m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7"/>
    <m/>
    <m/>
  </r>
  <r>
    <x v="1028"/>
    <m/>
    <s v="male"/>
    <m/>
    <n v="29"/>
    <n v="66.707729999999998"/>
    <n v="0"/>
    <n v="0"/>
    <x v="0"/>
    <s v="Remote Other neurol/med diagnoses"/>
    <s v="."/>
    <s v="."/>
    <s v="."/>
    <n v="0"/>
    <n v="0"/>
    <n v="0"/>
    <n v="0"/>
    <n v="0"/>
    <n v="23"/>
    <n v="0"/>
    <m/>
    <x v="0"/>
    <x v="24"/>
    <m/>
    <m/>
  </r>
  <r>
    <x v="1028"/>
    <m/>
    <s v="male"/>
    <m/>
    <n v="30"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8"/>
    <m/>
    <m/>
  </r>
  <r>
    <x v="1028"/>
    <m/>
    <s v="male"/>
    <m/>
    <n v="28"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110"/>
    <m/>
    <m/>
  </r>
  <r>
    <x v="1028"/>
    <m/>
    <s v="male"/>
    <m/>
    <n v="30"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7"/>
    <m/>
    <m/>
  </r>
  <r>
    <x v="1028"/>
    <m/>
    <s v="male"/>
    <m/>
    <n v="29"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35"/>
    <m/>
    <m/>
  </r>
  <r>
    <x v="1028"/>
    <m/>
    <s v="male"/>
    <m/>
    <n v="30"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34"/>
    <m/>
    <m/>
  </r>
  <r>
    <x v="1028"/>
    <m/>
    <s v="male"/>
    <m/>
    <n v="29"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117"/>
    <m/>
    <m/>
  </r>
  <r>
    <x v="1028"/>
    <m/>
    <s v="male"/>
    <m/>
    <n v="30"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5"/>
    <m/>
    <m/>
  </r>
  <r>
    <x v="1028"/>
    <m/>
    <s v="male"/>
    <m/>
    <n v="30"/>
    <n v="66.707729999999998"/>
    <n v="0"/>
    <n v="0"/>
    <x v="0"/>
    <s v="."/>
    <s v="."/>
    <s v="."/>
    <s v="."/>
    <n v="0"/>
    <n v="0"/>
    <n v="0"/>
    <n v="0"/>
    <n v="0"/>
    <n v="23"/>
    <n v="0"/>
    <m/>
    <x v="0"/>
    <x v="5"/>
    <m/>
    <m/>
  </r>
  <r>
    <x v="1028"/>
    <m/>
    <s v="male"/>
    <m/>
    <n v="30"/>
    <n v="66.707729999999998"/>
    <n v="0"/>
    <n v="0"/>
    <x v="0"/>
    <s v="."/>
    <s v="."/>
    <s v="."/>
    <s v="."/>
    <n v="0"/>
    <n v="0"/>
    <n v="0"/>
    <n v="0"/>
    <n v="0"/>
    <n v="23"/>
    <n v="0"/>
    <m/>
    <x v="7"/>
    <x v="33"/>
    <m/>
    <m/>
  </r>
  <r>
    <x v="1028"/>
    <m/>
    <s v="male"/>
    <m/>
    <n v="29"/>
    <n v="66.707729999999998"/>
    <n v="0"/>
    <n v="0"/>
    <x v="0"/>
    <s v="."/>
    <s v="."/>
    <s v="."/>
    <s v="."/>
    <n v="0"/>
    <n v="0"/>
    <n v="0"/>
    <n v="0"/>
    <n v="0"/>
    <n v="23"/>
    <n v="0"/>
    <m/>
    <x v="8"/>
    <x v="24"/>
    <m/>
    <m/>
  </r>
  <r>
    <x v="1028"/>
    <m/>
    <s v="male"/>
    <m/>
    <n v="29"/>
    <n v="66.707729999999998"/>
    <n v="0"/>
    <n v="0"/>
    <x v="0"/>
    <s v="."/>
    <s v="."/>
    <s v="."/>
    <s v="."/>
    <n v="0"/>
    <n v="0"/>
    <n v="0"/>
    <n v="0"/>
    <n v="0"/>
    <n v="23"/>
    <n v="0"/>
    <m/>
    <x v="8"/>
    <x v="24"/>
    <m/>
    <m/>
  </r>
  <r>
    <x v="1028"/>
    <m/>
    <s v="male"/>
    <m/>
    <n v="29"/>
    <n v="66.707729999999998"/>
    <n v="0"/>
    <n v="0"/>
    <x v="0"/>
    <s v="."/>
    <s v="."/>
    <s v="."/>
    <s v="."/>
    <n v="0"/>
    <n v="0"/>
    <n v="0"/>
    <n v="0"/>
    <n v="0"/>
    <n v="23"/>
    <n v="0"/>
    <m/>
    <x v="8"/>
    <x v="35"/>
    <m/>
    <m/>
  </r>
  <r>
    <x v="1029"/>
    <m/>
    <s v="female"/>
    <m/>
    <n v="30"/>
    <n v="68.73648"/>
    <n v="0"/>
    <n v="0"/>
    <x v="0"/>
    <s v="."/>
    <s v="."/>
    <s v="."/>
    <s v="."/>
    <n v="0"/>
    <n v="0"/>
    <n v="0"/>
    <n v="0"/>
    <n v="0"/>
    <n v="24"/>
    <n v="0"/>
    <m/>
    <x v="2"/>
    <x v="144"/>
    <m/>
    <m/>
  </r>
  <r>
    <x v="1029"/>
    <m/>
    <s v="female"/>
    <m/>
    <n v="30"/>
    <n v="68.73648"/>
    <n v="0"/>
    <n v="0"/>
    <x v="0"/>
    <s v="."/>
    <s v="."/>
    <s v="."/>
    <s v="."/>
    <n v="0"/>
    <n v="0"/>
    <n v="0"/>
    <n v="0"/>
    <n v="0"/>
    <n v="24"/>
    <n v="0"/>
    <m/>
    <x v="5"/>
    <x v="134"/>
    <m/>
    <m/>
  </r>
  <r>
    <x v="1029"/>
    <m/>
    <s v="female"/>
    <m/>
    <n v="29"/>
    <n v="68.73648"/>
    <n v="0"/>
    <n v="0"/>
    <x v="0"/>
    <s v="."/>
    <s v="."/>
    <s v="."/>
    <s v="."/>
    <n v="0"/>
    <n v="0"/>
    <n v="0"/>
    <n v="0"/>
    <n v="0"/>
    <n v="24"/>
    <n v="0"/>
    <m/>
    <x v="2"/>
    <x v="144"/>
    <m/>
    <m/>
  </r>
  <r>
    <x v="1029"/>
    <m/>
    <s v="female"/>
    <m/>
    <n v="30"/>
    <n v="68.73648"/>
    <n v="0"/>
    <n v="0"/>
    <x v="0"/>
    <s v="."/>
    <s v="."/>
    <s v="."/>
    <s v="."/>
    <n v="0"/>
    <n v="0"/>
    <n v="0"/>
    <n v="0"/>
    <n v="0"/>
    <n v="24"/>
    <n v="0"/>
    <m/>
    <x v="2"/>
    <x v="173"/>
    <m/>
    <m/>
  </r>
  <r>
    <x v="1029"/>
    <m/>
    <s v="female"/>
    <m/>
    <n v="30"/>
    <n v="68.73648"/>
    <n v="0"/>
    <n v="0"/>
    <x v="0"/>
    <s v="."/>
    <s v="."/>
    <s v="."/>
    <s v="."/>
    <n v="0"/>
    <n v="0"/>
    <n v="0"/>
    <n v="0"/>
    <n v="0"/>
    <n v="24"/>
    <n v="0"/>
    <m/>
    <x v="2"/>
    <x v="108"/>
    <m/>
    <m/>
  </r>
  <r>
    <x v="1029"/>
    <m/>
    <s v="female"/>
    <m/>
    <n v="30"/>
    <n v="68.73648"/>
    <n v="0"/>
    <n v="0"/>
    <x v="0"/>
    <s v="."/>
    <s v="."/>
    <s v="."/>
    <s v="."/>
    <n v="0"/>
    <n v="0"/>
    <n v="0"/>
    <n v="0"/>
    <n v="0"/>
    <n v="24"/>
    <n v="0"/>
    <m/>
    <x v="0"/>
    <x v="0"/>
    <m/>
    <m/>
  </r>
  <r>
    <x v="1030"/>
    <m/>
    <s v="female"/>
    <m/>
    <n v="29"/>
    <n v="55.455165999999998"/>
    <n v="0"/>
    <n v="0"/>
    <x v="0"/>
    <s v="."/>
    <s v="."/>
    <s v="."/>
    <s v="."/>
    <n v="0"/>
    <n v="0"/>
    <n v="0"/>
    <n v="0"/>
    <n v="0"/>
    <n v="33"/>
    <n v="0"/>
    <m/>
    <x v="0"/>
    <x v="32"/>
    <m/>
    <m/>
  </r>
  <r>
    <x v="1030"/>
    <m/>
    <s v="female"/>
    <m/>
    <n v="29"/>
    <n v="55.455165999999998"/>
    <n v="0"/>
    <n v="0"/>
    <x v="0"/>
    <s v="."/>
    <s v="."/>
    <s v="."/>
    <s v="."/>
    <n v="0"/>
    <n v="0"/>
    <n v="0"/>
    <n v="0"/>
    <n v="0"/>
    <n v="33"/>
    <n v="0"/>
    <m/>
    <x v="8"/>
    <x v="19"/>
    <m/>
    <m/>
  </r>
  <r>
    <x v="1030"/>
    <m/>
    <s v="female"/>
    <m/>
    <n v="28"/>
    <n v="55.455165999999998"/>
    <n v="0"/>
    <n v="0"/>
    <x v="0"/>
    <s v="."/>
    <s v="."/>
    <s v="."/>
    <s v="."/>
    <n v="0"/>
    <n v="0"/>
    <n v="0"/>
    <n v="0"/>
    <n v="0"/>
    <n v="33"/>
    <n v="0"/>
    <m/>
    <x v="8"/>
    <x v="9"/>
    <m/>
    <m/>
  </r>
  <r>
    <x v="1030"/>
    <m/>
    <s v="female"/>
    <m/>
    <n v="29"/>
    <n v="55.455165999999998"/>
    <n v="0"/>
    <n v="0"/>
    <x v="0"/>
    <s v="."/>
    <s v="."/>
    <s v="."/>
    <s v="."/>
    <n v="0"/>
    <n v="0"/>
    <n v="0"/>
    <n v="0"/>
    <n v="0"/>
    <n v="33"/>
    <n v="0"/>
    <m/>
    <x v="8"/>
    <x v="19"/>
    <m/>
    <m/>
  </r>
  <r>
    <x v="1030"/>
    <m/>
    <s v="female"/>
    <m/>
    <n v="30"/>
    <n v="55.455165999999998"/>
    <n v="0"/>
    <n v="0"/>
    <x v="0"/>
    <s v="."/>
    <s v="."/>
    <s v="."/>
    <s v="."/>
    <n v="0"/>
    <n v="0"/>
    <n v="0"/>
    <n v="0"/>
    <n v="0"/>
    <n v="33"/>
    <n v="0"/>
    <m/>
    <x v="4"/>
    <x v="4"/>
    <m/>
    <m/>
  </r>
  <r>
    <x v="1031"/>
    <m/>
    <s v="male"/>
    <m/>
    <n v="30"/>
    <n v="53.174537999999998"/>
    <n v="0"/>
    <n v="0"/>
    <x v="0"/>
    <s v="Remote Major Head Trauma"/>
    <s v="."/>
    <s v="."/>
    <s v="."/>
    <n v="0"/>
    <n v="0"/>
    <n v="0"/>
    <n v="0"/>
    <n v="0"/>
    <n v="34"/>
    <n v="0"/>
    <m/>
    <x v="14"/>
    <x v="146"/>
    <m/>
    <m/>
  </r>
  <r>
    <x v="1031"/>
    <m/>
    <s v="male"/>
    <m/>
    <n v="29"/>
    <n v="53.174537999999998"/>
    <n v="0"/>
    <n v="0"/>
    <x v="0"/>
    <s v="."/>
    <s v="."/>
    <s v="."/>
    <s v="."/>
    <n v="0"/>
    <n v="0"/>
    <n v="0"/>
    <n v="0"/>
    <n v="0"/>
    <n v="34"/>
    <n v="0"/>
    <m/>
    <x v="6"/>
    <x v="191"/>
    <m/>
    <m/>
  </r>
  <r>
    <x v="1031"/>
    <m/>
    <s v="male"/>
    <m/>
    <n v="29"/>
    <n v="53.174537999999998"/>
    <n v="0.5"/>
    <n v="0"/>
    <x v="1"/>
    <s v="Active Other neurol/med diagnoses"/>
    <s v="."/>
    <s v="."/>
    <s v="."/>
    <n v="0"/>
    <n v="0"/>
    <n v="0.5"/>
    <n v="0"/>
    <n v="0"/>
    <n v="34"/>
    <n v="0.5"/>
    <m/>
    <x v="6"/>
    <x v="178"/>
    <m/>
    <m/>
  </r>
  <r>
    <x v="1031"/>
    <m/>
    <s v="male"/>
    <m/>
    <n v="29"/>
    <n v="53.174537999999998"/>
    <n v="0"/>
    <n v="0"/>
    <x v="0"/>
    <s v="."/>
    <s v="."/>
    <s v="."/>
    <s v="."/>
    <n v="0"/>
    <n v="0"/>
    <n v="0"/>
    <n v="0"/>
    <n v="0"/>
    <n v="34"/>
    <n v="0"/>
    <m/>
    <x v="6"/>
    <x v="178"/>
    <m/>
    <m/>
  </r>
  <r>
    <x v="1032"/>
    <m/>
    <s v="female"/>
    <m/>
    <n v="30"/>
    <n v="72.982889999999998"/>
    <n v="0"/>
    <n v="0"/>
    <x v="0"/>
    <s v="."/>
    <s v="."/>
    <s v="."/>
    <s v="."/>
    <n v="0"/>
    <n v="0"/>
    <n v="0"/>
    <n v="0"/>
    <n v="0"/>
    <n v="33"/>
    <n v="0"/>
    <m/>
    <x v="1"/>
    <x v="74"/>
    <m/>
    <m/>
  </r>
  <r>
    <x v="1032"/>
    <m/>
    <s v="female"/>
    <m/>
    <n v="30"/>
    <n v="72.982889999999998"/>
    <n v="0"/>
    <n v="0"/>
    <x v="0"/>
    <s v="."/>
    <s v="."/>
    <s v="."/>
    <s v="."/>
    <n v="0"/>
    <n v="0"/>
    <n v="0"/>
    <n v="0"/>
    <n v="0"/>
    <n v="33"/>
    <n v="0"/>
    <m/>
    <x v="1"/>
    <x v="44"/>
    <m/>
    <m/>
  </r>
  <r>
    <x v="1032"/>
    <m/>
    <s v="female"/>
    <m/>
    <n v="30"/>
    <n v="72.982889999999998"/>
    <n v="0"/>
    <n v="0"/>
    <x v="0"/>
    <s v="Active Other neurol/med diagnoses"/>
    <s v="."/>
    <s v="."/>
    <s v="."/>
    <n v="0"/>
    <n v="0"/>
    <n v="0"/>
    <n v="0"/>
    <n v="0"/>
    <n v="33"/>
    <n v="0"/>
    <m/>
    <x v="1"/>
    <x v="61"/>
    <m/>
    <m/>
  </r>
  <r>
    <x v="1032"/>
    <m/>
    <s v="female"/>
    <m/>
    <n v="29"/>
    <n v="72.982889999999998"/>
    <n v="0"/>
    <n v="0"/>
    <x v="0"/>
    <s v="."/>
    <s v="."/>
    <s v="."/>
    <s v="."/>
    <n v="0"/>
    <n v="0"/>
    <n v="0"/>
    <n v="0"/>
    <n v="0"/>
    <n v="33"/>
    <n v="0"/>
    <m/>
    <x v="2"/>
    <x v="74"/>
    <m/>
    <m/>
  </r>
  <r>
    <x v="1033"/>
    <m/>
    <s v="female"/>
    <m/>
    <n v="30"/>
    <n v="67.178640000000001"/>
    <n v="0"/>
    <n v="0"/>
    <x v="0"/>
    <s v="."/>
    <s v="."/>
    <s v="."/>
    <s v="."/>
    <n v="0"/>
    <n v="0"/>
    <n v="0"/>
    <n v="0"/>
    <n v="0"/>
    <n v="33"/>
    <n v="0"/>
    <m/>
    <x v="2"/>
    <x v="73"/>
    <m/>
    <m/>
  </r>
  <r>
    <x v="1034"/>
    <m/>
    <s v="female"/>
    <m/>
    <n v="30"/>
    <n v="66.622860000000003"/>
    <n v="0"/>
    <n v="0"/>
    <x v="0"/>
    <s v="."/>
    <s v="."/>
    <s v="."/>
    <s v="."/>
    <n v="0"/>
    <n v="0"/>
    <n v="0"/>
    <n v="0"/>
    <n v="0"/>
    <n v="33"/>
    <n v="0"/>
    <m/>
    <x v="7"/>
    <x v="4"/>
    <m/>
    <m/>
  </r>
  <r>
    <x v="1034"/>
    <m/>
    <s v="female"/>
    <m/>
    <n v="30"/>
    <n v="66.622860000000003"/>
    <n v="0"/>
    <n v="0"/>
    <x v="0"/>
    <s v="."/>
    <s v="."/>
    <s v="."/>
    <s v="."/>
    <n v="0"/>
    <n v="0"/>
    <n v="0"/>
    <n v="0"/>
    <n v="0"/>
    <n v="33"/>
    <n v="0"/>
    <m/>
    <x v="7"/>
    <x v="5"/>
    <m/>
    <m/>
  </r>
  <r>
    <x v="1034"/>
    <m/>
    <s v="female"/>
    <m/>
    <n v="30"/>
    <n v="66.622860000000003"/>
    <n v="0"/>
    <n v="0"/>
    <x v="0"/>
    <s v="."/>
    <s v="."/>
    <s v="."/>
    <s v="."/>
    <n v="0"/>
    <n v="0"/>
    <n v="0"/>
    <n v="0"/>
    <n v="0"/>
    <n v="33"/>
    <n v="0"/>
    <m/>
    <x v="8"/>
    <x v="3"/>
    <m/>
    <m/>
  </r>
  <r>
    <x v="1034"/>
    <m/>
    <s v="female"/>
    <m/>
    <n v="30"/>
    <n v="66.622860000000003"/>
    <n v="0"/>
    <n v="0"/>
    <x v="0"/>
    <s v="."/>
    <s v="."/>
    <s v="."/>
    <s v="."/>
    <n v="0"/>
    <n v="0"/>
    <n v="0"/>
    <n v="0"/>
    <n v="0"/>
    <n v="33"/>
    <n v="0"/>
    <m/>
    <x v="8"/>
    <x v="67"/>
    <m/>
    <m/>
  </r>
  <r>
    <x v="1034"/>
    <m/>
    <s v="female"/>
    <m/>
    <n v="30"/>
    <n v="66.622860000000003"/>
    <n v="0"/>
    <n v="0"/>
    <x v="0"/>
    <s v="."/>
    <s v="."/>
    <s v="."/>
    <s v="."/>
    <n v="0"/>
    <n v="0"/>
    <n v="0"/>
    <n v="0"/>
    <n v="0"/>
    <n v="33"/>
    <n v="0"/>
    <m/>
    <x v="7"/>
    <x v="16"/>
    <m/>
    <m/>
  </r>
  <r>
    <x v="1034"/>
    <m/>
    <s v="female"/>
    <m/>
    <n v="30"/>
    <n v="66.622860000000003"/>
    <n v="0"/>
    <n v="0"/>
    <x v="0"/>
    <s v="."/>
    <s v="."/>
    <s v="."/>
    <s v="."/>
    <n v="0"/>
    <n v="0"/>
    <n v="0"/>
    <n v="0"/>
    <n v="0"/>
    <n v="33"/>
    <n v="0"/>
    <m/>
    <x v="8"/>
    <x v="39"/>
    <m/>
    <m/>
  </r>
  <r>
    <x v="1034"/>
    <m/>
    <s v="female"/>
    <m/>
    <n v="30"/>
    <n v="66.622860000000003"/>
    <n v="0"/>
    <n v="0"/>
    <x v="0"/>
    <s v="."/>
    <s v="."/>
    <s v="."/>
    <s v="."/>
    <n v="0"/>
    <n v="0"/>
    <n v="0"/>
    <n v="0"/>
    <n v="0"/>
    <n v="33"/>
    <n v="0"/>
    <m/>
    <x v="7"/>
    <x v="4"/>
    <m/>
    <m/>
  </r>
  <r>
    <x v="1034"/>
    <m/>
    <s v="female"/>
    <m/>
    <n v="30"/>
    <n v="66.622860000000003"/>
    <n v="0"/>
    <n v="0"/>
    <x v="0"/>
    <s v="."/>
    <s v="."/>
    <s v="."/>
    <s v="."/>
    <n v="0"/>
    <n v="0"/>
    <n v="0"/>
    <n v="0"/>
    <n v="0"/>
    <n v="33"/>
    <n v="0"/>
    <m/>
    <x v="7"/>
    <x v="39"/>
    <m/>
    <m/>
  </r>
  <r>
    <x v="1035"/>
    <m/>
    <s v="male"/>
    <m/>
    <m/>
    <n v="73.916499999999999"/>
    <n v="0"/>
    <n v="0"/>
    <x v="0"/>
    <s v="."/>
    <s v="."/>
    <s v="."/>
    <s v="."/>
    <n v="0"/>
    <n v="0"/>
    <n v="0"/>
    <n v="0"/>
    <n v="0"/>
    <n v="23"/>
    <n v="0"/>
    <m/>
    <x v="0"/>
    <x v="7"/>
    <m/>
    <m/>
  </r>
  <r>
    <x v="1035"/>
    <m/>
    <s v="male"/>
    <m/>
    <n v="30"/>
    <n v="73.916499999999999"/>
    <n v="0"/>
    <n v="0"/>
    <x v="0"/>
    <s v="."/>
    <s v="."/>
    <s v="."/>
    <s v="."/>
    <n v="0"/>
    <n v="0"/>
    <n v="0"/>
    <n v="0"/>
    <n v="0"/>
    <n v="23"/>
    <n v="0"/>
    <m/>
    <x v="0"/>
    <x v="8"/>
    <m/>
    <m/>
  </r>
  <r>
    <x v="1035"/>
    <m/>
    <s v="male"/>
    <m/>
    <n v="29"/>
    <n v="73.916499999999999"/>
    <n v="0"/>
    <n v="0"/>
    <x v="0"/>
    <s v="."/>
    <s v="."/>
    <s v="."/>
    <s v="."/>
    <n v="0"/>
    <n v="0"/>
    <n v="0"/>
    <n v="0"/>
    <n v="0"/>
    <n v="23"/>
    <n v="0"/>
    <m/>
    <x v="0"/>
    <x v="40"/>
    <m/>
    <m/>
  </r>
  <r>
    <x v="1035"/>
    <m/>
    <s v="male"/>
    <m/>
    <n v="29"/>
    <n v="73.916499999999999"/>
    <n v="0"/>
    <n v="0"/>
    <x v="0"/>
    <s v="."/>
    <s v="."/>
    <s v="."/>
    <s v="."/>
    <n v="0"/>
    <n v="0"/>
    <n v="0"/>
    <n v="0"/>
    <n v="0"/>
    <n v="23"/>
    <n v="0"/>
    <m/>
    <x v="0"/>
    <x v="32"/>
    <m/>
    <m/>
  </r>
  <r>
    <x v="1035"/>
    <m/>
    <s v="male"/>
    <m/>
    <n v="30"/>
    <n v="73.916499999999999"/>
    <n v="0"/>
    <n v="0"/>
    <x v="0"/>
    <s v="."/>
    <s v="."/>
    <s v="."/>
    <s v="."/>
    <n v="0"/>
    <n v="0"/>
    <n v="0"/>
    <n v="0"/>
    <n v="0"/>
    <n v="23"/>
    <n v="0"/>
    <m/>
    <x v="0"/>
    <x v="32"/>
    <m/>
    <m/>
  </r>
  <r>
    <x v="1035"/>
    <m/>
    <s v="male"/>
    <m/>
    <n v="29"/>
    <n v="73.916499999999999"/>
    <n v="0"/>
    <n v="0"/>
    <x v="0"/>
    <s v="."/>
    <s v="."/>
    <s v="."/>
    <s v="."/>
    <n v="0"/>
    <n v="0"/>
    <n v="0"/>
    <n v="0"/>
    <n v="0"/>
    <n v="23"/>
    <n v="0"/>
    <m/>
    <x v="0"/>
    <x v="32"/>
    <m/>
    <m/>
  </r>
  <r>
    <x v="1035"/>
    <m/>
    <s v="male"/>
    <m/>
    <n v="28"/>
    <n v="73.916499999999999"/>
    <n v="0"/>
    <n v="0"/>
    <x v="0"/>
    <s v="Remote Other neurol/med diagnoses"/>
    <s v="."/>
    <s v="."/>
    <s v="."/>
    <n v="0"/>
    <n v="0"/>
    <n v="0"/>
    <n v="0"/>
    <n v="0"/>
    <n v="23"/>
    <n v="0"/>
    <m/>
    <x v="0"/>
    <x v="7"/>
    <m/>
    <m/>
  </r>
  <r>
    <x v="1035"/>
    <m/>
    <s v="male"/>
    <m/>
    <n v="30"/>
    <n v="73.916499999999999"/>
    <n v="0"/>
    <n v="0"/>
    <x v="0"/>
    <s v="."/>
    <s v="."/>
    <s v="."/>
    <s v="."/>
    <n v="0"/>
    <n v="0"/>
    <n v="0"/>
    <n v="0"/>
    <n v="0"/>
    <n v="23"/>
    <n v="0"/>
    <m/>
    <x v="0"/>
    <x v="36"/>
    <m/>
    <m/>
  </r>
  <r>
    <x v="1035"/>
    <m/>
    <s v="male"/>
    <m/>
    <n v="29"/>
    <n v="73.916499999999999"/>
    <n v="0"/>
    <n v="0"/>
    <x v="0"/>
    <s v="."/>
    <s v="."/>
    <s v="."/>
    <s v="."/>
    <n v="0"/>
    <n v="0"/>
    <n v="0"/>
    <n v="0"/>
    <n v="0"/>
    <n v="23"/>
    <n v="0"/>
    <m/>
    <x v="0"/>
    <x v="7"/>
    <m/>
    <m/>
  </r>
  <r>
    <x v="1035"/>
    <m/>
    <s v="male"/>
    <m/>
    <n v="30"/>
    <n v="73.916499999999999"/>
    <n v="0"/>
    <n v="0"/>
    <x v="0"/>
    <s v="."/>
    <s v="."/>
    <s v="."/>
    <s v="."/>
    <n v="0"/>
    <n v="0"/>
    <n v="0"/>
    <n v="0"/>
    <n v="0"/>
    <n v="23"/>
    <n v="0"/>
    <m/>
    <x v="0"/>
    <x v="6"/>
    <m/>
    <m/>
  </r>
  <r>
    <x v="1035"/>
    <m/>
    <s v="male"/>
    <m/>
    <n v="30"/>
    <n v="73.916499999999999"/>
    <n v="0"/>
    <n v="0"/>
    <x v="0"/>
    <s v="."/>
    <s v="."/>
    <s v="."/>
    <s v="."/>
    <n v="0"/>
    <n v="0"/>
    <n v="0"/>
    <n v="0"/>
    <n v="0"/>
    <n v="23"/>
    <n v="0"/>
    <m/>
    <x v="7"/>
    <x v="42"/>
    <m/>
    <m/>
  </r>
  <r>
    <x v="1035"/>
    <m/>
    <s v="male"/>
    <m/>
    <n v="28"/>
    <n v="73.916499999999999"/>
    <n v="0"/>
    <n v="0"/>
    <x v="0"/>
    <s v="."/>
    <s v="."/>
    <s v="."/>
    <s v="."/>
    <n v="0"/>
    <n v="0"/>
    <n v="0"/>
    <n v="0"/>
    <n v="0"/>
    <n v="23"/>
    <n v="0"/>
    <m/>
    <x v="7"/>
    <x v="25"/>
    <m/>
    <m/>
  </r>
  <r>
    <x v="1035"/>
    <m/>
    <s v="male"/>
    <m/>
    <n v="30"/>
    <n v="73.916499999999999"/>
    <n v="0"/>
    <n v="0"/>
    <x v="0"/>
    <s v="."/>
    <s v="."/>
    <s v="."/>
    <s v="."/>
    <n v="0"/>
    <n v="0"/>
    <n v="0"/>
    <n v="0"/>
    <n v="0"/>
    <n v="23"/>
    <n v="0"/>
    <m/>
    <x v="7"/>
    <x v="24"/>
    <m/>
    <m/>
  </r>
  <r>
    <x v="1035"/>
    <m/>
    <s v="male"/>
    <m/>
    <n v="29"/>
    <n v="73.916499999999999"/>
    <n v="0"/>
    <n v="0"/>
    <x v="0"/>
    <s v="."/>
    <s v="."/>
    <s v="."/>
    <s v="."/>
    <n v="0"/>
    <n v="0"/>
    <n v="0"/>
    <n v="0"/>
    <n v="0"/>
    <n v="23"/>
    <n v="0"/>
    <m/>
    <x v="7"/>
    <x v="33"/>
    <m/>
    <m/>
  </r>
  <r>
    <x v="1035"/>
    <m/>
    <s v="male"/>
    <m/>
    <n v="25"/>
    <n v="73.916499999999999"/>
    <n v="0"/>
    <n v="0"/>
    <x v="0"/>
    <s v="."/>
    <s v="."/>
    <s v="."/>
    <s v="."/>
    <n v="0"/>
    <n v="0"/>
    <n v="0"/>
    <n v="0"/>
    <n v="0"/>
    <n v="23"/>
    <n v="0"/>
    <m/>
    <x v="7"/>
    <x v="33"/>
    <m/>
    <m/>
  </r>
  <r>
    <x v="1035"/>
    <m/>
    <s v="male"/>
    <m/>
    <n v="30"/>
    <n v="73.916499999999999"/>
    <n v="0"/>
    <n v="0"/>
    <x v="0"/>
    <s v="."/>
    <s v="."/>
    <s v="."/>
    <s v="."/>
    <n v="0"/>
    <n v="0"/>
    <n v="0"/>
    <n v="0"/>
    <n v="0"/>
    <n v="23"/>
    <n v="0"/>
    <m/>
    <x v="8"/>
    <x v="33"/>
    <m/>
    <m/>
  </r>
  <r>
    <x v="1035"/>
    <m/>
    <s v="male"/>
    <m/>
    <n v="30"/>
    <n v="73.916499999999999"/>
    <n v="0"/>
    <n v="0"/>
    <x v="0"/>
    <s v="."/>
    <s v="."/>
    <s v="."/>
    <s v="."/>
    <n v="0"/>
    <n v="0"/>
    <n v="0"/>
    <n v="0"/>
    <n v="0"/>
    <n v="23"/>
    <n v="0"/>
    <m/>
    <x v="8"/>
    <x v="154"/>
    <m/>
    <m/>
  </r>
  <r>
    <x v="1035"/>
    <m/>
    <s v="male"/>
    <m/>
    <n v="29"/>
    <n v="73.916499999999999"/>
    <n v="0"/>
    <n v="0"/>
    <x v="0"/>
    <s v="."/>
    <s v="."/>
    <s v="."/>
    <s v="."/>
    <n v="0"/>
    <n v="0"/>
    <n v="0"/>
    <n v="0"/>
    <n v="0"/>
    <n v="23"/>
    <n v="0"/>
    <m/>
    <x v="8"/>
    <x v="49"/>
    <m/>
    <m/>
  </r>
  <r>
    <x v="1035"/>
    <m/>
    <s v="male"/>
    <m/>
    <n v="28"/>
    <n v="73.916499999999999"/>
    <n v="0"/>
    <n v="0"/>
    <x v="0"/>
    <s v="Active PD idiopathic"/>
    <s v="."/>
    <s v="."/>
    <s v="."/>
    <n v="0"/>
    <n v="0"/>
    <n v="0"/>
    <n v="0"/>
    <n v="0"/>
    <n v="23"/>
    <n v="0"/>
    <m/>
    <x v="4"/>
    <x v="43"/>
    <m/>
    <m/>
  </r>
  <r>
    <x v="1035"/>
    <m/>
    <s v="male"/>
    <m/>
    <n v="27"/>
    <n v="73.916499999999999"/>
    <n v="0"/>
    <n v="0"/>
    <x v="0"/>
    <s v="Active Mood disorder"/>
    <s v="."/>
    <s v="."/>
    <s v="."/>
    <n v="0"/>
    <n v="0"/>
    <n v="0"/>
    <n v="0"/>
    <n v="0"/>
    <n v="23"/>
    <n v="0"/>
    <m/>
    <x v="4"/>
    <x v="46"/>
    <m/>
    <m/>
  </r>
  <r>
    <x v="1035"/>
    <m/>
    <s v="male"/>
    <m/>
    <n v="28"/>
    <n v="73.916499999999999"/>
    <n v="0"/>
    <n v="0"/>
    <x v="0"/>
    <s v="."/>
    <s v="."/>
    <s v="."/>
    <s v="."/>
    <n v="0"/>
    <n v="0"/>
    <n v="0"/>
    <n v="0"/>
    <n v="0"/>
    <n v="23"/>
    <n v="0"/>
    <m/>
    <x v="0"/>
    <x v="0"/>
    <m/>
    <m/>
  </r>
  <r>
    <x v="1036"/>
    <m/>
    <s v="female"/>
    <m/>
    <n v="28"/>
    <n v="68.8"/>
    <n v="0.5"/>
    <n v="0"/>
    <x v="50"/>
    <m/>
    <m/>
    <m/>
    <m/>
    <n v="0"/>
    <n v="0"/>
    <n v="0.5"/>
    <n v="0.5"/>
    <n v="0"/>
    <m/>
    <n v="1"/>
    <m/>
    <x v="0"/>
    <x v="0"/>
    <m/>
    <m/>
  </r>
  <r>
    <x v="1036"/>
    <m/>
    <s v="female"/>
    <m/>
    <n v="24"/>
    <n v="68.8"/>
    <n v="0.5"/>
    <n v="0"/>
    <x v="4"/>
    <m/>
    <m/>
    <m/>
    <m/>
    <n v="0.5"/>
    <n v="0.5"/>
    <n v="0.5"/>
    <n v="0.5"/>
    <n v="0"/>
    <m/>
    <n v="2"/>
    <m/>
    <x v="4"/>
    <x v="32"/>
    <m/>
    <m/>
  </r>
  <r>
    <x v="1036"/>
    <m/>
    <s v="female"/>
    <m/>
    <n v="24"/>
    <n v="68.8"/>
    <n v="2"/>
    <m/>
    <x v="4"/>
    <m/>
    <m/>
    <m/>
    <m/>
    <m/>
    <m/>
    <m/>
    <m/>
    <m/>
    <m/>
    <m/>
    <m/>
    <x v="0"/>
    <x v="0"/>
    <m/>
    <m/>
  </r>
  <r>
    <x v="1037"/>
    <m/>
    <s v="male"/>
    <m/>
    <n v="30"/>
    <n v="66.765230000000003"/>
    <n v="0"/>
    <n v="0"/>
    <x v="0"/>
    <s v="."/>
    <s v="."/>
    <s v="."/>
    <s v="."/>
    <n v="0"/>
    <n v="0"/>
    <n v="0"/>
    <n v="0"/>
    <n v="0"/>
    <n v="24"/>
    <n v="0"/>
    <m/>
    <x v="6"/>
    <x v="106"/>
    <m/>
    <m/>
  </r>
  <r>
    <x v="1037"/>
    <m/>
    <s v="male"/>
    <m/>
    <n v="30"/>
    <n v="66.765230000000003"/>
    <n v="0"/>
    <n v="0"/>
    <x v="0"/>
    <s v="Remote B-12 Deficiency"/>
    <s v="."/>
    <s v="."/>
    <s v="."/>
    <n v="0"/>
    <n v="0"/>
    <n v="0"/>
    <n v="0"/>
    <n v="0"/>
    <n v="24"/>
    <n v="0"/>
    <m/>
    <x v="7"/>
    <x v="106"/>
    <m/>
    <m/>
  </r>
  <r>
    <x v="1037"/>
    <m/>
    <s v="male"/>
    <m/>
    <n v="30"/>
    <n v="66.765230000000003"/>
    <n v="0"/>
    <n v="0"/>
    <x v="0"/>
    <s v="Remote B-12 Deficiency"/>
    <s v="."/>
    <s v="."/>
    <s v="."/>
    <n v="0"/>
    <n v="0"/>
    <n v="0"/>
    <n v="0"/>
    <n v="0"/>
    <n v="24"/>
    <n v="0"/>
    <m/>
    <x v="7"/>
    <x v="130"/>
    <m/>
    <m/>
  </r>
  <r>
    <x v="1037"/>
    <m/>
    <s v="male"/>
    <m/>
    <n v="30"/>
    <n v="66.765230000000003"/>
    <n v="0"/>
    <n v="0"/>
    <x v="0"/>
    <s v="Remote B-12 Deficiency"/>
    <s v="."/>
    <s v="."/>
    <s v="."/>
    <n v="0"/>
    <n v="0"/>
    <n v="0"/>
    <n v="0"/>
    <n v="0"/>
    <n v="24"/>
    <n v="0"/>
    <m/>
    <x v="7"/>
    <x v="143"/>
    <m/>
    <m/>
  </r>
  <r>
    <x v="1037"/>
    <m/>
    <s v="male"/>
    <m/>
    <n v="30"/>
    <n v="66.765230000000003"/>
    <n v="0"/>
    <n v="0"/>
    <x v="0"/>
    <s v="."/>
    <s v="."/>
    <s v="."/>
    <s v="."/>
    <n v="0"/>
    <n v="0"/>
    <n v="0"/>
    <n v="0"/>
    <n v="0"/>
    <n v="24"/>
    <n v="0"/>
    <m/>
    <x v="7"/>
    <x v="106"/>
    <m/>
    <m/>
  </r>
  <r>
    <x v="1037"/>
    <m/>
    <s v="male"/>
    <m/>
    <n v="30"/>
    <n v="66.765230000000003"/>
    <n v="0"/>
    <n v="0"/>
    <x v="0"/>
    <s v="."/>
    <s v="."/>
    <s v="."/>
    <s v="."/>
    <n v="0"/>
    <n v="0"/>
    <n v="0"/>
    <n v="0"/>
    <n v="0"/>
    <n v="24"/>
    <n v="0"/>
    <m/>
    <x v="7"/>
    <x v="55"/>
    <m/>
    <m/>
  </r>
  <r>
    <x v="1037"/>
    <m/>
    <s v="male"/>
    <m/>
    <n v="29"/>
    <n v="66.765230000000003"/>
    <n v="0"/>
    <n v="0"/>
    <x v="0"/>
    <s v="Remote Bereavement"/>
    <s v="."/>
    <s v="."/>
    <s v="."/>
    <n v="0"/>
    <n v="0"/>
    <n v="0"/>
    <n v="0"/>
    <n v="0"/>
    <n v="24"/>
    <n v="0"/>
    <m/>
    <x v="7"/>
    <x v="102"/>
    <m/>
    <m/>
  </r>
  <r>
    <x v="1037"/>
    <m/>
    <s v="male"/>
    <m/>
    <n v="30"/>
    <n v="66.765230000000003"/>
    <n v="0"/>
    <n v="0"/>
    <x v="0"/>
    <s v="."/>
    <s v="."/>
    <s v="."/>
    <s v="."/>
    <n v="0"/>
    <n v="0"/>
    <n v="0"/>
    <n v="0"/>
    <n v="0"/>
    <n v="24"/>
    <n v="0"/>
    <m/>
    <x v="7"/>
    <x v="163"/>
    <m/>
    <m/>
  </r>
  <r>
    <x v="1038"/>
    <m/>
    <s v="male"/>
    <m/>
    <n v="28"/>
    <n v="68.172484999999995"/>
    <n v="0.5"/>
    <n v="0"/>
    <x v="2"/>
    <s v="Active Mood disorder"/>
    <s v="."/>
    <s v="."/>
    <s v="."/>
    <n v="0"/>
    <n v="0.5"/>
    <n v="0.5"/>
    <n v="0.5"/>
    <n v="0"/>
    <n v="34"/>
    <n v="1.5"/>
    <m/>
    <x v="6"/>
    <x v="127"/>
    <m/>
    <m/>
  </r>
  <r>
    <x v="1038"/>
    <m/>
    <s v="male"/>
    <m/>
    <n v="25"/>
    <n v="68.172484999999995"/>
    <n v="0"/>
    <n v="0"/>
    <x v="0"/>
    <s v="Remote Mood disorder"/>
    <s v="."/>
    <s v="."/>
    <s v="."/>
    <n v="0"/>
    <n v="0.5"/>
    <n v="0"/>
    <n v="0"/>
    <n v="0"/>
    <n v="34"/>
    <n v="0.5"/>
    <m/>
    <x v="6"/>
    <x v="32"/>
    <m/>
    <m/>
  </r>
  <r>
    <x v="1038"/>
    <m/>
    <s v="male"/>
    <m/>
    <n v="24"/>
    <n v="68.172484999999995"/>
    <n v="0.5"/>
    <n v="0"/>
    <x v="4"/>
    <s v="."/>
    <s v="."/>
    <s v="."/>
    <s v="."/>
    <n v="0"/>
    <n v="0.5"/>
    <n v="0.5"/>
    <n v="0"/>
    <n v="0"/>
    <n v="34"/>
    <n v="1"/>
    <m/>
    <x v="6"/>
    <x v="110"/>
    <m/>
    <m/>
  </r>
  <r>
    <x v="1038"/>
    <m/>
    <s v="male"/>
    <m/>
    <n v="21"/>
    <n v="68.172484999999995"/>
    <n v="0.5"/>
    <n v="0"/>
    <x v="1"/>
    <s v="."/>
    <s v="."/>
    <s v="."/>
    <s v="."/>
    <n v="0"/>
    <n v="0"/>
    <n v="0.5"/>
    <n v="0"/>
    <n v="0"/>
    <n v="34"/>
    <n v="0.5"/>
    <m/>
    <x v="7"/>
    <x v="50"/>
    <m/>
    <m/>
  </r>
  <r>
    <x v="1038"/>
    <m/>
    <s v="male"/>
    <m/>
    <n v="29"/>
    <n v="68.172484999999995"/>
    <n v="0"/>
    <n v="0"/>
    <x v="0"/>
    <s v="Active Mood disorder"/>
    <s v="."/>
    <s v="."/>
    <s v="."/>
    <n v="0"/>
    <n v="0"/>
    <n v="0"/>
    <n v="0"/>
    <n v="0"/>
    <n v="34"/>
    <n v="0"/>
    <m/>
    <x v="6"/>
    <x v="29"/>
    <m/>
    <m/>
  </r>
  <r>
    <x v="1038"/>
    <m/>
    <s v="male"/>
    <m/>
    <n v="26"/>
    <n v="68.172484999999995"/>
    <n v="0"/>
    <n v="0"/>
    <x v="0"/>
    <s v="Remote Mood disorder"/>
    <s v="."/>
    <s v="."/>
    <s v="."/>
    <n v="0"/>
    <n v="0"/>
    <n v="0"/>
    <n v="0"/>
    <n v="0"/>
    <n v="34"/>
    <n v="0"/>
    <m/>
    <x v="6"/>
    <x v="26"/>
    <m/>
    <m/>
  </r>
  <r>
    <x v="1038"/>
    <m/>
    <s v="male"/>
    <m/>
    <n v="27"/>
    <n v="68.172484999999995"/>
    <n v="0.5"/>
    <n v="0"/>
    <x v="1"/>
    <s v="Active Mood disorder"/>
    <s v="."/>
    <s v="."/>
    <s v="."/>
    <n v="0"/>
    <n v="0"/>
    <n v="0.5"/>
    <n v="0"/>
    <n v="0"/>
    <n v="34"/>
    <n v="0.5"/>
    <m/>
    <x v="7"/>
    <x v="116"/>
    <m/>
    <m/>
  </r>
  <r>
    <x v="1038"/>
    <m/>
    <s v="male"/>
    <m/>
    <n v="30"/>
    <n v="68.172484999999995"/>
    <n v="0"/>
    <n v="0"/>
    <x v="0"/>
    <s v="Active Other neurol/med diagnoses"/>
    <s v="."/>
    <s v="."/>
    <s v="."/>
    <n v="0"/>
    <n v="0"/>
    <n v="0"/>
    <n v="0"/>
    <n v="0"/>
    <n v="34"/>
    <n v="0"/>
    <m/>
    <x v="6"/>
    <x v="111"/>
    <m/>
    <m/>
  </r>
  <r>
    <x v="1038"/>
    <m/>
    <s v="male"/>
    <m/>
    <n v="26"/>
    <n v="68.172484999999995"/>
    <n v="0.5"/>
    <n v="0"/>
    <x v="1"/>
    <s v="AD dem w/depresss- contribut"/>
    <s v="Active Mood disorder"/>
    <s v="."/>
    <s v="."/>
    <n v="0"/>
    <n v="0.5"/>
    <n v="0.5"/>
    <n v="0"/>
    <n v="0"/>
    <n v="34"/>
    <n v="1"/>
    <m/>
    <x v="6"/>
    <x v="110"/>
    <m/>
    <m/>
  </r>
  <r>
    <x v="1038"/>
    <m/>
    <s v="male"/>
    <m/>
    <n v="23"/>
    <n v="68.172484999999995"/>
    <n v="0"/>
    <n v="0"/>
    <x v="0"/>
    <s v="Remote Mood disorder"/>
    <s v="."/>
    <s v="."/>
    <s v="."/>
    <n v="0"/>
    <n v="0.5"/>
    <n v="0"/>
    <n v="0"/>
    <n v="0"/>
    <n v="34"/>
    <n v="0.5"/>
    <m/>
    <x v="7"/>
    <x v="9"/>
    <m/>
    <m/>
  </r>
  <r>
    <x v="1038"/>
    <m/>
    <s v="male"/>
    <m/>
    <n v="28"/>
    <n v="68.172484999999995"/>
    <n v="0.5"/>
    <n v="0"/>
    <x v="1"/>
    <s v="."/>
    <s v="."/>
    <s v="."/>
    <s v="."/>
    <n v="0"/>
    <n v="0.5"/>
    <n v="0.5"/>
    <n v="0"/>
    <n v="0"/>
    <n v="34"/>
    <n v="1"/>
    <m/>
    <x v="6"/>
    <x v="21"/>
    <m/>
    <m/>
  </r>
  <r>
    <x v="1039"/>
    <m/>
    <s v="male"/>
    <m/>
    <n v="28"/>
    <n v="81.377139999999997"/>
    <n v="1"/>
    <n v="1"/>
    <x v="3"/>
    <s v="Active Mood disorder"/>
    <s v="."/>
    <s v="."/>
    <s v="."/>
    <n v="0.5"/>
    <n v="1"/>
    <n v="1"/>
    <n v="0.5"/>
    <n v="1"/>
    <n v="34"/>
    <n v="5"/>
    <m/>
    <x v="8"/>
    <x v="110"/>
    <m/>
    <m/>
  </r>
  <r>
    <x v="1039"/>
    <m/>
    <s v="male"/>
    <m/>
    <n v="26"/>
    <n v="81.377139999999997"/>
    <n v="0.5"/>
    <n v="0.5"/>
    <x v="4"/>
    <s v="Active Mood disorder"/>
    <s v="."/>
    <s v="."/>
    <s v="."/>
    <n v="1"/>
    <n v="1"/>
    <n v="1"/>
    <n v="0.5"/>
    <n v="0"/>
    <n v="34"/>
    <n v="4"/>
    <m/>
    <x v="8"/>
    <x v="110"/>
    <m/>
    <m/>
  </r>
  <r>
    <x v="1039"/>
    <m/>
    <s v="male"/>
    <m/>
    <n v="26"/>
    <n v="81.377139999999997"/>
    <n v="0.5"/>
    <n v="0.5"/>
    <x v="4"/>
    <s v="."/>
    <s v="."/>
    <s v="."/>
    <s v="."/>
    <n v="0.5"/>
    <n v="0.5"/>
    <n v="1"/>
    <n v="0.5"/>
    <n v="0"/>
    <n v="34"/>
    <n v="3"/>
    <m/>
    <x v="7"/>
    <x v="7"/>
    <m/>
    <m/>
  </r>
  <r>
    <x v="1039"/>
    <m/>
    <s v="male"/>
    <m/>
    <n v="26"/>
    <n v="81.377139999999997"/>
    <n v="1"/>
    <n v="1"/>
    <x v="24"/>
    <s v="Active Mood disorder"/>
    <s v="."/>
    <s v="."/>
    <s v="."/>
    <n v="1"/>
    <n v="0.5"/>
    <n v="0.5"/>
    <n v="1"/>
    <n v="1"/>
    <n v="34"/>
    <n v="5"/>
    <m/>
    <x v="8"/>
    <x v="39"/>
    <m/>
    <m/>
  </r>
  <r>
    <x v="1039"/>
    <m/>
    <s v="male"/>
    <m/>
    <n v="19"/>
    <n v="81.377139999999997"/>
    <n v="2"/>
    <n v="2"/>
    <x v="4"/>
    <s v="Active PD idiopathic"/>
    <s v="."/>
    <s v="."/>
    <s v="."/>
    <n v="2"/>
    <n v="2"/>
    <n v="1"/>
    <n v="1"/>
    <n v="1"/>
    <n v="34"/>
    <n v="9"/>
    <m/>
    <x v="4"/>
    <x v="67"/>
    <m/>
    <m/>
  </r>
  <r>
    <x v="1040"/>
    <m/>
    <s v="female"/>
    <m/>
    <n v="30"/>
    <n v="69.223815999999999"/>
    <n v="0"/>
    <n v="0"/>
    <x v="0"/>
    <s v="."/>
    <s v="."/>
    <s v="."/>
    <s v="."/>
    <n v="0"/>
    <n v="0"/>
    <n v="0"/>
    <n v="0"/>
    <n v="0"/>
    <n v="44"/>
    <n v="0"/>
    <m/>
    <x v="2"/>
    <x v="14"/>
    <m/>
    <m/>
  </r>
  <r>
    <x v="1040"/>
    <m/>
    <s v="female"/>
    <m/>
    <n v="30"/>
    <n v="69.223815999999999"/>
    <n v="0"/>
    <n v="0"/>
    <x v="0"/>
    <s v="."/>
    <s v="."/>
    <s v="."/>
    <s v="."/>
    <n v="0"/>
    <n v="0"/>
    <n v="0"/>
    <n v="0"/>
    <n v="0"/>
    <n v="44"/>
    <n v="0"/>
    <m/>
    <x v="10"/>
    <x v="2"/>
    <m/>
    <m/>
  </r>
  <r>
    <x v="1040"/>
    <m/>
    <s v="female"/>
    <m/>
    <n v="28"/>
    <n v="69.223815999999999"/>
    <n v="0"/>
    <n v="0"/>
    <x v="0"/>
    <s v="."/>
    <s v="."/>
    <s v="."/>
    <s v="."/>
    <n v="0"/>
    <n v="0"/>
    <n v="0"/>
    <n v="0"/>
    <n v="0"/>
    <n v="44"/>
    <n v="0"/>
    <m/>
    <x v="2"/>
    <x v="17"/>
    <m/>
    <m/>
  </r>
  <r>
    <x v="1040"/>
    <m/>
    <s v="female"/>
    <m/>
    <n v="28"/>
    <n v="69.223815999999999"/>
    <n v="0"/>
    <n v="0"/>
    <x v="0"/>
    <s v="."/>
    <s v="."/>
    <s v="."/>
    <s v="."/>
    <n v="0"/>
    <n v="0"/>
    <n v="0"/>
    <n v="0"/>
    <n v="0"/>
    <n v="44"/>
    <n v="0"/>
    <m/>
    <x v="0"/>
    <x v="0"/>
    <m/>
    <m/>
  </r>
  <r>
    <x v="1041"/>
    <m/>
    <s v="male"/>
    <m/>
    <n v="30"/>
    <n v="64.076660000000004"/>
    <n v="0"/>
    <n v="0"/>
    <x v="0"/>
    <s v="."/>
    <s v="."/>
    <s v="."/>
    <s v="."/>
    <n v="0"/>
    <n v="0"/>
    <n v="0"/>
    <n v="0"/>
    <n v="0"/>
    <n v="33"/>
    <n v="0"/>
    <m/>
    <x v="0"/>
    <x v="72"/>
    <m/>
    <m/>
  </r>
  <r>
    <x v="1041"/>
    <m/>
    <s v="male"/>
    <m/>
    <n v="29"/>
    <n v="64.076660000000004"/>
    <n v="0"/>
    <n v="0"/>
    <x v="0"/>
    <s v="."/>
    <s v="."/>
    <s v="."/>
    <s v="."/>
    <n v="0"/>
    <n v="0"/>
    <n v="0"/>
    <n v="0"/>
    <n v="0"/>
    <n v="33"/>
    <n v="0"/>
    <m/>
    <x v="7"/>
    <x v="112"/>
    <m/>
    <m/>
  </r>
  <r>
    <x v="1041"/>
    <m/>
    <s v="male"/>
    <m/>
    <n v="30"/>
    <n v="64.076660000000004"/>
    <n v="0"/>
    <n v="0"/>
    <x v="0"/>
    <s v="."/>
    <s v="."/>
    <s v="."/>
    <s v="."/>
    <n v="0"/>
    <n v="0"/>
    <n v="0"/>
    <n v="0"/>
    <n v="0"/>
    <n v="33"/>
    <n v="0"/>
    <m/>
    <x v="7"/>
    <x v="97"/>
    <m/>
    <m/>
  </r>
  <r>
    <x v="1041"/>
    <m/>
    <s v="male"/>
    <m/>
    <n v="30"/>
    <n v="64.07666000000000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41"/>
    <m/>
    <s v="male"/>
    <m/>
    <n v="28"/>
    <n v="64.076660000000004"/>
    <n v="0"/>
    <n v="0"/>
    <x v="0"/>
    <s v="."/>
    <s v="."/>
    <s v="."/>
    <s v="."/>
    <n v="0"/>
    <n v="0"/>
    <n v="0"/>
    <n v="0"/>
    <n v="0"/>
    <n v="33"/>
    <n v="0"/>
    <m/>
    <x v="7"/>
    <x v="17"/>
    <m/>
    <m/>
  </r>
  <r>
    <x v="1041"/>
    <m/>
    <s v="male"/>
    <m/>
    <n v="29"/>
    <n v="64.076660000000004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41"/>
    <m/>
    <s v="male"/>
    <m/>
    <n v="27"/>
    <n v="64.076660000000004"/>
    <n v="0"/>
    <n v="0"/>
    <x v="0"/>
    <s v="."/>
    <s v="."/>
    <s v="."/>
    <s v="."/>
    <n v="0"/>
    <n v="0"/>
    <n v="0"/>
    <n v="0"/>
    <n v="0"/>
    <n v="33"/>
    <n v="0"/>
    <m/>
    <x v="7"/>
    <x v="14"/>
    <m/>
    <m/>
  </r>
  <r>
    <x v="1041"/>
    <m/>
    <s v="male"/>
    <m/>
    <n v="26"/>
    <n v="64.076660000000004"/>
    <n v="0"/>
    <n v="0"/>
    <x v="0"/>
    <s v="."/>
    <s v="."/>
    <s v="."/>
    <s v="."/>
    <n v="0"/>
    <n v="0"/>
    <n v="0"/>
    <n v="0"/>
    <n v="0"/>
    <n v="33"/>
    <n v="0"/>
    <m/>
    <x v="7"/>
    <x v="47"/>
    <m/>
    <m/>
  </r>
  <r>
    <x v="1041"/>
    <m/>
    <s v="male"/>
    <m/>
    <n v="30"/>
    <n v="64.076660000000004"/>
    <n v="0"/>
    <n v="0"/>
    <x v="0"/>
    <s v="."/>
    <s v="."/>
    <s v="."/>
    <s v="."/>
    <n v="0"/>
    <n v="0"/>
    <n v="0"/>
    <n v="0"/>
    <n v="0"/>
    <n v="33"/>
    <n v="0"/>
    <m/>
    <x v="7"/>
    <x v="14"/>
    <m/>
    <m/>
  </r>
  <r>
    <x v="1041"/>
    <m/>
    <s v="male"/>
    <m/>
    <n v="27"/>
    <n v="64.076660000000004"/>
    <n v="0"/>
    <n v="0"/>
    <x v="0"/>
    <s v="."/>
    <s v="."/>
    <s v="."/>
    <s v="."/>
    <n v="0"/>
    <n v="0"/>
    <n v="0"/>
    <n v="0"/>
    <n v="0"/>
    <n v="33"/>
    <n v="0"/>
    <m/>
    <x v="6"/>
    <x v="1"/>
    <m/>
    <m/>
  </r>
  <r>
    <x v="1042"/>
    <m/>
    <s v="male"/>
    <m/>
    <n v="30"/>
    <n v="87.093770000000006"/>
    <n v="0"/>
    <n v="0"/>
    <x v="0"/>
    <s v="."/>
    <s v="."/>
    <s v="."/>
    <s v="."/>
    <n v="0"/>
    <n v="0"/>
    <n v="0"/>
    <n v="0"/>
    <n v="0"/>
    <n v="24"/>
    <n v="0"/>
    <m/>
    <x v="8"/>
    <x v="68"/>
    <m/>
    <m/>
  </r>
  <r>
    <x v="1042"/>
    <m/>
    <s v="male"/>
    <m/>
    <n v="28"/>
    <n v="87.093770000000006"/>
    <n v="0"/>
    <n v="0"/>
    <x v="0"/>
    <s v="."/>
    <s v="."/>
    <s v="."/>
    <s v="."/>
    <n v="0"/>
    <n v="0"/>
    <n v="0"/>
    <n v="0"/>
    <n v="0"/>
    <n v="24"/>
    <n v="0"/>
    <m/>
    <x v="8"/>
    <x v="56"/>
    <m/>
    <m/>
  </r>
  <r>
    <x v="1043"/>
    <m/>
    <s v="male"/>
    <m/>
    <n v="30"/>
    <n v="50.806297000000001"/>
    <n v="0"/>
    <n v="0"/>
    <x v="0"/>
    <s v="."/>
    <s v="."/>
    <s v="."/>
    <s v="."/>
    <n v="0"/>
    <n v="0"/>
    <n v="0"/>
    <n v="0"/>
    <n v="0"/>
    <n v="33"/>
    <n v="0"/>
    <m/>
    <x v="7"/>
    <x v="142"/>
    <m/>
    <m/>
  </r>
  <r>
    <x v="1043"/>
    <m/>
    <s v="male"/>
    <m/>
    <n v="29"/>
    <n v="50.806297000000001"/>
    <n v="0"/>
    <n v="0"/>
    <x v="0"/>
    <s v="Active Mood disorder"/>
    <s v="."/>
    <s v="."/>
    <s v="."/>
    <n v="0"/>
    <n v="0"/>
    <n v="0"/>
    <n v="0"/>
    <n v="0"/>
    <n v="33"/>
    <n v="0"/>
    <m/>
    <x v="0"/>
    <x v="0"/>
    <m/>
    <m/>
  </r>
  <r>
    <x v="1044"/>
    <m/>
    <s v="male"/>
    <m/>
    <n v="30"/>
    <n v="64.706370000000007"/>
    <n v="0"/>
    <n v="0"/>
    <x v="0"/>
    <s v="."/>
    <s v="."/>
    <s v="."/>
    <s v="."/>
    <n v="0"/>
    <n v="0"/>
    <n v="0"/>
    <n v="0"/>
    <n v="0"/>
    <n v="34"/>
    <n v="0"/>
    <m/>
    <x v="6"/>
    <x v="217"/>
    <m/>
    <m/>
  </r>
  <r>
    <x v="1044"/>
    <m/>
    <s v="male"/>
    <m/>
    <n v="30"/>
    <n v="64.706370000000007"/>
    <n v="0"/>
    <n v="0"/>
    <x v="0"/>
    <s v="."/>
    <s v="."/>
    <s v="."/>
    <s v="."/>
    <n v="0"/>
    <n v="0"/>
    <n v="0"/>
    <n v="0"/>
    <n v="0"/>
    <n v="34"/>
    <n v="0"/>
    <m/>
    <x v="6"/>
    <x v="215"/>
    <m/>
    <m/>
  </r>
  <r>
    <x v="1045"/>
    <m/>
    <s v="female"/>
    <m/>
    <n v="30"/>
    <n v="61.823410000000003"/>
    <n v="0"/>
    <n v="0"/>
    <x v="0"/>
    <s v="."/>
    <s v="."/>
    <s v="."/>
    <s v="."/>
    <n v="0"/>
    <n v="0"/>
    <n v="0"/>
    <n v="0"/>
    <n v="0"/>
    <n v="34"/>
    <n v="0"/>
    <m/>
    <x v="3"/>
    <x v="144"/>
    <m/>
    <m/>
  </r>
  <r>
    <x v="1045"/>
    <m/>
    <s v="female"/>
    <m/>
    <n v="30"/>
    <n v="61.823410000000003"/>
    <n v="0"/>
    <n v="0"/>
    <x v="0"/>
    <s v="Remote Mood disorder"/>
    <s v="."/>
    <s v="."/>
    <s v="."/>
    <n v="0"/>
    <n v="0"/>
    <n v="0"/>
    <n v="0"/>
    <n v="0"/>
    <n v="34"/>
    <n v="0"/>
    <m/>
    <x v="3"/>
    <x v="118"/>
    <m/>
    <m/>
  </r>
  <r>
    <x v="1045"/>
    <m/>
    <s v="female"/>
    <m/>
    <n v="30"/>
    <n v="61.823410000000003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045"/>
    <m/>
    <s v="female"/>
    <m/>
    <n v="30"/>
    <n v="61.823410000000003"/>
    <n v="0"/>
    <n v="0"/>
    <x v="0"/>
    <s v="."/>
    <s v="."/>
    <s v="."/>
    <s v="."/>
    <n v="0"/>
    <n v="0"/>
    <n v="0"/>
    <n v="0"/>
    <n v="0"/>
    <n v="34"/>
    <n v="0"/>
    <m/>
    <x v="3"/>
    <x v="77"/>
    <m/>
    <m/>
  </r>
  <r>
    <x v="1045"/>
    <m/>
    <s v="female"/>
    <m/>
    <n v="30"/>
    <n v="61.823410000000003"/>
    <n v="0"/>
    <n v="0"/>
    <x v="0"/>
    <s v="."/>
    <s v="."/>
    <s v="."/>
    <s v="."/>
    <n v="0"/>
    <n v="0"/>
    <n v="0"/>
    <n v="0"/>
    <n v="0"/>
    <n v="34"/>
    <n v="0"/>
    <m/>
    <x v="1"/>
    <x v="113"/>
    <m/>
    <m/>
  </r>
  <r>
    <x v="1045"/>
    <m/>
    <s v="female"/>
    <m/>
    <n v="30"/>
    <n v="61.823410000000003"/>
    <n v="0"/>
    <n v="0"/>
    <x v="0"/>
    <s v="."/>
    <s v="."/>
    <s v="."/>
    <s v="."/>
    <n v="0"/>
    <n v="0"/>
    <n v="0"/>
    <n v="0"/>
    <n v="0"/>
    <n v="34"/>
    <n v="0"/>
    <m/>
    <x v="1"/>
    <x v="115"/>
    <m/>
    <m/>
  </r>
  <r>
    <x v="1045"/>
    <m/>
    <s v="female"/>
    <m/>
    <n v="30"/>
    <n v="61.823410000000003"/>
    <n v="0"/>
    <n v="0"/>
    <x v="0"/>
    <s v="."/>
    <s v="."/>
    <s v="."/>
    <s v="."/>
    <n v="0"/>
    <n v="0"/>
    <n v="0"/>
    <n v="0"/>
    <n v="0"/>
    <n v="34"/>
    <n v="0"/>
    <m/>
    <x v="1"/>
    <x v="81"/>
    <m/>
    <m/>
  </r>
  <r>
    <x v="1046"/>
    <m/>
    <s v="male"/>
    <m/>
    <n v="30"/>
    <n v="53.190964000000001"/>
    <n v="0"/>
    <n v="0"/>
    <x v="0"/>
    <s v="."/>
    <s v="."/>
    <s v="."/>
    <s v="."/>
    <n v="0"/>
    <n v="0"/>
    <n v="0"/>
    <n v="0"/>
    <n v="0"/>
    <n v="33"/>
    <n v="0"/>
    <m/>
    <x v="7"/>
    <x v="24"/>
    <m/>
    <m/>
  </r>
  <r>
    <x v="1046"/>
    <m/>
    <s v="male"/>
    <m/>
    <n v="30"/>
    <n v="53.190964000000001"/>
    <n v="0"/>
    <n v="0"/>
    <x v="0"/>
    <s v="."/>
    <s v="."/>
    <s v="."/>
    <s v="."/>
    <n v="0"/>
    <n v="0"/>
    <n v="0"/>
    <n v="0"/>
    <n v="0"/>
    <n v="33"/>
    <n v="0"/>
    <m/>
    <x v="8"/>
    <x v="39"/>
    <m/>
    <m/>
  </r>
  <r>
    <x v="1047"/>
    <m/>
    <s v="female"/>
    <m/>
    <n v="29"/>
    <n v="63.211500000000001"/>
    <n v="0"/>
    <n v="0"/>
    <x v="0"/>
    <s v="."/>
    <s v="."/>
    <s v="."/>
    <s v="."/>
    <n v="0"/>
    <n v="0"/>
    <n v="0"/>
    <n v="0"/>
    <n v="0"/>
    <n v="33"/>
    <n v="0"/>
    <m/>
    <x v="4"/>
    <x v="101"/>
    <m/>
    <m/>
  </r>
  <r>
    <x v="1047"/>
    <m/>
    <s v="female"/>
    <m/>
    <n v="29"/>
    <n v="63.211500000000001"/>
    <n v="0"/>
    <n v="0"/>
    <x v="0"/>
    <s v="."/>
    <s v="."/>
    <s v="."/>
    <s v="."/>
    <n v="0"/>
    <n v="0"/>
    <n v="0"/>
    <n v="0"/>
    <n v="0"/>
    <n v="33"/>
    <n v="0"/>
    <m/>
    <x v="4"/>
    <x v="191"/>
    <m/>
    <m/>
  </r>
  <r>
    <x v="1048"/>
    <m/>
    <s v="female"/>
    <m/>
    <n v="30"/>
    <n v="67.652289999999994"/>
    <n v="0"/>
    <n v="0"/>
    <x v="0"/>
    <s v="."/>
    <s v="."/>
    <s v="."/>
    <s v="."/>
    <n v="0"/>
    <n v="0"/>
    <n v="0"/>
    <n v="0"/>
    <n v="0"/>
    <n v="34"/>
    <n v="0"/>
    <m/>
    <x v="0"/>
    <x v="75"/>
    <m/>
    <m/>
  </r>
  <r>
    <x v="1048"/>
    <m/>
    <s v="female"/>
    <m/>
    <n v="30"/>
    <n v="67.652289999999994"/>
    <n v="0"/>
    <n v="0"/>
    <x v="0"/>
    <s v="."/>
    <s v="."/>
    <s v="."/>
    <s v="."/>
    <n v="0"/>
    <n v="0"/>
    <n v="0"/>
    <n v="0"/>
    <n v="0"/>
    <n v="34"/>
    <n v="0"/>
    <m/>
    <x v="0"/>
    <x v="75"/>
    <m/>
    <m/>
  </r>
  <r>
    <x v="1048"/>
    <m/>
    <s v="female"/>
    <m/>
    <n v="30"/>
    <n v="67.652289999999994"/>
    <n v="0"/>
    <n v="0"/>
    <x v="0"/>
    <s v="."/>
    <s v="."/>
    <s v="."/>
    <s v="."/>
    <n v="0"/>
    <n v="0"/>
    <n v="0"/>
    <n v="0"/>
    <n v="0"/>
    <n v="34"/>
    <n v="0"/>
    <m/>
    <x v="0"/>
    <x v="75"/>
    <m/>
    <m/>
  </r>
  <r>
    <x v="1048"/>
    <m/>
    <s v="female"/>
    <m/>
    <n v="30"/>
    <n v="67.652289999999994"/>
    <n v="0"/>
    <n v="0"/>
    <x v="0"/>
    <s v="."/>
    <s v="."/>
    <s v="."/>
    <s v="."/>
    <n v="0"/>
    <n v="0"/>
    <n v="0"/>
    <n v="0"/>
    <n v="0"/>
    <n v="34"/>
    <n v="0"/>
    <m/>
    <x v="0"/>
    <x v="107"/>
    <m/>
    <m/>
  </r>
  <r>
    <x v="1048"/>
    <m/>
    <s v="female"/>
    <m/>
    <n v="30"/>
    <n v="67.652289999999994"/>
    <n v="0"/>
    <n v="0"/>
    <x v="0"/>
    <s v="."/>
    <s v="."/>
    <s v="."/>
    <s v="."/>
    <n v="0"/>
    <n v="0"/>
    <n v="0"/>
    <n v="0"/>
    <n v="0"/>
    <n v="34"/>
    <n v="0"/>
    <m/>
    <x v="0"/>
    <x v="95"/>
    <m/>
    <m/>
  </r>
  <r>
    <x v="1048"/>
    <m/>
    <s v="female"/>
    <m/>
    <n v="30"/>
    <n v="67.652289999999994"/>
    <n v="0"/>
    <n v="0"/>
    <x v="0"/>
    <s v="."/>
    <s v="."/>
    <s v="."/>
    <s v="."/>
    <n v="0"/>
    <n v="0"/>
    <n v="0"/>
    <n v="0"/>
    <n v="0"/>
    <n v="34"/>
    <n v="0"/>
    <m/>
    <x v="1"/>
    <x v="96"/>
    <m/>
    <m/>
  </r>
  <r>
    <x v="1048"/>
    <m/>
    <s v="female"/>
    <m/>
    <n v="26"/>
    <n v="67.652289999999994"/>
    <n v="0"/>
    <n v="0"/>
    <x v="0"/>
    <s v="Active Mood disorder"/>
    <s v="."/>
    <s v="."/>
    <s v="."/>
    <n v="0"/>
    <n v="0"/>
    <n v="0"/>
    <n v="0"/>
    <n v="0"/>
    <n v="34"/>
    <n v="0"/>
    <m/>
    <x v="1"/>
    <x v="165"/>
    <m/>
    <m/>
  </r>
  <r>
    <x v="1048"/>
    <m/>
    <s v="female"/>
    <m/>
    <n v="30"/>
    <n v="67.652289999999994"/>
    <n v="0.5"/>
    <n v="0.5"/>
    <x v="4"/>
    <s v="."/>
    <s v="."/>
    <s v="."/>
    <s v="."/>
    <n v="0.5"/>
    <n v="0.5"/>
    <n v="0.5"/>
    <n v="0.5"/>
    <n v="0"/>
    <n v="34"/>
    <n v="2.5"/>
    <m/>
    <x v="1"/>
    <x v="91"/>
    <m/>
    <m/>
  </r>
  <r>
    <x v="1048"/>
    <m/>
    <s v="female"/>
    <m/>
    <n v="26"/>
    <n v="67.652289999999994"/>
    <n v="0.5"/>
    <n v="0.5"/>
    <x v="4"/>
    <s v="."/>
    <s v="."/>
    <s v="."/>
    <s v="."/>
    <n v="0.5"/>
    <n v="0.5"/>
    <n v="1"/>
    <n v="1"/>
    <n v="0"/>
    <n v="34"/>
    <n v="3.5"/>
    <m/>
    <x v="1"/>
    <x v="76"/>
    <m/>
    <m/>
  </r>
  <r>
    <x v="1048"/>
    <m/>
    <s v="female"/>
    <m/>
    <n v="23"/>
    <n v="67.652289999999994"/>
    <n v="1"/>
    <n v="1"/>
    <x v="4"/>
    <s v="."/>
    <s v="."/>
    <s v="."/>
    <s v="."/>
    <n v="2"/>
    <n v="1"/>
    <n v="1"/>
    <n v="2"/>
    <n v="0"/>
    <n v="34"/>
    <n v="7"/>
    <m/>
    <x v="2"/>
    <x v="150"/>
    <m/>
    <m/>
  </r>
  <r>
    <x v="1048"/>
    <m/>
    <s v="female"/>
    <m/>
    <n v="21"/>
    <n v="67.652289999999994"/>
    <n v="2"/>
    <n v="2"/>
    <x v="4"/>
    <s v="Remote Mood disorder"/>
    <s v="."/>
    <s v="."/>
    <s v="."/>
    <n v="2"/>
    <n v="2"/>
    <n v="2"/>
    <n v="2"/>
    <n v="1"/>
    <n v="34"/>
    <n v="11"/>
    <m/>
    <x v="2"/>
    <x v="167"/>
    <m/>
    <m/>
  </r>
  <r>
    <x v="1049"/>
    <m/>
    <s v="female"/>
    <m/>
    <n v="24"/>
    <n v="68.766599999999997"/>
    <n v="1"/>
    <n v="0.5"/>
    <x v="4"/>
    <s v="AD dem Language dysf with"/>
    <s v="AD dem w/depresss- not contribut"/>
    <s v="Active Mood disorder"/>
    <s v="Remote Major Head Trauma"/>
    <n v="1"/>
    <n v="1"/>
    <n v="1"/>
    <n v="1"/>
    <n v="0"/>
    <n v="34"/>
    <n v="4.5"/>
    <m/>
    <x v="9"/>
    <x v="114"/>
    <m/>
    <m/>
  </r>
  <r>
    <x v="1049"/>
    <m/>
    <s v="female"/>
    <m/>
    <n v="24"/>
    <n v="68.766599999999997"/>
    <n v="1"/>
    <n v="2"/>
    <x v="3"/>
    <s v="Remote Mood disorder"/>
    <s v="."/>
    <s v="."/>
    <s v="."/>
    <n v="1"/>
    <n v="1"/>
    <n v="1"/>
    <n v="1"/>
    <n v="0"/>
    <n v="34"/>
    <n v="6"/>
    <m/>
    <x v="17"/>
    <x v="109"/>
    <m/>
    <m/>
  </r>
  <r>
    <x v="1049"/>
    <m/>
    <s v="female"/>
    <m/>
    <n v="16"/>
    <n v="68.766599999999997"/>
    <n v="2"/>
    <n v="2"/>
    <x v="4"/>
    <s v="Remote Mood disorder"/>
    <s v="."/>
    <s v="."/>
    <s v="."/>
    <n v="2"/>
    <n v="1"/>
    <n v="2"/>
    <n v="2"/>
    <n v="1"/>
    <n v="34"/>
    <n v="10"/>
    <m/>
    <x v="9"/>
    <x v="131"/>
    <m/>
    <m/>
  </r>
  <r>
    <x v="1050"/>
    <m/>
    <s v="female"/>
    <m/>
    <n v="27"/>
    <n v="71.367549999999994"/>
    <n v="0.5"/>
    <n v="0"/>
    <x v="1"/>
    <s v="Active Mood disorder"/>
    <s v="."/>
    <s v="."/>
    <s v="."/>
    <n v="0"/>
    <n v="0.5"/>
    <n v="0.5"/>
    <n v="0"/>
    <n v="0"/>
    <n v="34"/>
    <n v="1"/>
    <m/>
    <x v="10"/>
    <x v="86"/>
    <m/>
    <m/>
  </r>
  <r>
    <x v="1050"/>
    <m/>
    <s v="female"/>
    <m/>
    <n v="28"/>
    <n v="71.367549999999994"/>
    <n v="0"/>
    <n v="0"/>
    <x v="0"/>
    <s v="Remote Mood disorder"/>
    <s v="."/>
    <s v="."/>
    <s v="."/>
    <n v="0"/>
    <n v="0"/>
    <n v="0"/>
    <n v="0"/>
    <n v="0"/>
    <n v="34"/>
    <n v="0"/>
    <m/>
    <x v="10"/>
    <x v="46"/>
    <m/>
    <m/>
  </r>
  <r>
    <x v="1050"/>
    <m/>
    <s v="female"/>
    <m/>
    <n v="23"/>
    <n v="71.367549999999994"/>
    <n v="0.5"/>
    <n v="0"/>
    <x v="1"/>
    <s v="Active PD idiopathic"/>
    <s v="Active Mood disorder"/>
    <s v="Remote Hypothyroidism"/>
    <s v="."/>
    <n v="0"/>
    <n v="0.5"/>
    <n v="1"/>
    <n v="0.5"/>
    <n v="0"/>
    <n v="34"/>
    <n v="2"/>
    <m/>
    <x v="10"/>
    <x v="12"/>
    <m/>
    <m/>
  </r>
  <r>
    <x v="1050"/>
    <m/>
    <s v="female"/>
    <m/>
    <n v="27"/>
    <n v="71.367549999999994"/>
    <n v="0.5"/>
    <n v="0.5"/>
    <x v="4"/>
    <s v="AD dem w/PDI after AD dem contribut"/>
    <s v="Active PD idiopathic"/>
    <s v="Remote Mood disorder"/>
    <s v="."/>
    <n v="1"/>
    <n v="1"/>
    <n v="1"/>
    <n v="0.5"/>
    <n v="0"/>
    <n v="34"/>
    <n v="4"/>
    <m/>
    <x v="3"/>
    <x v="44"/>
    <m/>
    <m/>
  </r>
  <r>
    <x v="1051"/>
    <m/>
    <s v="female"/>
    <m/>
    <n v="29"/>
    <n v="71.728949999999998"/>
    <n v="0"/>
    <n v="0"/>
    <x v="0"/>
    <s v="."/>
    <s v="."/>
    <s v="."/>
    <s v="."/>
    <n v="0"/>
    <n v="0"/>
    <n v="0"/>
    <n v="0"/>
    <n v="0"/>
    <n v="33"/>
    <n v="0"/>
    <m/>
    <x v="2"/>
    <x v="66"/>
    <m/>
    <m/>
  </r>
  <r>
    <x v="1051"/>
    <m/>
    <s v="female"/>
    <m/>
    <n v="30"/>
    <n v="71.728949999999998"/>
    <n v="0"/>
    <n v="0"/>
    <x v="0"/>
    <s v="."/>
    <s v="."/>
    <s v="."/>
    <s v="."/>
    <n v="0"/>
    <n v="0"/>
    <n v="0"/>
    <n v="0"/>
    <n v="0"/>
    <n v="33"/>
    <n v="0"/>
    <m/>
    <x v="2"/>
    <x v="66"/>
    <m/>
    <m/>
  </r>
  <r>
    <x v="1051"/>
    <m/>
    <s v="female"/>
    <m/>
    <n v="30"/>
    <n v="71.728949999999998"/>
    <n v="0"/>
    <n v="0"/>
    <x v="0"/>
    <s v="."/>
    <s v="."/>
    <s v="."/>
    <s v="."/>
    <n v="0"/>
    <n v="0"/>
    <n v="0"/>
    <n v="0"/>
    <n v="0"/>
    <n v="33"/>
    <n v="0"/>
    <m/>
    <x v="2"/>
    <x v="61"/>
    <m/>
    <m/>
  </r>
  <r>
    <x v="1051"/>
    <m/>
    <s v="female"/>
    <m/>
    <n v="30"/>
    <n v="71.728949999999998"/>
    <n v="0"/>
    <n v="0"/>
    <x v="0"/>
    <s v="."/>
    <s v="."/>
    <s v="."/>
    <s v="."/>
    <n v="0"/>
    <n v="0"/>
    <n v="0"/>
    <n v="0"/>
    <n v="0"/>
    <n v="33"/>
    <n v="0"/>
    <m/>
    <x v="2"/>
    <x v="57"/>
    <m/>
    <m/>
  </r>
  <r>
    <x v="1051"/>
    <m/>
    <s v="female"/>
    <m/>
    <n v="30"/>
    <n v="71.728949999999998"/>
    <n v="0"/>
    <n v="0"/>
    <x v="0"/>
    <s v="."/>
    <s v="."/>
    <s v="."/>
    <s v="."/>
    <n v="0"/>
    <n v="0"/>
    <n v="0"/>
    <n v="0"/>
    <n v="0"/>
    <n v="33"/>
    <n v="0"/>
    <m/>
    <x v="2"/>
    <x v="99"/>
    <m/>
    <m/>
  </r>
  <r>
    <x v="1051"/>
    <m/>
    <s v="female"/>
    <m/>
    <n v="30"/>
    <n v="71.728949999999998"/>
    <n v="0"/>
    <n v="0"/>
    <x v="0"/>
    <s v="."/>
    <s v="."/>
    <s v="."/>
    <s v="."/>
    <n v="0"/>
    <n v="0"/>
    <n v="0"/>
    <n v="0"/>
    <n v="0"/>
    <n v="33"/>
    <n v="0"/>
    <m/>
    <x v="2"/>
    <x v="78"/>
    <m/>
    <m/>
  </r>
  <r>
    <x v="1051"/>
    <m/>
    <s v="female"/>
    <m/>
    <n v="29"/>
    <n v="71.728949999999998"/>
    <n v="0"/>
    <n v="0"/>
    <x v="0"/>
    <s v="."/>
    <s v="."/>
    <s v="."/>
    <s v="."/>
    <n v="0"/>
    <n v="0"/>
    <n v="0"/>
    <n v="0"/>
    <n v="0"/>
    <n v="33"/>
    <n v="0"/>
    <m/>
    <x v="2"/>
    <x v="65"/>
    <m/>
    <m/>
  </r>
  <r>
    <x v="1051"/>
    <m/>
    <s v="female"/>
    <m/>
    <n v="30"/>
    <n v="71.728949999999998"/>
    <n v="0"/>
    <n v="0"/>
    <x v="0"/>
    <s v="."/>
    <s v="."/>
    <s v="."/>
    <s v="."/>
    <n v="0"/>
    <n v="0"/>
    <n v="0"/>
    <n v="0"/>
    <n v="0"/>
    <n v="33"/>
    <n v="0"/>
    <m/>
    <x v="2"/>
    <x v="115"/>
    <m/>
    <m/>
  </r>
  <r>
    <x v="1051"/>
    <m/>
    <s v="female"/>
    <m/>
    <n v="29"/>
    <n v="71.728949999999998"/>
    <n v="0"/>
    <n v="0"/>
    <x v="0"/>
    <s v="."/>
    <s v="."/>
    <s v="."/>
    <s v="."/>
    <n v="0"/>
    <n v="0"/>
    <n v="0"/>
    <n v="0"/>
    <n v="0"/>
    <n v="33"/>
    <n v="0"/>
    <m/>
    <x v="2"/>
    <x v="144"/>
    <m/>
    <m/>
  </r>
  <r>
    <x v="1051"/>
    <m/>
    <s v="female"/>
    <m/>
    <n v="30"/>
    <n v="71.728949999999998"/>
    <n v="0"/>
    <n v="0"/>
    <x v="0"/>
    <s v="."/>
    <s v="."/>
    <s v="."/>
    <s v="."/>
    <n v="0"/>
    <n v="0"/>
    <n v="0"/>
    <n v="0"/>
    <n v="0"/>
    <n v="33"/>
    <n v="0"/>
    <m/>
    <x v="2"/>
    <x v="144"/>
    <m/>
    <m/>
  </r>
  <r>
    <x v="1051"/>
    <m/>
    <s v="female"/>
    <m/>
    <n v="30"/>
    <n v="71.728949999999998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52"/>
    <m/>
    <s v="male"/>
    <m/>
    <n v="30"/>
    <n v="71.345659999999995"/>
    <n v="0"/>
    <n v="0"/>
    <x v="0"/>
    <s v="."/>
    <s v="."/>
    <s v="."/>
    <s v="."/>
    <n v="0"/>
    <n v="0.5"/>
    <n v="0"/>
    <n v="0"/>
    <n v="0"/>
    <n v="33"/>
    <n v="0.5"/>
    <m/>
    <x v="0"/>
    <x v="32"/>
    <m/>
    <m/>
  </r>
  <r>
    <x v="1052"/>
    <m/>
    <s v="male"/>
    <m/>
    <n v="30"/>
    <n v="71.345659999999995"/>
    <n v="0"/>
    <n v="0"/>
    <x v="0"/>
    <s v="."/>
    <s v="."/>
    <s v="."/>
    <s v="."/>
    <n v="0"/>
    <n v="0"/>
    <n v="0"/>
    <n v="0"/>
    <n v="0"/>
    <n v="33"/>
    <n v="0"/>
    <m/>
    <x v="10"/>
    <x v="34"/>
    <m/>
    <m/>
  </r>
  <r>
    <x v="1052"/>
    <m/>
    <s v="male"/>
    <m/>
    <n v="23"/>
    <n v="71.345659999999995"/>
    <n v="0"/>
    <n v="0"/>
    <x v="0"/>
    <s v="."/>
    <s v="."/>
    <s v="."/>
    <s v="."/>
    <n v="0"/>
    <n v="0"/>
    <n v="0"/>
    <n v="0"/>
    <n v="0"/>
    <n v="33"/>
    <n v="0"/>
    <m/>
    <x v="4"/>
    <x v="41"/>
    <m/>
    <m/>
  </r>
  <r>
    <x v="1052"/>
    <m/>
    <s v="male"/>
    <m/>
    <n v="26"/>
    <n v="71.345659999999995"/>
    <n v="0"/>
    <n v="0"/>
    <x v="0"/>
    <s v="."/>
    <s v="."/>
    <s v="."/>
    <s v="."/>
    <n v="0"/>
    <n v="0"/>
    <n v="0"/>
    <n v="0"/>
    <n v="0"/>
    <n v="33"/>
    <n v="0"/>
    <m/>
    <x v="10"/>
    <x v="19"/>
    <m/>
    <m/>
  </r>
  <r>
    <x v="1052"/>
    <m/>
    <s v="male"/>
    <m/>
    <n v="29"/>
    <n v="71.345659999999995"/>
    <n v="0"/>
    <n v="0"/>
    <x v="0"/>
    <s v="Active CVD"/>
    <s v="."/>
    <s v="."/>
    <s v="."/>
    <n v="0"/>
    <n v="0.5"/>
    <n v="0"/>
    <n v="0"/>
    <n v="0"/>
    <n v="33"/>
    <n v="0.5"/>
    <m/>
    <x v="4"/>
    <x v="9"/>
    <m/>
    <m/>
  </r>
  <r>
    <x v="1052"/>
    <m/>
    <s v="male"/>
    <m/>
    <n v="27"/>
    <n v="71.345659999999995"/>
    <n v="0.5"/>
    <n v="0"/>
    <x v="4"/>
    <s v="Active CVD"/>
    <s v="Remote Alcoholism"/>
    <s v="."/>
    <s v="."/>
    <n v="0"/>
    <n v="0"/>
    <n v="0.5"/>
    <n v="0"/>
    <n v="0"/>
    <n v="33"/>
    <n v="0.5"/>
    <m/>
    <x v="10"/>
    <x v="19"/>
    <m/>
    <m/>
  </r>
  <r>
    <x v="1052"/>
    <m/>
    <s v="male"/>
    <m/>
    <n v="28"/>
    <n v="71.345659999999995"/>
    <n v="0"/>
    <n v="0"/>
    <x v="0"/>
    <s v="Remote CVD"/>
    <s v="."/>
    <s v="."/>
    <s v="."/>
    <n v="0"/>
    <n v="0"/>
    <n v="0"/>
    <n v="0"/>
    <n v="0"/>
    <n v="33"/>
    <n v="0"/>
    <m/>
    <x v="10"/>
    <x v="41"/>
    <m/>
    <m/>
  </r>
  <r>
    <x v="1052"/>
    <m/>
    <s v="male"/>
    <m/>
    <n v="30"/>
    <n v="71.345659999999995"/>
    <n v="0"/>
    <n v="0"/>
    <x v="0"/>
    <s v="."/>
    <s v="."/>
    <s v="."/>
    <s v="."/>
    <n v="0"/>
    <n v="0"/>
    <n v="0"/>
    <n v="0"/>
    <n v="0"/>
    <n v="33"/>
    <n v="0"/>
    <m/>
    <x v="4"/>
    <x v="79"/>
    <m/>
    <m/>
  </r>
  <r>
    <x v="1052"/>
    <m/>
    <s v="male"/>
    <m/>
    <n v="28"/>
    <n v="71.345659999999995"/>
    <n v="0"/>
    <n v="0"/>
    <x v="0"/>
    <s v="."/>
    <s v="."/>
    <s v="."/>
    <s v="."/>
    <n v="0"/>
    <n v="0"/>
    <n v="0"/>
    <n v="0"/>
    <n v="0"/>
    <n v="33"/>
    <n v="0"/>
    <m/>
    <x v="8"/>
    <x v="111"/>
    <m/>
    <m/>
  </r>
  <r>
    <x v="1053"/>
    <m/>
    <s v="female"/>
    <m/>
    <n v="26"/>
    <n v="80.730999999999995"/>
    <n v="0.5"/>
    <n v="0"/>
    <x v="1"/>
    <s v="."/>
    <s v="."/>
    <s v="."/>
    <s v="."/>
    <n v="0"/>
    <n v="0.5"/>
    <n v="0.5"/>
    <n v="0"/>
    <n v="0"/>
    <n v="34"/>
    <n v="1"/>
    <m/>
    <x v="19"/>
    <x v="46"/>
    <m/>
    <m/>
  </r>
  <r>
    <x v="1053"/>
    <m/>
    <s v="female"/>
    <m/>
    <n v="26"/>
    <n v="80.730999999999995"/>
    <n v="0.5"/>
    <n v="0"/>
    <x v="1"/>
    <s v="Active Mood disorder"/>
    <s v="Active Bereavement"/>
    <s v="Active Med-induced Cog Dys"/>
    <s v="."/>
    <n v="0"/>
    <n v="0.5"/>
    <n v="0.5"/>
    <n v="0"/>
    <n v="0"/>
    <n v="34"/>
    <n v="1"/>
    <m/>
    <x v="19"/>
    <x v="48"/>
    <m/>
    <m/>
  </r>
  <r>
    <x v="1053"/>
    <m/>
    <s v="female"/>
    <m/>
    <n v="29"/>
    <n v="80.730999999999995"/>
    <n v="0"/>
    <n v="0"/>
    <x v="0"/>
    <s v="."/>
    <s v="."/>
    <s v="."/>
    <s v="."/>
    <n v="0"/>
    <n v="0"/>
    <n v="0"/>
    <n v="0"/>
    <n v="0"/>
    <n v="34"/>
    <n v="0"/>
    <m/>
    <x v="19"/>
    <x v="15"/>
    <m/>
    <m/>
  </r>
  <r>
    <x v="1053"/>
    <m/>
    <s v="female"/>
    <m/>
    <n v="28"/>
    <n v="80.730999999999995"/>
    <n v="0"/>
    <n v="0"/>
    <x v="0"/>
    <s v="."/>
    <s v="."/>
    <s v="."/>
    <s v="."/>
    <n v="0"/>
    <n v="0"/>
    <n v="0"/>
    <n v="0"/>
    <n v="0"/>
    <n v="34"/>
    <n v="0"/>
    <m/>
    <x v="19"/>
    <x v="61"/>
    <m/>
    <m/>
  </r>
  <r>
    <x v="1054"/>
    <m/>
    <s v="female"/>
    <m/>
    <n v="30"/>
    <n v="71.433266000000003"/>
    <n v="0.5"/>
    <n v="0"/>
    <x v="2"/>
    <s v="."/>
    <s v="."/>
    <s v="."/>
    <s v="."/>
    <n v="0"/>
    <n v="0"/>
    <n v="0.5"/>
    <n v="0"/>
    <n v="0"/>
    <n v="23"/>
    <n v="0.5"/>
    <m/>
    <x v="0"/>
    <x v="57"/>
    <m/>
    <m/>
  </r>
  <r>
    <x v="1054"/>
    <m/>
    <s v="female"/>
    <m/>
    <n v="30"/>
    <n v="71.433266000000003"/>
    <n v="0.5"/>
    <n v="0"/>
    <x v="2"/>
    <s v="."/>
    <s v="."/>
    <s v="."/>
    <s v="."/>
    <n v="0"/>
    <n v="0"/>
    <n v="0.5"/>
    <n v="0"/>
    <n v="0"/>
    <n v="23"/>
    <n v="0.5"/>
    <m/>
    <x v="8"/>
    <x v="131"/>
    <m/>
    <m/>
  </r>
  <r>
    <x v="1054"/>
    <m/>
    <s v="female"/>
    <m/>
    <n v="30"/>
    <n v="71.433266000000003"/>
    <n v="0"/>
    <n v="0"/>
    <x v="0"/>
    <s v="."/>
    <s v="."/>
    <s v="."/>
    <s v="."/>
    <n v="0"/>
    <n v="0"/>
    <n v="0"/>
    <n v="0"/>
    <n v="0"/>
    <n v="23"/>
    <n v="0"/>
    <m/>
    <x v="4"/>
    <x v="78"/>
    <m/>
    <m/>
  </r>
  <r>
    <x v="1054"/>
    <m/>
    <s v="female"/>
    <m/>
    <n v="29"/>
    <n v="71.433266000000003"/>
    <n v="0"/>
    <n v="0"/>
    <x v="0"/>
    <s v="."/>
    <s v="."/>
    <s v="."/>
    <s v="."/>
    <n v="0"/>
    <n v="0"/>
    <n v="0"/>
    <n v="0"/>
    <n v="0"/>
    <n v="23"/>
    <n v="0"/>
    <m/>
    <x v="8"/>
    <x v="131"/>
    <m/>
    <m/>
  </r>
  <r>
    <x v="1054"/>
    <m/>
    <s v="female"/>
    <m/>
    <n v="30"/>
    <n v="71.433266000000003"/>
    <n v="0"/>
    <n v="0"/>
    <x v="0"/>
    <s v="."/>
    <s v="."/>
    <s v="."/>
    <s v="."/>
    <n v="0"/>
    <n v="0"/>
    <n v="0"/>
    <n v="0"/>
    <n v="0"/>
    <n v="23"/>
    <n v="0"/>
    <m/>
    <x v="4"/>
    <x v="87"/>
    <m/>
    <m/>
  </r>
  <r>
    <x v="1054"/>
    <m/>
    <s v="female"/>
    <m/>
    <n v="29"/>
    <n v="71.433266000000003"/>
    <n v="0.5"/>
    <n v="0"/>
    <x v="1"/>
    <s v="Remote Mood disorder"/>
    <s v="Active Med-induced Cog Dys"/>
    <s v="Remote Hypothyroidism"/>
    <s v="."/>
    <n v="0"/>
    <n v="0.5"/>
    <n v="0.5"/>
    <n v="0"/>
    <n v="0"/>
    <n v="23"/>
    <n v="1"/>
    <m/>
    <x v="4"/>
    <x v="37"/>
    <m/>
    <m/>
  </r>
  <r>
    <x v="1054"/>
    <m/>
    <s v="female"/>
    <m/>
    <n v="30"/>
    <n v="71.433266000000003"/>
    <n v="0"/>
    <n v="0"/>
    <x v="0"/>
    <s v="."/>
    <s v="."/>
    <s v="."/>
    <s v="."/>
    <n v="0"/>
    <n v="0"/>
    <n v="0"/>
    <n v="0"/>
    <n v="0"/>
    <n v="23"/>
    <n v="0"/>
    <m/>
    <x v="4"/>
    <x v="61"/>
    <m/>
    <m/>
  </r>
  <r>
    <x v="1054"/>
    <m/>
    <s v="female"/>
    <m/>
    <n v="28"/>
    <n v="71.433266000000003"/>
    <n v="0.5"/>
    <n v="0"/>
    <x v="4"/>
    <s v="Remote Mood disorder"/>
    <s v="Remote Hypothyroidism"/>
    <s v="."/>
    <s v="."/>
    <n v="0"/>
    <n v="0.5"/>
    <n v="0.5"/>
    <n v="0"/>
    <n v="0"/>
    <n v="23"/>
    <n v="1"/>
    <m/>
    <x v="4"/>
    <x v="57"/>
    <m/>
    <m/>
  </r>
  <r>
    <x v="1054"/>
    <m/>
    <s v="female"/>
    <m/>
    <n v="29"/>
    <n v="71.433266000000003"/>
    <n v="0.5"/>
    <n v="0"/>
    <x v="4"/>
    <s v="Remote Mood disorder"/>
    <s v="Active Med-induced Cog Dys"/>
    <s v="Remote Hypothyroidism"/>
    <s v="Remote Other neurol/med diagnoses"/>
    <n v="0.5"/>
    <n v="0.5"/>
    <n v="0.5"/>
    <n v="0"/>
    <n v="0"/>
    <n v="23"/>
    <n v="1.5"/>
    <m/>
    <x v="4"/>
    <x v="87"/>
    <m/>
    <m/>
  </r>
  <r>
    <x v="1054"/>
    <m/>
    <s v="female"/>
    <m/>
    <n v="27"/>
    <n v="71.433266000000003"/>
    <n v="0.5"/>
    <n v="0"/>
    <x v="4"/>
    <s v="."/>
    <s v="."/>
    <s v="."/>
    <s v="."/>
    <n v="0"/>
    <n v="0.5"/>
    <n v="0.5"/>
    <n v="0.5"/>
    <n v="0"/>
    <n v="23"/>
    <n v="1.5"/>
    <m/>
    <x v="4"/>
    <x v="62"/>
    <m/>
    <m/>
  </r>
  <r>
    <x v="1055"/>
    <m/>
    <s v="female"/>
    <m/>
    <n v="29"/>
    <n v="68.076660000000004"/>
    <n v="0.5"/>
    <n v="0.5"/>
    <x v="4"/>
    <s v="."/>
    <s v="."/>
    <s v="."/>
    <s v="."/>
    <n v="0.5"/>
    <n v="1"/>
    <n v="0.5"/>
    <n v="0.5"/>
    <n v="0"/>
    <n v="34"/>
    <n v="3"/>
    <m/>
    <x v="2"/>
    <x v="134"/>
    <m/>
    <m/>
  </r>
  <r>
    <x v="1055"/>
    <m/>
    <s v="female"/>
    <m/>
    <n v="29"/>
    <n v="68.076660000000004"/>
    <n v="0.5"/>
    <n v="0.5"/>
    <x v="4"/>
    <s v="."/>
    <s v="."/>
    <s v="."/>
    <s v="."/>
    <n v="0.5"/>
    <n v="1"/>
    <n v="1"/>
    <n v="0.5"/>
    <n v="0"/>
    <n v="34"/>
    <n v="3.5"/>
    <m/>
    <x v="2"/>
    <x v="134"/>
    <m/>
    <m/>
  </r>
  <r>
    <x v="1055"/>
    <m/>
    <s v="female"/>
    <m/>
    <n v="28"/>
    <n v="68.076660000000004"/>
    <n v="1"/>
    <n v="1"/>
    <x v="4"/>
    <s v="."/>
    <s v="."/>
    <s v="."/>
    <s v="."/>
    <n v="0.5"/>
    <n v="1"/>
    <n v="1"/>
    <n v="1"/>
    <n v="0"/>
    <n v="34"/>
    <n v="4.5"/>
    <m/>
    <x v="2"/>
    <x v="107"/>
    <m/>
    <m/>
  </r>
  <r>
    <x v="1055"/>
    <m/>
    <s v="female"/>
    <m/>
    <n v="20"/>
    <n v="68.076660000000004"/>
    <n v="1"/>
    <n v="1"/>
    <x v="4"/>
    <s v="."/>
    <s v="."/>
    <s v="."/>
    <s v="."/>
    <n v="1"/>
    <n v="1"/>
    <n v="1"/>
    <n v="1"/>
    <n v="0"/>
    <n v="34"/>
    <n v="5"/>
    <m/>
    <x v="2"/>
    <x v="166"/>
    <m/>
    <m/>
  </r>
  <r>
    <x v="1056"/>
    <m/>
    <s v="male"/>
    <m/>
    <n v="30"/>
    <n v="65.223815999999999"/>
    <n v="0"/>
    <n v="0"/>
    <x v="0"/>
    <s v="."/>
    <s v="."/>
    <s v="."/>
    <s v="."/>
    <n v="0"/>
    <n v="0"/>
    <n v="0"/>
    <n v="0"/>
    <n v="0"/>
    <n v="34"/>
    <n v="0"/>
    <m/>
    <x v="8"/>
    <x v="36"/>
    <m/>
    <m/>
  </r>
  <r>
    <x v="1056"/>
    <m/>
    <s v="male"/>
    <m/>
    <n v="30"/>
    <n v="65.223815999999999"/>
    <n v="0"/>
    <n v="0"/>
    <x v="0"/>
    <s v="."/>
    <s v="."/>
    <s v="."/>
    <s v="."/>
    <n v="0"/>
    <n v="0"/>
    <n v="0"/>
    <n v="0"/>
    <n v="0"/>
    <n v="34"/>
    <n v="0"/>
    <m/>
    <x v="8"/>
    <x v="111"/>
    <m/>
    <m/>
  </r>
  <r>
    <x v="1056"/>
    <m/>
    <s v="male"/>
    <m/>
    <n v="30"/>
    <n v="65.223815999999999"/>
    <n v="0"/>
    <n v="0"/>
    <x v="0"/>
    <s v="."/>
    <s v="."/>
    <s v="."/>
    <s v="."/>
    <n v="0"/>
    <n v="0"/>
    <n v="0"/>
    <n v="0"/>
    <n v="0"/>
    <n v="34"/>
    <n v="0"/>
    <m/>
    <x v="7"/>
    <x v="9"/>
    <m/>
    <m/>
  </r>
  <r>
    <x v="1057"/>
    <m/>
    <s v="female"/>
    <m/>
    <n v="29"/>
    <n v="68.038330000000002"/>
    <n v="0"/>
    <n v="0"/>
    <x v="0"/>
    <s v="Active Other neurol/med diagnoses"/>
    <s v="."/>
    <s v="."/>
    <s v="."/>
    <n v="0"/>
    <n v="0"/>
    <n v="0"/>
    <n v="0"/>
    <n v="0"/>
    <n v="33"/>
    <n v="0"/>
    <m/>
    <x v="0"/>
    <x v="0"/>
    <m/>
    <m/>
  </r>
  <r>
    <x v="1057"/>
    <m/>
    <s v="female"/>
    <m/>
    <n v="30"/>
    <n v="68.038330000000002"/>
    <n v="0"/>
    <n v="0"/>
    <x v="0"/>
    <s v="."/>
    <s v="."/>
    <s v="."/>
    <s v="."/>
    <n v="0"/>
    <n v="0"/>
    <n v="0"/>
    <n v="0"/>
    <n v="0"/>
    <n v="33"/>
    <n v="0"/>
    <m/>
    <x v="0"/>
    <x v="136"/>
    <m/>
    <m/>
  </r>
  <r>
    <x v="1057"/>
    <m/>
    <s v="female"/>
    <m/>
    <n v="29"/>
    <n v="68.038330000000002"/>
    <n v="0"/>
    <n v="0"/>
    <x v="0"/>
    <s v="."/>
    <s v="."/>
    <s v="."/>
    <s v="."/>
    <n v="0"/>
    <n v="0"/>
    <n v="0"/>
    <n v="0"/>
    <n v="0"/>
    <n v="33"/>
    <n v="0"/>
    <m/>
    <x v="0"/>
    <x v="183"/>
    <m/>
    <m/>
  </r>
  <r>
    <x v="1057"/>
    <m/>
    <s v="female"/>
    <m/>
    <n v="28"/>
    <n v="68.038330000000002"/>
    <n v="0"/>
    <n v="0"/>
    <x v="0"/>
    <s v="."/>
    <s v="."/>
    <s v="."/>
    <s v="."/>
    <n v="0"/>
    <n v="0"/>
    <n v="0"/>
    <n v="0"/>
    <n v="0"/>
    <n v="33"/>
    <n v="0"/>
    <m/>
    <x v="0"/>
    <x v="139"/>
    <m/>
    <m/>
  </r>
  <r>
    <x v="1057"/>
    <m/>
    <s v="female"/>
    <m/>
    <n v="30"/>
    <n v="68.038330000000002"/>
    <n v="0"/>
    <n v="0"/>
    <x v="0"/>
    <s v="."/>
    <s v="."/>
    <s v="."/>
    <s v="."/>
    <n v="0"/>
    <n v="0"/>
    <n v="0"/>
    <n v="0"/>
    <n v="0"/>
    <n v="33"/>
    <n v="0"/>
    <m/>
    <x v="0"/>
    <x v="177"/>
    <m/>
    <m/>
  </r>
  <r>
    <x v="1057"/>
    <m/>
    <s v="female"/>
    <m/>
    <n v="30"/>
    <n v="68.038330000000002"/>
    <n v="0"/>
    <n v="0"/>
    <x v="0"/>
    <s v="Remote CVD"/>
    <s v="."/>
    <s v="."/>
    <s v="."/>
    <n v="0"/>
    <n v="0"/>
    <n v="0"/>
    <n v="0"/>
    <n v="0"/>
    <n v="33"/>
    <n v="0"/>
    <m/>
    <x v="0"/>
    <x v="52"/>
    <m/>
    <m/>
  </r>
  <r>
    <x v="1057"/>
    <m/>
    <s v="female"/>
    <m/>
    <n v="28"/>
    <n v="68.038330000000002"/>
    <n v="0"/>
    <n v="0"/>
    <x v="0"/>
    <s v="."/>
    <s v="."/>
    <s v="."/>
    <s v="."/>
    <n v="0"/>
    <n v="0"/>
    <n v="0"/>
    <n v="0"/>
    <n v="0"/>
    <n v="33"/>
    <n v="0"/>
    <m/>
    <x v="0"/>
    <x v="100"/>
    <m/>
    <m/>
  </r>
  <r>
    <x v="1057"/>
    <m/>
    <s v="female"/>
    <m/>
    <n v="29"/>
    <n v="68.038330000000002"/>
    <n v="0"/>
    <n v="0"/>
    <x v="0"/>
    <s v="."/>
    <s v="."/>
    <s v="."/>
    <s v="."/>
    <n v="0"/>
    <n v="0"/>
    <n v="0"/>
    <n v="0"/>
    <n v="0"/>
    <n v="33"/>
    <n v="0"/>
    <m/>
    <x v="2"/>
    <x v="54"/>
    <m/>
    <m/>
  </r>
  <r>
    <x v="1057"/>
    <m/>
    <s v="female"/>
    <m/>
    <n v="30"/>
    <n v="68.038330000000002"/>
    <n v="0"/>
    <n v="0"/>
    <x v="0"/>
    <s v="."/>
    <s v="."/>
    <s v="."/>
    <s v="."/>
    <n v="0"/>
    <n v="0"/>
    <n v="0"/>
    <n v="0"/>
    <n v="0"/>
    <n v="33"/>
    <n v="0"/>
    <m/>
    <x v="2"/>
    <x v="53"/>
    <m/>
    <m/>
  </r>
  <r>
    <x v="1057"/>
    <m/>
    <s v="female"/>
    <m/>
    <n v="30"/>
    <n v="68.038330000000002"/>
    <n v="0"/>
    <n v="0"/>
    <x v="0"/>
    <s v="."/>
    <s v="."/>
    <s v="."/>
    <s v="."/>
    <n v="0"/>
    <n v="0"/>
    <n v="0"/>
    <n v="0"/>
    <n v="0"/>
    <n v="33"/>
    <n v="0"/>
    <m/>
    <x v="5"/>
    <x v="126"/>
    <m/>
    <m/>
  </r>
  <r>
    <x v="1057"/>
    <m/>
    <s v="female"/>
    <m/>
    <n v="30"/>
    <n v="68.038330000000002"/>
    <n v="0"/>
    <n v="0"/>
    <x v="0"/>
    <s v="."/>
    <s v="."/>
    <s v="."/>
    <s v="."/>
    <n v="0"/>
    <n v="0"/>
    <n v="0"/>
    <n v="0"/>
    <n v="0"/>
    <n v="33"/>
    <n v="0"/>
    <m/>
    <x v="2"/>
    <x v="54"/>
    <m/>
    <m/>
  </r>
  <r>
    <x v="1057"/>
    <m/>
    <s v="female"/>
    <m/>
    <n v="29"/>
    <n v="68.038330000000002"/>
    <n v="0"/>
    <n v="0"/>
    <x v="0"/>
    <s v="."/>
    <s v="."/>
    <s v="."/>
    <s v="."/>
    <n v="0"/>
    <n v="0"/>
    <n v="0"/>
    <n v="0"/>
    <n v="0"/>
    <n v="33"/>
    <n v="0"/>
    <m/>
    <x v="5"/>
    <x v="126"/>
    <m/>
    <m/>
  </r>
  <r>
    <x v="1057"/>
    <m/>
    <s v="female"/>
    <m/>
    <n v="30"/>
    <n v="68.038330000000002"/>
    <n v="0"/>
    <n v="0"/>
    <x v="0"/>
    <s v="."/>
    <s v="."/>
    <s v="."/>
    <s v="."/>
    <n v="0"/>
    <n v="0"/>
    <n v="0"/>
    <n v="0"/>
    <n v="0"/>
    <n v="33"/>
    <n v="0"/>
    <m/>
    <x v="5"/>
    <x v="127"/>
    <m/>
    <m/>
  </r>
  <r>
    <x v="1057"/>
    <m/>
    <s v="female"/>
    <m/>
    <n v="29"/>
    <n v="68.038330000000002"/>
    <n v="0"/>
    <n v="0"/>
    <x v="0"/>
    <s v="."/>
    <s v="."/>
    <s v="."/>
    <s v="."/>
    <n v="0"/>
    <n v="0"/>
    <n v="0"/>
    <n v="0"/>
    <n v="0"/>
    <n v="33"/>
    <n v="0"/>
    <m/>
    <x v="5"/>
    <x v="52"/>
    <m/>
    <m/>
  </r>
  <r>
    <x v="1057"/>
    <m/>
    <s v="female"/>
    <m/>
    <n v="30"/>
    <n v="68.038330000000002"/>
    <n v="0"/>
    <n v="0"/>
    <x v="0"/>
    <s v="."/>
    <s v="."/>
    <s v="."/>
    <s v="."/>
    <n v="0"/>
    <n v="0"/>
    <n v="0"/>
    <n v="0"/>
    <n v="0"/>
    <n v="33"/>
    <n v="0"/>
    <m/>
    <x v="2"/>
    <x v="29"/>
    <m/>
    <m/>
  </r>
  <r>
    <x v="1057"/>
    <m/>
    <s v="female"/>
    <m/>
    <n v="30"/>
    <n v="68.038330000000002"/>
    <n v="0"/>
    <n v="0"/>
    <x v="0"/>
    <s v="."/>
    <s v="."/>
    <s v="."/>
    <s v="."/>
    <n v="0"/>
    <n v="0"/>
    <n v="0"/>
    <n v="0"/>
    <n v="0"/>
    <n v="33"/>
    <n v="0"/>
    <m/>
    <x v="2"/>
    <x v="52"/>
    <m/>
    <m/>
  </r>
  <r>
    <x v="1057"/>
    <m/>
    <s v="female"/>
    <m/>
    <n v="30"/>
    <n v="68.038330000000002"/>
    <n v="0"/>
    <n v="0"/>
    <x v="0"/>
    <s v="."/>
    <s v="."/>
    <s v="."/>
    <s v="."/>
    <n v="0"/>
    <n v="0"/>
    <n v="0"/>
    <n v="0"/>
    <n v="0"/>
    <n v="33"/>
    <n v="0"/>
    <m/>
    <x v="5"/>
    <x v="21"/>
    <m/>
    <m/>
  </r>
  <r>
    <x v="1057"/>
    <m/>
    <s v="female"/>
    <m/>
    <n v="30"/>
    <n v="68.03833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58"/>
    <m/>
    <s v="male"/>
    <m/>
    <n v="30"/>
    <n v="70.8857"/>
    <n v="0"/>
    <n v="0"/>
    <x v="0"/>
    <s v="."/>
    <s v="."/>
    <s v="."/>
    <s v="."/>
    <n v="0"/>
    <n v="0"/>
    <n v="0"/>
    <n v="0"/>
    <n v="0"/>
    <n v="34"/>
    <n v="0"/>
    <m/>
    <x v="6"/>
    <x v="41"/>
    <m/>
    <m/>
  </r>
  <r>
    <x v="1058"/>
    <m/>
    <s v="male"/>
    <m/>
    <n v="29"/>
    <n v="70.8857"/>
    <n v="0"/>
    <n v="0"/>
    <x v="0"/>
    <s v="."/>
    <s v="."/>
    <s v="."/>
    <s v="."/>
    <n v="0"/>
    <n v="0"/>
    <n v="0"/>
    <n v="0"/>
    <n v="0"/>
    <n v="34"/>
    <n v="0"/>
    <m/>
    <x v="6"/>
    <x v="7"/>
    <m/>
    <m/>
  </r>
  <r>
    <x v="1058"/>
    <m/>
    <s v="male"/>
    <m/>
    <n v="29"/>
    <n v="70.8857"/>
    <n v="0"/>
    <n v="0"/>
    <x v="0"/>
    <s v="."/>
    <s v="."/>
    <s v="."/>
    <s v="."/>
    <n v="0"/>
    <n v="0"/>
    <n v="0"/>
    <n v="0"/>
    <n v="0"/>
    <n v="34"/>
    <n v="0"/>
    <m/>
    <x v="6"/>
    <x v="7"/>
    <m/>
    <m/>
  </r>
  <r>
    <x v="1058"/>
    <m/>
    <s v="male"/>
    <m/>
    <n v="29"/>
    <n v="70.8857"/>
    <n v="0"/>
    <n v="0"/>
    <x v="0"/>
    <s v="."/>
    <s v="."/>
    <s v="."/>
    <s v="."/>
    <n v="0"/>
    <n v="0"/>
    <n v="0"/>
    <n v="0"/>
    <n v="0"/>
    <n v="34"/>
    <n v="0"/>
    <m/>
    <x v="6"/>
    <x v="8"/>
    <m/>
    <m/>
  </r>
  <r>
    <x v="1059"/>
    <m/>
    <s v="female"/>
    <m/>
    <n v="25"/>
    <n v="76.717315999999997"/>
    <n v="0.5"/>
    <n v="0.5"/>
    <x v="4"/>
    <s v="Remote Mood disorder"/>
    <s v="."/>
    <s v="."/>
    <s v="."/>
    <n v="0.5"/>
    <n v="0.5"/>
    <n v="1"/>
    <n v="0.5"/>
    <n v="0"/>
    <n v="34"/>
    <n v="3"/>
    <m/>
    <x v="9"/>
    <x v="76"/>
    <m/>
    <m/>
  </r>
  <r>
    <x v="1059"/>
    <m/>
    <s v="female"/>
    <m/>
    <n v="22"/>
    <n v="76.717315999999997"/>
    <n v="0.5"/>
    <n v="0.5"/>
    <x v="4"/>
    <s v="Active Mood disorder"/>
    <s v="."/>
    <s v="."/>
    <s v="."/>
    <n v="0.5"/>
    <n v="1"/>
    <n v="1"/>
    <n v="1"/>
    <n v="0"/>
    <n v="34"/>
    <n v="4"/>
    <m/>
    <x v="5"/>
    <x v="165"/>
    <m/>
    <m/>
  </r>
  <r>
    <x v="1059"/>
    <m/>
    <s v="female"/>
    <m/>
    <n v="22"/>
    <n v="76.717315999999997"/>
    <n v="1"/>
    <n v="1"/>
    <x v="4"/>
    <s v="."/>
    <s v="."/>
    <s v="."/>
    <s v="."/>
    <n v="1"/>
    <n v="1"/>
    <n v="1"/>
    <n v="1"/>
    <n v="1"/>
    <n v="34"/>
    <n v="6"/>
    <m/>
    <x v="9"/>
    <x v="166"/>
    <m/>
    <m/>
  </r>
  <r>
    <x v="1059"/>
    <m/>
    <s v="female"/>
    <m/>
    <m/>
    <n v="76.717315999999997"/>
    <n v="2"/>
    <n v="2"/>
    <x v="4"/>
    <s v="."/>
    <s v="."/>
    <s v="."/>
    <s v="."/>
    <n v="2"/>
    <n v="1"/>
    <n v="2"/>
    <n v="2"/>
    <n v="1"/>
    <n v="34"/>
    <n v="10"/>
    <m/>
    <x v="17"/>
    <x v="81"/>
    <m/>
    <m/>
  </r>
  <r>
    <x v="1060"/>
    <m/>
    <s v="male"/>
    <m/>
    <n v="21"/>
    <n v="65.311430000000001"/>
    <n v="1"/>
    <n v="0.5"/>
    <x v="3"/>
    <s v="Remote Other neurol/med diagnoses"/>
    <s v="."/>
    <s v="."/>
    <s v="."/>
    <n v="1"/>
    <n v="1"/>
    <n v="1"/>
    <n v="1"/>
    <n v="1"/>
    <n v="33"/>
    <n v="5.5"/>
    <m/>
    <x v="6"/>
    <x v="117"/>
    <m/>
    <m/>
  </r>
  <r>
    <x v="1060"/>
    <m/>
    <s v="male"/>
    <m/>
    <n v="18"/>
    <n v="65.311430000000001"/>
    <n v="1"/>
    <n v="0.5"/>
    <x v="4"/>
    <s v="."/>
    <s v="."/>
    <s v="."/>
    <s v="."/>
    <n v="1"/>
    <n v="1"/>
    <n v="1"/>
    <n v="1"/>
    <n v="1"/>
    <n v="33"/>
    <n v="5.5"/>
    <m/>
    <x v="7"/>
    <x v="4"/>
    <m/>
    <m/>
  </r>
  <r>
    <x v="1060"/>
    <m/>
    <s v="male"/>
    <m/>
    <n v="18"/>
    <n v="65.311430000000001"/>
    <n v="2"/>
    <n v="2"/>
    <x v="24"/>
    <s v="."/>
    <s v="."/>
    <s v="."/>
    <s v="."/>
    <n v="3"/>
    <n v="2"/>
    <n v="2"/>
    <n v="2"/>
    <n v="2"/>
    <n v="33"/>
    <n v="13"/>
    <m/>
    <x v="6"/>
    <x v="33"/>
    <m/>
    <m/>
  </r>
  <r>
    <x v="1061"/>
    <m/>
    <s v="male"/>
    <m/>
    <n v="28"/>
    <n v="66.715950000000007"/>
    <n v="0"/>
    <n v="0"/>
    <x v="0"/>
    <s v="Active Mood disorder"/>
    <s v="Active Other neurol/med diagnoses"/>
    <s v="."/>
    <s v="."/>
    <n v="0"/>
    <n v="0"/>
    <n v="0"/>
    <n v="0"/>
    <n v="0"/>
    <n v="33"/>
    <n v="0"/>
    <m/>
    <x v="4"/>
    <x v="53"/>
    <m/>
    <m/>
  </r>
  <r>
    <x v="1061"/>
    <m/>
    <s v="male"/>
    <m/>
    <n v="30"/>
    <n v="66.715950000000007"/>
    <n v="0"/>
    <n v="0"/>
    <x v="0"/>
    <s v="Remote Mood disorder"/>
    <s v="Active Other neurol/med diagnoses"/>
    <s v="."/>
    <s v="."/>
    <n v="0"/>
    <n v="0"/>
    <n v="0"/>
    <n v="0"/>
    <n v="0"/>
    <n v="33"/>
    <n v="0"/>
    <m/>
    <x v="4"/>
    <x v="141"/>
    <m/>
    <m/>
  </r>
  <r>
    <x v="1061"/>
    <m/>
    <s v="male"/>
    <m/>
    <n v="27"/>
    <n v="66.715950000000007"/>
    <n v="0"/>
    <n v="0"/>
    <x v="0"/>
    <s v="."/>
    <s v="."/>
    <s v="."/>
    <s v="."/>
    <n v="0"/>
    <n v="0.5"/>
    <n v="0"/>
    <n v="0"/>
    <n v="0"/>
    <n v="33"/>
    <n v="0.5"/>
    <m/>
    <x v="4"/>
    <x v="183"/>
    <m/>
    <m/>
  </r>
  <r>
    <x v="1062"/>
    <m/>
    <s v="female"/>
    <m/>
    <n v="29"/>
    <n v="47.460644000000002"/>
    <n v="0"/>
    <n v="0"/>
    <x v="0"/>
    <s v="."/>
    <s v="."/>
    <s v="."/>
    <s v="."/>
    <n v="0"/>
    <n v="0"/>
    <n v="0"/>
    <n v="0"/>
    <n v="0"/>
    <n v="24"/>
    <n v="0"/>
    <m/>
    <x v="0"/>
    <x v="148"/>
    <m/>
    <m/>
  </r>
  <r>
    <x v="1062"/>
    <m/>
    <s v="female"/>
    <m/>
    <n v="30"/>
    <n v="47.460644000000002"/>
    <n v="0"/>
    <n v="0"/>
    <x v="0"/>
    <s v="."/>
    <s v="."/>
    <s v="."/>
    <s v="."/>
    <n v="0"/>
    <n v="0"/>
    <n v="0"/>
    <n v="0"/>
    <n v="0"/>
    <n v="24"/>
    <n v="0"/>
    <m/>
    <x v="10"/>
    <x v="139"/>
    <m/>
    <m/>
  </r>
  <r>
    <x v="1062"/>
    <m/>
    <s v="female"/>
    <m/>
    <n v="30"/>
    <n v="47.460644000000002"/>
    <n v="0"/>
    <n v="0"/>
    <x v="0"/>
    <s v="Active Hypothyroidism"/>
    <s v="."/>
    <s v="."/>
    <s v="."/>
    <n v="0"/>
    <n v="0"/>
    <n v="0"/>
    <n v="0"/>
    <n v="0"/>
    <n v="24"/>
    <n v="0"/>
    <m/>
    <x v="10"/>
    <x v="55"/>
    <m/>
    <m/>
  </r>
  <r>
    <x v="1062"/>
    <m/>
    <s v="female"/>
    <m/>
    <n v="30"/>
    <n v="47.460644000000002"/>
    <n v="0"/>
    <n v="0"/>
    <x v="0"/>
    <s v="Remote Hypothyroidism"/>
    <s v="."/>
    <s v="."/>
    <s v="."/>
    <n v="0"/>
    <n v="0"/>
    <n v="0"/>
    <n v="0"/>
    <n v="0"/>
    <n v="24"/>
    <n v="0"/>
    <m/>
    <x v="10"/>
    <x v="219"/>
    <m/>
    <m/>
  </r>
  <r>
    <x v="1062"/>
    <m/>
    <s v="female"/>
    <m/>
    <n v="30"/>
    <n v="47.460644000000002"/>
    <n v="0"/>
    <n v="0"/>
    <x v="0"/>
    <s v="Remote Hypothyroidism"/>
    <s v="."/>
    <s v="."/>
    <s v="."/>
    <n v="0"/>
    <n v="0"/>
    <n v="0"/>
    <n v="0"/>
    <n v="0"/>
    <n v="24"/>
    <n v="0"/>
    <m/>
    <x v="3"/>
    <x v="189"/>
    <m/>
    <m/>
  </r>
  <r>
    <x v="1063"/>
    <m/>
    <s v="female"/>
    <m/>
    <n v="26"/>
    <n v="70.387405000000001"/>
    <n v="0"/>
    <n v="0"/>
    <x v="0"/>
    <s v="."/>
    <s v="."/>
    <s v="."/>
    <s v="."/>
    <n v="0"/>
    <n v="0"/>
    <n v="0"/>
    <n v="0"/>
    <n v="0"/>
    <n v="33"/>
    <n v="0"/>
    <m/>
    <x v="3"/>
    <x v="38"/>
    <m/>
    <m/>
  </r>
  <r>
    <x v="1063"/>
    <m/>
    <s v="female"/>
    <m/>
    <n v="30"/>
    <n v="70.387405000000001"/>
    <n v="0"/>
    <n v="0"/>
    <x v="0"/>
    <s v="."/>
    <s v="."/>
    <s v="."/>
    <s v="."/>
    <n v="0"/>
    <n v="0"/>
    <n v="0"/>
    <n v="0"/>
    <n v="0"/>
    <n v="33"/>
    <n v="0"/>
    <m/>
    <x v="3"/>
    <x v="80"/>
    <m/>
    <m/>
  </r>
  <r>
    <x v="1063"/>
    <m/>
    <s v="female"/>
    <m/>
    <n v="29"/>
    <n v="70.387405000000001"/>
    <n v="0"/>
    <n v="0"/>
    <x v="0"/>
    <s v="."/>
    <s v="."/>
    <s v="."/>
    <s v="."/>
    <n v="0"/>
    <n v="0"/>
    <n v="0"/>
    <n v="0"/>
    <n v="0"/>
    <n v="33"/>
    <n v="0"/>
    <m/>
    <x v="3"/>
    <x v="63"/>
    <m/>
    <m/>
  </r>
  <r>
    <x v="1063"/>
    <m/>
    <s v="female"/>
    <m/>
    <n v="30"/>
    <n v="70.387405000000001"/>
    <n v="0"/>
    <n v="0"/>
    <x v="0"/>
    <s v="."/>
    <s v="."/>
    <s v="."/>
    <s v="."/>
    <n v="0"/>
    <n v="0"/>
    <n v="0"/>
    <n v="0"/>
    <n v="0"/>
    <n v="33"/>
    <n v="0"/>
    <m/>
    <x v="3"/>
    <x v="44"/>
    <m/>
    <m/>
  </r>
  <r>
    <x v="1063"/>
    <m/>
    <s v="female"/>
    <m/>
    <n v="29"/>
    <n v="70.387405000000001"/>
    <n v="0"/>
    <n v="0"/>
    <x v="0"/>
    <s v="."/>
    <s v="."/>
    <s v="."/>
    <s v="."/>
    <n v="0"/>
    <n v="0"/>
    <n v="0"/>
    <n v="0"/>
    <n v="0"/>
    <n v="33"/>
    <n v="0"/>
    <m/>
    <x v="3"/>
    <x v="74"/>
    <m/>
    <m/>
  </r>
  <r>
    <x v="1063"/>
    <m/>
    <s v="female"/>
    <m/>
    <n v="30"/>
    <n v="70.387405000000001"/>
    <n v="0"/>
    <n v="0"/>
    <x v="0"/>
    <s v="."/>
    <s v="."/>
    <s v="."/>
    <s v="."/>
    <n v="0"/>
    <n v="0"/>
    <n v="0"/>
    <n v="0"/>
    <n v="0"/>
    <n v="33"/>
    <n v="0"/>
    <m/>
    <x v="3"/>
    <x v="74"/>
    <m/>
    <m/>
  </r>
  <r>
    <x v="1064"/>
    <m/>
    <s v="male"/>
    <m/>
    <n v="26"/>
    <n v="83.687880000000007"/>
    <n v="0"/>
    <n v="0"/>
    <x v="0"/>
    <s v="."/>
    <s v="."/>
    <s v="."/>
    <s v="."/>
    <n v="0"/>
    <n v="0"/>
    <n v="0"/>
    <n v="0"/>
    <n v="0"/>
    <n v="34"/>
    <n v="0"/>
    <m/>
    <x v="4"/>
    <x v="80"/>
    <m/>
    <m/>
  </r>
  <r>
    <x v="1064"/>
    <m/>
    <s v="male"/>
    <m/>
    <n v="26"/>
    <n v="83.687880000000007"/>
    <n v="0"/>
    <n v="0"/>
    <x v="0"/>
    <s v="Active CVD"/>
    <s v="."/>
    <s v="."/>
    <s v="."/>
    <n v="0"/>
    <n v="0"/>
    <n v="0"/>
    <n v="0"/>
    <n v="0"/>
    <n v="34"/>
    <n v="0"/>
    <m/>
    <x v="4"/>
    <x v="86"/>
    <m/>
    <m/>
  </r>
  <r>
    <x v="1064"/>
    <m/>
    <s v="male"/>
    <m/>
    <n v="26"/>
    <n v="83.687880000000007"/>
    <n v="0.5"/>
    <n v="0.5"/>
    <x v="4"/>
    <s v="."/>
    <s v="."/>
    <s v="."/>
    <s v="."/>
    <n v="0.5"/>
    <n v="0.5"/>
    <n v="0.5"/>
    <n v="0.5"/>
    <n v="0"/>
    <n v="34"/>
    <n v="2.5"/>
    <m/>
    <x v="4"/>
    <x v="62"/>
    <m/>
    <m/>
  </r>
  <r>
    <x v="1064"/>
    <m/>
    <s v="male"/>
    <m/>
    <n v="26"/>
    <n v="83.687880000000007"/>
    <n v="0.5"/>
    <n v="0"/>
    <x v="4"/>
    <s v="Remote Other neurol/med diagnoses"/>
    <s v="."/>
    <s v="."/>
    <s v="."/>
    <n v="0.5"/>
    <n v="0.5"/>
    <n v="0.5"/>
    <n v="0"/>
    <n v="0"/>
    <n v="34"/>
    <n v="1.5"/>
    <m/>
    <x v="4"/>
    <x v="65"/>
    <m/>
    <m/>
  </r>
  <r>
    <x v="1064"/>
    <m/>
    <s v="male"/>
    <m/>
    <n v="27"/>
    <n v="83.687880000000007"/>
    <n v="0.5"/>
    <n v="0.5"/>
    <x v="4"/>
    <s v="."/>
    <s v="."/>
    <s v="."/>
    <s v="."/>
    <n v="0.5"/>
    <n v="1"/>
    <n v="0.5"/>
    <n v="0"/>
    <n v="0"/>
    <n v="34"/>
    <n v="2.5"/>
    <m/>
    <x v="4"/>
    <x v="64"/>
    <m/>
    <m/>
  </r>
  <r>
    <x v="1064"/>
    <m/>
    <s v="male"/>
    <m/>
    <n v="25"/>
    <n v="83.687880000000007"/>
    <n v="0.5"/>
    <n v="1"/>
    <x v="4"/>
    <s v="."/>
    <s v="."/>
    <s v="."/>
    <s v="."/>
    <n v="0.5"/>
    <n v="1"/>
    <n v="1"/>
    <n v="0"/>
    <n v="0"/>
    <n v="34"/>
    <n v="3.5"/>
    <m/>
    <x v="4"/>
    <x v="99"/>
    <m/>
    <m/>
  </r>
  <r>
    <x v="1064"/>
    <m/>
    <s v="male"/>
    <m/>
    <n v="25"/>
    <n v="83.687880000000007"/>
    <n v="0.5"/>
    <n v="0"/>
    <x v="4"/>
    <s v="."/>
    <s v="."/>
    <s v="."/>
    <s v="."/>
    <n v="0.5"/>
    <n v="0.5"/>
    <n v="1"/>
    <n v="0.5"/>
    <n v="0"/>
    <n v="34"/>
    <n v="2.5"/>
    <m/>
    <x v="4"/>
    <x v="64"/>
    <m/>
    <m/>
  </r>
  <r>
    <x v="1065"/>
    <m/>
    <s v="female"/>
    <m/>
    <n v="25"/>
    <n v="87.184119999999993"/>
    <n v="0.5"/>
    <n v="0"/>
    <x v="4"/>
    <s v="Remote Bereavement"/>
    <s v="."/>
    <s v="."/>
    <s v="."/>
    <n v="1"/>
    <n v="0.5"/>
    <n v="1"/>
    <n v="0"/>
    <n v="0"/>
    <n v="34"/>
    <n v="2.5"/>
    <m/>
    <x v="19"/>
    <x v="78"/>
    <m/>
    <m/>
  </r>
  <r>
    <x v="1065"/>
    <m/>
    <s v="female"/>
    <m/>
    <n v="23"/>
    <n v="87.184119999999993"/>
    <n v="1"/>
    <n v="1"/>
    <x v="4"/>
    <s v="."/>
    <s v="."/>
    <s v="."/>
    <s v="."/>
    <n v="1"/>
    <n v="0.5"/>
    <n v="1"/>
    <n v="1"/>
    <n v="0"/>
    <n v="34"/>
    <n v="4.5"/>
    <m/>
    <x v="20"/>
    <x v="64"/>
    <m/>
    <m/>
  </r>
  <r>
    <x v="1065"/>
    <m/>
    <s v="female"/>
    <m/>
    <n v="22"/>
    <n v="87.184119999999993"/>
    <n v="1"/>
    <n v="1"/>
    <x v="4"/>
    <s v="."/>
    <s v="."/>
    <s v="."/>
    <s v="."/>
    <n v="1"/>
    <n v="1"/>
    <n v="2"/>
    <n v="1"/>
    <n v="0"/>
    <n v="34"/>
    <n v="6"/>
    <m/>
    <x v="19"/>
    <x v="78"/>
    <m/>
    <m/>
  </r>
  <r>
    <x v="1065"/>
    <m/>
    <s v="female"/>
    <m/>
    <n v="19"/>
    <n v="87.184119999999993"/>
    <n v="1"/>
    <n v="1"/>
    <x v="4"/>
    <s v="."/>
    <s v="."/>
    <s v="."/>
    <s v="."/>
    <n v="1"/>
    <n v="1"/>
    <n v="2"/>
    <n v="1"/>
    <n v="1"/>
    <n v="34"/>
    <n v="7"/>
    <m/>
    <x v="19"/>
    <x v="62"/>
    <m/>
    <m/>
  </r>
  <r>
    <x v="1065"/>
    <m/>
    <s v="female"/>
    <m/>
    <n v="16"/>
    <n v="87.184119999999993"/>
    <n v="2"/>
    <n v="2"/>
    <x v="4"/>
    <s v="."/>
    <s v="."/>
    <s v="."/>
    <s v="."/>
    <n v="2"/>
    <n v="2"/>
    <n v="2"/>
    <n v="2"/>
    <n v="1"/>
    <n v="34"/>
    <n v="11"/>
    <m/>
    <x v="20"/>
    <x v="98"/>
    <m/>
    <m/>
  </r>
  <r>
    <x v="1066"/>
    <m/>
    <s v="female"/>
    <m/>
    <n v="30"/>
    <n v="63.145789999999998"/>
    <n v="0"/>
    <n v="0"/>
    <x v="0"/>
    <s v="Remote CVD"/>
    <s v="."/>
    <s v="."/>
    <s v="."/>
    <n v="0"/>
    <n v="0.5"/>
    <n v="0"/>
    <n v="0"/>
    <n v="0"/>
    <n v="33"/>
    <n v="0.5"/>
    <m/>
    <x v="2"/>
    <x v="68"/>
    <m/>
    <m/>
  </r>
  <r>
    <x v="1066"/>
    <m/>
    <s v="female"/>
    <m/>
    <n v="30"/>
    <n v="63.145789999999998"/>
    <n v="0.5"/>
    <n v="0"/>
    <x v="1"/>
    <s v="."/>
    <s v="."/>
    <s v="."/>
    <s v="."/>
    <n v="0"/>
    <n v="0.5"/>
    <n v="0.5"/>
    <n v="0.5"/>
    <n v="0"/>
    <n v="33"/>
    <n v="1.5"/>
    <m/>
    <x v="2"/>
    <x v="126"/>
    <m/>
    <m/>
  </r>
  <r>
    <x v="1066"/>
    <m/>
    <s v="female"/>
    <m/>
    <n v="28"/>
    <n v="63.145789999999998"/>
    <n v="0"/>
    <n v="0"/>
    <x v="0"/>
    <s v="."/>
    <s v="."/>
    <s v="."/>
    <s v="."/>
    <n v="0"/>
    <n v="0"/>
    <n v="0"/>
    <n v="0"/>
    <n v="0"/>
    <n v="33"/>
    <n v="0"/>
    <m/>
    <x v="1"/>
    <x v="136"/>
    <m/>
    <m/>
  </r>
  <r>
    <x v="1066"/>
    <m/>
    <s v="female"/>
    <m/>
    <n v="28"/>
    <n v="63.145789999999998"/>
    <n v="0"/>
    <n v="0"/>
    <x v="0"/>
    <s v="Remote Mood disorder"/>
    <s v="."/>
    <s v="."/>
    <s v="."/>
    <n v="0"/>
    <n v="0"/>
    <n v="0"/>
    <n v="0"/>
    <n v="0"/>
    <n v="33"/>
    <n v="0"/>
    <m/>
    <x v="18"/>
    <x v="71"/>
    <m/>
    <m/>
  </r>
  <r>
    <x v="1066"/>
    <m/>
    <s v="female"/>
    <m/>
    <n v="30"/>
    <n v="63.145789999999998"/>
    <n v="0"/>
    <n v="0"/>
    <x v="0"/>
    <s v="."/>
    <s v="."/>
    <s v="."/>
    <s v="."/>
    <n v="0"/>
    <n v="0"/>
    <n v="0"/>
    <n v="0"/>
    <n v="0"/>
    <n v="33"/>
    <n v="0"/>
    <m/>
    <x v="1"/>
    <x v="51"/>
    <m/>
    <m/>
  </r>
  <r>
    <x v="1067"/>
    <m/>
    <s v="male"/>
    <m/>
    <n v="30"/>
    <n v="69.930179999999993"/>
    <n v="0"/>
    <n v="0"/>
    <x v="0"/>
    <s v="."/>
    <s v="."/>
    <s v="."/>
    <s v="."/>
    <n v="0"/>
    <n v="0"/>
    <n v="0"/>
    <n v="0"/>
    <n v="0"/>
    <n v="33"/>
    <n v="0"/>
    <m/>
    <x v="8"/>
    <x v="68"/>
    <m/>
    <m/>
  </r>
  <r>
    <x v="1067"/>
    <m/>
    <s v="male"/>
    <m/>
    <n v="29"/>
    <n v="69.930179999999993"/>
    <n v="0"/>
    <n v="0"/>
    <x v="0"/>
    <s v="."/>
    <s v="."/>
    <s v="."/>
    <s v="."/>
    <n v="0"/>
    <n v="0"/>
    <n v="0"/>
    <n v="0"/>
    <n v="0"/>
    <n v="33"/>
    <n v="0"/>
    <m/>
    <x v="10"/>
    <x v="127"/>
    <m/>
    <m/>
  </r>
  <r>
    <x v="1067"/>
    <m/>
    <s v="male"/>
    <m/>
    <n v="30"/>
    <n v="69.930179999999993"/>
    <n v="0"/>
    <n v="0"/>
    <x v="0"/>
    <s v="."/>
    <s v="."/>
    <s v="."/>
    <s v="."/>
    <n v="0"/>
    <n v="0"/>
    <n v="0"/>
    <n v="0"/>
    <n v="0"/>
    <n v="33"/>
    <n v="0"/>
    <m/>
    <x v="4"/>
    <x v="29"/>
    <m/>
    <m/>
  </r>
  <r>
    <x v="1067"/>
    <m/>
    <s v="male"/>
    <m/>
    <n v="30"/>
    <n v="69.930179999999993"/>
    <n v="0"/>
    <n v="0"/>
    <x v="0"/>
    <s v="."/>
    <s v="."/>
    <s v="."/>
    <s v="."/>
    <n v="0"/>
    <n v="0"/>
    <n v="0"/>
    <n v="0"/>
    <n v="0"/>
    <n v="33"/>
    <n v="0"/>
    <m/>
    <x v="8"/>
    <x v="68"/>
    <m/>
    <m/>
  </r>
  <r>
    <x v="1067"/>
    <m/>
    <s v="male"/>
    <m/>
    <n v="29"/>
    <n v="69.930179999999993"/>
    <n v="0"/>
    <n v="0"/>
    <x v="0"/>
    <s v="."/>
    <s v="."/>
    <s v="."/>
    <s v="."/>
    <n v="0"/>
    <n v="0"/>
    <n v="0"/>
    <n v="0"/>
    <n v="0"/>
    <n v="33"/>
    <n v="0"/>
    <m/>
    <x v="10"/>
    <x v="127"/>
    <m/>
    <m/>
  </r>
  <r>
    <x v="1067"/>
    <m/>
    <s v="male"/>
    <m/>
    <n v="30"/>
    <n v="69.930179999999993"/>
    <n v="0"/>
    <n v="0"/>
    <x v="0"/>
    <s v="."/>
    <s v="."/>
    <s v="."/>
    <s v="."/>
    <n v="0"/>
    <n v="0"/>
    <n v="0"/>
    <n v="0.5"/>
    <n v="0"/>
    <n v="33"/>
    <n v="0.5"/>
    <m/>
    <x v="4"/>
    <x v="53"/>
    <m/>
    <m/>
  </r>
  <r>
    <x v="1067"/>
    <m/>
    <s v="male"/>
    <m/>
    <n v="30"/>
    <n v="69.930179999999993"/>
    <n v="0"/>
    <n v="0"/>
    <x v="0"/>
    <s v="."/>
    <s v="."/>
    <s v="."/>
    <s v="."/>
    <n v="0"/>
    <n v="0"/>
    <n v="0"/>
    <n v="0"/>
    <n v="0"/>
    <n v="33"/>
    <n v="0"/>
    <m/>
    <x v="4"/>
    <x v="29"/>
    <m/>
    <m/>
  </r>
  <r>
    <x v="1067"/>
    <m/>
    <s v="male"/>
    <m/>
    <n v="28"/>
    <n v="69.930179999999993"/>
    <n v="0"/>
    <n v="0"/>
    <x v="0"/>
    <s v="."/>
    <s v="."/>
    <s v="."/>
    <s v="."/>
    <n v="0"/>
    <n v="0"/>
    <n v="0"/>
    <n v="0"/>
    <n v="0"/>
    <n v="33"/>
    <n v="0"/>
    <m/>
    <x v="4"/>
    <x v="53"/>
    <m/>
    <m/>
  </r>
  <r>
    <x v="1067"/>
    <m/>
    <s v="male"/>
    <m/>
    <n v="30"/>
    <n v="69.930179999999993"/>
    <n v="0"/>
    <n v="0"/>
    <x v="0"/>
    <s v="."/>
    <s v="."/>
    <s v="."/>
    <s v="."/>
    <n v="0"/>
    <n v="0"/>
    <n v="0"/>
    <n v="0.5"/>
    <n v="0"/>
    <n v="33"/>
    <n v="0.5"/>
    <m/>
    <x v="4"/>
    <x v="53"/>
    <m/>
    <m/>
  </r>
  <r>
    <x v="1067"/>
    <m/>
    <s v="male"/>
    <m/>
    <n v="29"/>
    <n v="69.930179999999993"/>
    <n v="0"/>
    <n v="0"/>
    <x v="0"/>
    <s v="."/>
    <s v="."/>
    <s v="."/>
    <s v="."/>
    <n v="0"/>
    <n v="0"/>
    <n v="0"/>
    <n v="0"/>
    <n v="0"/>
    <n v="33"/>
    <n v="0"/>
    <m/>
    <x v="4"/>
    <x v="25"/>
    <m/>
    <m/>
  </r>
  <r>
    <x v="1067"/>
    <m/>
    <s v="male"/>
    <m/>
    <n v="28"/>
    <n v="69.930179999999993"/>
    <n v="0"/>
    <n v="0"/>
    <x v="0"/>
    <s v="."/>
    <s v="."/>
    <s v="."/>
    <s v="."/>
    <n v="0"/>
    <n v="0"/>
    <n v="0"/>
    <n v="0"/>
    <n v="0"/>
    <n v="33"/>
    <n v="0"/>
    <m/>
    <x v="4"/>
    <x v="53"/>
    <m/>
    <m/>
  </r>
  <r>
    <x v="1067"/>
    <m/>
    <s v="male"/>
    <m/>
    <n v="28"/>
    <n v="69.930179999999993"/>
    <n v="0"/>
    <n v="0"/>
    <x v="0"/>
    <s v="."/>
    <s v="."/>
    <s v="."/>
    <s v="."/>
    <n v="0"/>
    <n v="0"/>
    <n v="0"/>
    <n v="0"/>
    <n v="0"/>
    <n v="33"/>
    <n v="0"/>
    <m/>
    <x v="4"/>
    <x v="5"/>
    <m/>
    <m/>
  </r>
  <r>
    <x v="1067"/>
    <m/>
    <s v="male"/>
    <m/>
    <n v="29"/>
    <n v="69.930179999999993"/>
    <n v="0"/>
    <n v="0"/>
    <x v="0"/>
    <s v="."/>
    <s v="."/>
    <s v="."/>
    <s v="."/>
    <n v="0"/>
    <n v="0"/>
    <n v="0"/>
    <n v="0"/>
    <n v="0"/>
    <n v="33"/>
    <n v="0"/>
    <m/>
    <x v="4"/>
    <x v="25"/>
    <m/>
    <m/>
  </r>
  <r>
    <x v="1067"/>
    <m/>
    <s v="male"/>
    <m/>
    <n v="28"/>
    <n v="69.930179999999993"/>
    <n v="0"/>
    <n v="0"/>
    <x v="0"/>
    <s v="."/>
    <s v="."/>
    <s v="."/>
    <s v="."/>
    <n v="0"/>
    <n v="0"/>
    <n v="0"/>
    <n v="0"/>
    <n v="0"/>
    <n v="33"/>
    <n v="0"/>
    <m/>
    <x v="4"/>
    <x v="116"/>
    <m/>
    <m/>
  </r>
  <r>
    <x v="1067"/>
    <m/>
    <s v="male"/>
    <m/>
    <n v="28"/>
    <n v="69.930179999999993"/>
    <n v="0"/>
    <n v="0"/>
    <x v="0"/>
    <s v="."/>
    <s v="."/>
    <s v="."/>
    <s v="."/>
    <n v="0"/>
    <n v="0"/>
    <n v="0"/>
    <n v="0"/>
    <n v="0"/>
    <n v="33"/>
    <n v="0"/>
    <m/>
    <x v="4"/>
    <x v="5"/>
    <m/>
    <m/>
  </r>
  <r>
    <x v="1067"/>
    <m/>
    <s v="male"/>
    <m/>
    <n v="30"/>
    <n v="69.930179999999993"/>
    <n v="0"/>
    <n v="0"/>
    <x v="0"/>
    <s v="Remote CVD"/>
    <s v="."/>
    <s v="."/>
    <s v="."/>
    <n v="0"/>
    <n v="0"/>
    <n v="0"/>
    <n v="0"/>
    <n v="0"/>
    <n v="33"/>
    <n v="0"/>
    <m/>
    <x v="10"/>
    <x v="40"/>
    <m/>
    <m/>
  </r>
  <r>
    <x v="1067"/>
    <m/>
    <s v="male"/>
    <m/>
    <n v="28"/>
    <n v="69.930179999999993"/>
    <n v="0"/>
    <n v="0"/>
    <x v="0"/>
    <s v="."/>
    <s v="."/>
    <s v="."/>
    <s v="."/>
    <n v="0"/>
    <n v="0"/>
    <n v="0"/>
    <n v="0"/>
    <n v="0"/>
    <n v="33"/>
    <n v="0"/>
    <m/>
    <x v="4"/>
    <x v="116"/>
    <m/>
    <m/>
  </r>
  <r>
    <x v="1067"/>
    <m/>
    <s v="male"/>
    <m/>
    <n v="30"/>
    <n v="69.930179999999993"/>
    <n v="0"/>
    <n v="0"/>
    <x v="0"/>
    <s v="Remote CVD"/>
    <s v="."/>
    <s v="."/>
    <s v="."/>
    <n v="0"/>
    <n v="0"/>
    <n v="0"/>
    <n v="0"/>
    <n v="0"/>
    <n v="33"/>
    <n v="0"/>
    <m/>
    <x v="10"/>
    <x v="40"/>
    <m/>
    <m/>
  </r>
  <r>
    <x v="1068"/>
    <m/>
    <s v="female"/>
    <m/>
    <n v="28"/>
    <n v="79.611230000000006"/>
    <n v="0"/>
    <n v="0"/>
    <x v="0"/>
    <s v="."/>
    <s v="."/>
    <s v="."/>
    <s v="."/>
    <n v="0"/>
    <n v="0"/>
    <n v="0"/>
    <n v="0"/>
    <n v="0"/>
    <n v="33"/>
    <n v="0"/>
    <m/>
    <x v="9"/>
    <x v="80"/>
    <m/>
    <m/>
  </r>
  <r>
    <x v="1068"/>
    <m/>
    <s v="female"/>
    <m/>
    <n v="27"/>
    <n v="79.611230000000006"/>
    <n v="0"/>
    <n v="0"/>
    <x v="0"/>
    <s v="."/>
    <s v="."/>
    <s v="."/>
    <s v="."/>
    <n v="0"/>
    <n v="0"/>
    <n v="0"/>
    <n v="0"/>
    <n v="0"/>
    <n v="33"/>
    <n v="0"/>
    <m/>
    <x v="17"/>
    <x v="74"/>
    <m/>
    <m/>
  </r>
  <r>
    <x v="1069"/>
    <m/>
    <s v="male"/>
    <m/>
    <n v="30"/>
    <n v="81.620810000000006"/>
    <n v="0.5"/>
    <n v="0"/>
    <x v="26"/>
    <s v="Active PD idiopathic"/>
    <s v="."/>
    <s v="."/>
    <s v="."/>
    <n v="0.5"/>
    <n v="0.5"/>
    <n v="0.5"/>
    <n v="0.5"/>
    <n v="1"/>
    <n v="34"/>
    <n v="3"/>
    <m/>
    <x v="4"/>
    <x v="32"/>
    <m/>
    <m/>
  </r>
  <r>
    <x v="1069"/>
    <m/>
    <s v="male"/>
    <m/>
    <n v="30"/>
    <n v="81.620810000000006"/>
    <n v="0.5"/>
    <n v="0"/>
    <x v="26"/>
    <s v="Active PD idiopathic"/>
    <s v="."/>
    <s v="."/>
    <s v="."/>
    <n v="0.5"/>
    <n v="0.5"/>
    <n v="0.5"/>
    <n v="0"/>
    <n v="0"/>
    <n v="34"/>
    <n v="1.5"/>
    <m/>
    <x v="4"/>
    <x v="79"/>
    <m/>
    <m/>
  </r>
  <r>
    <x v="1069"/>
    <m/>
    <s v="male"/>
    <m/>
    <n v="29"/>
    <n v="81.620810000000006"/>
    <n v="0.5"/>
    <n v="0.5"/>
    <x v="26"/>
    <s v="Active Mood disorder"/>
    <s v="."/>
    <s v="."/>
    <s v="."/>
    <n v="0.5"/>
    <n v="0.5"/>
    <n v="0.5"/>
    <n v="0.5"/>
    <n v="0"/>
    <n v="34"/>
    <n v="2.5"/>
    <m/>
    <x v="10"/>
    <x v="79"/>
    <m/>
    <m/>
  </r>
  <r>
    <x v="1069"/>
    <m/>
    <s v="male"/>
    <m/>
    <n v="29"/>
    <n v="81.620810000000006"/>
    <n v="1"/>
    <n v="0"/>
    <x v="26"/>
    <s v="."/>
    <s v="."/>
    <s v="."/>
    <s v="."/>
    <n v="0.5"/>
    <n v="0.5"/>
    <n v="0"/>
    <n v="0"/>
    <n v="0"/>
    <n v="34"/>
    <n v="1"/>
    <m/>
    <x v="4"/>
    <x v="9"/>
    <m/>
    <m/>
  </r>
  <r>
    <x v="1070"/>
    <m/>
    <s v="female"/>
    <m/>
    <n v="29"/>
    <n v="74.548940000000002"/>
    <n v="0"/>
    <n v="0"/>
    <x v="0"/>
    <s v="Active Mood disorder"/>
    <s v="."/>
    <s v="."/>
    <s v="."/>
    <n v="0"/>
    <n v="0"/>
    <n v="0"/>
    <n v="0"/>
    <n v="0"/>
    <n v="33"/>
    <n v="0"/>
    <m/>
    <x v="5"/>
    <x v="98"/>
    <m/>
    <m/>
  </r>
  <r>
    <x v="1070"/>
    <m/>
    <s v="female"/>
    <m/>
    <n v="28"/>
    <n v="74.548940000000002"/>
    <n v="0"/>
    <n v="0"/>
    <x v="0"/>
    <s v="."/>
    <s v="."/>
    <s v="."/>
    <s v="."/>
    <n v="0"/>
    <n v="0.5"/>
    <n v="0"/>
    <n v="0"/>
    <n v="0"/>
    <n v="33"/>
    <n v="0.5"/>
    <m/>
    <x v="9"/>
    <x v="18"/>
    <m/>
    <m/>
  </r>
  <r>
    <x v="1070"/>
    <m/>
    <s v="female"/>
    <m/>
    <n v="30"/>
    <n v="74.548940000000002"/>
    <n v="0"/>
    <n v="0"/>
    <x v="0"/>
    <s v="."/>
    <s v="."/>
    <s v="."/>
    <s v="."/>
    <n v="0"/>
    <n v="0"/>
    <n v="0"/>
    <n v="0"/>
    <n v="0"/>
    <n v="33"/>
    <n v="0"/>
    <m/>
    <x v="5"/>
    <x v="67"/>
    <m/>
    <m/>
  </r>
  <r>
    <x v="1070"/>
    <m/>
    <s v="female"/>
    <m/>
    <n v="25"/>
    <n v="74.548940000000002"/>
    <n v="0"/>
    <n v="0"/>
    <x v="0"/>
    <s v="."/>
    <s v="."/>
    <s v="."/>
    <s v="."/>
    <n v="0"/>
    <n v="0"/>
    <n v="0"/>
    <n v="0"/>
    <n v="0"/>
    <n v="33"/>
    <n v="0"/>
    <m/>
    <x v="5"/>
    <x v="18"/>
    <m/>
    <m/>
  </r>
  <r>
    <x v="1070"/>
    <m/>
    <s v="female"/>
    <m/>
    <n v="28"/>
    <n v="74.548940000000002"/>
    <n v="0"/>
    <n v="0"/>
    <x v="0"/>
    <s v="."/>
    <s v="."/>
    <s v="."/>
    <s v="."/>
    <n v="0"/>
    <n v="0"/>
    <n v="0"/>
    <n v="0"/>
    <n v="0"/>
    <n v="33"/>
    <n v="0"/>
    <m/>
    <x v="9"/>
    <x v="43"/>
    <m/>
    <m/>
  </r>
  <r>
    <x v="1070"/>
    <m/>
    <s v="female"/>
    <m/>
    <n v="30"/>
    <n v="74.548940000000002"/>
    <n v="0"/>
    <n v="0"/>
    <x v="0"/>
    <s v="."/>
    <s v="."/>
    <s v="."/>
    <s v="."/>
    <n v="0"/>
    <n v="0.5"/>
    <n v="0"/>
    <n v="0"/>
    <n v="0"/>
    <n v="33"/>
    <n v="0.5"/>
    <m/>
    <x v="9"/>
    <x v="43"/>
    <m/>
    <m/>
  </r>
  <r>
    <x v="1070"/>
    <m/>
    <s v="female"/>
    <m/>
    <n v="28"/>
    <n v="74.548940000000002"/>
    <n v="0"/>
    <n v="0"/>
    <x v="0"/>
    <s v="."/>
    <s v="."/>
    <s v="."/>
    <s v="."/>
    <n v="0"/>
    <n v="0"/>
    <n v="0"/>
    <n v="0"/>
    <n v="0"/>
    <n v="33"/>
    <n v="0"/>
    <m/>
    <x v="9"/>
    <x v="17"/>
    <m/>
    <m/>
  </r>
  <r>
    <x v="1070"/>
    <m/>
    <s v="female"/>
    <m/>
    <n v="30"/>
    <n v="74.548940000000002"/>
    <n v="0"/>
    <n v="0"/>
    <x v="0"/>
    <s v="."/>
    <s v="."/>
    <s v="."/>
    <s v="."/>
    <n v="0"/>
    <n v="0"/>
    <n v="0"/>
    <n v="0"/>
    <n v="0"/>
    <n v="33"/>
    <n v="0"/>
    <m/>
    <x v="9"/>
    <x v="10"/>
    <m/>
    <m/>
  </r>
  <r>
    <x v="1070"/>
    <m/>
    <s v="female"/>
    <m/>
    <n v="29"/>
    <n v="74.54894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71"/>
    <m/>
    <s v="female"/>
    <m/>
    <n v="30"/>
    <n v="67.920599999999993"/>
    <n v="0"/>
    <n v="0"/>
    <x v="0"/>
    <s v="Remote Seizure Disorder"/>
    <s v="."/>
    <s v="."/>
    <s v="."/>
    <n v="0"/>
    <n v="0"/>
    <n v="0"/>
    <n v="0"/>
    <n v="0"/>
    <n v="24"/>
    <n v="0"/>
    <m/>
    <x v="10"/>
    <x v="81"/>
    <m/>
    <m/>
  </r>
  <r>
    <x v="1071"/>
    <m/>
    <s v="female"/>
    <m/>
    <n v="29"/>
    <n v="67.920599999999993"/>
    <n v="0"/>
    <n v="0"/>
    <x v="0"/>
    <s v="."/>
    <s v="."/>
    <s v="."/>
    <s v="."/>
    <n v="0"/>
    <n v="0"/>
    <n v="0"/>
    <n v="0"/>
    <n v="0"/>
    <n v="24"/>
    <n v="0"/>
    <m/>
    <x v="10"/>
    <x v="118"/>
    <m/>
    <m/>
  </r>
  <r>
    <x v="1071"/>
    <m/>
    <s v="female"/>
    <m/>
    <n v="30"/>
    <n v="67.920599999999993"/>
    <n v="0"/>
    <n v="0"/>
    <x v="0"/>
    <s v="."/>
    <s v="."/>
    <s v="."/>
    <s v="."/>
    <n v="0"/>
    <n v="0"/>
    <n v="0"/>
    <n v="0"/>
    <n v="0"/>
    <n v="24"/>
    <n v="0"/>
    <m/>
    <x v="3"/>
    <x v="107"/>
    <m/>
    <m/>
  </r>
  <r>
    <x v="1071"/>
    <m/>
    <s v="female"/>
    <m/>
    <n v="30"/>
    <n v="67.920599999999993"/>
    <n v="0"/>
    <n v="0"/>
    <x v="0"/>
    <s v="."/>
    <s v="."/>
    <s v="."/>
    <s v="."/>
    <n v="0"/>
    <n v="0"/>
    <n v="0"/>
    <n v="0"/>
    <n v="0"/>
    <n v="24"/>
    <n v="0"/>
    <m/>
    <x v="10"/>
    <x v="118"/>
    <m/>
    <m/>
  </r>
  <r>
    <x v="1071"/>
    <m/>
    <s v="female"/>
    <m/>
    <n v="28"/>
    <n v="67.920599999999993"/>
    <n v="0"/>
    <n v="0"/>
    <x v="0"/>
    <s v="."/>
    <s v="."/>
    <s v="."/>
    <s v="."/>
    <n v="0"/>
    <n v="0"/>
    <n v="0"/>
    <n v="0"/>
    <n v="0"/>
    <n v="24"/>
    <n v="0"/>
    <m/>
    <x v="10"/>
    <x v="134"/>
    <m/>
    <m/>
  </r>
  <r>
    <x v="1071"/>
    <m/>
    <s v="female"/>
    <m/>
    <n v="30"/>
    <n v="67.920599999999993"/>
    <n v="0"/>
    <n v="0"/>
    <x v="0"/>
    <s v="."/>
    <s v="."/>
    <s v="."/>
    <s v="."/>
    <n v="0"/>
    <n v="0"/>
    <n v="0"/>
    <n v="0"/>
    <n v="0"/>
    <n v="24"/>
    <n v="0"/>
    <m/>
    <x v="0"/>
    <x v="0"/>
    <m/>
    <m/>
  </r>
  <r>
    <x v="1072"/>
    <m/>
    <s v="male"/>
    <m/>
    <n v="29"/>
    <n v="55.827514999999998"/>
    <n v="0"/>
    <n v="0"/>
    <x v="0"/>
    <s v="."/>
    <s v="."/>
    <s v="."/>
    <s v="."/>
    <n v="0"/>
    <n v="0"/>
    <n v="0"/>
    <n v="0"/>
    <n v="0"/>
    <n v="24"/>
    <n v="0"/>
    <m/>
    <x v="14"/>
    <x v="138"/>
    <m/>
    <m/>
  </r>
  <r>
    <x v="1073"/>
    <m/>
    <s v="female"/>
    <m/>
    <n v="29"/>
    <n v="60.668036999999998"/>
    <n v="0"/>
    <n v="0"/>
    <x v="0"/>
    <s v="Remote Mood disorder"/>
    <s v="."/>
    <s v="."/>
    <s v="."/>
    <n v="0"/>
    <n v="0"/>
    <n v="0"/>
    <n v="0"/>
    <n v="0"/>
    <n v="33"/>
    <n v="0"/>
    <m/>
    <x v="19"/>
    <x v="73"/>
    <m/>
    <m/>
  </r>
  <r>
    <x v="1074"/>
    <m/>
    <s v="female"/>
    <m/>
    <n v="28"/>
    <n v="75.512664999999998"/>
    <n v="0"/>
    <n v="0"/>
    <x v="0"/>
    <s v="."/>
    <s v="."/>
    <s v="."/>
    <s v="."/>
    <n v="0"/>
    <n v="0"/>
    <n v="0"/>
    <n v="0"/>
    <n v="0"/>
    <n v="24"/>
    <n v="0"/>
    <m/>
    <x v="5"/>
    <x v="17"/>
    <m/>
    <m/>
  </r>
  <r>
    <x v="1074"/>
    <m/>
    <s v="female"/>
    <m/>
    <n v="29"/>
    <n v="75.512664999999998"/>
    <n v="0"/>
    <n v="0"/>
    <x v="0"/>
    <s v="."/>
    <s v="."/>
    <s v="."/>
    <s v="."/>
    <n v="0"/>
    <n v="0"/>
    <n v="0"/>
    <n v="0"/>
    <n v="0"/>
    <n v="24"/>
    <n v="0"/>
    <m/>
    <x v="5"/>
    <x v="14"/>
    <m/>
    <m/>
  </r>
  <r>
    <x v="1075"/>
    <m/>
    <s v="male"/>
    <m/>
    <n v="28"/>
    <n v="64.870636000000005"/>
    <n v="0"/>
    <n v="0"/>
    <x v="0"/>
    <s v="Active Mood disorder"/>
    <s v="Active Other neurol/med diagnoses"/>
    <s v="."/>
    <s v="."/>
    <n v="0"/>
    <n v="0"/>
    <n v="0"/>
    <n v="0"/>
    <n v="0"/>
    <n v="23"/>
    <n v="0"/>
    <m/>
    <x v="6"/>
    <x v="135"/>
    <m/>
    <m/>
  </r>
  <r>
    <x v="1075"/>
    <m/>
    <s v="male"/>
    <m/>
    <n v="29"/>
    <n v="64.870636000000005"/>
    <n v="0"/>
    <n v="0"/>
    <x v="0"/>
    <s v="Active Mood disorder"/>
    <s v="Active Other neurol/med diagnoses"/>
    <s v="."/>
    <s v="."/>
    <n v="0"/>
    <n v="0"/>
    <n v="0"/>
    <n v="0"/>
    <n v="0"/>
    <n v="23"/>
    <n v="0"/>
    <m/>
    <x v="6"/>
    <x v="56"/>
    <m/>
    <m/>
  </r>
  <r>
    <x v="1075"/>
    <m/>
    <s v="male"/>
    <m/>
    <n v="29"/>
    <n v="64.870636000000005"/>
    <n v="0.5"/>
    <n v="0"/>
    <x v="1"/>
    <s v="Active Mood disorder"/>
    <s v="Active Other neurol/med diagnoses"/>
    <s v="."/>
    <s v="."/>
    <n v="0"/>
    <n v="0"/>
    <n v="0.5"/>
    <n v="0"/>
    <n v="0"/>
    <n v="23"/>
    <n v="0.5"/>
    <m/>
    <x v="7"/>
    <x v="20"/>
    <m/>
    <m/>
  </r>
  <r>
    <x v="1075"/>
    <m/>
    <s v="male"/>
    <m/>
    <n v="27"/>
    <n v="64.870636000000005"/>
    <n v="0"/>
    <n v="0"/>
    <x v="0"/>
    <s v="."/>
    <s v="."/>
    <s v="."/>
    <s v="."/>
    <n v="0"/>
    <n v="0"/>
    <n v="0"/>
    <n v="0"/>
    <n v="0"/>
    <n v="23"/>
    <n v="0"/>
    <m/>
    <x v="6"/>
    <x v="54"/>
    <m/>
    <m/>
  </r>
  <r>
    <x v="1075"/>
    <m/>
    <s v="male"/>
    <m/>
    <n v="30"/>
    <n v="64.870636000000005"/>
    <n v="0.5"/>
    <n v="0"/>
    <x v="1"/>
    <s v="Active Mood disorder"/>
    <s v="Active B-12 Deficiency"/>
    <s v="Active Other neurol/med diagnoses"/>
    <s v="."/>
    <n v="0"/>
    <n v="0.5"/>
    <n v="0.5"/>
    <n v="0"/>
    <n v="0"/>
    <n v="23"/>
    <n v="1"/>
    <m/>
    <x v="6"/>
    <x v="53"/>
    <m/>
    <m/>
  </r>
  <r>
    <x v="1075"/>
    <m/>
    <s v="male"/>
    <m/>
    <n v="28"/>
    <n v="64.870636000000005"/>
    <n v="0"/>
    <n v="0"/>
    <x v="0"/>
    <s v="Remote Mood disorder"/>
    <s v="."/>
    <s v="."/>
    <s v="."/>
    <n v="0"/>
    <n v="0"/>
    <n v="0"/>
    <n v="0"/>
    <n v="0"/>
    <n v="23"/>
    <n v="0"/>
    <m/>
    <x v="6"/>
    <x v="52"/>
    <m/>
    <m/>
  </r>
  <r>
    <x v="1075"/>
    <m/>
    <s v="male"/>
    <m/>
    <n v="30"/>
    <n v="64.870636000000005"/>
    <n v="0.5"/>
    <n v="0.5"/>
    <x v="1"/>
    <s v="Active Mood disorder"/>
    <s v="."/>
    <s v="."/>
    <s v="."/>
    <n v="0.5"/>
    <n v="0"/>
    <n v="0.5"/>
    <n v="0"/>
    <n v="0"/>
    <n v="23"/>
    <n v="1.5"/>
    <m/>
    <x v="0"/>
    <x v="0"/>
    <m/>
    <m/>
  </r>
  <r>
    <x v="1076"/>
    <m/>
    <s v="female"/>
    <m/>
    <n v="26"/>
    <n v="88.128680000000003"/>
    <n v="0"/>
    <n v="0"/>
    <x v="0"/>
    <s v="."/>
    <s v="."/>
    <s v="."/>
    <s v="."/>
    <n v="0"/>
    <n v="0"/>
    <n v="0"/>
    <n v="0"/>
    <n v="0"/>
    <n v="33"/>
    <n v="0"/>
    <m/>
    <x v="19"/>
    <x v="61"/>
    <m/>
    <m/>
  </r>
  <r>
    <x v="1076"/>
    <m/>
    <s v="female"/>
    <m/>
    <n v="26"/>
    <n v="88.128680000000003"/>
    <n v="0"/>
    <n v="0"/>
    <x v="0"/>
    <s v="."/>
    <s v="."/>
    <s v="."/>
    <s v="."/>
    <n v="0"/>
    <n v="0"/>
    <n v="0"/>
    <n v="0"/>
    <n v="0"/>
    <n v="33"/>
    <n v="0"/>
    <m/>
    <x v="19"/>
    <x v="38"/>
    <m/>
    <m/>
  </r>
  <r>
    <x v="1076"/>
    <m/>
    <s v="female"/>
    <m/>
    <n v="26"/>
    <n v="88.128680000000003"/>
    <n v="0"/>
    <n v="0"/>
    <x v="0"/>
    <s v="."/>
    <s v="."/>
    <s v="."/>
    <s v="."/>
    <n v="0"/>
    <n v="0"/>
    <n v="0"/>
    <n v="0"/>
    <n v="0"/>
    <n v="33"/>
    <n v="0"/>
    <m/>
    <x v="19"/>
    <x v="37"/>
    <m/>
    <m/>
  </r>
  <r>
    <x v="1076"/>
    <m/>
    <s v="female"/>
    <m/>
    <n v="26"/>
    <n v="88.128680000000003"/>
    <n v="0"/>
    <n v="0"/>
    <x v="0"/>
    <s v="."/>
    <s v="."/>
    <s v="."/>
    <s v="."/>
    <n v="0"/>
    <n v="0"/>
    <n v="0"/>
    <n v="0"/>
    <n v="0"/>
    <n v="33"/>
    <n v="0"/>
    <m/>
    <x v="19"/>
    <x v="78"/>
    <m/>
    <m/>
  </r>
  <r>
    <x v="1076"/>
    <m/>
    <s v="female"/>
    <m/>
    <n v="22"/>
    <n v="88.128680000000003"/>
    <n v="1"/>
    <n v="0.5"/>
    <x v="4"/>
    <s v="."/>
    <s v="."/>
    <s v="."/>
    <s v="."/>
    <n v="1"/>
    <n v="1"/>
    <n v="1"/>
    <n v="1"/>
    <n v="0"/>
    <n v="33"/>
    <n v="4.5"/>
    <m/>
    <x v="20"/>
    <x v="114"/>
    <m/>
    <m/>
  </r>
  <r>
    <x v="1077"/>
    <m/>
    <s v="male"/>
    <m/>
    <n v="26"/>
    <n v="70.483230000000006"/>
    <n v="0.5"/>
    <n v="0.5"/>
    <x v="31"/>
    <s v="AD dem w/depresss- contribut"/>
    <s v="."/>
    <s v="."/>
    <s v="."/>
    <n v="0.5"/>
    <n v="0.5"/>
    <n v="0.5"/>
    <n v="0.5"/>
    <n v="0"/>
    <n v="24"/>
    <n v="2.5"/>
    <m/>
    <x v="14"/>
    <x v="164"/>
    <m/>
    <m/>
  </r>
  <r>
    <x v="1077"/>
    <m/>
    <s v="male"/>
    <m/>
    <n v="16"/>
    <n v="70.483230000000006"/>
    <n v="1"/>
    <n v="1"/>
    <x v="31"/>
    <s v="AD dem w/depresss- not contribut"/>
    <s v="Active Mood disorder"/>
    <s v="."/>
    <s v="."/>
    <n v="1"/>
    <n v="1"/>
    <n v="1"/>
    <n v="2"/>
    <n v="1"/>
    <n v="24"/>
    <n v="7"/>
    <m/>
    <x v="6"/>
    <x v="101"/>
    <m/>
    <m/>
  </r>
  <r>
    <x v="1077"/>
    <m/>
    <s v="male"/>
    <m/>
    <m/>
    <n v="70.483230000000006"/>
    <n v="3"/>
    <n v="3"/>
    <x v="10"/>
    <s v="AD dem w/oth (list B) contribut"/>
    <s v="Active PD drug-induced"/>
    <s v="."/>
    <s v="."/>
    <n v="3"/>
    <n v="3"/>
    <n v="3"/>
    <n v="3"/>
    <n v="3"/>
    <n v="24"/>
    <n v="18"/>
    <m/>
    <x v="0"/>
    <x v="0"/>
    <m/>
    <m/>
  </r>
  <r>
    <x v="1078"/>
    <m/>
    <s v="male"/>
    <m/>
    <n v="30"/>
    <n v="62.828200000000002"/>
    <n v="0"/>
    <n v="0"/>
    <x v="0"/>
    <s v="."/>
    <s v="."/>
    <s v="."/>
    <s v="."/>
    <n v="0"/>
    <n v="0"/>
    <n v="0"/>
    <n v="0"/>
    <n v="0"/>
    <n v="33"/>
    <n v="0"/>
    <m/>
    <x v="14"/>
    <x v="133"/>
    <m/>
    <m/>
  </r>
  <r>
    <x v="1078"/>
    <m/>
    <s v="male"/>
    <m/>
    <n v="30"/>
    <n v="62.82820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78"/>
    <m/>
    <s v="male"/>
    <m/>
    <n v="30"/>
    <n v="62.828200000000002"/>
    <n v="0"/>
    <n v="0"/>
    <x v="0"/>
    <s v="."/>
    <s v="."/>
    <s v="."/>
    <s v="."/>
    <n v="0"/>
    <n v="0"/>
    <n v="0"/>
    <n v="0"/>
    <n v="0"/>
    <n v="33"/>
    <n v="0"/>
    <m/>
    <x v="14"/>
    <x v="36"/>
    <m/>
    <m/>
  </r>
  <r>
    <x v="1078"/>
    <m/>
    <s v="male"/>
    <m/>
    <n v="30"/>
    <n v="62.828200000000002"/>
    <n v="0"/>
    <n v="0"/>
    <x v="0"/>
    <s v="."/>
    <s v="."/>
    <s v="."/>
    <s v="."/>
    <n v="0"/>
    <n v="0"/>
    <n v="0"/>
    <n v="0"/>
    <n v="0"/>
    <n v="33"/>
    <n v="0"/>
    <m/>
    <x v="14"/>
    <x v="25"/>
    <m/>
    <m/>
  </r>
  <r>
    <x v="1078"/>
    <m/>
    <s v="male"/>
    <m/>
    <n v="30"/>
    <n v="62.828200000000002"/>
    <n v="0"/>
    <n v="0"/>
    <x v="0"/>
    <s v="."/>
    <s v="."/>
    <s v="."/>
    <s v="."/>
    <n v="0"/>
    <n v="0"/>
    <n v="0"/>
    <n v="0"/>
    <n v="0"/>
    <n v="33"/>
    <n v="0"/>
    <m/>
    <x v="14"/>
    <x v="133"/>
    <m/>
    <m/>
  </r>
  <r>
    <x v="1078"/>
    <m/>
    <s v="male"/>
    <m/>
    <n v="30"/>
    <n v="62.828200000000002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79"/>
    <m/>
    <s v="male"/>
    <m/>
    <n v="30"/>
    <n v="76.106769999999997"/>
    <n v="0.5"/>
    <n v="0"/>
    <x v="1"/>
    <s v="Active Mood disorder"/>
    <s v="."/>
    <s v="."/>
    <s v="."/>
    <n v="0"/>
    <n v="0.5"/>
    <n v="0.5"/>
    <n v="0"/>
    <n v="0"/>
    <n v="23"/>
    <n v="1"/>
    <m/>
    <x v="14"/>
    <x v="17"/>
    <m/>
    <m/>
  </r>
  <r>
    <x v="1079"/>
    <m/>
    <s v="male"/>
    <m/>
    <n v="30"/>
    <n v="76.106769999999997"/>
    <n v="0"/>
    <n v="0"/>
    <x v="0"/>
    <s v="Remote Mood disorder"/>
    <s v="."/>
    <s v="."/>
    <s v="."/>
    <n v="0"/>
    <n v="0"/>
    <n v="0"/>
    <n v="0"/>
    <n v="0"/>
    <n v="23"/>
    <n v="0"/>
    <m/>
    <x v="14"/>
    <x v="116"/>
    <m/>
    <m/>
  </r>
  <r>
    <x v="1080"/>
    <m/>
    <s v="male"/>
    <m/>
    <m/>
    <n v="59.822040000000001"/>
    <n v="0"/>
    <n v="0"/>
    <x v="11"/>
    <s v="."/>
    <s v="."/>
    <s v="."/>
    <s v="."/>
    <n v="0"/>
    <n v="0"/>
    <n v="0"/>
    <n v="0"/>
    <n v="0"/>
    <n v="34"/>
    <n v="0"/>
    <m/>
    <x v="0"/>
    <x v="0"/>
    <m/>
    <m/>
  </r>
  <r>
    <x v="1080"/>
    <m/>
    <s v="male"/>
    <m/>
    <m/>
    <n v="59.822040000000001"/>
    <n v="0"/>
    <n v="0"/>
    <x v="11"/>
    <s v="."/>
    <s v="."/>
    <s v="."/>
    <s v="."/>
    <n v="0"/>
    <n v="0"/>
    <n v="0"/>
    <n v="0"/>
    <n v="0"/>
    <n v="34"/>
    <n v="0"/>
    <m/>
    <x v="0"/>
    <x v="0"/>
    <m/>
    <m/>
  </r>
  <r>
    <x v="1080"/>
    <m/>
    <s v="male"/>
    <m/>
    <m/>
    <n v="59.822040000000001"/>
    <n v="0"/>
    <n v="0"/>
    <x v="11"/>
    <s v="."/>
    <s v="."/>
    <s v="."/>
    <s v="."/>
    <n v="0"/>
    <n v="0"/>
    <n v="0"/>
    <n v="0"/>
    <n v="0"/>
    <n v="34"/>
    <n v="0"/>
    <m/>
    <x v="0"/>
    <x v="0"/>
    <m/>
    <m/>
  </r>
  <r>
    <x v="1080"/>
    <m/>
    <s v="male"/>
    <m/>
    <n v="27"/>
    <n v="59.822040000000001"/>
    <n v="0.5"/>
    <n v="0"/>
    <x v="4"/>
    <s v="Remote Bereavement"/>
    <s v="."/>
    <s v="."/>
    <s v="."/>
    <n v="0.5"/>
    <n v="0.5"/>
    <n v="0.5"/>
    <n v="0"/>
    <n v="0"/>
    <n v="34"/>
    <n v="1.5"/>
    <m/>
    <x v="4"/>
    <x v="110"/>
    <m/>
    <m/>
  </r>
  <r>
    <x v="1080"/>
    <m/>
    <s v="male"/>
    <m/>
    <n v="25"/>
    <n v="59.822040000000001"/>
    <n v="0.5"/>
    <n v="0"/>
    <x v="4"/>
    <s v="."/>
    <s v="."/>
    <s v="."/>
    <s v="."/>
    <n v="0.5"/>
    <n v="0.5"/>
    <n v="0.5"/>
    <n v="0.5"/>
    <n v="0"/>
    <n v="34"/>
    <n v="2"/>
    <m/>
    <x v="4"/>
    <x v="24"/>
    <m/>
    <m/>
  </r>
  <r>
    <x v="1080"/>
    <m/>
    <s v="male"/>
    <m/>
    <m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080"/>
    <m/>
    <s v="male"/>
    <m/>
    <m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080"/>
    <m/>
    <s v="male"/>
    <m/>
    <m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54"/>
    <m/>
    <m/>
  </r>
  <r>
    <x v="1080"/>
    <m/>
    <s v="male"/>
    <m/>
    <m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30"/>
    <m/>
    <m/>
  </r>
  <r>
    <x v="1080"/>
    <m/>
    <s v="male"/>
    <m/>
    <m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22"/>
    <m/>
    <m/>
  </r>
  <r>
    <x v="1080"/>
    <m/>
    <s v="male"/>
    <m/>
    <m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21"/>
    <m/>
    <m/>
  </r>
  <r>
    <x v="1080"/>
    <m/>
    <s v="male"/>
    <m/>
    <n v="30"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111"/>
    <m/>
    <m/>
  </r>
  <r>
    <x v="1080"/>
    <m/>
    <s v="male"/>
    <m/>
    <n v="29"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28"/>
    <m/>
    <m/>
  </r>
  <r>
    <x v="1080"/>
    <m/>
    <s v="male"/>
    <m/>
    <n v="29"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0"/>
    <m/>
    <m/>
  </r>
  <r>
    <x v="1080"/>
    <m/>
    <s v="male"/>
    <m/>
    <n v="30"/>
    <n v="59.822040000000001"/>
    <n v="0"/>
    <n v="0"/>
    <x v="0"/>
    <s v="Active Other neurol/med diagnoses"/>
    <s v="."/>
    <s v="."/>
    <s v="."/>
    <n v="0"/>
    <n v="0.5"/>
    <n v="0"/>
    <n v="0"/>
    <n v="0"/>
    <n v="34"/>
    <n v="0.5"/>
    <m/>
    <x v="0"/>
    <x v="32"/>
    <m/>
    <m/>
  </r>
  <r>
    <x v="1080"/>
    <m/>
    <s v="male"/>
    <m/>
    <n v="29"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32"/>
    <m/>
    <m/>
  </r>
  <r>
    <x v="1080"/>
    <m/>
    <s v="male"/>
    <m/>
    <n v="30"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26"/>
    <m/>
    <m/>
  </r>
  <r>
    <x v="1080"/>
    <m/>
    <s v="male"/>
    <m/>
    <n v="30"/>
    <n v="59.822040000000001"/>
    <n v="0"/>
    <n v="0"/>
    <x v="0"/>
    <s v="."/>
    <s v="."/>
    <s v="."/>
    <s v="."/>
    <n v="0"/>
    <n v="0"/>
    <n v="0"/>
    <n v="0"/>
    <n v="0"/>
    <n v="34"/>
    <n v="0"/>
    <m/>
    <x v="0"/>
    <x v="19"/>
    <m/>
    <m/>
  </r>
  <r>
    <x v="1080"/>
    <m/>
    <s v="male"/>
    <m/>
    <n v="30"/>
    <n v="59.822040000000001"/>
    <n v="0.5"/>
    <n v="0"/>
    <x v="2"/>
    <s v="."/>
    <s v="."/>
    <s v="."/>
    <s v="."/>
    <n v="0"/>
    <n v="0"/>
    <n v="0.5"/>
    <n v="0"/>
    <n v="0"/>
    <n v="34"/>
    <n v="0.5"/>
    <m/>
    <x v="0"/>
    <x v="28"/>
    <m/>
    <m/>
  </r>
  <r>
    <x v="1080"/>
    <m/>
    <s v="male"/>
    <m/>
    <n v="30"/>
    <n v="59.822040000000001"/>
    <n v="0"/>
    <n v="0"/>
    <x v="0"/>
    <s v="."/>
    <s v="."/>
    <s v="."/>
    <s v="."/>
    <n v="0"/>
    <n v="0"/>
    <n v="0"/>
    <n v="0"/>
    <n v="0"/>
    <n v="34"/>
    <n v="0"/>
    <m/>
    <x v="4"/>
    <x v="58"/>
    <m/>
    <m/>
  </r>
  <r>
    <x v="1080"/>
    <m/>
    <s v="male"/>
    <m/>
    <n v="29"/>
    <n v="59.822040000000001"/>
    <n v="0"/>
    <n v="0"/>
    <x v="0"/>
    <s v="."/>
    <s v="."/>
    <s v="."/>
    <s v="."/>
    <n v="0"/>
    <n v="0"/>
    <n v="0"/>
    <n v="0"/>
    <n v="0"/>
    <n v="34"/>
    <n v="0"/>
    <m/>
    <x v="8"/>
    <x v="111"/>
    <m/>
    <m/>
  </r>
  <r>
    <x v="1080"/>
    <m/>
    <s v="male"/>
    <m/>
    <n v="30"/>
    <n v="59.822040000000001"/>
    <n v="0"/>
    <n v="0"/>
    <x v="0"/>
    <s v="."/>
    <s v="."/>
    <s v="."/>
    <s v="."/>
    <n v="0"/>
    <n v="0"/>
    <n v="0"/>
    <n v="0"/>
    <n v="0"/>
    <n v="34"/>
    <n v="0"/>
    <m/>
    <x v="4"/>
    <x v="26"/>
    <m/>
    <m/>
  </r>
  <r>
    <x v="1080"/>
    <m/>
    <s v="male"/>
    <m/>
    <n v="30"/>
    <n v="59.822040000000001"/>
    <n v="0"/>
    <n v="0"/>
    <x v="0"/>
    <s v="."/>
    <s v="."/>
    <s v="."/>
    <s v="."/>
    <n v="0"/>
    <n v="0"/>
    <n v="0"/>
    <n v="0"/>
    <n v="0"/>
    <n v="34"/>
    <n v="0"/>
    <m/>
    <x v="4"/>
    <x v="28"/>
    <m/>
    <m/>
  </r>
  <r>
    <x v="1080"/>
    <m/>
    <s v="male"/>
    <m/>
    <n v="30"/>
    <n v="59.822040000000001"/>
    <n v="0"/>
    <n v="0"/>
    <x v="0"/>
    <s v="."/>
    <s v="."/>
    <s v="."/>
    <s v="."/>
    <n v="0"/>
    <n v="0"/>
    <n v="0"/>
    <n v="0"/>
    <n v="0"/>
    <n v="34"/>
    <n v="0"/>
    <m/>
    <x v="4"/>
    <x v="21"/>
    <m/>
    <m/>
  </r>
  <r>
    <x v="1080"/>
    <m/>
    <s v="male"/>
    <m/>
    <n v="30"/>
    <n v="59.822040000000001"/>
    <n v="0"/>
    <n v="0"/>
    <x v="0"/>
    <s v="."/>
    <s v="."/>
    <s v="."/>
    <s v="."/>
    <n v="0"/>
    <n v="0"/>
    <n v="0"/>
    <n v="0"/>
    <n v="0"/>
    <n v="34"/>
    <n v="0"/>
    <m/>
    <x v="4"/>
    <x v="111"/>
    <m/>
    <m/>
  </r>
  <r>
    <x v="1080"/>
    <m/>
    <s v="male"/>
    <m/>
    <n v="29"/>
    <n v="59.822040000000001"/>
    <n v="0"/>
    <n v="0"/>
    <x v="0"/>
    <s v="."/>
    <s v="."/>
    <s v="."/>
    <s v="."/>
    <n v="0"/>
    <n v="0"/>
    <n v="0"/>
    <n v="0"/>
    <n v="0"/>
    <n v="34"/>
    <n v="0"/>
    <m/>
    <x v="4"/>
    <x v="28"/>
    <m/>
    <m/>
  </r>
  <r>
    <x v="1080"/>
    <m/>
    <s v="male"/>
    <m/>
    <n v="28"/>
    <n v="59.822040000000001"/>
    <n v="0"/>
    <n v="0"/>
    <x v="0"/>
    <s v="."/>
    <s v="."/>
    <s v="."/>
    <s v="."/>
    <n v="0"/>
    <n v="0"/>
    <n v="0"/>
    <n v="0"/>
    <n v="0"/>
    <n v="34"/>
    <n v="0"/>
    <m/>
    <x v="4"/>
    <x v="111"/>
    <m/>
    <m/>
  </r>
  <r>
    <x v="1080"/>
    <m/>
    <s v="male"/>
    <m/>
    <n v="30"/>
    <n v="59.822040000000001"/>
    <n v="0"/>
    <n v="0"/>
    <x v="0"/>
    <s v="."/>
    <s v="."/>
    <s v="."/>
    <s v="."/>
    <n v="0"/>
    <n v="0"/>
    <n v="0"/>
    <n v="0"/>
    <n v="0"/>
    <n v="34"/>
    <n v="0"/>
    <m/>
    <x v="4"/>
    <x v="19"/>
    <m/>
    <m/>
  </r>
  <r>
    <x v="1081"/>
    <m/>
    <s v="male"/>
    <m/>
    <n v="21"/>
    <n v="81.347020000000001"/>
    <n v="2"/>
    <n v="2"/>
    <x v="26"/>
    <s v="Remote Mood disorder"/>
    <s v="."/>
    <s v="."/>
    <s v="."/>
    <n v="2"/>
    <n v="1"/>
    <n v="2"/>
    <n v="2"/>
    <n v="3"/>
    <n v="33"/>
    <n v="12"/>
    <m/>
    <x v="4"/>
    <x v="65"/>
    <m/>
    <m/>
  </r>
  <r>
    <x v="1082"/>
    <m/>
    <s v="female"/>
    <m/>
    <n v="30"/>
    <n v="47.74812"/>
    <n v="0"/>
    <n v="0"/>
    <x v="0"/>
    <s v="."/>
    <s v="."/>
    <s v="."/>
    <s v="."/>
    <n v="0"/>
    <n v="0"/>
    <n v="0"/>
    <n v="0"/>
    <n v="0"/>
    <n v="34"/>
    <n v="0"/>
    <m/>
    <x v="0"/>
    <x v="62"/>
    <m/>
    <m/>
  </r>
  <r>
    <x v="1082"/>
    <m/>
    <s v="female"/>
    <m/>
    <n v="30"/>
    <n v="47.74812"/>
    <n v="0"/>
    <n v="0"/>
    <x v="0"/>
    <s v="."/>
    <s v="."/>
    <s v="."/>
    <s v="."/>
    <n v="0"/>
    <n v="0"/>
    <n v="0"/>
    <n v="0"/>
    <n v="0"/>
    <n v="34"/>
    <n v="0"/>
    <m/>
    <x v="3"/>
    <x v="144"/>
    <m/>
    <m/>
  </r>
  <r>
    <x v="1082"/>
    <m/>
    <s v="female"/>
    <m/>
    <n v="30"/>
    <n v="47.74812"/>
    <n v="0"/>
    <n v="0"/>
    <x v="0"/>
    <s v="."/>
    <s v="."/>
    <s v="."/>
    <s v="."/>
    <n v="0"/>
    <n v="0"/>
    <n v="0"/>
    <n v="0"/>
    <n v="0"/>
    <n v="34"/>
    <n v="0"/>
    <m/>
    <x v="10"/>
    <x v="166"/>
    <m/>
    <m/>
  </r>
  <r>
    <x v="1082"/>
    <m/>
    <s v="female"/>
    <m/>
    <n v="30"/>
    <n v="47.74812"/>
    <n v="0"/>
    <n v="0"/>
    <x v="0"/>
    <s v="Remote Mood disorder"/>
    <s v="."/>
    <s v="."/>
    <s v="."/>
    <n v="0"/>
    <n v="0"/>
    <n v="0"/>
    <n v="0"/>
    <n v="0"/>
    <n v="34"/>
    <n v="0"/>
    <m/>
    <x v="15"/>
    <x v="134"/>
    <m/>
    <m/>
  </r>
  <r>
    <x v="1082"/>
    <m/>
    <s v="female"/>
    <m/>
    <n v="30"/>
    <n v="47.74812"/>
    <n v="0"/>
    <n v="0"/>
    <x v="0"/>
    <s v="Remote Mood disorder"/>
    <s v="."/>
    <s v="."/>
    <s v="."/>
    <n v="0"/>
    <n v="0"/>
    <n v="0"/>
    <n v="0"/>
    <n v="0"/>
    <n v="34"/>
    <n v="0"/>
    <m/>
    <x v="10"/>
    <x v="134"/>
    <m/>
    <m/>
  </r>
  <r>
    <x v="1083"/>
    <m/>
    <s v="male"/>
    <m/>
    <n v="29"/>
    <n v="67.356605999999999"/>
    <n v="0"/>
    <n v="0"/>
    <x v="0"/>
    <s v="."/>
    <s v="."/>
    <s v="."/>
    <s v="."/>
    <n v="0"/>
    <n v="0"/>
    <n v="0"/>
    <n v="0"/>
    <n v="0"/>
    <n v="23"/>
    <n v="0"/>
    <m/>
    <x v="14"/>
    <x v="50"/>
    <m/>
    <m/>
  </r>
  <r>
    <x v="1083"/>
    <m/>
    <s v="male"/>
    <m/>
    <n v="30"/>
    <n v="67.356605999999999"/>
    <n v="0"/>
    <n v="0"/>
    <x v="0"/>
    <s v="."/>
    <s v="."/>
    <s v="."/>
    <s v="."/>
    <n v="0"/>
    <n v="0"/>
    <n v="0"/>
    <n v="0"/>
    <n v="0"/>
    <n v="23"/>
    <n v="0"/>
    <m/>
    <x v="14"/>
    <x v="30"/>
    <m/>
    <m/>
  </r>
  <r>
    <x v="1083"/>
    <m/>
    <s v="male"/>
    <m/>
    <n v="30"/>
    <n v="67.356605999999999"/>
    <n v="0"/>
    <n v="0"/>
    <x v="0"/>
    <s v="."/>
    <s v="."/>
    <s v="."/>
    <s v="."/>
    <n v="0"/>
    <n v="0"/>
    <n v="0"/>
    <n v="0"/>
    <n v="0"/>
    <n v="23"/>
    <n v="0"/>
    <m/>
    <x v="14"/>
    <x v="50"/>
    <m/>
    <m/>
  </r>
  <r>
    <x v="1083"/>
    <m/>
    <s v="male"/>
    <m/>
    <n v="30"/>
    <n v="67.356605999999999"/>
    <n v="0"/>
    <n v="0"/>
    <x v="0"/>
    <s v="."/>
    <s v="."/>
    <s v="."/>
    <s v="."/>
    <n v="0"/>
    <n v="0"/>
    <n v="0"/>
    <n v="0"/>
    <n v="0"/>
    <n v="23"/>
    <n v="0"/>
    <m/>
    <x v="14"/>
    <x v="21"/>
    <m/>
    <m/>
  </r>
  <r>
    <x v="1083"/>
    <m/>
    <s v="male"/>
    <m/>
    <n v="30"/>
    <n v="67.356605999999999"/>
    <n v="0"/>
    <n v="0"/>
    <x v="0"/>
    <s v="."/>
    <s v="."/>
    <s v="."/>
    <s v="."/>
    <n v="0"/>
    <n v="0"/>
    <n v="0"/>
    <n v="0"/>
    <n v="0"/>
    <n v="23"/>
    <n v="0"/>
    <m/>
    <x v="14"/>
    <x v="28"/>
    <m/>
    <m/>
  </r>
  <r>
    <x v="1084"/>
    <m/>
    <s v="female"/>
    <m/>
    <n v="29"/>
    <n v="73.182755"/>
    <n v="0"/>
    <n v="0"/>
    <x v="0"/>
    <s v="."/>
    <s v="."/>
    <s v="."/>
    <s v="."/>
    <n v="0"/>
    <n v="0"/>
    <n v="0"/>
    <n v="0"/>
    <n v="0"/>
    <n v="33"/>
    <n v="0"/>
    <m/>
    <x v="1"/>
    <x v="72"/>
    <m/>
    <m/>
  </r>
  <r>
    <x v="1084"/>
    <m/>
    <s v="female"/>
    <m/>
    <n v="28"/>
    <n v="73.182755"/>
    <n v="0"/>
    <n v="0"/>
    <x v="0"/>
    <s v="."/>
    <s v="."/>
    <s v="."/>
    <s v="."/>
    <n v="0"/>
    <n v="0"/>
    <n v="0"/>
    <n v="0"/>
    <n v="0"/>
    <n v="33"/>
    <n v="0"/>
    <m/>
    <x v="2"/>
    <x v="42"/>
    <m/>
    <m/>
  </r>
  <r>
    <x v="1084"/>
    <m/>
    <s v="female"/>
    <m/>
    <n v="29"/>
    <n v="73.182755"/>
    <n v="0"/>
    <n v="0"/>
    <x v="0"/>
    <s v="."/>
    <s v="."/>
    <s v="."/>
    <s v="."/>
    <n v="0"/>
    <n v="0"/>
    <n v="0"/>
    <n v="0"/>
    <n v="0"/>
    <n v="33"/>
    <n v="0"/>
    <m/>
    <x v="1"/>
    <x v="3"/>
    <m/>
    <m/>
  </r>
  <r>
    <x v="1084"/>
    <m/>
    <s v="female"/>
    <m/>
    <n v="28"/>
    <n v="73.182755"/>
    <n v="0"/>
    <n v="0"/>
    <x v="0"/>
    <s v="."/>
    <s v="."/>
    <s v="."/>
    <s v="."/>
    <n v="0"/>
    <n v="0"/>
    <n v="0"/>
    <n v="0"/>
    <n v="0"/>
    <n v="33"/>
    <n v="0"/>
    <m/>
    <x v="2"/>
    <x v="97"/>
    <m/>
    <m/>
  </r>
  <r>
    <x v="1084"/>
    <m/>
    <s v="female"/>
    <m/>
    <n v="28"/>
    <n v="73.182755"/>
    <n v="0"/>
    <n v="0"/>
    <x v="0"/>
    <s v="."/>
    <s v="."/>
    <s v="."/>
    <s v="."/>
    <n v="0"/>
    <n v="0"/>
    <n v="0"/>
    <n v="0"/>
    <n v="0"/>
    <n v="33"/>
    <n v="0"/>
    <m/>
    <x v="2"/>
    <x v="112"/>
    <m/>
    <m/>
  </r>
  <r>
    <x v="1084"/>
    <m/>
    <s v="female"/>
    <m/>
    <n v="27"/>
    <n v="73.182755"/>
    <n v="0"/>
    <n v="0"/>
    <x v="0"/>
    <s v="."/>
    <s v="."/>
    <s v="."/>
    <s v="."/>
    <n v="0"/>
    <n v="0"/>
    <n v="0"/>
    <n v="0"/>
    <n v="0"/>
    <n v="33"/>
    <n v="0"/>
    <m/>
    <x v="1"/>
    <x v="2"/>
    <m/>
    <m/>
  </r>
  <r>
    <x v="1085"/>
    <m/>
    <s v="male"/>
    <m/>
    <m/>
    <n v="65.199179999999998"/>
    <n v="0"/>
    <n v="0"/>
    <x v="0"/>
    <s v="."/>
    <s v="."/>
    <s v="."/>
    <s v="."/>
    <n v="0"/>
    <n v="0"/>
    <n v="0"/>
    <n v="0"/>
    <n v="0"/>
    <n v="23"/>
    <n v="0"/>
    <m/>
    <x v="0"/>
    <x v="45"/>
    <m/>
    <m/>
  </r>
  <r>
    <x v="1085"/>
    <m/>
    <s v="male"/>
    <m/>
    <n v="29"/>
    <n v="65.199179999999998"/>
    <n v="0"/>
    <n v="0"/>
    <x v="0"/>
    <s v="."/>
    <s v="."/>
    <s v="."/>
    <s v="."/>
    <n v="0"/>
    <n v="0"/>
    <n v="0"/>
    <n v="0"/>
    <n v="0"/>
    <n v="23"/>
    <n v="0"/>
    <m/>
    <x v="0"/>
    <x v="99"/>
    <m/>
    <m/>
  </r>
  <r>
    <x v="1085"/>
    <m/>
    <s v="male"/>
    <m/>
    <n v="29"/>
    <n v="65.199179999999998"/>
    <n v="0"/>
    <n v="0"/>
    <x v="0"/>
    <s v="."/>
    <s v="."/>
    <s v="."/>
    <s v="."/>
    <n v="0"/>
    <n v="0"/>
    <n v="0"/>
    <n v="0"/>
    <n v="0"/>
    <n v="23"/>
    <n v="0"/>
    <m/>
    <x v="0"/>
    <x v="37"/>
    <m/>
    <m/>
  </r>
  <r>
    <x v="1085"/>
    <m/>
    <s v="male"/>
    <m/>
    <n v="29"/>
    <n v="65.199179999999998"/>
    <n v="0"/>
    <n v="0"/>
    <x v="0"/>
    <s v="."/>
    <s v="."/>
    <s v="."/>
    <s v="."/>
    <n v="0"/>
    <n v="0"/>
    <n v="0"/>
    <n v="0"/>
    <n v="0"/>
    <n v="23"/>
    <n v="0"/>
    <m/>
    <x v="0"/>
    <x v="64"/>
    <m/>
    <m/>
  </r>
  <r>
    <x v="1085"/>
    <m/>
    <s v="male"/>
    <m/>
    <n v="30"/>
    <n v="65.199179999999998"/>
    <n v="0"/>
    <n v="0"/>
    <x v="0"/>
    <s v="."/>
    <s v="."/>
    <s v="."/>
    <s v="."/>
    <n v="0"/>
    <n v="0"/>
    <n v="0"/>
    <n v="0"/>
    <n v="0"/>
    <n v="23"/>
    <n v="0"/>
    <m/>
    <x v="0"/>
    <x v="77"/>
    <m/>
    <m/>
  </r>
  <r>
    <x v="1085"/>
    <m/>
    <s v="male"/>
    <m/>
    <n v="30"/>
    <n v="65.199179999999998"/>
    <n v="0"/>
    <n v="0"/>
    <x v="0"/>
    <s v="."/>
    <s v="."/>
    <s v="."/>
    <s v="."/>
    <n v="0"/>
    <n v="0"/>
    <n v="0"/>
    <n v="0"/>
    <n v="0"/>
    <n v="23"/>
    <n v="0"/>
    <m/>
    <x v="0"/>
    <x v="37"/>
    <m/>
    <m/>
  </r>
  <r>
    <x v="1085"/>
    <m/>
    <s v="male"/>
    <m/>
    <n v="30"/>
    <n v="65.199179999999998"/>
    <n v="0"/>
    <n v="0"/>
    <x v="0"/>
    <s v="."/>
    <s v="."/>
    <s v="."/>
    <s v="."/>
    <n v="0"/>
    <n v="0"/>
    <n v="0"/>
    <n v="0"/>
    <n v="0"/>
    <n v="23"/>
    <n v="0"/>
    <m/>
    <x v="0"/>
    <x v="65"/>
    <m/>
    <m/>
  </r>
  <r>
    <x v="1085"/>
    <m/>
    <s v="male"/>
    <m/>
    <n v="29"/>
    <n v="65.199179999999998"/>
    <n v="0"/>
    <n v="0"/>
    <x v="0"/>
    <s v="."/>
    <s v="."/>
    <s v="."/>
    <s v="."/>
    <n v="0"/>
    <n v="0"/>
    <n v="0"/>
    <n v="0"/>
    <n v="0"/>
    <n v="23"/>
    <n v="0"/>
    <m/>
    <x v="0"/>
    <x v="64"/>
    <m/>
    <m/>
  </r>
  <r>
    <x v="1085"/>
    <m/>
    <s v="male"/>
    <m/>
    <n v="30"/>
    <n v="65.199179999999998"/>
    <n v="0"/>
    <n v="0"/>
    <x v="0"/>
    <s v="."/>
    <s v="."/>
    <s v="."/>
    <s v="."/>
    <n v="0"/>
    <n v="0"/>
    <n v="0"/>
    <n v="0"/>
    <n v="0"/>
    <n v="23"/>
    <n v="0"/>
    <m/>
    <x v="0"/>
    <x v="77"/>
    <m/>
    <m/>
  </r>
  <r>
    <x v="1085"/>
    <m/>
    <s v="male"/>
    <m/>
    <n v="30"/>
    <n v="65.199179999999998"/>
    <n v="0"/>
    <n v="0"/>
    <x v="0"/>
    <s v="Remote Hypothyroidism"/>
    <s v="."/>
    <s v="."/>
    <s v="."/>
    <n v="0"/>
    <n v="0"/>
    <n v="0"/>
    <n v="0"/>
    <n v="0"/>
    <n v="23"/>
    <n v="0"/>
    <m/>
    <x v="3"/>
    <x v="64"/>
    <m/>
    <m/>
  </r>
  <r>
    <x v="1085"/>
    <m/>
    <s v="male"/>
    <m/>
    <n v="29"/>
    <n v="65.199179999999998"/>
    <n v="0"/>
    <n v="0"/>
    <x v="0"/>
    <s v="."/>
    <s v="."/>
    <s v="."/>
    <s v="."/>
    <n v="0"/>
    <n v="0"/>
    <n v="0"/>
    <n v="0"/>
    <n v="0"/>
    <n v="23"/>
    <n v="0"/>
    <m/>
    <x v="3"/>
    <x v="64"/>
    <m/>
    <m/>
  </r>
  <r>
    <x v="1085"/>
    <m/>
    <s v="male"/>
    <m/>
    <n v="29"/>
    <n v="65.199179999999998"/>
    <n v="0"/>
    <n v="0"/>
    <x v="0"/>
    <s v="."/>
    <s v="."/>
    <s v="."/>
    <s v="."/>
    <n v="0"/>
    <n v="0"/>
    <n v="0"/>
    <n v="0"/>
    <n v="0"/>
    <n v="23"/>
    <n v="0"/>
    <m/>
    <x v="3"/>
    <x v="65"/>
    <m/>
    <m/>
  </r>
  <r>
    <x v="1085"/>
    <m/>
    <s v="male"/>
    <m/>
    <n v="30"/>
    <n v="65.199179999999998"/>
    <n v="0"/>
    <n v="0"/>
    <x v="0"/>
    <s v="."/>
    <s v="."/>
    <s v="."/>
    <s v="."/>
    <n v="0"/>
    <n v="0"/>
    <n v="0"/>
    <n v="0"/>
    <n v="0"/>
    <n v="23"/>
    <n v="0"/>
    <m/>
    <x v="10"/>
    <x v="115"/>
    <m/>
    <m/>
  </r>
  <r>
    <x v="1085"/>
    <m/>
    <s v="male"/>
    <m/>
    <n v="28"/>
    <n v="65.199179999999998"/>
    <n v="0"/>
    <n v="0"/>
    <x v="0"/>
    <s v="."/>
    <s v="."/>
    <s v="."/>
    <s v="."/>
    <n v="0"/>
    <n v="0"/>
    <n v="0"/>
    <n v="0"/>
    <n v="0"/>
    <n v="23"/>
    <n v="0"/>
    <m/>
    <x v="3"/>
    <x v="114"/>
    <m/>
    <m/>
  </r>
  <r>
    <x v="1085"/>
    <m/>
    <s v="male"/>
    <m/>
    <n v="30"/>
    <n v="65.199179999999998"/>
    <n v="0"/>
    <n v="0"/>
    <x v="0"/>
    <s v="."/>
    <s v="."/>
    <s v="."/>
    <s v="."/>
    <n v="0"/>
    <n v="0"/>
    <n v="0"/>
    <n v="0"/>
    <n v="0"/>
    <n v="23"/>
    <n v="0"/>
    <m/>
    <x v="1"/>
    <x v="115"/>
    <m/>
    <m/>
  </r>
  <r>
    <x v="1085"/>
    <m/>
    <s v="male"/>
    <m/>
    <n v="30"/>
    <n v="65.199179999999998"/>
    <n v="0"/>
    <n v="0"/>
    <x v="0"/>
    <s v="."/>
    <s v="."/>
    <s v="."/>
    <s v="."/>
    <n v="0"/>
    <n v="0"/>
    <n v="0"/>
    <n v="0"/>
    <n v="0"/>
    <n v="23"/>
    <n v="0"/>
    <m/>
    <x v="1"/>
    <x v="115"/>
    <m/>
    <m/>
  </r>
  <r>
    <x v="1085"/>
    <m/>
    <s v="male"/>
    <m/>
    <n v="30"/>
    <n v="65.199179999999998"/>
    <n v="0"/>
    <n v="0"/>
    <x v="0"/>
    <s v="."/>
    <s v="."/>
    <s v="."/>
    <s v="."/>
    <n v="0"/>
    <n v="0"/>
    <n v="0"/>
    <n v="0"/>
    <n v="0"/>
    <n v="23"/>
    <n v="0"/>
    <m/>
    <x v="1"/>
    <x v="166"/>
    <m/>
    <m/>
  </r>
  <r>
    <x v="1085"/>
    <m/>
    <s v="male"/>
    <m/>
    <n v="29"/>
    <n v="65.199179999999998"/>
    <n v="0"/>
    <n v="0"/>
    <x v="0"/>
    <s v="."/>
    <s v="."/>
    <s v="."/>
    <s v="."/>
    <n v="0"/>
    <n v="0"/>
    <n v="0"/>
    <n v="0"/>
    <n v="0"/>
    <n v="23"/>
    <n v="0"/>
    <m/>
    <x v="1"/>
    <x v="118"/>
    <m/>
    <m/>
  </r>
  <r>
    <x v="1085"/>
    <m/>
    <s v="male"/>
    <m/>
    <n v="30"/>
    <n v="65.199179999999998"/>
    <n v="0"/>
    <n v="0"/>
    <x v="0"/>
    <s v="."/>
    <s v="."/>
    <s v="."/>
    <s v="."/>
    <n v="0"/>
    <n v="0"/>
    <n v="0"/>
    <n v="0"/>
    <n v="0"/>
    <n v="23"/>
    <n v="0"/>
    <m/>
    <x v="1"/>
    <x v="173"/>
    <m/>
    <m/>
  </r>
  <r>
    <x v="1085"/>
    <m/>
    <s v="male"/>
    <m/>
    <n v="30"/>
    <n v="65.199179999999998"/>
    <n v="0"/>
    <n v="0"/>
    <x v="0"/>
    <s v="."/>
    <s v="."/>
    <s v="."/>
    <s v="."/>
    <n v="0"/>
    <n v="0"/>
    <n v="0"/>
    <n v="0"/>
    <n v="0"/>
    <n v="23"/>
    <n v="0"/>
    <m/>
    <x v="1"/>
    <x v="107"/>
    <m/>
    <m/>
  </r>
  <r>
    <x v="1085"/>
    <m/>
    <s v="male"/>
    <m/>
    <n v="29"/>
    <n v="65.199179999999998"/>
    <n v="0"/>
    <n v="0"/>
    <x v="0"/>
    <s v="."/>
    <s v="."/>
    <s v="."/>
    <s v="."/>
    <n v="0"/>
    <n v="0"/>
    <n v="0"/>
    <n v="0"/>
    <n v="0"/>
    <n v="23"/>
    <n v="0"/>
    <m/>
    <x v="1"/>
    <x v="96"/>
    <m/>
    <m/>
  </r>
  <r>
    <x v="1086"/>
    <m/>
    <s v="female"/>
    <m/>
    <n v="29"/>
    <n v="62.622860000000003"/>
    <n v="0"/>
    <n v="0"/>
    <x v="0"/>
    <s v="."/>
    <s v="."/>
    <s v="."/>
    <s v="."/>
    <n v="0"/>
    <n v="0"/>
    <n v="0"/>
    <n v="0"/>
    <n v="0"/>
    <n v="34"/>
    <n v="0"/>
    <m/>
    <x v="10"/>
    <x v="28"/>
    <m/>
    <m/>
  </r>
  <r>
    <x v="1086"/>
    <m/>
    <s v="female"/>
    <m/>
    <m/>
    <n v="62.622860000000003"/>
    <n v="0"/>
    <n v="0"/>
    <x v="0"/>
    <s v="Active Other neurol/med diagnoses"/>
    <s v="."/>
    <s v="."/>
    <s v="."/>
    <n v="0"/>
    <n v="0"/>
    <n v="0"/>
    <n v="0"/>
    <n v="0"/>
    <n v="34"/>
    <n v="0"/>
    <m/>
    <x v="0"/>
    <x v="0"/>
    <m/>
    <m/>
  </r>
  <r>
    <x v="1087"/>
    <m/>
    <s v="female"/>
    <m/>
    <n v="30"/>
    <n v="80.229979999999998"/>
    <n v="0"/>
    <n v="0"/>
    <x v="0"/>
    <s v="Active Mood disorder"/>
    <s v="."/>
    <s v="."/>
    <s v="."/>
    <n v="0"/>
    <n v="0"/>
    <n v="0"/>
    <n v="0"/>
    <n v="0"/>
    <n v="33"/>
    <n v="0"/>
    <m/>
    <x v="2"/>
    <x v="65"/>
    <m/>
    <m/>
  </r>
  <r>
    <x v="1087"/>
    <m/>
    <s v="female"/>
    <m/>
    <n v="30"/>
    <n v="80.229979999999998"/>
    <n v="0.5"/>
    <n v="0"/>
    <x v="1"/>
    <s v="Active Mood disorder"/>
    <s v="Active Alcoholism"/>
    <s v="Active Global Cerebral Hypop"/>
    <s v="."/>
    <n v="0"/>
    <n v="0.5"/>
    <n v="0.5"/>
    <n v="0"/>
    <n v="0"/>
    <n v="33"/>
    <n v="1"/>
    <m/>
    <x v="2"/>
    <x v="57"/>
    <m/>
    <m/>
  </r>
  <r>
    <x v="1088"/>
    <m/>
    <s v="male"/>
    <m/>
    <n v="24"/>
    <n v="73.015739999999994"/>
    <n v="0.5"/>
    <n v="0.5"/>
    <x v="13"/>
    <s v="Remote CVD"/>
    <s v="."/>
    <s v="."/>
    <s v="."/>
    <n v="0.5"/>
    <n v="0.5"/>
    <n v="0.5"/>
    <n v="0.5"/>
    <n v="0"/>
    <n v="24"/>
    <n v="2.5"/>
    <m/>
    <x v="1"/>
    <x v="2"/>
    <m/>
    <m/>
  </r>
  <r>
    <x v="1088"/>
    <m/>
    <s v="male"/>
    <m/>
    <n v="22"/>
    <n v="73.015739999999994"/>
    <n v="0.5"/>
    <n v="0.5"/>
    <x v="13"/>
    <s v="."/>
    <s v="."/>
    <s v="."/>
    <s v="."/>
    <n v="0.5"/>
    <n v="0.5"/>
    <n v="0.5"/>
    <n v="0.5"/>
    <n v="0"/>
    <n v="24"/>
    <n v="2.5"/>
    <m/>
    <x v="2"/>
    <x v="48"/>
    <m/>
    <m/>
  </r>
  <r>
    <x v="1088"/>
    <m/>
    <s v="male"/>
    <m/>
    <n v="17"/>
    <n v="73.015739999999994"/>
    <n v="0.5"/>
    <n v="0"/>
    <x v="1"/>
    <s v="AD dem w/CVD contribut"/>
    <s v="Remote CVD"/>
    <s v="."/>
    <s v="."/>
    <n v="0"/>
    <n v="0.5"/>
    <n v="0.5"/>
    <n v="0"/>
    <n v="0"/>
    <n v="24"/>
    <n v="1"/>
    <m/>
    <x v="0"/>
    <x v="0"/>
    <m/>
    <m/>
  </r>
  <r>
    <x v="1088"/>
    <m/>
    <s v="male"/>
    <m/>
    <n v="18"/>
    <n v="73.015739999999994"/>
    <n v="1"/>
    <n v="1"/>
    <x v="30"/>
    <s v="Remote CVD"/>
    <s v="."/>
    <s v="."/>
    <s v="."/>
    <n v="1"/>
    <n v="1"/>
    <n v="1"/>
    <n v="1"/>
    <n v="0"/>
    <n v="24"/>
    <n v="5"/>
    <m/>
    <x v="3"/>
    <x v="43"/>
    <m/>
    <m/>
  </r>
  <r>
    <x v="1089"/>
    <m/>
    <s v="female"/>
    <m/>
    <n v="28"/>
    <n v="80.407936000000007"/>
    <n v="0"/>
    <n v="0"/>
    <x v="0"/>
    <s v="Remote Mood disorder"/>
    <s v="."/>
    <s v="."/>
    <s v="."/>
    <n v="0"/>
    <n v="0"/>
    <n v="0"/>
    <n v="0"/>
    <n v="0"/>
    <n v="34"/>
    <n v="0"/>
    <m/>
    <x v="17"/>
    <x v="6"/>
    <m/>
    <m/>
  </r>
  <r>
    <x v="1089"/>
    <m/>
    <s v="female"/>
    <m/>
    <n v="27"/>
    <n v="80.407936000000007"/>
    <n v="0"/>
    <n v="0.5"/>
    <x v="0"/>
    <s v="Active Mood disorder"/>
    <s v="."/>
    <s v="."/>
    <s v="."/>
    <n v="0"/>
    <n v="0"/>
    <n v="0"/>
    <n v="0"/>
    <n v="0"/>
    <n v="34"/>
    <n v="0.5"/>
    <m/>
    <x v="19"/>
    <x v="5"/>
    <m/>
    <m/>
  </r>
  <r>
    <x v="1089"/>
    <m/>
    <s v="female"/>
    <m/>
    <n v="27"/>
    <n v="80.407936000000007"/>
    <n v="0"/>
    <n v="0"/>
    <x v="0"/>
    <s v="."/>
    <s v="."/>
    <s v="."/>
    <s v="."/>
    <n v="0"/>
    <n v="0"/>
    <n v="0"/>
    <n v="0"/>
    <n v="0"/>
    <n v="34"/>
    <n v="0"/>
    <m/>
    <x v="19"/>
    <x v="36"/>
    <m/>
    <m/>
  </r>
  <r>
    <x v="1089"/>
    <m/>
    <s v="female"/>
    <m/>
    <n v="27"/>
    <n v="80.407936000000007"/>
    <n v="0"/>
    <n v="0"/>
    <x v="0"/>
    <s v="."/>
    <s v="."/>
    <s v="."/>
    <s v="."/>
    <n v="0"/>
    <n v="0"/>
    <n v="0"/>
    <n v="0"/>
    <n v="0"/>
    <n v="34"/>
    <n v="0"/>
    <m/>
    <x v="20"/>
    <x v="35"/>
    <m/>
    <m/>
  </r>
  <r>
    <x v="1089"/>
    <m/>
    <s v="female"/>
    <m/>
    <n v="27"/>
    <n v="80.407936000000007"/>
    <n v="0"/>
    <n v="0"/>
    <x v="0"/>
    <s v="."/>
    <s v="."/>
    <s v="."/>
    <s v="."/>
    <n v="0"/>
    <n v="0"/>
    <n v="0"/>
    <n v="0"/>
    <n v="0"/>
    <n v="34"/>
    <n v="0"/>
    <m/>
    <x v="24"/>
    <x v="117"/>
    <m/>
    <m/>
  </r>
  <r>
    <x v="1089"/>
    <m/>
    <s v="female"/>
    <m/>
    <n v="28"/>
    <n v="80.407936000000007"/>
    <n v="0"/>
    <n v="0"/>
    <x v="0"/>
    <s v="."/>
    <s v="."/>
    <s v="."/>
    <s v="."/>
    <n v="0"/>
    <n v="0"/>
    <n v="0"/>
    <n v="0"/>
    <n v="0"/>
    <n v="34"/>
    <n v="0"/>
    <m/>
    <x v="19"/>
    <x v="36"/>
    <m/>
    <m/>
  </r>
  <r>
    <x v="1089"/>
    <m/>
    <s v="female"/>
    <m/>
    <n v="27"/>
    <n v="80.407936000000007"/>
    <n v="0"/>
    <n v="0"/>
    <x v="0"/>
    <s v="Active Bereavement"/>
    <s v="."/>
    <s v="."/>
    <s v="."/>
    <n v="0"/>
    <n v="0"/>
    <n v="0"/>
    <n v="0"/>
    <n v="0"/>
    <n v="34"/>
    <n v="0"/>
    <m/>
    <x v="20"/>
    <x v="39"/>
    <m/>
    <m/>
  </r>
  <r>
    <x v="1089"/>
    <m/>
    <s v="female"/>
    <m/>
    <n v="27"/>
    <n v="80.407936000000007"/>
    <n v="0"/>
    <n v="0"/>
    <x v="0"/>
    <s v="Remote CVD"/>
    <s v="."/>
    <s v="."/>
    <s v="."/>
    <n v="0"/>
    <n v="0"/>
    <n v="0"/>
    <n v="0"/>
    <n v="0"/>
    <n v="34"/>
    <n v="0"/>
    <m/>
    <x v="24"/>
    <x v="117"/>
    <m/>
    <m/>
  </r>
  <r>
    <x v="1090"/>
    <m/>
    <s v="male"/>
    <m/>
    <n v="25"/>
    <n v="55.832993000000002"/>
    <n v="0"/>
    <n v="0"/>
    <x v="0"/>
    <s v="."/>
    <s v="."/>
    <s v="."/>
    <s v="."/>
    <n v="0"/>
    <n v="0"/>
    <n v="0"/>
    <n v="0"/>
    <n v="0"/>
    <n v="34"/>
    <n v="0"/>
    <m/>
    <x v="7"/>
    <x v="35"/>
    <m/>
    <m/>
  </r>
  <r>
    <x v="1090"/>
    <m/>
    <s v="male"/>
    <m/>
    <n v="28"/>
    <n v="55.832993000000002"/>
    <n v="0"/>
    <n v="0"/>
    <x v="0"/>
    <s v="Remote CVD"/>
    <s v="."/>
    <s v="."/>
    <s v="."/>
    <n v="0"/>
    <n v="0"/>
    <n v="0"/>
    <n v="0"/>
    <n v="0"/>
    <n v="34"/>
    <n v="0"/>
    <m/>
    <x v="7"/>
    <x v="25"/>
    <m/>
    <m/>
  </r>
  <r>
    <x v="1091"/>
    <m/>
    <s v="female"/>
    <m/>
    <n v="30"/>
    <n v="59.353867000000001"/>
    <n v="0.5"/>
    <n v="0"/>
    <x v="1"/>
    <s v="Active Mood disorder"/>
    <s v="Active Other neurol/med diagnoses"/>
    <s v="."/>
    <s v="."/>
    <n v="0.5"/>
    <n v="0.5"/>
    <n v="0.5"/>
    <n v="0.5"/>
    <n v="0"/>
    <n v="33"/>
    <n v="2"/>
    <m/>
    <x v="3"/>
    <x v="18"/>
    <m/>
    <m/>
  </r>
  <r>
    <x v="1091"/>
    <m/>
    <s v="female"/>
    <m/>
    <n v="26"/>
    <n v="59.353867000000001"/>
    <n v="0"/>
    <n v="0"/>
    <x v="0"/>
    <s v="Remote Mood disorder"/>
    <s v="Active Hypothyroidism"/>
    <s v="."/>
    <s v="."/>
    <n v="0"/>
    <n v="0"/>
    <n v="0"/>
    <n v="0"/>
    <n v="0"/>
    <n v="33"/>
    <n v="0"/>
    <m/>
    <x v="3"/>
    <x v="3"/>
    <m/>
    <m/>
  </r>
  <r>
    <x v="1091"/>
    <m/>
    <s v="female"/>
    <m/>
    <n v="28"/>
    <n v="59.353867000000001"/>
    <n v="0"/>
    <n v="0"/>
    <x v="0"/>
    <s v="."/>
    <s v="."/>
    <s v="."/>
    <s v="."/>
    <n v="0"/>
    <n v="0"/>
    <n v="0"/>
    <n v="0"/>
    <n v="0"/>
    <n v="33"/>
    <n v="0"/>
    <m/>
    <x v="10"/>
    <x v="18"/>
    <m/>
    <m/>
  </r>
  <r>
    <x v="1091"/>
    <m/>
    <s v="female"/>
    <m/>
    <n v="26"/>
    <n v="59.353867000000001"/>
    <n v="0.5"/>
    <n v="0"/>
    <x v="4"/>
    <s v="Active Mood disorder"/>
    <s v="."/>
    <s v="."/>
    <s v="."/>
    <n v="0"/>
    <n v="0"/>
    <n v="0"/>
    <n v="0"/>
    <n v="0"/>
    <n v="33"/>
    <n v="1"/>
    <m/>
    <x v="3"/>
    <x v="16"/>
    <m/>
    <m/>
  </r>
  <r>
    <x v="1091"/>
    <m/>
    <s v="female"/>
    <m/>
    <n v="30"/>
    <n v="59.353867000000001"/>
    <n v="0"/>
    <n v="0"/>
    <x v="0"/>
    <s v="Remote Mood disorder"/>
    <s v="Remote Hypothyroidism"/>
    <s v="."/>
    <s v="."/>
    <n v="0"/>
    <n v="0"/>
    <n v="0"/>
    <n v="0"/>
    <n v="0"/>
    <n v="33"/>
    <n v="0"/>
    <m/>
    <x v="3"/>
    <x v="15"/>
    <m/>
    <m/>
  </r>
  <r>
    <x v="1092"/>
    <m/>
    <s v="male"/>
    <m/>
    <n v="29"/>
    <n v="51.520878000000003"/>
    <n v="0"/>
    <n v="0"/>
    <x v="0"/>
    <s v="."/>
    <s v="."/>
    <s v="."/>
    <s v="."/>
    <n v="0"/>
    <n v="0"/>
    <n v="0"/>
    <n v="0"/>
    <n v="0"/>
    <n v="33"/>
    <n v="0"/>
    <m/>
    <x v="0"/>
    <x v="34"/>
    <m/>
    <m/>
  </r>
  <r>
    <x v="1092"/>
    <m/>
    <s v="male"/>
    <m/>
    <n v="30"/>
    <n v="51.520878000000003"/>
    <n v="0"/>
    <n v="0"/>
    <x v="0"/>
    <s v="."/>
    <s v="."/>
    <s v="."/>
    <s v="."/>
    <n v="0"/>
    <n v="0"/>
    <n v="0"/>
    <n v="0"/>
    <n v="0"/>
    <n v="33"/>
    <n v="0"/>
    <m/>
    <x v="17"/>
    <x v="52"/>
    <m/>
    <m/>
  </r>
  <r>
    <x v="1092"/>
    <m/>
    <s v="male"/>
    <m/>
    <n v="30"/>
    <n v="51.520878000000003"/>
    <n v="0"/>
    <n v="0"/>
    <x v="0"/>
    <s v="."/>
    <s v="."/>
    <s v="."/>
    <s v="."/>
    <n v="0"/>
    <n v="0"/>
    <n v="0"/>
    <n v="0"/>
    <n v="0"/>
    <n v="33"/>
    <n v="0"/>
    <m/>
    <x v="6"/>
    <x v="9"/>
    <m/>
    <m/>
  </r>
  <r>
    <x v="1092"/>
    <m/>
    <s v="male"/>
    <m/>
    <n v="29"/>
    <n v="51.520878000000003"/>
    <n v="0"/>
    <n v="0"/>
    <x v="0"/>
    <s v="."/>
    <s v="."/>
    <s v="."/>
    <s v="."/>
    <n v="0"/>
    <n v="0"/>
    <n v="0"/>
    <n v="0"/>
    <n v="0"/>
    <n v="33"/>
    <n v="0"/>
    <m/>
    <x v="0"/>
    <x v="0"/>
    <m/>
    <m/>
  </r>
  <r>
    <x v="1092"/>
    <m/>
    <s v="male"/>
    <m/>
    <n v="30"/>
    <n v="51.520878000000003"/>
    <n v="0"/>
    <n v="0"/>
    <x v="0"/>
    <s v="."/>
    <s v="."/>
    <s v="."/>
    <s v="."/>
    <n v="0"/>
    <n v="0"/>
    <n v="0"/>
    <n v="0"/>
    <n v="0"/>
    <n v="33"/>
    <n v="0"/>
    <m/>
    <x v="6"/>
    <x v="53"/>
    <m/>
    <m/>
  </r>
  <r>
    <x v="1093"/>
    <m/>
    <s v="male"/>
    <m/>
    <n v="30"/>
    <n v="65.171800000000005"/>
    <n v="0"/>
    <n v="0"/>
    <x v="0"/>
    <s v="."/>
    <s v="."/>
    <s v="."/>
    <s v="."/>
    <n v="0"/>
    <n v="0"/>
    <n v="0"/>
    <n v="0"/>
    <n v="0"/>
    <n v="44"/>
    <n v="0"/>
    <m/>
    <x v="16"/>
    <x v="7"/>
    <m/>
    <m/>
  </r>
  <r>
    <x v="1093"/>
    <m/>
    <s v="male"/>
    <m/>
    <n v="28"/>
    <n v="65.171800000000005"/>
    <n v="0"/>
    <n v="0"/>
    <x v="0"/>
    <s v="."/>
    <s v="."/>
    <s v="."/>
    <s v="."/>
    <n v="0"/>
    <n v="0"/>
    <n v="0"/>
    <n v="0"/>
    <n v="0"/>
    <n v="44"/>
    <n v="0"/>
    <m/>
    <x v="16"/>
    <x v="32"/>
    <m/>
    <m/>
  </r>
  <r>
    <x v="1093"/>
    <m/>
    <s v="male"/>
    <m/>
    <n v="28"/>
    <n v="65.171800000000005"/>
    <n v="0"/>
    <n v="0"/>
    <x v="0"/>
    <s v="."/>
    <s v="."/>
    <s v="."/>
    <s v="."/>
    <n v="0"/>
    <n v="0"/>
    <n v="0"/>
    <n v="0"/>
    <n v="0"/>
    <n v="44"/>
    <n v="0"/>
    <m/>
    <x v="16"/>
    <x v="34"/>
    <m/>
    <m/>
  </r>
  <r>
    <x v="1093"/>
    <m/>
    <s v="male"/>
    <m/>
    <n v="29"/>
    <n v="65.171800000000005"/>
    <n v="0"/>
    <n v="0"/>
    <x v="0"/>
    <s v="."/>
    <s v="."/>
    <s v="."/>
    <s v="."/>
    <n v="0"/>
    <n v="0"/>
    <n v="0"/>
    <n v="0"/>
    <n v="0"/>
    <n v="44"/>
    <n v="0"/>
    <m/>
    <x v="16"/>
    <x v="6"/>
    <m/>
    <m/>
  </r>
  <r>
    <x v="1093"/>
    <m/>
    <s v="male"/>
    <m/>
    <n v="28"/>
    <n v="65.171800000000005"/>
    <n v="0"/>
    <n v="0"/>
    <x v="0"/>
    <s v="."/>
    <s v="."/>
    <s v="."/>
    <s v="."/>
    <n v="0"/>
    <n v="0"/>
    <n v="0"/>
    <n v="0"/>
    <n v="0"/>
    <n v="44"/>
    <n v="0"/>
    <m/>
    <x v="16"/>
    <x v="6"/>
    <m/>
    <m/>
  </r>
  <r>
    <x v="1093"/>
    <m/>
    <s v="male"/>
    <m/>
    <n v="30"/>
    <n v="65.171800000000005"/>
    <n v="0"/>
    <n v="0"/>
    <x v="0"/>
    <s v="."/>
    <s v="."/>
    <s v="."/>
    <s v="."/>
    <n v="0"/>
    <n v="0"/>
    <n v="0"/>
    <n v="0"/>
    <n v="0"/>
    <n v="44"/>
    <n v="0"/>
    <m/>
    <x v="16"/>
    <x v="5"/>
    <m/>
    <m/>
  </r>
  <r>
    <x v="1093"/>
    <m/>
    <s v="male"/>
    <m/>
    <n v="29"/>
    <n v="65.171800000000005"/>
    <n v="0"/>
    <n v="0"/>
    <x v="0"/>
    <s v="."/>
    <s v="."/>
    <s v="."/>
    <s v="."/>
    <n v="0"/>
    <n v="0"/>
    <n v="0"/>
    <n v="0"/>
    <n v="0"/>
    <n v="44"/>
    <n v="0"/>
    <m/>
    <x v="16"/>
    <x v="25"/>
    <m/>
    <m/>
  </r>
  <r>
    <x v="1093"/>
    <m/>
    <s v="male"/>
    <m/>
    <n v="30"/>
    <n v="65.171800000000005"/>
    <n v="0"/>
    <n v="0"/>
    <x v="0"/>
    <s v="."/>
    <s v="."/>
    <s v="."/>
    <s v="."/>
    <n v="0"/>
    <n v="0"/>
    <n v="0"/>
    <n v="0"/>
    <n v="0"/>
    <n v="44"/>
    <n v="0"/>
    <m/>
    <x v="14"/>
    <x v="5"/>
    <m/>
    <m/>
  </r>
  <r>
    <x v="1093"/>
    <m/>
    <s v="male"/>
    <m/>
    <n v="28"/>
    <n v="65.171800000000005"/>
    <n v="0"/>
    <n v="0"/>
    <x v="0"/>
    <s v="."/>
    <s v="."/>
    <s v="."/>
    <s v="."/>
    <n v="0"/>
    <n v="0"/>
    <n v="0"/>
    <n v="0"/>
    <n v="0"/>
    <n v="44"/>
    <n v="0"/>
    <m/>
    <x v="0"/>
    <x v="0"/>
    <m/>
    <m/>
  </r>
  <r>
    <x v="1094"/>
    <m/>
    <s v="female"/>
    <m/>
    <n v="29"/>
    <n v="62.965089999999996"/>
    <n v="0"/>
    <n v="0"/>
    <x v="0"/>
    <s v="."/>
    <s v="."/>
    <s v="."/>
    <s v="."/>
    <n v="0"/>
    <n v="0"/>
    <n v="0"/>
    <n v="0"/>
    <n v="0"/>
    <n v="34"/>
    <n v="0"/>
    <m/>
    <x v="3"/>
    <x v="3"/>
    <m/>
    <m/>
  </r>
  <r>
    <x v="1094"/>
    <m/>
    <s v="female"/>
    <m/>
    <n v="27"/>
    <n v="62.965089999999996"/>
    <n v="0.5"/>
    <n v="0"/>
    <x v="4"/>
    <s v="."/>
    <s v="."/>
    <s v="."/>
    <s v="."/>
    <n v="0.5"/>
    <n v="0.5"/>
    <n v="0.5"/>
    <n v="0.5"/>
    <n v="0"/>
    <n v="34"/>
    <n v="2"/>
    <m/>
    <x v="1"/>
    <x v="6"/>
    <m/>
    <m/>
  </r>
  <r>
    <x v="1094"/>
    <m/>
    <s v="female"/>
    <m/>
    <m/>
    <n v="62.965089999999996"/>
    <n v="3"/>
    <n v="3"/>
    <x v="4"/>
    <s v="."/>
    <s v="."/>
    <s v="."/>
    <s v="."/>
    <n v="3"/>
    <n v="3"/>
    <n v="3"/>
    <n v="3"/>
    <n v="3"/>
    <n v="34"/>
    <n v="18"/>
    <m/>
    <x v="0"/>
    <x v="0"/>
    <m/>
    <m/>
  </r>
  <r>
    <x v="1095"/>
    <m/>
    <s v="female"/>
    <m/>
    <n v="30"/>
    <n v="64.774810000000002"/>
    <n v="0.5"/>
    <n v="0"/>
    <x v="2"/>
    <s v="."/>
    <s v="."/>
    <s v="."/>
    <s v="."/>
    <n v="0"/>
    <n v="0"/>
    <n v="1"/>
    <n v="0.5"/>
    <n v="0"/>
    <n v="34"/>
    <n v="1.5"/>
    <m/>
    <x v="0"/>
    <x v="42"/>
    <m/>
    <m/>
  </r>
  <r>
    <x v="1095"/>
    <m/>
    <s v="female"/>
    <m/>
    <n v="25"/>
    <n v="64.774810000000002"/>
    <n v="0.5"/>
    <n v="0.5"/>
    <x v="4"/>
    <s v="."/>
    <s v="."/>
    <s v="."/>
    <s v="."/>
    <n v="0"/>
    <n v="0.5"/>
    <n v="0.5"/>
    <n v="0.5"/>
    <n v="0"/>
    <n v="34"/>
    <n v="2"/>
    <m/>
    <x v="10"/>
    <x v="39"/>
    <m/>
    <m/>
  </r>
  <r>
    <x v="1095"/>
    <m/>
    <s v="female"/>
    <m/>
    <n v="27"/>
    <n v="64.774810000000002"/>
    <n v="0.5"/>
    <n v="0"/>
    <x v="2"/>
    <s v="."/>
    <s v="."/>
    <s v="."/>
    <s v="."/>
    <n v="0"/>
    <n v="0"/>
    <n v="0.5"/>
    <n v="0"/>
    <n v="0"/>
    <n v="34"/>
    <n v="0.5"/>
    <m/>
    <x v="1"/>
    <x v="111"/>
    <m/>
    <m/>
  </r>
  <r>
    <x v="1095"/>
    <m/>
    <s v="female"/>
    <m/>
    <n v="25"/>
    <n v="64.774810000000002"/>
    <n v="1"/>
    <n v="0.5"/>
    <x v="4"/>
    <s v="."/>
    <s v="."/>
    <s v="."/>
    <s v="."/>
    <n v="1"/>
    <n v="1"/>
    <n v="1"/>
    <n v="1"/>
    <n v="0"/>
    <n v="34"/>
    <n v="4.5"/>
    <m/>
    <x v="3"/>
    <x v="46"/>
    <m/>
    <m/>
  </r>
  <r>
    <x v="1095"/>
    <m/>
    <s v="female"/>
    <m/>
    <n v="18"/>
    <n v="64.774810000000002"/>
    <n v="1"/>
    <n v="1"/>
    <x v="5"/>
    <s v="."/>
    <s v="."/>
    <s v="."/>
    <s v="."/>
    <n v="1"/>
    <n v="1"/>
    <n v="1"/>
    <n v="1"/>
    <n v="1"/>
    <n v="34"/>
    <n v="6"/>
    <m/>
    <x v="1"/>
    <x v="12"/>
    <m/>
    <m/>
  </r>
  <r>
    <x v="1095"/>
    <m/>
    <s v="female"/>
    <m/>
    <n v="25"/>
    <n v="64.774810000000002"/>
    <n v="1"/>
    <n v="0.5"/>
    <x v="4"/>
    <s v="Active Med-induced Cog Dys"/>
    <s v="."/>
    <s v="."/>
    <s v="."/>
    <n v="0.5"/>
    <n v="1"/>
    <n v="2"/>
    <n v="1"/>
    <n v="0"/>
    <n v="34"/>
    <n v="5"/>
    <m/>
    <x v="1"/>
    <x v="1"/>
    <m/>
    <m/>
  </r>
  <r>
    <x v="1095"/>
    <m/>
    <s v="female"/>
    <m/>
    <n v="18"/>
    <n v="64.774810000000002"/>
    <n v="2"/>
    <n v="2"/>
    <x v="4"/>
    <s v="Active Alcoholism"/>
    <s v="."/>
    <s v="."/>
    <s v="."/>
    <n v="2"/>
    <n v="2"/>
    <n v="2"/>
    <n v="1"/>
    <n v="1"/>
    <n v="34"/>
    <n v="10"/>
    <m/>
    <x v="3"/>
    <x v="46"/>
    <m/>
    <m/>
  </r>
  <r>
    <x v="1096"/>
    <m/>
    <s v="female"/>
    <m/>
    <n v="26"/>
    <n v="65.987679999999997"/>
    <n v="0.5"/>
    <n v="0.5"/>
    <x v="10"/>
    <s v="AD dem w/depresss- not contribut"/>
    <s v="Active Mood disorder"/>
    <s v="Active Med-induced Cog Dys"/>
    <s v="."/>
    <n v="0.5"/>
    <n v="1"/>
    <n v="1"/>
    <n v="1"/>
    <n v="0"/>
    <n v="44"/>
    <n v="4"/>
    <m/>
    <x v="0"/>
    <x v="137"/>
    <m/>
    <m/>
  </r>
  <r>
    <x v="1096"/>
    <m/>
    <s v="female"/>
    <m/>
    <n v="24"/>
    <n v="65.987679999999997"/>
    <n v="1"/>
    <n v="1"/>
    <x v="18"/>
    <s v="."/>
    <s v="."/>
    <s v="."/>
    <s v="."/>
    <n v="1"/>
    <n v="1"/>
    <n v="1"/>
    <n v="0.5"/>
    <n v="0"/>
    <n v="44"/>
    <n v="4.5"/>
    <m/>
    <x v="4"/>
    <x v="177"/>
    <m/>
    <m/>
  </r>
  <r>
    <x v="1096"/>
    <m/>
    <s v="female"/>
    <m/>
    <n v="21"/>
    <n v="65.987679999999997"/>
    <n v="1"/>
    <n v="1"/>
    <x v="5"/>
    <s v="."/>
    <s v="."/>
    <s v="."/>
    <s v="."/>
    <n v="1"/>
    <n v="2"/>
    <n v="1"/>
    <n v="1"/>
    <n v="0"/>
    <n v="44"/>
    <n v="6"/>
    <m/>
    <x v="4"/>
    <x v="138"/>
    <m/>
    <m/>
  </r>
  <r>
    <x v="1096"/>
    <m/>
    <s v="female"/>
    <m/>
    <n v="11"/>
    <n v="65.987679999999997"/>
    <n v="2"/>
    <n v="2"/>
    <x v="18"/>
    <s v="."/>
    <s v="."/>
    <s v="."/>
    <s v="."/>
    <n v="2"/>
    <n v="3"/>
    <n v="2"/>
    <n v="3"/>
    <n v="2"/>
    <n v="44"/>
    <n v="14"/>
    <m/>
    <x v="10"/>
    <x v="178"/>
    <m/>
    <m/>
  </r>
  <r>
    <x v="1097"/>
    <m/>
    <s v="female"/>
    <m/>
    <n v="29"/>
    <n v="70.902119999999996"/>
    <n v="0"/>
    <n v="0"/>
    <x v="0"/>
    <s v="."/>
    <s v="."/>
    <s v="."/>
    <s v="."/>
    <n v="0"/>
    <n v="0"/>
    <n v="0"/>
    <n v="0"/>
    <n v="0"/>
    <n v="23"/>
    <n v="0"/>
    <m/>
    <x v="5"/>
    <x v="61"/>
    <m/>
    <m/>
  </r>
  <r>
    <x v="1097"/>
    <m/>
    <s v="female"/>
    <m/>
    <n v="30"/>
    <n v="70.902119999999996"/>
    <n v="0"/>
    <n v="0"/>
    <x v="0"/>
    <s v="Remote Mood disorder"/>
    <s v="."/>
    <s v="."/>
    <s v="."/>
    <n v="0"/>
    <n v="0"/>
    <n v="0"/>
    <n v="0"/>
    <n v="0"/>
    <n v="23"/>
    <n v="0"/>
    <m/>
    <x v="9"/>
    <x v="65"/>
    <m/>
    <m/>
  </r>
  <r>
    <x v="1097"/>
    <m/>
    <s v="female"/>
    <m/>
    <n v="30"/>
    <n v="70.902119999999996"/>
    <n v="0"/>
    <n v="0"/>
    <x v="0"/>
    <s v="Remote Mood disorder"/>
    <s v="."/>
    <s v="."/>
    <s v="."/>
    <n v="0"/>
    <n v="0"/>
    <n v="0"/>
    <n v="0"/>
    <n v="0"/>
    <n v="23"/>
    <n v="0"/>
    <m/>
    <x v="9"/>
    <x v="65"/>
    <m/>
    <m/>
  </r>
  <r>
    <x v="1097"/>
    <m/>
    <s v="female"/>
    <m/>
    <n v="30"/>
    <n v="70.902119999999996"/>
    <n v="0"/>
    <n v="0"/>
    <x v="0"/>
    <s v="."/>
    <s v="."/>
    <s v="."/>
    <s v="."/>
    <n v="0"/>
    <n v="0"/>
    <n v="0"/>
    <n v="0"/>
    <n v="0"/>
    <n v="23"/>
    <n v="0"/>
    <m/>
    <x v="9"/>
    <x v="61"/>
    <m/>
    <m/>
  </r>
  <r>
    <x v="1097"/>
    <m/>
    <s v="female"/>
    <m/>
    <n v="30"/>
    <n v="70.902119999999996"/>
    <n v="0"/>
    <n v="0"/>
    <x v="0"/>
    <s v="."/>
    <s v="."/>
    <s v="."/>
    <s v="."/>
    <n v="0"/>
    <n v="0"/>
    <n v="0"/>
    <n v="0"/>
    <n v="0"/>
    <n v="23"/>
    <n v="0"/>
    <m/>
    <x v="9"/>
    <x v="131"/>
    <m/>
    <m/>
  </r>
  <r>
    <x v="1097"/>
    <m/>
    <s v="female"/>
    <m/>
    <n v="29"/>
    <n v="70.902119999999996"/>
    <n v="0"/>
    <n v="0"/>
    <x v="0"/>
    <s v="Remote Hypothyroidism"/>
    <s v="."/>
    <s v="."/>
    <s v="."/>
    <n v="0"/>
    <n v="0"/>
    <n v="0"/>
    <n v="0"/>
    <n v="0"/>
    <n v="23"/>
    <n v="0"/>
    <m/>
    <x v="9"/>
    <x v="66"/>
    <m/>
    <m/>
  </r>
  <r>
    <x v="1097"/>
    <m/>
    <s v="female"/>
    <m/>
    <n v="29"/>
    <n v="70.902119999999996"/>
    <n v="0"/>
    <n v="0"/>
    <x v="0"/>
    <s v="Remote Mood disorder"/>
    <s v="."/>
    <s v="."/>
    <s v="."/>
    <n v="0"/>
    <n v="0"/>
    <n v="0"/>
    <n v="0"/>
    <n v="0"/>
    <n v="23"/>
    <n v="0"/>
    <m/>
    <x v="9"/>
    <x v="45"/>
    <m/>
    <m/>
  </r>
  <r>
    <x v="1097"/>
    <m/>
    <s v="female"/>
    <m/>
    <n v="29"/>
    <n v="70.902119999999996"/>
    <n v="0"/>
    <n v="0"/>
    <x v="0"/>
    <s v="Remote Mood disorder"/>
    <s v="."/>
    <s v="."/>
    <s v="."/>
    <n v="0"/>
    <n v="0"/>
    <n v="0"/>
    <n v="0"/>
    <n v="0"/>
    <n v="23"/>
    <n v="0"/>
    <m/>
    <x v="9"/>
    <x v="45"/>
    <m/>
    <m/>
  </r>
  <r>
    <x v="1098"/>
    <m/>
    <m/>
    <m/>
    <m/>
    <n v="0"/>
    <m/>
    <m/>
    <x v="44"/>
    <m/>
    <m/>
    <m/>
    <m/>
    <m/>
    <m/>
    <m/>
    <m/>
    <m/>
    <m/>
    <m/>
    <m/>
    <x v="0"/>
    <x v="0"/>
    <m/>
    <m/>
  </r>
  <r>
    <x v="1098"/>
    <m/>
    <m/>
    <m/>
    <m/>
    <m/>
    <m/>
    <m/>
    <x v="44"/>
    <m/>
    <m/>
    <m/>
    <m/>
    <m/>
    <m/>
    <m/>
    <m/>
    <m/>
    <m/>
    <m/>
    <m/>
    <x v="0"/>
    <x v="0"/>
    <m/>
    <m/>
  </r>
  <r>
    <x v="1098"/>
    <m/>
    <m/>
    <m/>
    <m/>
    <m/>
    <m/>
    <m/>
    <x v="44"/>
    <m/>
    <m/>
    <m/>
    <m/>
    <m/>
    <m/>
    <m/>
    <m/>
    <m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E360F3-67F2-4831-BB86-ACA671EB67C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>
  <location ref="A4:J943" firstHeaderRow="0" firstDataRow="1" firstDataCol="1"/>
  <pivotFields count="25">
    <pivotField axis="axisRow" dataField="1" showAll="0" measureFilter="1">
      <items count="1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>
      <items count="30">
        <item x="25"/>
        <item x="21"/>
        <item x="22"/>
        <item x="18"/>
        <item x="15"/>
        <item x="23"/>
        <item x="24"/>
        <item x="20"/>
        <item x="19"/>
        <item x="17"/>
        <item x="9"/>
        <item x="5"/>
        <item x="28"/>
        <item x="2"/>
        <item x="1"/>
        <item x="3"/>
        <item x="10"/>
        <item x="4"/>
        <item x="8"/>
        <item x="7"/>
        <item x="6"/>
        <item x="14"/>
        <item x="16"/>
        <item x="13"/>
        <item x="12"/>
        <item x="11"/>
        <item x="26"/>
        <item x="27"/>
        <item x="0"/>
        <item t="default"/>
      </items>
    </pivotField>
    <pivotField dataField="1" showAll="0">
      <items count="221">
        <item x="123"/>
        <item x="124"/>
        <item x="122"/>
        <item x="125"/>
        <item x="121"/>
        <item x="120"/>
        <item x="218"/>
        <item x="119"/>
        <item x="94"/>
        <item x="59"/>
        <item x="167"/>
        <item x="205"/>
        <item x="60"/>
        <item x="174"/>
        <item x="187"/>
        <item x="184"/>
        <item x="93"/>
        <item x="149"/>
        <item x="188"/>
        <item x="185"/>
        <item x="186"/>
        <item x="150"/>
        <item x="76"/>
        <item x="92"/>
        <item x="132"/>
        <item x="165"/>
        <item x="95"/>
        <item x="90"/>
        <item x="91"/>
        <item x="89"/>
        <item x="88"/>
        <item x="108"/>
        <item x="75"/>
        <item x="170"/>
        <item x="96"/>
        <item x="109"/>
        <item x="107"/>
        <item x="173"/>
        <item x="134"/>
        <item x="166"/>
        <item x="118"/>
        <item x="144"/>
        <item x="113"/>
        <item x="115"/>
        <item x="81"/>
        <item x="77"/>
        <item x="114"/>
        <item x="65"/>
        <item x="64"/>
        <item x="99"/>
        <item x="37"/>
        <item x="66"/>
        <item x="78"/>
        <item x="131"/>
        <item x="45"/>
        <item x="87"/>
        <item x="57"/>
        <item x="61"/>
        <item x="62"/>
        <item x="63"/>
        <item x="38"/>
        <item x="74"/>
        <item x="86"/>
        <item x="80"/>
        <item x="44"/>
        <item x="11"/>
        <item x="46"/>
        <item x="12"/>
        <item x="10"/>
        <item x="73"/>
        <item x="43"/>
        <item x="13"/>
        <item x="48"/>
        <item x="98"/>
        <item x="47"/>
        <item x="1"/>
        <item x="112"/>
        <item x="14"/>
        <item x="147"/>
        <item x="15"/>
        <item x="17"/>
        <item x="49"/>
        <item x="2"/>
        <item x="97"/>
        <item x="16"/>
        <item x="72"/>
        <item x="18"/>
        <item x="3"/>
        <item x="23"/>
        <item x="154"/>
        <item x="42"/>
        <item x="117"/>
        <item x="67"/>
        <item x="4"/>
        <item x="24"/>
        <item x="33"/>
        <item x="39"/>
        <item x="5"/>
        <item x="25"/>
        <item x="133"/>
        <item x="6"/>
        <item x="36"/>
        <item x="34"/>
        <item x="35"/>
        <item x="7"/>
        <item x="8"/>
        <item x="110"/>
        <item x="32"/>
        <item x="40"/>
        <item x="19"/>
        <item x="41"/>
        <item x="79"/>
        <item x="9"/>
        <item x="26"/>
        <item x="116"/>
        <item x="111"/>
        <item x="28"/>
        <item x="21"/>
        <item x="27"/>
        <item x="50"/>
        <item x="58"/>
        <item x="52"/>
        <item x="29"/>
        <item x="22"/>
        <item x="30"/>
        <item x="54"/>
        <item x="126"/>
        <item x="53"/>
        <item x="31"/>
        <item x="127"/>
        <item x="100"/>
        <item x="68"/>
        <item x="70"/>
        <item x="56"/>
        <item x="51"/>
        <item x="69"/>
        <item x="135"/>
        <item x="20"/>
        <item x="179"/>
        <item x="151"/>
        <item x="71"/>
        <item x="168"/>
        <item x="137"/>
        <item x="182"/>
        <item x="136"/>
        <item x="177"/>
        <item x="141"/>
        <item x="178"/>
        <item x="138"/>
        <item x="176"/>
        <item x="183"/>
        <item x="148"/>
        <item x="145"/>
        <item x="140"/>
        <item x="142"/>
        <item x="139"/>
        <item x="191"/>
        <item x="175"/>
        <item x="101"/>
        <item x="153"/>
        <item x="146"/>
        <item x="180"/>
        <item x="204"/>
        <item x="103"/>
        <item x="102"/>
        <item x="104"/>
        <item x="152"/>
        <item x="128"/>
        <item x="105"/>
        <item x="200"/>
        <item x="130"/>
        <item x="106"/>
        <item x="164"/>
        <item x="129"/>
        <item x="55"/>
        <item x="163"/>
        <item x="189"/>
        <item x="190"/>
        <item x="143"/>
        <item x="199"/>
        <item x="201"/>
        <item x="181"/>
        <item x="198"/>
        <item x="83"/>
        <item x="202"/>
        <item x="193"/>
        <item x="172"/>
        <item x="203"/>
        <item x="161"/>
        <item x="214"/>
        <item x="211"/>
        <item x="171"/>
        <item x="215"/>
        <item x="156"/>
        <item x="192"/>
        <item x="219"/>
        <item x="213"/>
        <item x="206"/>
        <item x="212"/>
        <item x="169"/>
        <item x="195"/>
        <item x="194"/>
        <item x="208"/>
        <item x="216"/>
        <item x="162"/>
        <item x="84"/>
        <item x="160"/>
        <item x="217"/>
        <item x="82"/>
        <item x="207"/>
        <item x="210"/>
        <item x="85"/>
        <item x="155"/>
        <item x="157"/>
        <item x="209"/>
        <item x="158"/>
        <item x="159"/>
        <item x="197"/>
        <item x="196"/>
        <item x="0"/>
        <item t="default"/>
      </items>
    </pivotField>
    <pivotField showAll="0"/>
    <pivotField showAll="0"/>
  </pivotFields>
  <rowFields count="1">
    <field x="0"/>
  </rowFields>
  <rowItems count="9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2"/>
    </i>
    <i>
      <x v="13"/>
    </i>
    <i>
      <x v="14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2"/>
    </i>
    <i>
      <x v="54"/>
    </i>
    <i>
      <x v="55"/>
    </i>
    <i>
      <x v="56"/>
    </i>
    <i>
      <x v="58"/>
    </i>
    <i>
      <x v="59"/>
    </i>
    <i>
      <x v="60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0"/>
    </i>
    <i>
      <x v="141"/>
    </i>
    <i>
      <x v="142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5"/>
    </i>
    <i>
      <x v="196"/>
    </i>
    <i>
      <x v="198"/>
    </i>
    <i>
      <x v="200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3"/>
    </i>
    <i>
      <x v="215"/>
    </i>
    <i>
      <x v="216"/>
    </i>
    <i>
      <x v="217"/>
    </i>
    <i>
      <x v="218"/>
    </i>
    <i>
      <x v="221"/>
    </i>
    <i>
      <x v="222"/>
    </i>
    <i>
      <x v="224"/>
    </i>
    <i>
      <x v="225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9"/>
    </i>
    <i>
      <x v="250"/>
    </i>
    <i>
      <x v="251"/>
    </i>
    <i>
      <x v="254"/>
    </i>
    <i>
      <x v="255"/>
    </i>
    <i>
      <x v="256"/>
    </i>
    <i>
      <x v="257"/>
    </i>
    <i>
      <x v="258"/>
    </i>
    <i>
      <x v="259"/>
    </i>
    <i>
      <x v="261"/>
    </i>
    <i>
      <x v="262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40"/>
    </i>
    <i>
      <x v="341"/>
    </i>
    <i>
      <x v="342"/>
    </i>
    <i>
      <x v="344"/>
    </i>
    <i>
      <x v="345"/>
    </i>
    <i>
      <x v="346"/>
    </i>
    <i>
      <x v="347"/>
    </i>
    <i>
      <x v="349"/>
    </i>
    <i>
      <x v="350"/>
    </i>
    <i>
      <x v="351"/>
    </i>
    <i>
      <x v="352"/>
    </i>
    <i>
      <x v="353"/>
    </i>
    <i>
      <x v="356"/>
    </i>
    <i>
      <x v="357"/>
    </i>
    <i>
      <x v="358"/>
    </i>
    <i>
      <x v="359"/>
    </i>
    <i>
      <x v="360"/>
    </i>
    <i>
      <x v="361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9"/>
    </i>
    <i>
      <x v="401"/>
    </i>
    <i>
      <x v="402"/>
    </i>
    <i>
      <x v="403"/>
    </i>
    <i>
      <x v="404"/>
    </i>
    <i>
      <x v="405"/>
    </i>
    <i>
      <x v="407"/>
    </i>
    <i>
      <x v="408"/>
    </i>
    <i>
      <x v="409"/>
    </i>
    <i>
      <x v="410"/>
    </i>
    <i>
      <x v="413"/>
    </i>
    <i>
      <x v="414"/>
    </i>
    <i>
      <x v="416"/>
    </i>
    <i>
      <x v="417"/>
    </i>
    <i>
      <x v="418"/>
    </i>
    <i>
      <x v="419"/>
    </i>
    <i>
      <x v="420"/>
    </i>
    <i>
      <x v="421"/>
    </i>
    <i>
      <x v="424"/>
    </i>
    <i>
      <x v="425"/>
    </i>
    <i>
      <x v="426"/>
    </i>
    <i>
      <x v="427"/>
    </i>
    <i>
      <x v="430"/>
    </i>
    <i>
      <x v="431"/>
    </i>
    <i>
      <x v="432"/>
    </i>
    <i>
      <x v="433"/>
    </i>
    <i>
      <x v="435"/>
    </i>
    <i>
      <x v="436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8"/>
    </i>
    <i>
      <x v="480"/>
    </i>
    <i>
      <x v="481"/>
    </i>
    <i>
      <x v="482"/>
    </i>
    <i>
      <x v="484"/>
    </i>
    <i>
      <x v="485"/>
    </i>
    <i>
      <x v="487"/>
    </i>
    <i>
      <x v="488"/>
    </i>
    <i>
      <x v="490"/>
    </i>
    <i>
      <x v="491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3"/>
    </i>
    <i>
      <x v="514"/>
    </i>
    <i>
      <x v="515"/>
    </i>
    <i>
      <x v="516"/>
    </i>
    <i>
      <x v="517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7"/>
    </i>
    <i>
      <x v="558"/>
    </i>
    <i>
      <x v="559"/>
    </i>
    <i>
      <x v="560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5"/>
    </i>
    <i>
      <x v="586"/>
    </i>
    <i>
      <x v="587"/>
    </i>
    <i>
      <x v="589"/>
    </i>
    <i>
      <x v="590"/>
    </i>
    <i>
      <x v="592"/>
    </i>
    <i>
      <x v="593"/>
    </i>
    <i>
      <x v="595"/>
    </i>
    <i>
      <x v="596"/>
    </i>
    <i>
      <x v="597"/>
    </i>
    <i>
      <x v="598"/>
    </i>
    <i>
      <x v="599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5"/>
    </i>
    <i>
      <x v="646"/>
    </i>
    <i>
      <x v="648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1"/>
    </i>
    <i>
      <x v="662"/>
    </i>
    <i>
      <x v="663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80"/>
    </i>
    <i>
      <x v="681"/>
    </i>
    <i>
      <x v="682"/>
    </i>
    <i>
      <x v="683"/>
    </i>
    <i>
      <x v="684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7"/>
    </i>
    <i>
      <x v="708"/>
    </i>
    <i>
      <x v="709"/>
    </i>
    <i>
      <x v="710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6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90"/>
    </i>
    <i>
      <x v="792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4"/>
    </i>
    <i>
      <x v="825"/>
    </i>
    <i>
      <x v="826"/>
    </i>
    <i>
      <x v="828"/>
    </i>
    <i>
      <x v="829"/>
    </i>
    <i>
      <x v="830"/>
    </i>
    <i>
      <x v="831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50"/>
    </i>
    <i>
      <x v="851"/>
    </i>
    <i>
      <x v="853"/>
    </i>
    <i>
      <x v="854"/>
    </i>
    <i>
      <x v="856"/>
    </i>
    <i>
      <x v="857"/>
    </i>
    <i>
      <x v="858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1"/>
    </i>
    <i>
      <x v="882"/>
    </i>
    <i>
      <x v="883"/>
    </i>
    <i>
      <x v="884"/>
    </i>
    <i>
      <x v="887"/>
    </i>
    <i>
      <x v="888"/>
    </i>
    <i>
      <x v="890"/>
    </i>
    <i>
      <x v="891"/>
    </i>
    <i>
      <x v="892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3"/>
    </i>
    <i>
      <x v="904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6"/>
    </i>
    <i>
      <x v="917"/>
    </i>
    <i>
      <x v="918"/>
    </i>
    <i>
      <x v="919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2"/>
    </i>
    <i>
      <x v="954"/>
    </i>
    <i>
      <x v="956"/>
    </i>
    <i>
      <x v="957"/>
    </i>
    <i>
      <x v="958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3"/>
    </i>
    <i>
      <x v="994"/>
    </i>
    <i>
      <x v="996"/>
    </i>
    <i>
      <x v="997"/>
    </i>
    <i>
      <x v="998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7"/>
    </i>
    <i>
      <x v="1028"/>
    </i>
    <i>
      <x v="1029"/>
    </i>
    <i>
      <x v="1030"/>
    </i>
    <i>
      <x v="1031"/>
    </i>
    <i>
      <x v="1032"/>
    </i>
    <i>
      <x v="1034"/>
    </i>
    <i>
      <x v="1035"/>
    </i>
    <i>
      <x v="1037"/>
    </i>
    <i>
      <x v="1038"/>
    </i>
    <i>
      <x v="1039"/>
    </i>
    <i>
      <x v="1040"/>
    </i>
    <i>
      <x v="1041"/>
    </i>
    <i>
      <x v="1042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2"/>
    </i>
    <i>
      <x v="1083"/>
    </i>
    <i>
      <x v="1084"/>
    </i>
    <i>
      <x v="1085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Count of weight" fld="22" subtotal="count" baseField="0" baseItem="0"/>
    <dataField name="Count of height" fld="21" subtotal="count" baseField="0" baseItem="0"/>
    <dataField name="Average of apoe" fld="18" subtotal="average" baseField="0" baseItem="0"/>
    <dataField name="Average of height" fld="21" subtotal="average" baseField="0" baseItem="0"/>
    <dataField name="Average of weight" fld="22" subtotal="average" baseField="0" baseItem="0"/>
    <dataField name="Count of Subject" fld="0" subtotal="count" baseField="0" baseItem="0"/>
    <dataField name="Average of ageAtEntry" fld="5" subtotal="average" baseField="0" baseItem="0"/>
    <dataField name="Min of mmse" fld="4" subtotal="min" baseField="0" baseItem="0"/>
    <dataField name="Max of mmse" fld="4" subtotal="max" baseField="0" baseItem="0"/>
  </dataFields>
  <pivotTableStyleInfo name="PivotStyleLight16" showRowHeaders="1" showColHeaders="1" showRowStripes="0" showColStripes="0" showLastColumn="1"/>
  <filters count="1">
    <filter fld="0" type="valueGreaterThan" evalOrder="-1" id="7" iMeasureFld="1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5756-C0BC-49A6-9BAF-90C2D7F1CAA4}">
  <sheetPr codeName="Sheet1"/>
  <dimension ref="A4:AB948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15.28515625" bestFit="1" customWidth="1"/>
    <col min="3" max="3" width="14.85546875" bestFit="1" customWidth="1"/>
    <col min="4" max="4" width="15.5703125" bestFit="1" customWidth="1"/>
    <col min="5" max="5" width="16.85546875" bestFit="1" customWidth="1"/>
    <col min="6" max="6" width="17.42578125" bestFit="1" customWidth="1"/>
    <col min="7" max="7" width="15.7109375" bestFit="1" customWidth="1"/>
    <col min="8" max="8" width="21" bestFit="1" customWidth="1"/>
    <col min="9" max="9" width="12.7109375" bestFit="1" customWidth="1"/>
    <col min="10" max="10" width="13.140625" bestFit="1" customWidth="1"/>
    <col min="16" max="16" width="11.85546875" customWidth="1"/>
  </cols>
  <sheetData>
    <row r="4" spans="1:28" x14ac:dyDescent="0.25">
      <c r="A4" s="1" t="s">
        <v>1218</v>
      </c>
      <c r="B4" t="s">
        <v>1223</v>
      </c>
      <c r="C4" t="s">
        <v>1224</v>
      </c>
      <c r="D4" t="s">
        <v>1220</v>
      </c>
      <c r="E4" t="s">
        <v>1221</v>
      </c>
      <c r="F4" t="s">
        <v>1222</v>
      </c>
      <c r="G4" t="s">
        <v>1225</v>
      </c>
      <c r="H4" t="s">
        <v>1231</v>
      </c>
      <c r="I4" t="s">
        <v>1239</v>
      </c>
      <c r="J4" t="s">
        <v>1238</v>
      </c>
      <c r="K4" t="s">
        <v>1226</v>
      </c>
      <c r="L4" t="s">
        <v>1227</v>
      </c>
      <c r="M4" t="s">
        <v>1228</v>
      </c>
      <c r="N4" t="s">
        <v>1229</v>
      </c>
      <c r="O4" t="s">
        <v>1230</v>
      </c>
      <c r="P4" t="s">
        <v>1232</v>
      </c>
      <c r="Q4" t="s">
        <v>1233</v>
      </c>
      <c r="R4" t="s">
        <v>1234</v>
      </c>
      <c r="S4" t="s">
        <v>1235</v>
      </c>
      <c r="T4" t="s">
        <v>1236</v>
      </c>
      <c r="U4" t="s">
        <v>1237</v>
      </c>
      <c r="V4" t="s">
        <v>1240</v>
      </c>
      <c r="W4" t="s">
        <v>1241</v>
      </c>
      <c r="X4" t="s">
        <v>1242</v>
      </c>
      <c r="Y4" t="s">
        <v>1243</v>
      </c>
      <c r="Z4" t="s">
        <v>1244</v>
      </c>
      <c r="AA4" t="s">
        <v>1245</v>
      </c>
      <c r="AB4" t="s">
        <v>1250</v>
      </c>
    </row>
    <row r="5" spans="1:28" x14ac:dyDescent="0.25">
      <c r="A5" s="2" t="s">
        <v>540</v>
      </c>
      <c r="B5" s="3">
        <v>10</v>
      </c>
      <c r="C5" s="3">
        <v>10</v>
      </c>
      <c r="D5" s="3">
        <v>23</v>
      </c>
      <c r="E5" s="3">
        <v>63.6</v>
      </c>
      <c r="F5" s="3">
        <v>175.5</v>
      </c>
      <c r="G5" s="3">
        <v>12</v>
      </c>
      <c r="H5" s="3">
        <v>65.149895000000001</v>
      </c>
      <c r="I5" s="3">
        <v>28</v>
      </c>
      <c r="J5" s="3">
        <v>30</v>
      </c>
      <c r="K5">
        <f t="shared" ref="K5:K68" si="0">BMI(GETPIVOTDATA("Average of height",$A$4,"Subject",A5),GETPIVOTDATA("Average of weight",$A$4,"Subject",A5))</f>
        <v>30.50129049483802</v>
      </c>
      <c r="L5">
        <f>underWeight(K5)</f>
        <v>0</v>
      </c>
      <c r="M5">
        <f>healthy(K5)</f>
        <v>0</v>
      </c>
      <c r="N5">
        <f>overWeight(K5)</f>
        <v>0</v>
      </c>
      <c r="O5">
        <f>obese(K5)</f>
        <v>1</v>
      </c>
      <c r="P5">
        <f t="shared" ref="P5:P68" si="1">Hunder67(M5,GETPIVOTDATA("Average of ageAtEntry",$A$4,"Subject",A5))</f>
        <v>0</v>
      </c>
      <c r="Q5">
        <f t="shared" ref="Q5:Q68" si="2">Hover67(M5,GETPIVOTDATA("Average of ageAtEntry",$A$4,"Subject",A5))</f>
        <v>0</v>
      </c>
      <c r="R5">
        <f t="shared" ref="R5:R68" si="3">OWunder67(N5,GETPIVOTDATA("Average of ageAtEntry",$A$4,"Subject",A5))</f>
        <v>0</v>
      </c>
      <c r="S5">
        <f t="shared" ref="S5:S68" si="4">OWover67(N5,GETPIVOTDATA("Average of ageAtEntry",$A$4,"Subject",A5))</f>
        <v>0</v>
      </c>
      <c r="T5">
        <f t="shared" ref="T5:T68" si="5">Ounder67(O5,GETPIVOTDATA("Average of ageAtEntry",$A$4,"Subject",A5))</f>
        <v>1</v>
      </c>
      <c r="U5">
        <f t="shared" ref="U5:U68" si="6">Oover67(O5,GETPIVOTDATA("Average of ageAtEntry",$A$4,"Subject",A5))</f>
        <v>0</v>
      </c>
      <c r="V5">
        <f>cognitivelyNormal(GETPIVOTDATA("Min of mmse",$A$4,"Subject",A5))</f>
        <v>1</v>
      </c>
      <c r="W5">
        <f>Dementia(GETPIVOTDATA("Min of mmse",$A$4,"Subject",A5))</f>
        <v>0</v>
      </c>
      <c r="X5">
        <f>underweightanddementia(L5,W5)</f>
        <v>0</v>
      </c>
      <c r="Y5">
        <f>healthyanddementia(M5,W5)</f>
        <v>0</v>
      </c>
      <c r="Z5">
        <f>overweightanddementia(N5,W5)</f>
        <v>0</v>
      </c>
      <c r="AA5">
        <f>obeseanddementia(O5,W5)</f>
        <v>0</v>
      </c>
      <c r="AB5">
        <f>GETPIVOTDATA("Max of mmse",$A$4,"Subject",A5)-GETPIVOTDATA("Min of mmse",$A$4,"Subject",A5)</f>
        <v>2</v>
      </c>
    </row>
    <row r="6" spans="1:28" x14ac:dyDescent="0.25">
      <c r="A6" s="2" t="s">
        <v>77</v>
      </c>
      <c r="B6" s="3">
        <v>7</v>
      </c>
      <c r="C6" s="3">
        <v>7</v>
      </c>
      <c r="D6" s="3">
        <v>34</v>
      </c>
      <c r="E6" s="3">
        <v>63.285714285714285</v>
      </c>
      <c r="F6" s="3">
        <v>149.57142857142858</v>
      </c>
      <c r="G6" s="3">
        <v>8</v>
      </c>
      <c r="H6" s="3">
        <v>67.206023999999999</v>
      </c>
      <c r="I6" s="3">
        <v>29</v>
      </c>
      <c r="J6" s="3">
        <v>30</v>
      </c>
      <c r="K6">
        <f t="shared" si="0"/>
        <v>26.25382549719999</v>
      </c>
      <c r="L6">
        <f t="shared" ref="L6:L69" si="7">underWeight(K6)</f>
        <v>0</v>
      </c>
      <c r="M6">
        <f t="shared" ref="M6:M69" si="8">healthy(K6)</f>
        <v>0</v>
      </c>
      <c r="N6">
        <f t="shared" ref="N6:N69" si="9">overWeight(K6)</f>
        <v>1</v>
      </c>
      <c r="O6">
        <f t="shared" ref="O6:O69" si="10">obese(K6)</f>
        <v>0</v>
      </c>
      <c r="P6">
        <f t="shared" si="1"/>
        <v>0</v>
      </c>
      <c r="Q6">
        <f t="shared" si="2"/>
        <v>0</v>
      </c>
      <c r="R6">
        <f t="shared" si="3"/>
        <v>1</v>
      </c>
      <c r="S6">
        <f t="shared" si="4"/>
        <v>0</v>
      </c>
      <c r="T6">
        <f t="shared" si="5"/>
        <v>0</v>
      </c>
      <c r="U6">
        <f t="shared" si="6"/>
        <v>0</v>
      </c>
      <c r="V6">
        <f t="shared" ref="V6:V69" si="11">cognitivelyNormal(GETPIVOTDATA("Min of mmse",$A$4,"Subject",A6))</f>
        <v>1</v>
      </c>
      <c r="W6">
        <f t="shared" ref="W6:W69" si="12">Dementia(GETPIVOTDATA("Min of mmse",$A$4,"Subject",A6))</f>
        <v>0</v>
      </c>
      <c r="X6">
        <f t="shared" ref="X6:X69" si="13">underweightanddementia(L6,W6)</f>
        <v>0</v>
      </c>
      <c r="Y6">
        <f t="shared" ref="Y6:Y69" si="14">healthyanddementia(M6,W6)</f>
        <v>0</v>
      </c>
      <c r="Z6">
        <f t="shared" ref="Z6:Z69" si="15">overweightanddementia(N6,W6)</f>
        <v>0</v>
      </c>
      <c r="AA6">
        <f t="shared" ref="AA6:AA69" si="16">obeseanddementia(O6,W6)</f>
        <v>0</v>
      </c>
      <c r="AB6">
        <f t="shared" ref="AB6:AB69" si="17">GETPIVOTDATA("Max of mmse",$A$4,"Subject",A6)-GETPIVOTDATA("Min of mmse",$A$4,"Subject",A6)</f>
        <v>1</v>
      </c>
    </row>
    <row r="7" spans="1:28" x14ac:dyDescent="0.25">
      <c r="A7" s="2" t="s">
        <v>424</v>
      </c>
      <c r="B7" s="3">
        <v>6</v>
      </c>
      <c r="C7" s="3">
        <v>5</v>
      </c>
      <c r="D7" s="3">
        <v>33</v>
      </c>
      <c r="E7" s="3">
        <v>65.400000000000006</v>
      </c>
      <c r="F7" s="3">
        <v>162.5</v>
      </c>
      <c r="G7" s="3">
        <v>8</v>
      </c>
      <c r="H7" s="3">
        <v>58.773440000000001</v>
      </c>
      <c r="I7" s="3">
        <v>29</v>
      </c>
      <c r="J7" s="3">
        <v>30</v>
      </c>
      <c r="K7">
        <f t="shared" si="0"/>
        <v>26.708727286330177</v>
      </c>
      <c r="L7">
        <f t="shared" si="7"/>
        <v>0</v>
      </c>
      <c r="M7">
        <f t="shared" si="8"/>
        <v>0</v>
      </c>
      <c r="N7">
        <f t="shared" si="9"/>
        <v>1</v>
      </c>
      <c r="O7">
        <f t="shared" si="10"/>
        <v>0</v>
      </c>
      <c r="P7">
        <f t="shared" si="1"/>
        <v>0</v>
      </c>
      <c r="Q7">
        <f t="shared" si="2"/>
        <v>0</v>
      </c>
      <c r="R7">
        <f t="shared" si="3"/>
        <v>1</v>
      </c>
      <c r="S7">
        <f t="shared" si="4"/>
        <v>0</v>
      </c>
      <c r="T7">
        <f t="shared" si="5"/>
        <v>0</v>
      </c>
      <c r="U7">
        <f t="shared" si="6"/>
        <v>0</v>
      </c>
      <c r="V7">
        <f t="shared" si="11"/>
        <v>1</v>
      </c>
      <c r="W7">
        <f t="shared" si="12"/>
        <v>0</v>
      </c>
      <c r="X7">
        <f t="shared" si="13"/>
        <v>0</v>
      </c>
      <c r="Y7">
        <f t="shared" si="14"/>
        <v>0</v>
      </c>
      <c r="Z7">
        <f t="shared" si="15"/>
        <v>0</v>
      </c>
      <c r="AA7">
        <f t="shared" si="16"/>
        <v>0</v>
      </c>
      <c r="AB7">
        <f t="shared" si="17"/>
        <v>1</v>
      </c>
    </row>
    <row r="8" spans="1:28" x14ac:dyDescent="0.25">
      <c r="A8" s="2" t="s">
        <v>55</v>
      </c>
      <c r="B8" s="3">
        <v>4</v>
      </c>
      <c r="C8" s="3">
        <v>4</v>
      </c>
      <c r="D8" s="3">
        <v>23</v>
      </c>
      <c r="E8" s="3">
        <v>63.5</v>
      </c>
      <c r="F8" s="3">
        <v>201.5</v>
      </c>
      <c r="G8" s="3">
        <v>4</v>
      </c>
      <c r="H8" s="3">
        <v>55.096508</v>
      </c>
      <c r="I8" s="3">
        <v>29</v>
      </c>
      <c r="J8" s="3">
        <v>30</v>
      </c>
      <c r="K8">
        <f t="shared" si="0"/>
        <v>35.130386260772525</v>
      </c>
      <c r="L8">
        <f t="shared" si="7"/>
        <v>0</v>
      </c>
      <c r="M8">
        <f t="shared" si="8"/>
        <v>0</v>
      </c>
      <c r="N8">
        <f t="shared" si="9"/>
        <v>0</v>
      </c>
      <c r="O8">
        <f t="shared" si="10"/>
        <v>1</v>
      </c>
      <c r="P8">
        <f t="shared" si="1"/>
        <v>0</v>
      </c>
      <c r="Q8">
        <f t="shared" si="2"/>
        <v>0</v>
      </c>
      <c r="R8">
        <f t="shared" si="3"/>
        <v>0</v>
      </c>
      <c r="S8">
        <f t="shared" si="4"/>
        <v>0</v>
      </c>
      <c r="T8">
        <f t="shared" si="5"/>
        <v>1</v>
      </c>
      <c r="U8">
        <f t="shared" si="6"/>
        <v>0</v>
      </c>
      <c r="V8">
        <f t="shared" si="11"/>
        <v>1</v>
      </c>
      <c r="W8">
        <f t="shared" si="12"/>
        <v>0</v>
      </c>
      <c r="X8">
        <f t="shared" si="13"/>
        <v>0</v>
      </c>
      <c r="Y8">
        <f t="shared" si="14"/>
        <v>0</v>
      </c>
      <c r="Z8">
        <f t="shared" si="15"/>
        <v>0</v>
      </c>
      <c r="AA8">
        <f t="shared" si="16"/>
        <v>0</v>
      </c>
      <c r="AB8">
        <f t="shared" si="17"/>
        <v>1</v>
      </c>
    </row>
    <row r="9" spans="1:28" x14ac:dyDescent="0.25">
      <c r="A9" s="2" t="s">
        <v>1034</v>
      </c>
      <c r="B9" s="3">
        <v>4</v>
      </c>
      <c r="C9" s="3">
        <v>4</v>
      </c>
      <c r="D9" s="3">
        <v>33</v>
      </c>
      <c r="E9" s="3">
        <v>62</v>
      </c>
      <c r="F9" s="3">
        <v>174.5</v>
      </c>
      <c r="G9" s="3">
        <v>4</v>
      </c>
      <c r="H9" s="3">
        <v>48.030116999999997</v>
      </c>
      <c r="I9" s="3">
        <v>27</v>
      </c>
      <c r="J9" s="3">
        <v>30</v>
      </c>
      <c r="K9">
        <f t="shared" si="0"/>
        <v>31.912981269510926</v>
      </c>
      <c r="L9">
        <f t="shared" si="7"/>
        <v>0</v>
      </c>
      <c r="M9">
        <f t="shared" si="8"/>
        <v>0</v>
      </c>
      <c r="N9">
        <f t="shared" si="9"/>
        <v>0</v>
      </c>
      <c r="O9">
        <f t="shared" si="10"/>
        <v>1</v>
      </c>
      <c r="P9">
        <f t="shared" si="1"/>
        <v>0</v>
      </c>
      <c r="Q9">
        <f t="shared" si="2"/>
        <v>0</v>
      </c>
      <c r="R9">
        <f t="shared" si="3"/>
        <v>0</v>
      </c>
      <c r="S9">
        <f t="shared" si="4"/>
        <v>0</v>
      </c>
      <c r="T9">
        <f t="shared" si="5"/>
        <v>1</v>
      </c>
      <c r="U9">
        <f t="shared" si="6"/>
        <v>0</v>
      </c>
      <c r="V9">
        <f t="shared" si="11"/>
        <v>1</v>
      </c>
      <c r="W9">
        <f t="shared" si="12"/>
        <v>0</v>
      </c>
      <c r="X9">
        <f t="shared" si="13"/>
        <v>0</v>
      </c>
      <c r="Y9">
        <f t="shared" si="14"/>
        <v>0</v>
      </c>
      <c r="Z9">
        <f t="shared" si="15"/>
        <v>0</v>
      </c>
      <c r="AA9">
        <f t="shared" si="16"/>
        <v>0</v>
      </c>
      <c r="AB9">
        <f t="shared" si="17"/>
        <v>3</v>
      </c>
    </row>
    <row r="10" spans="1:28" x14ac:dyDescent="0.25">
      <c r="A10" s="2" t="s">
        <v>293</v>
      </c>
      <c r="B10" s="3">
        <v>8</v>
      </c>
      <c r="C10" s="3">
        <v>8</v>
      </c>
      <c r="D10" s="3">
        <v>33</v>
      </c>
      <c r="E10" s="3">
        <v>69.875</v>
      </c>
      <c r="F10" s="3">
        <v>201</v>
      </c>
      <c r="G10" s="3">
        <v>10</v>
      </c>
      <c r="H10" s="3">
        <v>62.086243000000003</v>
      </c>
      <c r="I10" s="3">
        <v>27</v>
      </c>
      <c r="J10" s="3">
        <v>30</v>
      </c>
      <c r="K10">
        <f t="shared" si="0"/>
        <v>28.940613989330551</v>
      </c>
      <c r="L10">
        <f t="shared" si="7"/>
        <v>0</v>
      </c>
      <c r="M10">
        <f t="shared" si="8"/>
        <v>0</v>
      </c>
      <c r="N10">
        <f t="shared" si="9"/>
        <v>1</v>
      </c>
      <c r="O10">
        <f t="shared" si="10"/>
        <v>0</v>
      </c>
      <c r="P10">
        <f t="shared" si="1"/>
        <v>0</v>
      </c>
      <c r="Q10">
        <f t="shared" si="2"/>
        <v>0</v>
      </c>
      <c r="R10">
        <f t="shared" si="3"/>
        <v>1</v>
      </c>
      <c r="S10">
        <f t="shared" si="4"/>
        <v>0</v>
      </c>
      <c r="T10">
        <f t="shared" si="5"/>
        <v>0</v>
      </c>
      <c r="U10">
        <f t="shared" si="6"/>
        <v>0</v>
      </c>
      <c r="V10">
        <f t="shared" si="11"/>
        <v>1</v>
      </c>
      <c r="W10">
        <f t="shared" si="12"/>
        <v>0</v>
      </c>
      <c r="X10">
        <f t="shared" si="13"/>
        <v>0</v>
      </c>
      <c r="Y10">
        <f t="shared" si="14"/>
        <v>0</v>
      </c>
      <c r="Z10">
        <f t="shared" si="15"/>
        <v>0</v>
      </c>
      <c r="AA10">
        <f t="shared" si="16"/>
        <v>0</v>
      </c>
      <c r="AB10">
        <f t="shared" si="17"/>
        <v>3</v>
      </c>
    </row>
    <row r="11" spans="1:28" x14ac:dyDescent="0.25">
      <c r="A11" s="2" t="s">
        <v>314</v>
      </c>
      <c r="B11" s="3">
        <v>9</v>
      </c>
      <c r="C11" s="3">
        <v>9</v>
      </c>
      <c r="D11" s="3">
        <v>24</v>
      </c>
      <c r="E11" s="3">
        <v>67.777777777777771</v>
      </c>
      <c r="F11" s="3">
        <v>181.88888888888889</v>
      </c>
      <c r="G11" s="3">
        <v>9</v>
      </c>
      <c r="H11" s="3">
        <v>71.537300000000002</v>
      </c>
      <c r="I11" s="3">
        <v>28</v>
      </c>
      <c r="J11" s="3">
        <v>30</v>
      </c>
      <c r="K11">
        <f t="shared" si="0"/>
        <v>27.834719161515725</v>
      </c>
      <c r="L11">
        <f t="shared" si="7"/>
        <v>0</v>
      </c>
      <c r="M11">
        <f t="shared" si="8"/>
        <v>0</v>
      </c>
      <c r="N11">
        <f t="shared" si="9"/>
        <v>1</v>
      </c>
      <c r="O11">
        <f t="shared" si="10"/>
        <v>0</v>
      </c>
      <c r="P11">
        <f t="shared" si="1"/>
        <v>0</v>
      </c>
      <c r="Q11">
        <f t="shared" si="2"/>
        <v>0</v>
      </c>
      <c r="R11">
        <f t="shared" si="3"/>
        <v>0</v>
      </c>
      <c r="S11">
        <f t="shared" si="4"/>
        <v>1</v>
      </c>
      <c r="T11">
        <f t="shared" si="5"/>
        <v>0</v>
      </c>
      <c r="U11">
        <f t="shared" si="6"/>
        <v>0</v>
      </c>
      <c r="V11">
        <f t="shared" si="11"/>
        <v>1</v>
      </c>
      <c r="W11">
        <f t="shared" si="12"/>
        <v>0</v>
      </c>
      <c r="X11">
        <f t="shared" si="13"/>
        <v>0</v>
      </c>
      <c r="Y11">
        <f t="shared" si="14"/>
        <v>0</v>
      </c>
      <c r="Z11">
        <f t="shared" si="15"/>
        <v>0</v>
      </c>
      <c r="AA11">
        <f t="shared" si="16"/>
        <v>0</v>
      </c>
      <c r="AB11">
        <f t="shared" si="17"/>
        <v>2</v>
      </c>
    </row>
    <row r="12" spans="1:28" x14ac:dyDescent="0.25">
      <c r="A12" s="2" t="s">
        <v>732</v>
      </c>
      <c r="B12" s="3">
        <v>2</v>
      </c>
      <c r="C12" s="3">
        <v>2</v>
      </c>
      <c r="D12" s="3">
        <v>33</v>
      </c>
      <c r="E12" s="3">
        <v>63</v>
      </c>
      <c r="F12" s="3">
        <v>135</v>
      </c>
      <c r="G12" s="3">
        <v>3</v>
      </c>
      <c r="H12" s="3">
        <v>52.306639999999994</v>
      </c>
      <c r="I12" s="3">
        <v>30</v>
      </c>
      <c r="J12" s="3">
        <v>30</v>
      </c>
      <c r="K12">
        <f t="shared" si="0"/>
        <v>23.911564625850339</v>
      </c>
      <c r="L12">
        <f t="shared" si="7"/>
        <v>0</v>
      </c>
      <c r="M12">
        <f t="shared" si="8"/>
        <v>1</v>
      </c>
      <c r="N12">
        <f t="shared" si="9"/>
        <v>0</v>
      </c>
      <c r="O12">
        <f t="shared" si="10"/>
        <v>0</v>
      </c>
      <c r="P12">
        <f t="shared" si="1"/>
        <v>1</v>
      </c>
      <c r="Q12">
        <f t="shared" si="2"/>
        <v>0</v>
      </c>
      <c r="R12">
        <f t="shared" si="3"/>
        <v>0</v>
      </c>
      <c r="S12">
        <f t="shared" si="4"/>
        <v>0</v>
      </c>
      <c r="T12">
        <f t="shared" si="5"/>
        <v>0</v>
      </c>
      <c r="U12">
        <f t="shared" si="6"/>
        <v>0</v>
      </c>
      <c r="V12">
        <f t="shared" si="11"/>
        <v>1</v>
      </c>
      <c r="W12">
        <f t="shared" si="12"/>
        <v>0</v>
      </c>
      <c r="X12">
        <f t="shared" si="13"/>
        <v>0</v>
      </c>
      <c r="Y12">
        <f t="shared" si="14"/>
        <v>0</v>
      </c>
      <c r="Z12">
        <f t="shared" si="15"/>
        <v>0</v>
      </c>
      <c r="AA12">
        <f t="shared" si="16"/>
        <v>0</v>
      </c>
      <c r="AB12">
        <f t="shared" si="17"/>
        <v>0</v>
      </c>
    </row>
    <row r="13" spans="1:28" x14ac:dyDescent="0.25">
      <c r="A13" s="2" t="s">
        <v>1047</v>
      </c>
      <c r="B13" s="3">
        <v>2</v>
      </c>
      <c r="C13" s="3">
        <v>2</v>
      </c>
      <c r="D13" s="3">
        <v>34</v>
      </c>
      <c r="E13" s="3">
        <v>64</v>
      </c>
      <c r="F13" s="3">
        <v>167</v>
      </c>
      <c r="G13" s="3">
        <v>3</v>
      </c>
      <c r="H13" s="3">
        <v>48.832305999999996</v>
      </c>
      <c r="I13" s="3">
        <v>28</v>
      </c>
      <c r="J13" s="3">
        <v>30</v>
      </c>
      <c r="K13">
        <f t="shared" si="0"/>
        <v>28.662353515625</v>
      </c>
      <c r="L13">
        <f t="shared" si="7"/>
        <v>0</v>
      </c>
      <c r="M13">
        <f t="shared" si="8"/>
        <v>0</v>
      </c>
      <c r="N13">
        <f t="shared" si="9"/>
        <v>1</v>
      </c>
      <c r="O13">
        <f t="shared" si="10"/>
        <v>0</v>
      </c>
      <c r="P13">
        <f t="shared" si="1"/>
        <v>0</v>
      </c>
      <c r="Q13">
        <f t="shared" si="2"/>
        <v>0</v>
      </c>
      <c r="R13">
        <f t="shared" si="3"/>
        <v>1</v>
      </c>
      <c r="S13">
        <f t="shared" si="4"/>
        <v>0</v>
      </c>
      <c r="T13">
        <f t="shared" si="5"/>
        <v>0</v>
      </c>
      <c r="U13">
        <f t="shared" si="6"/>
        <v>0</v>
      </c>
      <c r="V13">
        <f t="shared" si="11"/>
        <v>1</v>
      </c>
      <c r="W13">
        <f t="shared" si="12"/>
        <v>0</v>
      </c>
      <c r="X13">
        <f t="shared" si="13"/>
        <v>0</v>
      </c>
      <c r="Y13">
        <f t="shared" si="14"/>
        <v>0</v>
      </c>
      <c r="Z13">
        <f t="shared" si="15"/>
        <v>0</v>
      </c>
      <c r="AA13">
        <f t="shared" si="16"/>
        <v>0</v>
      </c>
      <c r="AB13">
        <f t="shared" si="17"/>
        <v>2</v>
      </c>
    </row>
    <row r="14" spans="1:28" x14ac:dyDescent="0.25">
      <c r="A14" s="2" t="s">
        <v>1109</v>
      </c>
      <c r="B14" s="3">
        <v>5</v>
      </c>
      <c r="C14" s="3">
        <v>5</v>
      </c>
      <c r="D14" s="3">
        <v>33</v>
      </c>
      <c r="E14" s="3">
        <v>61.6</v>
      </c>
      <c r="F14" s="3">
        <v>175.2</v>
      </c>
      <c r="G14" s="3">
        <v>5</v>
      </c>
      <c r="H14" s="3">
        <v>78.461330000000004</v>
      </c>
      <c r="I14" s="3">
        <v>26</v>
      </c>
      <c r="J14" s="3">
        <v>29</v>
      </c>
      <c r="K14">
        <f t="shared" si="0"/>
        <v>32.458466857817506</v>
      </c>
      <c r="L14">
        <f t="shared" si="7"/>
        <v>0</v>
      </c>
      <c r="M14">
        <f t="shared" si="8"/>
        <v>0</v>
      </c>
      <c r="N14">
        <f t="shared" si="9"/>
        <v>0</v>
      </c>
      <c r="O14">
        <f t="shared" si="10"/>
        <v>1</v>
      </c>
      <c r="P14">
        <f t="shared" si="1"/>
        <v>0</v>
      </c>
      <c r="Q14">
        <f t="shared" si="2"/>
        <v>0</v>
      </c>
      <c r="R14">
        <f t="shared" si="3"/>
        <v>0</v>
      </c>
      <c r="S14">
        <f t="shared" si="4"/>
        <v>0</v>
      </c>
      <c r="T14">
        <f t="shared" si="5"/>
        <v>0</v>
      </c>
      <c r="U14">
        <f t="shared" si="6"/>
        <v>1</v>
      </c>
      <c r="V14">
        <f t="shared" si="11"/>
        <v>1</v>
      </c>
      <c r="W14">
        <f t="shared" si="12"/>
        <v>0</v>
      </c>
      <c r="X14">
        <f t="shared" si="13"/>
        <v>0</v>
      </c>
      <c r="Y14">
        <f t="shared" si="14"/>
        <v>0</v>
      </c>
      <c r="Z14">
        <f t="shared" si="15"/>
        <v>0</v>
      </c>
      <c r="AA14">
        <f t="shared" si="16"/>
        <v>0</v>
      </c>
      <c r="AB14">
        <f t="shared" si="17"/>
        <v>3</v>
      </c>
    </row>
    <row r="15" spans="1:28" x14ac:dyDescent="0.25">
      <c r="A15" s="2" t="s">
        <v>476</v>
      </c>
      <c r="B15" s="3">
        <v>4</v>
      </c>
      <c r="C15" s="3">
        <v>4</v>
      </c>
      <c r="D15" s="3">
        <v>33</v>
      </c>
      <c r="E15" s="3">
        <v>63.5</v>
      </c>
      <c r="F15" s="3">
        <v>152.75</v>
      </c>
      <c r="G15" s="3">
        <v>4</v>
      </c>
      <c r="H15" s="3">
        <v>71.017110000000002</v>
      </c>
      <c r="I15" s="3">
        <v>27</v>
      </c>
      <c r="J15" s="3">
        <v>29</v>
      </c>
      <c r="K15">
        <f t="shared" si="0"/>
        <v>26.631099262198525</v>
      </c>
      <c r="L15">
        <f t="shared" si="7"/>
        <v>0</v>
      </c>
      <c r="M15">
        <f t="shared" si="8"/>
        <v>0</v>
      </c>
      <c r="N15">
        <f t="shared" si="9"/>
        <v>1</v>
      </c>
      <c r="O15">
        <f t="shared" si="10"/>
        <v>0</v>
      </c>
      <c r="P15">
        <f t="shared" si="1"/>
        <v>0</v>
      </c>
      <c r="Q15">
        <f t="shared" si="2"/>
        <v>0</v>
      </c>
      <c r="R15">
        <f t="shared" si="3"/>
        <v>0</v>
      </c>
      <c r="S15">
        <f t="shared" si="4"/>
        <v>1</v>
      </c>
      <c r="T15">
        <f t="shared" si="5"/>
        <v>0</v>
      </c>
      <c r="U15">
        <f t="shared" si="6"/>
        <v>0</v>
      </c>
      <c r="V15">
        <f t="shared" si="11"/>
        <v>1</v>
      </c>
      <c r="W15">
        <f t="shared" si="12"/>
        <v>0</v>
      </c>
      <c r="X15">
        <f t="shared" si="13"/>
        <v>0</v>
      </c>
      <c r="Y15">
        <f t="shared" si="14"/>
        <v>0</v>
      </c>
      <c r="Z15">
        <f t="shared" si="15"/>
        <v>0</v>
      </c>
      <c r="AA15">
        <f t="shared" si="16"/>
        <v>0</v>
      </c>
      <c r="AB15">
        <f t="shared" si="17"/>
        <v>2</v>
      </c>
    </row>
    <row r="16" spans="1:28" x14ac:dyDescent="0.25">
      <c r="A16" s="2" t="s">
        <v>682</v>
      </c>
      <c r="B16" s="3">
        <v>11</v>
      </c>
      <c r="C16" s="3">
        <v>11</v>
      </c>
      <c r="D16" s="3">
        <v>44</v>
      </c>
      <c r="E16" s="3">
        <v>61.545454545454547</v>
      </c>
      <c r="F16" s="3">
        <v>154.45454545454547</v>
      </c>
      <c r="G16" s="3">
        <v>11</v>
      </c>
      <c r="H16" s="3">
        <v>70.346340000000012</v>
      </c>
      <c r="I16" s="3">
        <v>27</v>
      </c>
      <c r="J16" s="3">
        <v>30</v>
      </c>
      <c r="K16">
        <f t="shared" si="0"/>
        <v>28.665799022099847</v>
      </c>
      <c r="L16">
        <f t="shared" si="7"/>
        <v>0</v>
      </c>
      <c r="M16">
        <f t="shared" si="8"/>
        <v>0</v>
      </c>
      <c r="N16">
        <f t="shared" si="9"/>
        <v>1</v>
      </c>
      <c r="O16">
        <f t="shared" si="10"/>
        <v>0</v>
      </c>
      <c r="P16">
        <f t="shared" si="1"/>
        <v>0</v>
      </c>
      <c r="Q16">
        <f t="shared" si="2"/>
        <v>0</v>
      </c>
      <c r="R16">
        <f t="shared" si="3"/>
        <v>0</v>
      </c>
      <c r="S16">
        <f t="shared" si="4"/>
        <v>1</v>
      </c>
      <c r="T16">
        <f t="shared" si="5"/>
        <v>0</v>
      </c>
      <c r="U16">
        <f t="shared" si="6"/>
        <v>0</v>
      </c>
      <c r="V16">
        <f t="shared" si="11"/>
        <v>1</v>
      </c>
      <c r="W16">
        <f t="shared" si="12"/>
        <v>0</v>
      </c>
      <c r="X16">
        <f t="shared" si="13"/>
        <v>0</v>
      </c>
      <c r="Y16">
        <f t="shared" si="14"/>
        <v>0</v>
      </c>
      <c r="Z16">
        <f t="shared" si="15"/>
        <v>0</v>
      </c>
      <c r="AA16">
        <f t="shared" si="16"/>
        <v>0</v>
      </c>
      <c r="AB16">
        <f t="shared" si="17"/>
        <v>3</v>
      </c>
    </row>
    <row r="17" spans="1:28" x14ac:dyDescent="0.25">
      <c r="A17" s="2" t="s">
        <v>938</v>
      </c>
      <c r="B17" s="3">
        <v>10</v>
      </c>
      <c r="C17" s="3">
        <v>10</v>
      </c>
      <c r="D17" s="3">
        <v>33</v>
      </c>
      <c r="E17" s="3">
        <v>74.099999999999994</v>
      </c>
      <c r="F17" s="3">
        <v>203.5</v>
      </c>
      <c r="G17" s="3">
        <v>11</v>
      </c>
      <c r="H17" s="3">
        <v>65.264885000000021</v>
      </c>
      <c r="I17" s="3">
        <v>28</v>
      </c>
      <c r="J17" s="3">
        <v>30</v>
      </c>
      <c r="K17">
        <f t="shared" si="0"/>
        <v>26.054534758988204</v>
      </c>
      <c r="L17">
        <f t="shared" si="7"/>
        <v>0</v>
      </c>
      <c r="M17">
        <f t="shared" si="8"/>
        <v>0</v>
      </c>
      <c r="N17">
        <f t="shared" si="9"/>
        <v>1</v>
      </c>
      <c r="O17">
        <f t="shared" si="10"/>
        <v>0</v>
      </c>
      <c r="P17">
        <f t="shared" si="1"/>
        <v>0</v>
      </c>
      <c r="Q17">
        <f t="shared" si="2"/>
        <v>0</v>
      </c>
      <c r="R17">
        <f t="shared" si="3"/>
        <v>1</v>
      </c>
      <c r="S17">
        <f t="shared" si="4"/>
        <v>0</v>
      </c>
      <c r="T17">
        <f t="shared" si="5"/>
        <v>0</v>
      </c>
      <c r="U17">
        <f t="shared" si="6"/>
        <v>0</v>
      </c>
      <c r="V17">
        <f t="shared" si="11"/>
        <v>1</v>
      </c>
      <c r="W17">
        <f t="shared" si="12"/>
        <v>0</v>
      </c>
      <c r="X17">
        <f t="shared" si="13"/>
        <v>0</v>
      </c>
      <c r="Y17">
        <f t="shared" si="14"/>
        <v>0</v>
      </c>
      <c r="Z17">
        <f t="shared" si="15"/>
        <v>0</v>
      </c>
      <c r="AA17">
        <f t="shared" si="16"/>
        <v>0</v>
      </c>
      <c r="AB17">
        <f t="shared" si="17"/>
        <v>2</v>
      </c>
    </row>
    <row r="18" spans="1:28" x14ac:dyDescent="0.25">
      <c r="A18" s="2" t="s">
        <v>882</v>
      </c>
      <c r="B18" s="3">
        <v>3</v>
      </c>
      <c r="C18" s="3">
        <v>3</v>
      </c>
      <c r="D18" s="3">
        <v>34</v>
      </c>
      <c r="E18" s="3">
        <v>66.333333333333329</v>
      </c>
      <c r="F18" s="3">
        <v>172.66666666666666</v>
      </c>
      <c r="G18" s="3">
        <v>3</v>
      </c>
      <c r="H18" s="3">
        <v>71.019850000000005</v>
      </c>
      <c r="I18" s="3">
        <v>29</v>
      </c>
      <c r="J18" s="3">
        <v>30</v>
      </c>
      <c r="K18">
        <f t="shared" si="0"/>
        <v>27.586727607888694</v>
      </c>
      <c r="L18">
        <f t="shared" si="7"/>
        <v>0</v>
      </c>
      <c r="M18">
        <f t="shared" si="8"/>
        <v>0</v>
      </c>
      <c r="N18">
        <f t="shared" si="9"/>
        <v>1</v>
      </c>
      <c r="O18">
        <f t="shared" si="10"/>
        <v>0</v>
      </c>
      <c r="P18">
        <f t="shared" si="1"/>
        <v>0</v>
      </c>
      <c r="Q18">
        <f t="shared" si="2"/>
        <v>0</v>
      </c>
      <c r="R18">
        <f t="shared" si="3"/>
        <v>0</v>
      </c>
      <c r="S18">
        <f t="shared" si="4"/>
        <v>1</v>
      </c>
      <c r="T18">
        <f t="shared" si="5"/>
        <v>0</v>
      </c>
      <c r="U18">
        <f t="shared" si="6"/>
        <v>0</v>
      </c>
      <c r="V18">
        <f t="shared" si="11"/>
        <v>1</v>
      </c>
      <c r="W18">
        <f t="shared" si="12"/>
        <v>0</v>
      </c>
      <c r="X18">
        <f t="shared" si="13"/>
        <v>0</v>
      </c>
      <c r="Y18">
        <f t="shared" si="14"/>
        <v>0</v>
      </c>
      <c r="Z18">
        <f t="shared" si="15"/>
        <v>0</v>
      </c>
      <c r="AA18">
        <f t="shared" si="16"/>
        <v>0</v>
      </c>
      <c r="AB18">
        <f t="shared" si="17"/>
        <v>1</v>
      </c>
    </row>
    <row r="19" spans="1:28" x14ac:dyDescent="0.25">
      <c r="A19" s="2" t="s">
        <v>301</v>
      </c>
      <c r="B19" s="3">
        <v>3</v>
      </c>
      <c r="C19" s="3">
        <v>3</v>
      </c>
      <c r="D19" s="3">
        <v>23</v>
      </c>
      <c r="E19" s="3">
        <v>63.666666666666664</v>
      </c>
      <c r="F19" s="3">
        <v>197.33333333333334</v>
      </c>
      <c r="G19" s="3">
        <v>3</v>
      </c>
      <c r="H19" s="3">
        <v>74.379189999999994</v>
      </c>
      <c r="I19" s="3">
        <v>24</v>
      </c>
      <c r="J19" s="3">
        <v>29</v>
      </c>
      <c r="K19">
        <f t="shared" si="0"/>
        <v>34.22406184041008</v>
      </c>
      <c r="L19">
        <f t="shared" si="7"/>
        <v>0</v>
      </c>
      <c r="M19">
        <f t="shared" si="8"/>
        <v>0</v>
      </c>
      <c r="N19">
        <f t="shared" si="9"/>
        <v>0</v>
      </c>
      <c r="O19">
        <f t="shared" si="10"/>
        <v>1</v>
      </c>
      <c r="P19">
        <f t="shared" si="1"/>
        <v>0</v>
      </c>
      <c r="Q19">
        <f t="shared" si="2"/>
        <v>0</v>
      </c>
      <c r="R19">
        <f t="shared" si="3"/>
        <v>0</v>
      </c>
      <c r="S19">
        <f t="shared" si="4"/>
        <v>0</v>
      </c>
      <c r="T19">
        <f t="shared" si="5"/>
        <v>0</v>
      </c>
      <c r="U19">
        <f t="shared" si="6"/>
        <v>1</v>
      </c>
      <c r="V19">
        <f t="shared" si="11"/>
        <v>0</v>
      </c>
      <c r="W19">
        <f t="shared" si="12"/>
        <v>1</v>
      </c>
      <c r="X19">
        <f t="shared" si="13"/>
        <v>0</v>
      </c>
      <c r="Y19">
        <f t="shared" si="14"/>
        <v>0</v>
      </c>
      <c r="Z19">
        <f t="shared" si="15"/>
        <v>0</v>
      </c>
      <c r="AA19">
        <f t="shared" si="16"/>
        <v>1</v>
      </c>
      <c r="AB19">
        <f t="shared" si="17"/>
        <v>5</v>
      </c>
    </row>
    <row r="20" spans="1:28" x14ac:dyDescent="0.25">
      <c r="A20" s="2" t="s">
        <v>219</v>
      </c>
      <c r="B20" s="3">
        <v>3</v>
      </c>
      <c r="C20" s="3">
        <v>3</v>
      </c>
      <c r="D20" s="3">
        <v>34</v>
      </c>
      <c r="E20" s="3">
        <v>70</v>
      </c>
      <c r="F20" s="3">
        <v>183.66666666666666</v>
      </c>
      <c r="G20" s="3">
        <v>4</v>
      </c>
      <c r="H20" s="3">
        <v>69.790559999999999</v>
      </c>
      <c r="I20" s="3">
        <v>26</v>
      </c>
      <c r="J20" s="3">
        <v>29</v>
      </c>
      <c r="K20">
        <f t="shared" si="0"/>
        <v>26.350544217687073</v>
      </c>
      <c r="L20">
        <f t="shared" si="7"/>
        <v>0</v>
      </c>
      <c r="M20">
        <f t="shared" si="8"/>
        <v>0</v>
      </c>
      <c r="N20">
        <f t="shared" si="9"/>
        <v>1</v>
      </c>
      <c r="O20">
        <f t="shared" si="10"/>
        <v>0</v>
      </c>
      <c r="P20">
        <f t="shared" si="1"/>
        <v>0</v>
      </c>
      <c r="Q20">
        <f t="shared" si="2"/>
        <v>0</v>
      </c>
      <c r="R20">
        <f t="shared" si="3"/>
        <v>0</v>
      </c>
      <c r="S20">
        <f t="shared" si="4"/>
        <v>1</v>
      </c>
      <c r="T20">
        <f t="shared" si="5"/>
        <v>0</v>
      </c>
      <c r="U20">
        <f t="shared" si="6"/>
        <v>0</v>
      </c>
      <c r="V20">
        <f t="shared" si="11"/>
        <v>1</v>
      </c>
      <c r="W20">
        <f t="shared" si="12"/>
        <v>0</v>
      </c>
      <c r="X20">
        <f t="shared" si="13"/>
        <v>0</v>
      </c>
      <c r="Y20">
        <f t="shared" si="14"/>
        <v>0</v>
      </c>
      <c r="Z20">
        <f t="shared" si="15"/>
        <v>0</v>
      </c>
      <c r="AA20">
        <f t="shared" si="16"/>
        <v>0</v>
      </c>
      <c r="AB20">
        <f t="shared" si="17"/>
        <v>3</v>
      </c>
    </row>
    <row r="21" spans="1:28" x14ac:dyDescent="0.25">
      <c r="A21" s="2" t="s">
        <v>808</v>
      </c>
      <c r="B21" s="3">
        <v>8</v>
      </c>
      <c r="C21" s="3">
        <v>5</v>
      </c>
      <c r="D21" s="3">
        <v>34</v>
      </c>
      <c r="E21" s="3">
        <v>69</v>
      </c>
      <c r="F21" s="3">
        <v>192.75</v>
      </c>
      <c r="G21" s="3">
        <v>8</v>
      </c>
      <c r="H21" s="3">
        <v>74.324430000000007</v>
      </c>
      <c r="I21" s="3">
        <v>18</v>
      </c>
      <c r="J21" s="3">
        <v>30</v>
      </c>
      <c r="K21">
        <f t="shared" si="0"/>
        <v>28.461090107120352</v>
      </c>
      <c r="L21">
        <f t="shared" si="7"/>
        <v>0</v>
      </c>
      <c r="M21">
        <f t="shared" si="8"/>
        <v>0</v>
      </c>
      <c r="N21">
        <f t="shared" si="9"/>
        <v>1</v>
      </c>
      <c r="O21">
        <f t="shared" si="10"/>
        <v>0</v>
      </c>
      <c r="P21">
        <f t="shared" si="1"/>
        <v>0</v>
      </c>
      <c r="Q21">
        <f t="shared" si="2"/>
        <v>0</v>
      </c>
      <c r="R21">
        <f t="shared" si="3"/>
        <v>0</v>
      </c>
      <c r="S21">
        <f t="shared" si="4"/>
        <v>1</v>
      </c>
      <c r="T21">
        <f t="shared" si="5"/>
        <v>0</v>
      </c>
      <c r="U21">
        <f t="shared" si="6"/>
        <v>0</v>
      </c>
      <c r="V21">
        <f t="shared" si="11"/>
        <v>0</v>
      </c>
      <c r="W21">
        <f t="shared" si="12"/>
        <v>1</v>
      </c>
      <c r="X21">
        <f t="shared" si="13"/>
        <v>0</v>
      </c>
      <c r="Y21">
        <f t="shared" si="14"/>
        <v>0</v>
      </c>
      <c r="Z21">
        <f t="shared" si="15"/>
        <v>1</v>
      </c>
      <c r="AA21">
        <f t="shared" si="16"/>
        <v>0</v>
      </c>
      <c r="AB21">
        <f t="shared" si="17"/>
        <v>12</v>
      </c>
    </row>
    <row r="22" spans="1:28" x14ac:dyDescent="0.25">
      <c r="A22" s="2" t="s">
        <v>1201</v>
      </c>
      <c r="B22" s="3">
        <v>2</v>
      </c>
      <c r="C22" s="3">
        <v>2</v>
      </c>
      <c r="D22" s="3">
        <v>34</v>
      </c>
      <c r="E22" s="3">
        <v>55</v>
      </c>
      <c r="F22" s="3">
        <v>90.5</v>
      </c>
      <c r="G22" s="3">
        <v>2</v>
      </c>
      <c r="H22" s="3">
        <v>76.643394000000001</v>
      </c>
      <c r="I22" s="3">
        <v>26</v>
      </c>
      <c r="J22" s="3">
        <v>27</v>
      </c>
      <c r="K22">
        <f t="shared" si="0"/>
        <v>21.031900826446282</v>
      </c>
      <c r="L22">
        <f t="shared" si="7"/>
        <v>0</v>
      </c>
      <c r="M22">
        <f t="shared" si="8"/>
        <v>1</v>
      </c>
      <c r="N22">
        <f t="shared" si="9"/>
        <v>0</v>
      </c>
      <c r="O22">
        <f t="shared" si="10"/>
        <v>0</v>
      </c>
      <c r="P22">
        <f t="shared" si="1"/>
        <v>0</v>
      </c>
      <c r="Q22">
        <f t="shared" si="2"/>
        <v>1</v>
      </c>
      <c r="R22">
        <f t="shared" si="3"/>
        <v>0</v>
      </c>
      <c r="S22">
        <f t="shared" si="4"/>
        <v>0</v>
      </c>
      <c r="T22">
        <f t="shared" si="5"/>
        <v>0</v>
      </c>
      <c r="U22">
        <f t="shared" si="6"/>
        <v>0</v>
      </c>
      <c r="V22">
        <f t="shared" si="11"/>
        <v>1</v>
      </c>
      <c r="W22">
        <f t="shared" si="12"/>
        <v>0</v>
      </c>
      <c r="X22">
        <f t="shared" si="13"/>
        <v>0</v>
      </c>
      <c r="Y22">
        <f t="shared" si="14"/>
        <v>0</v>
      </c>
      <c r="Z22">
        <f t="shared" si="15"/>
        <v>0</v>
      </c>
      <c r="AA22">
        <f t="shared" si="16"/>
        <v>0</v>
      </c>
      <c r="AB22">
        <f t="shared" si="17"/>
        <v>1</v>
      </c>
    </row>
    <row r="23" spans="1:28" x14ac:dyDescent="0.25">
      <c r="A23" s="2" t="s">
        <v>48</v>
      </c>
      <c r="B23" s="3">
        <v>9</v>
      </c>
      <c r="C23" s="3">
        <v>9</v>
      </c>
      <c r="D23" s="3">
        <v>33</v>
      </c>
      <c r="E23" s="3">
        <v>62.333333333333336</v>
      </c>
      <c r="F23" s="3">
        <v>133.88888888888889</v>
      </c>
      <c r="G23" s="3">
        <v>9</v>
      </c>
      <c r="H23" s="3">
        <v>64.81313999999999</v>
      </c>
      <c r="I23" s="3">
        <v>23</v>
      </c>
      <c r="J23" s="3">
        <v>30</v>
      </c>
      <c r="K23">
        <f t="shared" si="0"/>
        <v>24.224741914266918</v>
      </c>
      <c r="L23">
        <f t="shared" si="7"/>
        <v>0</v>
      </c>
      <c r="M23">
        <f t="shared" si="8"/>
        <v>1</v>
      </c>
      <c r="N23">
        <f t="shared" si="9"/>
        <v>0</v>
      </c>
      <c r="O23">
        <f t="shared" si="10"/>
        <v>0</v>
      </c>
      <c r="P23">
        <f t="shared" si="1"/>
        <v>1</v>
      </c>
      <c r="Q23">
        <f t="shared" si="2"/>
        <v>0</v>
      </c>
      <c r="R23">
        <f t="shared" si="3"/>
        <v>0</v>
      </c>
      <c r="S23">
        <f t="shared" si="4"/>
        <v>0</v>
      </c>
      <c r="T23">
        <f t="shared" si="5"/>
        <v>0</v>
      </c>
      <c r="U23">
        <f t="shared" si="6"/>
        <v>0</v>
      </c>
      <c r="V23">
        <f t="shared" si="11"/>
        <v>0</v>
      </c>
      <c r="W23">
        <f t="shared" si="12"/>
        <v>1</v>
      </c>
      <c r="X23">
        <f t="shared" si="13"/>
        <v>0</v>
      </c>
      <c r="Y23">
        <f t="shared" si="14"/>
        <v>1</v>
      </c>
      <c r="Z23">
        <f t="shared" si="15"/>
        <v>0</v>
      </c>
      <c r="AA23">
        <f t="shared" si="16"/>
        <v>0</v>
      </c>
      <c r="AB23">
        <f t="shared" si="17"/>
        <v>7</v>
      </c>
    </row>
    <row r="24" spans="1:28" x14ac:dyDescent="0.25">
      <c r="A24" s="2" t="s">
        <v>1012</v>
      </c>
      <c r="B24" s="3">
        <v>4</v>
      </c>
      <c r="C24" s="3">
        <v>4</v>
      </c>
      <c r="D24" s="3">
        <v>33</v>
      </c>
      <c r="E24" s="3">
        <v>68.5</v>
      </c>
      <c r="F24" s="3">
        <v>172</v>
      </c>
      <c r="G24" s="3">
        <v>4</v>
      </c>
      <c r="H24" s="3">
        <v>80.37782</v>
      </c>
      <c r="I24" s="3">
        <v>29</v>
      </c>
      <c r="J24" s="3">
        <v>30</v>
      </c>
      <c r="K24">
        <f t="shared" si="0"/>
        <v>25.769300442218551</v>
      </c>
      <c r="L24">
        <f t="shared" si="7"/>
        <v>0</v>
      </c>
      <c r="M24">
        <f t="shared" si="8"/>
        <v>0</v>
      </c>
      <c r="N24">
        <f t="shared" si="9"/>
        <v>1</v>
      </c>
      <c r="O24">
        <f t="shared" si="10"/>
        <v>0</v>
      </c>
      <c r="P24">
        <f t="shared" si="1"/>
        <v>0</v>
      </c>
      <c r="Q24">
        <f t="shared" si="2"/>
        <v>0</v>
      </c>
      <c r="R24">
        <f t="shared" si="3"/>
        <v>0</v>
      </c>
      <c r="S24">
        <f t="shared" si="4"/>
        <v>1</v>
      </c>
      <c r="T24">
        <f t="shared" si="5"/>
        <v>0</v>
      </c>
      <c r="U24">
        <f t="shared" si="6"/>
        <v>0</v>
      </c>
      <c r="V24">
        <f t="shared" si="11"/>
        <v>1</v>
      </c>
      <c r="W24">
        <f t="shared" si="12"/>
        <v>0</v>
      </c>
      <c r="X24">
        <f t="shared" si="13"/>
        <v>0</v>
      </c>
      <c r="Y24">
        <f t="shared" si="14"/>
        <v>0</v>
      </c>
      <c r="Z24">
        <f t="shared" si="15"/>
        <v>0</v>
      </c>
      <c r="AA24">
        <f t="shared" si="16"/>
        <v>0</v>
      </c>
      <c r="AB24">
        <f t="shared" si="17"/>
        <v>1</v>
      </c>
    </row>
    <row r="25" spans="1:28" x14ac:dyDescent="0.25">
      <c r="A25" s="2" t="s">
        <v>704</v>
      </c>
      <c r="B25" s="3">
        <v>9</v>
      </c>
      <c r="C25" s="3">
        <v>9</v>
      </c>
      <c r="D25" s="3">
        <v>34</v>
      </c>
      <c r="E25" s="3">
        <v>71.333333333333329</v>
      </c>
      <c r="F25" s="3">
        <v>214.77777777777777</v>
      </c>
      <c r="G25" s="3">
        <v>11</v>
      </c>
      <c r="H25" s="3">
        <v>69.160849999999996</v>
      </c>
      <c r="I25" s="3">
        <v>21</v>
      </c>
      <c r="J25" s="3">
        <v>29</v>
      </c>
      <c r="K25">
        <f t="shared" si="0"/>
        <v>29.672875360293478</v>
      </c>
      <c r="L25">
        <f t="shared" si="7"/>
        <v>0</v>
      </c>
      <c r="M25">
        <f t="shared" si="8"/>
        <v>0</v>
      </c>
      <c r="N25">
        <f t="shared" si="9"/>
        <v>1</v>
      </c>
      <c r="O25">
        <f t="shared" si="10"/>
        <v>0</v>
      </c>
      <c r="P25">
        <f t="shared" si="1"/>
        <v>0</v>
      </c>
      <c r="Q25">
        <f t="shared" si="2"/>
        <v>0</v>
      </c>
      <c r="R25">
        <f t="shared" si="3"/>
        <v>0</v>
      </c>
      <c r="S25">
        <f t="shared" si="4"/>
        <v>1</v>
      </c>
      <c r="T25">
        <f t="shared" si="5"/>
        <v>0</v>
      </c>
      <c r="U25">
        <f t="shared" si="6"/>
        <v>0</v>
      </c>
      <c r="V25">
        <f t="shared" si="11"/>
        <v>0</v>
      </c>
      <c r="W25">
        <f t="shared" si="12"/>
        <v>1</v>
      </c>
      <c r="X25">
        <f t="shared" si="13"/>
        <v>0</v>
      </c>
      <c r="Y25">
        <f t="shared" si="14"/>
        <v>0</v>
      </c>
      <c r="Z25">
        <f t="shared" si="15"/>
        <v>1</v>
      </c>
      <c r="AA25">
        <f t="shared" si="16"/>
        <v>0</v>
      </c>
      <c r="AB25">
        <f t="shared" si="17"/>
        <v>8</v>
      </c>
    </row>
    <row r="26" spans="1:28" x14ac:dyDescent="0.25">
      <c r="A26" s="2" t="s">
        <v>241</v>
      </c>
      <c r="B26" s="3">
        <v>8</v>
      </c>
      <c r="C26" s="3">
        <v>8</v>
      </c>
      <c r="D26" s="3">
        <v>34</v>
      </c>
      <c r="E26" s="3">
        <v>64.625</v>
      </c>
      <c r="F26" s="3">
        <v>172.5</v>
      </c>
      <c r="G26" s="3">
        <v>8</v>
      </c>
      <c r="H26" s="3">
        <v>68.00548000000002</v>
      </c>
      <c r="I26" s="3">
        <v>30</v>
      </c>
      <c r="J26" s="3">
        <v>30</v>
      </c>
      <c r="K26">
        <f t="shared" si="0"/>
        <v>29.036436216978625</v>
      </c>
      <c r="L26">
        <f t="shared" si="7"/>
        <v>0</v>
      </c>
      <c r="M26">
        <f t="shared" si="8"/>
        <v>0</v>
      </c>
      <c r="N26">
        <f t="shared" si="9"/>
        <v>1</v>
      </c>
      <c r="O26">
        <f t="shared" si="10"/>
        <v>0</v>
      </c>
      <c r="P26">
        <f t="shared" si="1"/>
        <v>0</v>
      </c>
      <c r="Q26">
        <f t="shared" si="2"/>
        <v>0</v>
      </c>
      <c r="R26">
        <f t="shared" si="3"/>
        <v>0</v>
      </c>
      <c r="S26">
        <f t="shared" si="4"/>
        <v>1</v>
      </c>
      <c r="T26">
        <f t="shared" si="5"/>
        <v>0</v>
      </c>
      <c r="U26">
        <f t="shared" si="6"/>
        <v>0</v>
      </c>
      <c r="V26">
        <f t="shared" si="11"/>
        <v>1</v>
      </c>
      <c r="W26">
        <f t="shared" si="12"/>
        <v>0</v>
      </c>
      <c r="X26">
        <f t="shared" si="13"/>
        <v>0</v>
      </c>
      <c r="Y26">
        <f t="shared" si="14"/>
        <v>0</v>
      </c>
      <c r="Z26">
        <f t="shared" si="15"/>
        <v>0</v>
      </c>
      <c r="AA26">
        <f t="shared" si="16"/>
        <v>0</v>
      </c>
      <c r="AB26">
        <f t="shared" si="17"/>
        <v>0</v>
      </c>
    </row>
    <row r="27" spans="1:28" x14ac:dyDescent="0.25">
      <c r="A27" s="2" t="s">
        <v>844</v>
      </c>
      <c r="B27" s="3">
        <v>4</v>
      </c>
      <c r="C27" s="3">
        <v>4</v>
      </c>
      <c r="D27" s="3">
        <v>34</v>
      </c>
      <c r="E27" s="3">
        <v>66.75</v>
      </c>
      <c r="F27" s="3">
        <v>144</v>
      </c>
      <c r="G27" s="3">
        <v>5</v>
      </c>
      <c r="H27" s="3">
        <v>72.369609999999994</v>
      </c>
      <c r="I27" s="3">
        <v>10</v>
      </c>
      <c r="J27" s="3">
        <v>28</v>
      </c>
      <c r="K27">
        <f t="shared" si="0"/>
        <v>22.720363590455751</v>
      </c>
      <c r="L27">
        <f t="shared" si="7"/>
        <v>0</v>
      </c>
      <c r="M27">
        <f t="shared" si="8"/>
        <v>1</v>
      </c>
      <c r="N27">
        <f t="shared" si="9"/>
        <v>0</v>
      </c>
      <c r="O27">
        <f t="shared" si="10"/>
        <v>0</v>
      </c>
      <c r="P27">
        <f t="shared" si="1"/>
        <v>0</v>
      </c>
      <c r="Q27">
        <f t="shared" si="2"/>
        <v>1</v>
      </c>
      <c r="R27">
        <f t="shared" si="3"/>
        <v>0</v>
      </c>
      <c r="S27">
        <f t="shared" si="4"/>
        <v>0</v>
      </c>
      <c r="T27">
        <f t="shared" si="5"/>
        <v>0</v>
      </c>
      <c r="U27">
        <f t="shared" si="6"/>
        <v>0</v>
      </c>
      <c r="V27">
        <f t="shared" si="11"/>
        <v>0</v>
      </c>
      <c r="W27">
        <f t="shared" si="12"/>
        <v>1</v>
      </c>
      <c r="X27">
        <f t="shared" si="13"/>
        <v>0</v>
      </c>
      <c r="Y27">
        <f t="shared" si="14"/>
        <v>1</v>
      </c>
      <c r="Z27">
        <f t="shared" si="15"/>
        <v>0</v>
      </c>
      <c r="AA27">
        <f t="shared" si="16"/>
        <v>0</v>
      </c>
      <c r="AB27">
        <f t="shared" si="17"/>
        <v>18</v>
      </c>
    </row>
    <row r="28" spans="1:28" x14ac:dyDescent="0.25">
      <c r="A28" s="2" t="s">
        <v>800</v>
      </c>
      <c r="B28" s="3">
        <v>2</v>
      </c>
      <c r="C28" s="3">
        <v>2</v>
      </c>
      <c r="D28" s="3">
        <v>33</v>
      </c>
      <c r="E28" s="3">
        <v>66.5</v>
      </c>
      <c r="F28" s="3">
        <v>179.5</v>
      </c>
      <c r="G28" s="3">
        <v>2</v>
      </c>
      <c r="H28" s="3">
        <v>66.464066000000003</v>
      </c>
      <c r="I28" s="3">
        <v>30</v>
      </c>
      <c r="J28" s="3">
        <v>30</v>
      </c>
      <c r="K28">
        <f t="shared" si="0"/>
        <v>28.534908700322234</v>
      </c>
      <c r="L28">
        <f t="shared" si="7"/>
        <v>0</v>
      </c>
      <c r="M28">
        <f t="shared" si="8"/>
        <v>0</v>
      </c>
      <c r="N28">
        <f t="shared" si="9"/>
        <v>1</v>
      </c>
      <c r="O28">
        <f t="shared" si="10"/>
        <v>0</v>
      </c>
      <c r="P28">
        <f t="shared" si="1"/>
        <v>0</v>
      </c>
      <c r="Q28">
        <f t="shared" si="2"/>
        <v>0</v>
      </c>
      <c r="R28">
        <f t="shared" si="3"/>
        <v>1</v>
      </c>
      <c r="S28">
        <f t="shared" si="4"/>
        <v>0</v>
      </c>
      <c r="T28">
        <f t="shared" si="5"/>
        <v>0</v>
      </c>
      <c r="U28">
        <f t="shared" si="6"/>
        <v>0</v>
      </c>
      <c r="V28">
        <f t="shared" si="11"/>
        <v>1</v>
      </c>
      <c r="W28">
        <f t="shared" si="12"/>
        <v>0</v>
      </c>
      <c r="X28">
        <f t="shared" si="13"/>
        <v>0</v>
      </c>
      <c r="Y28">
        <f t="shared" si="14"/>
        <v>0</v>
      </c>
      <c r="Z28">
        <f t="shared" si="15"/>
        <v>0</v>
      </c>
      <c r="AA28">
        <f t="shared" si="16"/>
        <v>0</v>
      </c>
      <c r="AB28">
        <f t="shared" si="17"/>
        <v>0</v>
      </c>
    </row>
    <row r="29" spans="1:28" x14ac:dyDescent="0.25">
      <c r="A29" s="2" t="s">
        <v>494</v>
      </c>
      <c r="B29" s="3">
        <v>3</v>
      </c>
      <c r="C29" s="3">
        <v>3</v>
      </c>
      <c r="D29" s="3">
        <v>33</v>
      </c>
      <c r="E29" s="3">
        <v>62</v>
      </c>
      <c r="F29" s="3">
        <v>113</v>
      </c>
      <c r="G29" s="3">
        <v>3</v>
      </c>
      <c r="H29" s="3">
        <v>80.128680000000003</v>
      </c>
      <c r="I29" s="3">
        <v>10</v>
      </c>
      <c r="J29" s="3">
        <v>26</v>
      </c>
      <c r="K29">
        <f t="shared" si="0"/>
        <v>20.665712799167533</v>
      </c>
      <c r="L29">
        <f t="shared" si="7"/>
        <v>0</v>
      </c>
      <c r="M29">
        <f t="shared" si="8"/>
        <v>1</v>
      </c>
      <c r="N29">
        <f t="shared" si="9"/>
        <v>0</v>
      </c>
      <c r="O29">
        <f t="shared" si="10"/>
        <v>0</v>
      </c>
      <c r="P29">
        <f t="shared" si="1"/>
        <v>0</v>
      </c>
      <c r="Q29">
        <f t="shared" si="2"/>
        <v>1</v>
      </c>
      <c r="R29">
        <f t="shared" si="3"/>
        <v>0</v>
      </c>
      <c r="S29">
        <f t="shared" si="4"/>
        <v>0</v>
      </c>
      <c r="T29">
        <f t="shared" si="5"/>
        <v>0</v>
      </c>
      <c r="U29">
        <f t="shared" si="6"/>
        <v>0</v>
      </c>
      <c r="V29">
        <f t="shared" si="11"/>
        <v>0</v>
      </c>
      <c r="W29">
        <f t="shared" si="12"/>
        <v>1</v>
      </c>
      <c r="X29">
        <f t="shared" si="13"/>
        <v>0</v>
      </c>
      <c r="Y29">
        <f t="shared" si="14"/>
        <v>1</v>
      </c>
      <c r="Z29">
        <f t="shared" si="15"/>
        <v>0</v>
      </c>
      <c r="AA29">
        <f t="shared" si="16"/>
        <v>0</v>
      </c>
      <c r="AB29">
        <f t="shared" si="17"/>
        <v>16</v>
      </c>
    </row>
    <row r="30" spans="1:28" x14ac:dyDescent="0.25">
      <c r="A30" s="2" t="s">
        <v>567</v>
      </c>
      <c r="B30" s="3">
        <v>4</v>
      </c>
      <c r="C30" s="3">
        <v>3</v>
      </c>
      <c r="D30" s="3">
        <v>23</v>
      </c>
      <c r="E30" s="3">
        <v>63</v>
      </c>
      <c r="F30" s="3">
        <v>136.5</v>
      </c>
      <c r="G30" s="3">
        <v>5</v>
      </c>
      <c r="H30" s="3">
        <v>50.146476999999997</v>
      </c>
      <c r="I30" s="3">
        <v>29</v>
      </c>
      <c r="J30" s="3">
        <v>30</v>
      </c>
      <c r="K30">
        <f t="shared" si="0"/>
        <v>24.177248677248677</v>
      </c>
      <c r="L30">
        <f t="shared" si="7"/>
        <v>0</v>
      </c>
      <c r="M30">
        <f t="shared" si="8"/>
        <v>1</v>
      </c>
      <c r="N30">
        <f t="shared" si="9"/>
        <v>0</v>
      </c>
      <c r="O30">
        <f t="shared" si="10"/>
        <v>0</v>
      </c>
      <c r="P30">
        <f t="shared" si="1"/>
        <v>1</v>
      </c>
      <c r="Q30">
        <f t="shared" si="2"/>
        <v>0</v>
      </c>
      <c r="R30">
        <f t="shared" si="3"/>
        <v>0</v>
      </c>
      <c r="S30">
        <f t="shared" si="4"/>
        <v>0</v>
      </c>
      <c r="T30">
        <f t="shared" si="5"/>
        <v>0</v>
      </c>
      <c r="U30">
        <f t="shared" si="6"/>
        <v>0</v>
      </c>
      <c r="V30">
        <f t="shared" si="11"/>
        <v>1</v>
      </c>
      <c r="W30">
        <f t="shared" si="12"/>
        <v>0</v>
      </c>
      <c r="X30">
        <f t="shared" si="13"/>
        <v>0</v>
      </c>
      <c r="Y30">
        <f t="shared" si="14"/>
        <v>0</v>
      </c>
      <c r="Z30">
        <f t="shared" si="15"/>
        <v>0</v>
      </c>
      <c r="AA30">
        <f t="shared" si="16"/>
        <v>0</v>
      </c>
      <c r="AB30">
        <f t="shared" si="17"/>
        <v>1</v>
      </c>
    </row>
    <row r="31" spans="1:28" x14ac:dyDescent="0.25">
      <c r="A31" s="2" t="s">
        <v>1072</v>
      </c>
      <c r="B31" s="3">
        <v>3</v>
      </c>
      <c r="C31" s="3">
        <v>3</v>
      </c>
      <c r="D31" s="3">
        <v>33</v>
      </c>
      <c r="E31" s="3">
        <v>62</v>
      </c>
      <c r="F31" s="3">
        <v>166.33333333333334</v>
      </c>
      <c r="G31" s="3">
        <v>3</v>
      </c>
      <c r="H31" s="3">
        <v>79.383979999999994</v>
      </c>
      <c r="I31" s="3">
        <v>28</v>
      </c>
      <c r="J31" s="3">
        <v>29</v>
      </c>
      <c r="K31">
        <f t="shared" si="0"/>
        <v>30.419441553936874</v>
      </c>
      <c r="L31">
        <f t="shared" si="7"/>
        <v>0</v>
      </c>
      <c r="M31">
        <f t="shared" si="8"/>
        <v>0</v>
      </c>
      <c r="N31">
        <f t="shared" si="9"/>
        <v>0</v>
      </c>
      <c r="O31">
        <f t="shared" si="10"/>
        <v>1</v>
      </c>
      <c r="P31">
        <f t="shared" si="1"/>
        <v>0</v>
      </c>
      <c r="Q31">
        <f t="shared" si="2"/>
        <v>0</v>
      </c>
      <c r="R31">
        <f t="shared" si="3"/>
        <v>0</v>
      </c>
      <c r="S31">
        <f t="shared" si="4"/>
        <v>0</v>
      </c>
      <c r="T31">
        <f t="shared" si="5"/>
        <v>0</v>
      </c>
      <c r="U31">
        <f t="shared" si="6"/>
        <v>1</v>
      </c>
      <c r="V31">
        <f t="shared" si="11"/>
        <v>1</v>
      </c>
      <c r="W31">
        <f t="shared" si="12"/>
        <v>0</v>
      </c>
      <c r="X31">
        <f t="shared" si="13"/>
        <v>0</v>
      </c>
      <c r="Y31">
        <f t="shared" si="14"/>
        <v>0</v>
      </c>
      <c r="Z31">
        <f t="shared" si="15"/>
        <v>0</v>
      </c>
      <c r="AA31">
        <f t="shared" si="16"/>
        <v>0</v>
      </c>
      <c r="AB31">
        <f t="shared" si="17"/>
        <v>1</v>
      </c>
    </row>
    <row r="32" spans="1:28" x14ac:dyDescent="0.25">
      <c r="A32" s="2" t="s">
        <v>651</v>
      </c>
      <c r="B32" s="3">
        <v>12</v>
      </c>
      <c r="C32" s="3">
        <v>8</v>
      </c>
      <c r="D32" s="3">
        <v>33</v>
      </c>
      <c r="E32" s="3">
        <v>63.875</v>
      </c>
      <c r="F32" s="3">
        <v>141</v>
      </c>
      <c r="G32" s="3">
        <v>12</v>
      </c>
      <c r="H32" s="3">
        <v>75.904174999999995</v>
      </c>
      <c r="I32" s="3">
        <v>25</v>
      </c>
      <c r="J32" s="3">
        <v>30</v>
      </c>
      <c r="K32">
        <f t="shared" si="0"/>
        <v>24.294759900582488</v>
      </c>
      <c r="L32">
        <f t="shared" si="7"/>
        <v>0</v>
      </c>
      <c r="M32">
        <f t="shared" si="8"/>
        <v>1</v>
      </c>
      <c r="N32">
        <f t="shared" si="9"/>
        <v>0</v>
      </c>
      <c r="O32">
        <f t="shared" si="10"/>
        <v>0</v>
      </c>
      <c r="P32">
        <f t="shared" si="1"/>
        <v>0</v>
      </c>
      <c r="Q32">
        <f t="shared" si="2"/>
        <v>1</v>
      </c>
      <c r="R32">
        <f t="shared" si="3"/>
        <v>0</v>
      </c>
      <c r="S32">
        <f t="shared" si="4"/>
        <v>0</v>
      </c>
      <c r="T32">
        <f t="shared" si="5"/>
        <v>0</v>
      </c>
      <c r="U32">
        <f t="shared" si="6"/>
        <v>0</v>
      </c>
      <c r="V32">
        <f t="shared" si="11"/>
        <v>1</v>
      </c>
      <c r="W32">
        <f t="shared" si="12"/>
        <v>0</v>
      </c>
      <c r="X32">
        <f t="shared" si="13"/>
        <v>0</v>
      </c>
      <c r="Y32">
        <f t="shared" si="14"/>
        <v>0</v>
      </c>
      <c r="Z32">
        <f t="shared" si="15"/>
        <v>0</v>
      </c>
      <c r="AA32">
        <f t="shared" si="16"/>
        <v>0</v>
      </c>
      <c r="AB32">
        <f t="shared" si="17"/>
        <v>5</v>
      </c>
    </row>
    <row r="33" spans="1:28" x14ac:dyDescent="0.25">
      <c r="A33" s="2" t="s">
        <v>718</v>
      </c>
      <c r="B33" s="3">
        <v>4</v>
      </c>
      <c r="C33" s="3">
        <v>4</v>
      </c>
      <c r="D33" s="3">
        <v>23</v>
      </c>
      <c r="E33" s="3">
        <v>65.5</v>
      </c>
      <c r="F33" s="3">
        <v>285</v>
      </c>
      <c r="G33" s="3">
        <v>4</v>
      </c>
      <c r="H33" s="3">
        <v>66.250510000000006</v>
      </c>
      <c r="I33" s="3">
        <v>27</v>
      </c>
      <c r="J33" s="3">
        <v>30</v>
      </c>
      <c r="K33">
        <f t="shared" si="0"/>
        <v>46.700075753161236</v>
      </c>
      <c r="L33">
        <f t="shared" si="7"/>
        <v>0</v>
      </c>
      <c r="M33">
        <f t="shared" si="8"/>
        <v>0</v>
      </c>
      <c r="N33">
        <f t="shared" si="9"/>
        <v>0</v>
      </c>
      <c r="O33">
        <f t="shared" si="10"/>
        <v>1</v>
      </c>
      <c r="P33">
        <f t="shared" si="1"/>
        <v>0</v>
      </c>
      <c r="Q33">
        <f t="shared" si="2"/>
        <v>0</v>
      </c>
      <c r="R33">
        <f t="shared" si="3"/>
        <v>0</v>
      </c>
      <c r="S33">
        <f t="shared" si="4"/>
        <v>0</v>
      </c>
      <c r="T33">
        <f t="shared" si="5"/>
        <v>1</v>
      </c>
      <c r="U33">
        <f t="shared" si="6"/>
        <v>0</v>
      </c>
      <c r="V33">
        <f t="shared" si="11"/>
        <v>1</v>
      </c>
      <c r="W33">
        <f t="shared" si="12"/>
        <v>0</v>
      </c>
      <c r="X33">
        <f t="shared" si="13"/>
        <v>0</v>
      </c>
      <c r="Y33">
        <f t="shared" si="14"/>
        <v>0</v>
      </c>
      <c r="Z33">
        <f t="shared" si="15"/>
        <v>0</v>
      </c>
      <c r="AA33">
        <f t="shared" si="16"/>
        <v>0</v>
      </c>
      <c r="AB33">
        <f t="shared" si="17"/>
        <v>3</v>
      </c>
    </row>
    <row r="34" spans="1:28" x14ac:dyDescent="0.25">
      <c r="A34" s="2" t="s">
        <v>654</v>
      </c>
      <c r="B34" s="3">
        <v>2</v>
      </c>
      <c r="C34" s="3">
        <v>2</v>
      </c>
      <c r="D34" s="3">
        <v>23</v>
      </c>
      <c r="E34" s="3">
        <v>60</v>
      </c>
      <c r="F34" s="3">
        <v>149.5</v>
      </c>
      <c r="G34" s="3">
        <v>2</v>
      </c>
      <c r="H34" s="3">
        <v>58.792605999999999</v>
      </c>
      <c r="I34" s="3">
        <v>29</v>
      </c>
      <c r="J34" s="3">
        <v>30</v>
      </c>
      <c r="K34">
        <f t="shared" si="0"/>
        <v>29.194027777777777</v>
      </c>
      <c r="L34">
        <f t="shared" si="7"/>
        <v>0</v>
      </c>
      <c r="M34">
        <f t="shared" si="8"/>
        <v>0</v>
      </c>
      <c r="N34">
        <f t="shared" si="9"/>
        <v>1</v>
      </c>
      <c r="O34">
        <f t="shared" si="10"/>
        <v>0</v>
      </c>
      <c r="P34">
        <f t="shared" si="1"/>
        <v>0</v>
      </c>
      <c r="Q34">
        <f t="shared" si="2"/>
        <v>0</v>
      </c>
      <c r="R34">
        <f t="shared" si="3"/>
        <v>1</v>
      </c>
      <c r="S34">
        <f t="shared" si="4"/>
        <v>0</v>
      </c>
      <c r="T34">
        <f t="shared" si="5"/>
        <v>0</v>
      </c>
      <c r="U34">
        <f t="shared" si="6"/>
        <v>0</v>
      </c>
      <c r="V34">
        <f t="shared" si="11"/>
        <v>1</v>
      </c>
      <c r="W34">
        <f t="shared" si="12"/>
        <v>0</v>
      </c>
      <c r="X34">
        <f t="shared" si="13"/>
        <v>0</v>
      </c>
      <c r="Y34">
        <f t="shared" si="14"/>
        <v>0</v>
      </c>
      <c r="Z34">
        <f t="shared" si="15"/>
        <v>0</v>
      </c>
      <c r="AA34">
        <f t="shared" si="16"/>
        <v>0</v>
      </c>
      <c r="AB34">
        <f t="shared" si="17"/>
        <v>1</v>
      </c>
    </row>
    <row r="35" spans="1:28" x14ac:dyDescent="0.25">
      <c r="A35" s="2" t="s">
        <v>559</v>
      </c>
      <c r="B35" s="3">
        <v>9</v>
      </c>
      <c r="C35" s="3">
        <v>7</v>
      </c>
      <c r="D35" s="3">
        <v>34</v>
      </c>
      <c r="E35" s="3">
        <v>66.714285714285708</v>
      </c>
      <c r="F35" s="3">
        <v>136.88888888888889</v>
      </c>
      <c r="G35" s="3">
        <v>9</v>
      </c>
      <c r="H35" s="3">
        <v>57.511295000000004</v>
      </c>
      <c r="I35" s="3">
        <v>30</v>
      </c>
      <c r="J35" s="3">
        <v>30</v>
      </c>
      <c r="K35">
        <f t="shared" si="0"/>
        <v>21.621501109893465</v>
      </c>
      <c r="L35">
        <f t="shared" si="7"/>
        <v>0</v>
      </c>
      <c r="M35">
        <f t="shared" si="8"/>
        <v>1</v>
      </c>
      <c r="N35">
        <f t="shared" si="9"/>
        <v>0</v>
      </c>
      <c r="O35">
        <f t="shared" si="10"/>
        <v>0</v>
      </c>
      <c r="P35">
        <f t="shared" si="1"/>
        <v>1</v>
      </c>
      <c r="Q35">
        <f t="shared" si="2"/>
        <v>0</v>
      </c>
      <c r="R35">
        <f t="shared" si="3"/>
        <v>0</v>
      </c>
      <c r="S35">
        <f t="shared" si="4"/>
        <v>0</v>
      </c>
      <c r="T35">
        <f t="shared" si="5"/>
        <v>0</v>
      </c>
      <c r="U35">
        <f t="shared" si="6"/>
        <v>0</v>
      </c>
      <c r="V35">
        <f t="shared" si="11"/>
        <v>1</v>
      </c>
      <c r="W35">
        <f t="shared" si="12"/>
        <v>0</v>
      </c>
      <c r="X35">
        <f t="shared" si="13"/>
        <v>0</v>
      </c>
      <c r="Y35">
        <f t="shared" si="14"/>
        <v>0</v>
      </c>
      <c r="Z35">
        <f t="shared" si="15"/>
        <v>0</v>
      </c>
      <c r="AA35">
        <f t="shared" si="16"/>
        <v>0</v>
      </c>
      <c r="AB35">
        <f t="shared" si="17"/>
        <v>0</v>
      </c>
    </row>
    <row r="36" spans="1:28" x14ac:dyDescent="0.25">
      <c r="A36" s="2" t="s">
        <v>688</v>
      </c>
      <c r="B36" s="3">
        <v>2</v>
      </c>
      <c r="C36" s="3">
        <v>2</v>
      </c>
      <c r="D36" s="3">
        <v>34</v>
      </c>
      <c r="E36" s="3">
        <v>60.5</v>
      </c>
      <c r="F36" s="3">
        <v>146.5</v>
      </c>
      <c r="G36" s="3">
        <v>2</v>
      </c>
      <c r="H36" s="3">
        <v>73.221085000000002</v>
      </c>
      <c r="I36" s="3">
        <v>30</v>
      </c>
      <c r="J36" s="3">
        <v>30</v>
      </c>
      <c r="K36">
        <f t="shared" si="0"/>
        <v>28.137285704528381</v>
      </c>
      <c r="L36">
        <f t="shared" si="7"/>
        <v>0</v>
      </c>
      <c r="M36">
        <f t="shared" si="8"/>
        <v>0</v>
      </c>
      <c r="N36">
        <f t="shared" si="9"/>
        <v>1</v>
      </c>
      <c r="O36">
        <f t="shared" si="10"/>
        <v>0</v>
      </c>
      <c r="P36">
        <f t="shared" si="1"/>
        <v>0</v>
      </c>
      <c r="Q36">
        <f t="shared" si="2"/>
        <v>0</v>
      </c>
      <c r="R36">
        <f t="shared" si="3"/>
        <v>0</v>
      </c>
      <c r="S36">
        <f t="shared" si="4"/>
        <v>1</v>
      </c>
      <c r="T36">
        <f t="shared" si="5"/>
        <v>0</v>
      </c>
      <c r="U36">
        <f t="shared" si="6"/>
        <v>0</v>
      </c>
      <c r="V36">
        <f t="shared" si="11"/>
        <v>1</v>
      </c>
      <c r="W36">
        <f t="shared" si="12"/>
        <v>0</v>
      </c>
      <c r="X36">
        <f t="shared" si="13"/>
        <v>0</v>
      </c>
      <c r="Y36">
        <f t="shared" si="14"/>
        <v>0</v>
      </c>
      <c r="Z36">
        <f t="shared" si="15"/>
        <v>0</v>
      </c>
      <c r="AA36">
        <f t="shared" si="16"/>
        <v>0</v>
      </c>
      <c r="AB36">
        <f t="shared" si="17"/>
        <v>0</v>
      </c>
    </row>
    <row r="37" spans="1:28" x14ac:dyDescent="0.25">
      <c r="A37" s="2" t="s">
        <v>59</v>
      </c>
      <c r="B37" s="3">
        <v>15</v>
      </c>
      <c r="C37" s="3">
        <v>8</v>
      </c>
      <c r="D37" s="3">
        <v>33</v>
      </c>
      <c r="E37" s="3">
        <v>61.625</v>
      </c>
      <c r="F37" s="3">
        <v>109.46666666666667</v>
      </c>
      <c r="G37" s="3">
        <v>16</v>
      </c>
      <c r="H37" s="3">
        <v>67.542779999999993</v>
      </c>
      <c r="I37" s="3">
        <v>27</v>
      </c>
      <c r="J37" s="3">
        <v>30</v>
      </c>
      <c r="K37">
        <f t="shared" si="0"/>
        <v>20.263914958163443</v>
      </c>
      <c r="L37">
        <f t="shared" si="7"/>
        <v>0</v>
      </c>
      <c r="M37">
        <f t="shared" si="8"/>
        <v>1</v>
      </c>
      <c r="N37">
        <f t="shared" si="9"/>
        <v>0</v>
      </c>
      <c r="O37">
        <f t="shared" si="10"/>
        <v>0</v>
      </c>
      <c r="P37">
        <f t="shared" si="1"/>
        <v>1</v>
      </c>
      <c r="Q37">
        <f t="shared" si="2"/>
        <v>0</v>
      </c>
      <c r="R37">
        <f t="shared" si="3"/>
        <v>0</v>
      </c>
      <c r="S37">
        <f t="shared" si="4"/>
        <v>0</v>
      </c>
      <c r="T37">
        <f t="shared" si="5"/>
        <v>0</v>
      </c>
      <c r="U37">
        <f t="shared" si="6"/>
        <v>0</v>
      </c>
      <c r="V37">
        <f t="shared" si="11"/>
        <v>1</v>
      </c>
      <c r="W37">
        <f t="shared" si="12"/>
        <v>0</v>
      </c>
      <c r="X37">
        <f t="shared" si="13"/>
        <v>0</v>
      </c>
      <c r="Y37">
        <f t="shared" si="14"/>
        <v>0</v>
      </c>
      <c r="Z37">
        <f t="shared" si="15"/>
        <v>0</v>
      </c>
      <c r="AA37">
        <f t="shared" si="16"/>
        <v>0</v>
      </c>
      <c r="AB37">
        <f t="shared" si="17"/>
        <v>3</v>
      </c>
    </row>
    <row r="38" spans="1:28" x14ac:dyDescent="0.25">
      <c r="A38" s="2" t="s">
        <v>403</v>
      </c>
      <c r="B38" s="3">
        <v>3</v>
      </c>
      <c r="C38" s="3">
        <v>3</v>
      </c>
      <c r="D38" s="3">
        <v>44</v>
      </c>
      <c r="E38" s="3">
        <v>63</v>
      </c>
      <c r="F38" s="3">
        <v>135</v>
      </c>
      <c r="G38" s="3">
        <v>3</v>
      </c>
      <c r="H38" s="3">
        <v>68.648870000000002</v>
      </c>
      <c r="I38" s="3">
        <v>30</v>
      </c>
      <c r="J38" s="3">
        <v>30</v>
      </c>
      <c r="K38">
        <f t="shared" si="0"/>
        <v>23.911564625850339</v>
      </c>
      <c r="L38">
        <f t="shared" si="7"/>
        <v>0</v>
      </c>
      <c r="M38">
        <f t="shared" si="8"/>
        <v>1</v>
      </c>
      <c r="N38">
        <f t="shared" si="9"/>
        <v>0</v>
      </c>
      <c r="O38">
        <f t="shared" si="10"/>
        <v>0</v>
      </c>
      <c r="P38">
        <f t="shared" si="1"/>
        <v>0</v>
      </c>
      <c r="Q38">
        <f t="shared" si="2"/>
        <v>1</v>
      </c>
      <c r="R38">
        <f t="shared" si="3"/>
        <v>0</v>
      </c>
      <c r="S38">
        <f t="shared" si="4"/>
        <v>0</v>
      </c>
      <c r="T38">
        <f t="shared" si="5"/>
        <v>0</v>
      </c>
      <c r="U38">
        <f t="shared" si="6"/>
        <v>0</v>
      </c>
      <c r="V38">
        <f t="shared" si="11"/>
        <v>1</v>
      </c>
      <c r="W38">
        <f t="shared" si="12"/>
        <v>0</v>
      </c>
      <c r="X38">
        <f t="shared" si="13"/>
        <v>0</v>
      </c>
      <c r="Y38">
        <f t="shared" si="14"/>
        <v>0</v>
      </c>
      <c r="Z38">
        <f t="shared" si="15"/>
        <v>0</v>
      </c>
      <c r="AA38">
        <f t="shared" si="16"/>
        <v>0</v>
      </c>
      <c r="AB38">
        <f t="shared" si="17"/>
        <v>0</v>
      </c>
    </row>
    <row r="39" spans="1:28" x14ac:dyDescent="0.25">
      <c r="A39" s="2" t="s">
        <v>825</v>
      </c>
      <c r="B39" s="3">
        <v>2</v>
      </c>
      <c r="C39" s="3">
        <v>2</v>
      </c>
      <c r="D39" s="3">
        <v>33</v>
      </c>
      <c r="E39" s="3">
        <v>63.5</v>
      </c>
      <c r="F39" s="3">
        <v>204</v>
      </c>
      <c r="G39" s="3">
        <v>3</v>
      </c>
      <c r="H39" s="3">
        <v>62.926760000000002</v>
      </c>
      <c r="I39" s="3">
        <v>29</v>
      </c>
      <c r="J39" s="3">
        <v>30</v>
      </c>
      <c r="K39">
        <f t="shared" si="0"/>
        <v>35.566247132494262</v>
      </c>
      <c r="L39">
        <f t="shared" si="7"/>
        <v>0</v>
      </c>
      <c r="M39">
        <f t="shared" si="8"/>
        <v>0</v>
      </c>
      <c r="N39">
        <f t="shared" si="9"/>
        <v>0</v>
      </c>
      <c r="O39">
        <f t="shared" si="10"/>
        <v>1</v>
      </c>
      <c r="P39">
        <f t="shared" si="1"/>
        <v>0</v>
      </c>
      <c r="Q39">
        <f t="shared" si="2"/>
        <v>0</v>
      </c>
      <c r="R39">
        <f t="shared" si="3"/>
        <v>0</v>
      </c>
      <c r="S39">
        <f t="shared" si="4"/>
        <v>0</v>
      </c>
      <c r="T39">
        <f t="shared" si="5"/>
        <v>1</v>
      </c>
      <c r="U39">
        <f t="shared" si="6"/>
        <v>0</v>
      </c>
      <c r="V39">
        <f t="shared" si="11"/>
        <v>1</v>
      </c>
      <c r="W39">
        <f t="shared" si="12"/>
        <v>0</v>
      </c>
      <c r="X39">
        <f t="shared" si="13"/>
        <v>0</v>
      </c>
      <c r="Y39">
        <f t="shared" si="14"/>
        <v>0</v>
      </c>
      <c r="Z39">
        <f t="shared" si="15"/>
        <v>0</v>
      </c>
      <c r="AA39">
        <f t="shared" si="16"/>
        <v>0</v>
      </c>
      <c r="AB39">
        <f t="shared" si="17"/>
        <v>1</v>
      </c>
    </row>
    <row r="40" spans="1:28" x14ac:dyDescent="0.25">
      <c r="A40" s="2" t="s">
        <v>981</v>
      </c>
      <c r="B40" s="3">
        <v>8</v>
      </c>
      <c r="C40" s="3">
        <v>8</v>
      </c>
      <c r="D40" s="3">
        <v>33</v>
      </c>
      <c r="E40" s="3">
        <v>69.125</v>
      </c>
      <c r="F40" s="3">
        <v>244.625</v>
      </c>
      <c r="G40" s="3">
        <v>8</v>
      </c>
      <c r="H40" s="3">
        <v>80.314849999999993</v>
      </c>
      <c r="I40" s="3">
        <v>28</v>
      </c>
      <c r="J40" s="3">
        <v>30</v>
      </c>
      <c r="K40">
        <f t="shared" si="0"/>
        <v>35.990333835825631</v>
      </c>
      <c r="L40">
        <f t="shared" si="7"/>
        <v>0</v>
      </c>
      <c r="M40">
        <f t="shared" si="8"/>
        <v>0</v>
      </c>
      <c r="N40">
        <f t="shared" si="9"/>
        <v>0</v>
      </c>
      <c r="O40">
        <f t="shared" si="10"/>
        <v>1</v>
      </c>
      <c r="P40">
        <f t="shared" si="1"/>
        <v>0</v>
      </c>
      <c r="Q40">
        <f t="shared" si="2"/>
        <v>0</v>
      </c>
      <c r="R40">
        <f t="shared" si="3"/>
        <v>0</v>
      </c>
      <c r="S40">
        <f t="shared" si="4"/>
        <v>0</v>
      </c>
      <c r="T40">
        <f t="shared" si="5"/>
        <v>0</v>
      </c>
      <c r="U40">
        <f t="shared" si="6"/>
        <v>1</v>
      </c>
      <c r="V40">
        <f t="shared" si="11"/>
        <v>1</v>
      </c>
      <c r="W40">
        <f t="shared" si="12"/>
        <v>0</v>
      </c>
      <c r="X40">
        <f t="shared" si="13"/>
        <v>0</v>
      </c>
      <c r="Y40">
        <f t="shared" si="14"/>
        <v>0</v>
      </c>
      <c r="Z40">
        <f t="shared" si="15"/>
        <v>0</v>
      </c>
      <c r="AA40">
        <f t="shared" si="16"/>
        <v>0</v>
      </c>
      <c r="AB40">
        <f t="shared" si="17"/>
        <v>2</v>
      </c>
    </row>
    <row r="41" spans="1:28" x14ac:dyDescent="0.25">
      <c r="A41" s="2" t="s">
        <v>517</v>
      </c>
      <c r="B41" s="3">
        <v>10</v>
      </c>
      <c r="C41" s="3">
        <v>9</v>
      </c>
      <c r="D41" s="3">
        <v>33</v>
      </c>
      <c r="E41" s="3">
        <v>65.111111111111114</v>
      </c>
      <c r="F41" s="3">
        <v>112.9</v>
      </c>
      <c r="G41" s="3">
        <v>11</v>
      </c>
      <c r="H41" s="3">
        <v>60.120463999999977</v>
      </c>
      <c r="I41" s="3">
        <v>27</v>
      </c>
      <c r="J41" s="3">
        <v>30</v>
      </c>
      <c r="K41">
        <f t="shared" si="0"/>
        <v>18.721431525119687</v>
      </c>
      <c r="L41">
        <f t="shared" si="7"/>
        <v>0</v>
      </c>
      <c r="M41">
        <f t="shared" si="8"/>
        <v>1</v>
      </c>
      <c r="N41">
        <f t="shared" si="9"/>
        <v>0</v>
      </c>
      <c r="O41">
        <f t="shared" si="10"/>
        <v>0</v>
      </c>
      <c r="P41">
        <f t="shared" si="1"/>
        <v>1</v>
      </c>
      <c r="Q41">
        <f t="shared" si="2"/>
        <v>0</v>
      </c>
      <c r="R41">
        <f t="shared" si="3"/>
        <v>0</v>
      </c>
      <c r="S41">
        <f t="shared" si="4"/>
        <v>0</v>
      </c>
      <c r="T41">
        <f t="shared" si="5"/>
        <v>0</v>
      </c>
      <c r="U41">
        <f t="shared" si="6"/>
        <v>0</v>
      </c>
      <c r="V41">
        <f t="shared" si="11"/>
        <v>1</v>
      </c>
      <c r="W41">
        <f t="shared" si="12"/>
        <v>0</v>
      </c>
      <c r="X41">
        <f t="shared" si="13"/>
        <v>0</v>
      </c>
      <c r="Y41">
        <f t="shared" si="14"/>
        <v>0</v>
      </c>
      <c r="Z41">
        <f t="shared" si="15"/>
        <v>0</v>
      </c>
      <c r="AA41">
        <f t="shared" si="16"/>
        <v>0</v>
      </c>
      <c r="AB41">
        <f t="shared" si="17"/>
        <v>3</v>
      </c>
    </row>
    <row r="42" spans="1:28" x14ac:dyDescent="0.25">
      <c r="A42" s="2" t="s">
        <v>919</v>
      </c>
      <c r="B42" s="3">
        <v>7</v>
      </c>
      <c r="C42" s="3">
        <v>7</v>
      </c>
      <c r="D42" s="3">
        <v>33</v>
      </c>
      <c r="E42" s="3">
        <v>66.142857142857139</v>
      </c>
      <c r="F42" s="3">
        <v>185.14285714285714</v>
      </c>
      <c r="G42" s="3">
        <v>8</v>
      </c>
      <c r="H42" s="3">
        <v>73.275840000000002</v>
      </c>
      <c r="I42" s="3">
        <v>27</v>
      </c>
      <c r="J42" s="3">
        <v>30</v>
      </c>
      <c r="K42">
        <f t="shared" si="0"/>
        <v>29.750644916009314</v>
      </c>
      <c r="L42">
        <f t="shared" si="7"/>
        <v>0</v>
      </c>
      <c r="M42">
        <f t="shared" si="8"/>
        <v>0</v>
      </c>
      <c r="N42">
        <f t="shared" si="9"/>
        <v>1</v>
      </c>
      <c r="O42">
        <f t="shared" si="10"/>
        <v>0</v>
      </c>
      <c r="P42">
        <f t="shared" si="1"/>
        <v>0</v>
      </c>
      <c r="Q42">
        <f t="shared" si="2"/>
        <v>0</v>
      </c>
      <c r="R42">
        <f t="shared" si="3"/>
        <v>0</v>
      </c>
      <c r="S42">
        <f t="shared" si="4"/>
        <v>1</v>
      </c>
      <c r="T42">
        <f t="shared" si="5"/>
        <v>0</v>
      </c>
      <c r="U42">
        <f t="shared" si="6"/>
        <v>0</v>
      </c>
      <c r="V42">
        <f t="shared" si="11"/>
        <v>1</v>
      </c>
      <c r="W42">
        <f t="shared" si="12"/>
        <v>0</v>
      </c>
      <c r="X42">
        <f t="shared" si="13"/>
        <v>0</v>
      </c>
      <c r="Y42">
        <f t="shared" si="14"/>
        <v>0</v>
      </c>
      <c r="Z42">
        <f t="shared" si="15"/>
        <v>0</v>
      </c>
      <c r="AA42">
        <f t="shared" si="16"/>
        <v>0</v>
      </c>
      <c r="AB42">
        <f t="shared" si="17"/>
        <v>3</v>
      </c>
    </row>
    <row r="43" spans="1:28" x14ac:dyDescent="0.25">
      <c r="A43" s="2" t="s">
        <v>813</v>
      </c>
      <c r="B43" s="3">
        <v>4</v>
      </c>
      <c r="C43" s="3">
        <v>4</v>
      </c>
      <c r="D43" s="3">
        <v>33</v>
      </c>
      <c r="E43" s="3">
        <v>61.25</v>
      </c>
      <c r="F43" s="3">
        <v>159</v>
      </c>
      <c r="G43" s="3">
        <v>4</v>
      </c>
      <c r="H43" s="3">
        <v>69.883644000000004</v>
      </c>
      <c r="I43" s="3">
        <v>27</v>
      </c>
      <c r="J43" s="3">
        <v>30</v>
      </c>
      <c r="K43">
        <f t="shared" si="0"/>
        <v>29.794785506039151</v>
      </c>
      <c r="L43">
        <f t="shared" si="7"/>
        <v>0</v>
      </c>
      <c r="M43">
        <f t="shared" si="8"/>
        <v>0</v>
      </c>
      <c r="N43">
        <f t="shared" si="9"/>
        <v>1</v>
      </c>
      <c r="O43">
        <f t="shared" si="10"/>
        <v>0</v>
      </c>
      <c r="P43">
        <f t="shared" si="1"/>
        <v>0</v>
      </c>
      <c r="Q43">
        <f t="shared" si="2"/>
        <v>0</v>
      </c>
      <c r="R43">
        <f t="shared" si="3"/>
        <v>0</v>
      </c>
      <c r="S43">
        <f t="shared" si="4"/>
        <v>1</v>
      </c>
      <c r="T43">
        <f t="shared" si="5"/>
        <v>0</v>
      </c>
      <c r="U43">
        <f t="shared" si="6"/>
        <v>0</v>
      </c>
      <c r="V43">
        <f t="shared" si="11"/>
        <v>1</v>
      </c>
      <c r="W43">
        <f t="shared" si="12"/>
        <v>0</v>
      </c>
      <c r="X43">
        <f t="shared" si="13"/>
        <v>0</v>
      </c>
      <c r="Y43">
        <f t="shared" si="14"/>
        <v>0</v>
      </c>
      <c r="Z43">
        <f t="shared" si="15"/>
        <v>0</v>
      </c>
      <c r="AA43">
        <f t="shared" si="16"/>
        <v>0</v>
      </c>
      <c r="AB43">
        <f t="shared" si="17"/>
        <v>3</v>
      </c>
    </row>
    <row r="44" spans="1:28" x14ac:dyDescent="0.25">
      <c r="A44" s="2" t="s">
        <v>537</v>
      </c>
      <c r="B44" s="3">
        <v>5</v>
      </c>
      <c r="C44" s="3">
        <v>5</v>
      </c>
      <c r="D44" s="3">
        <v>23</v>
      </c>
      <c r="E44" s="3">
        <v>62.2</v>
      </c>
      <c r="F44" s="3">
        <v>138.19999999999999</v>
      </c>
      <c r="G44" s="3">
        <v>5</v>
      </c>
      <c r="H44" s="3">
        <v>66.329909999999998</v>
      </c>
      <c r="I44" s="3">
        <v>27</v>
      </c>
      <c r="J44" s="3">
        <v>30</v>
      </c>
      <c r="K44">
        <f t="shared" si="0"/>
        <v>25.112074937190471</v>
      </c>
      <c r="L44">
        <f t="shared" si="7"/>
        <v>0</v>
      </c>
      <c r="M44">
        <f t="shared" si="8"/>
        <v>0</v>
      </c>
      <c r="N44">
        <f t="shared" si="9"/>
        <v>1</v>
      </c>
      <c r="O44">
        <f t="shared" si="10"/>
        <v>0</v>
      </c>
      <c r="P44">
        <f t="shared" si="1"/>
        <v>0</v>
      </c>
      <c r="Q44">
        <f t="shared" si="2"/>
        <v>0</v>
      </c>
      <c r="R44">
        <f t="shared" si="3"/>
        <v>1</v>
      </c>
      <c r="S44">
        <f t="shared" si="4"/>
        <v>0</v>
      </c>
      <c r="T44">
        <f t="shared" si="5"/>
        <v>0</v>
      </c>
      <c r="U44">
        <f t="shared" si="6"/>
        <v>0</v>
      </c>
      <c r="V44">
        <f t="shared" si="11"/>
        <v>1</v>
      </c>
      <c r="W44">
        <f t="shared" si="12"/>
        <v>0</v>
      </c>
      <c r="X44">
        <f t="shared" si="13"/>
        <v>0</v>
      </c>
      <c r="Y44">
        <f t="shared" si="14"/>
        <v>0</v>
      </c>
      <c r="Z44">
        <f t="shared" si="15"/>
        <v>0</v>
      </c>
      <c r="AA44">
        <f t="shared" si="16"/>
        <v>0</v>
      </c>
      <c r="AB44">
        <f t="shared" si="17"/>
        <v>3</v>
      </c>
    </row>
    <row r="45" spans="1:28" x14ac:dyDescent="0.25">
      <c r="A45" s="2" t="s">
        <v>427</v>
      </c>
      <c r="B45" s="3">
        <v>12</v>
      </c>
      <c r="C45" s="3">
        <v>12</v>
      </c>
      <c r="D45" s="3">
        <v>23</v>
      </c>
      <c r="E45" s="3">
        <v>62.166666666666664</v>
      </c>
      <c r="F45" s="3">
        <v>126.16666666666667</v>
      </c>
      <c r="G45" s="3">
        <v>12</v>
      </c>
      <c r="H45" s="3">
        <v>59.022587000000009</v>
      </c>
      <c r="I45" s="3">
        <v>26</v>
      </c>
      <c r="J45" s="3">
        <v>30</v>
      </c>
      <c r="K45">
        <f t="shared" si="0"/>
        <v>22.950111048020187</v>
      </c>
      <c r="L45">
        <f t="shared" si="7"/>
        <v>0</v>
      </c>
      <c r="M45">
        <f t="shared" si="8"/>
        <v>1</v>
      </c>
      <c r="N45">
        <f t="shared" si="9"/>
        <v>0</v>
      </c>
      <c r="O45">
        <f t="shared" si="10"/>
        <v>0</v>
      </c>
      <c r="P45">
        <f t="shared" si="1"/>
        <v>1</v>
      </c>
      <c r="Q45">
        <f t="shared" si="2"/>
        <v>0</v>
      </c>
      <c r="R45">
        <f t="shared" si="3"/>
        <v>0</v>
      </c>
      <c r="S45">
        <f t="shared" si="4"/>
        <v>0</v>
      </c>
      <c r="T45">
        <f t="shared" si="5"/>
        <v>0</v>
      </c>
      <c r="U45">
        <f t="shared" si="6"/>
        <v>0</v>
      </c>
      <c r="V45">
        <f t="shared" si="11"/>
        <v>1</v>
      </c>
      <c r="W45">
        <f t="shared" si="12"/>
        <v>0</v>
      </c>
      <c r="X45">
        <f t="shared" si="13"/>
        <v>0</v>
      </c>
      <c r="Y45">
        <f t="shared" si="14"/>
        <v>0</v>
      </c>
      <c r="Z45">
        <f t="shared" si="15"/>
        <v>0</v>
      </c>
      <c r="AA45">
        <f t="shared" si="16"/>
        <v>0</v>
      </c>
      <c r="AB45">
        <f t="shared" si="17"/>
        <v>4</v>
      </c>
    </row>
    <row r="46" spans="1:28" x14ac:dyDescent="0.25">
      <c r="A46" s="2" t="s">
        <v>440</v>
      </c>
      <c r="B46" s="3">
        <v>2</v>
      </c>
      <c r="C46" s="3">
        <v>2</v>
      </c>
      <c r="D46" s="3">
        <v>34</v>
      </c>
      <c r="E46" s="3">
        <v>70.5</v>
      </c>
      <c r="F46" s="3">
        <v>195</v>
      </c>
      <c r="G46" s="3">
        <v>4</v>
      </c>
      <c r="H46" s="3">
        <v>62.792605999999999</v>
      </c>
      <c r="I46" s="3">
        <v>29</v>
      </c>
      <c r="J46" s="3">
        <v>30</v>
      </c>
      <c r="K46">
        <f t="shared" si="0"/>
        <v>27.581107590161462</v>
      </c>
      <c r="L46">
        <f t="shared" si="7"/>
        <v>0</v>
      </c>
      <c r="M46">
        <f t="shared" si="8"/>
        <v>0</v>
      </c>
      <c r="N46">
        <f t="shared" si="9"/>
        <v>1</v>
      </c>
      <c r="O46">
        <f t="shared" si="10"/>
        <v>0</v>
      </c>
      <c r="P46">
        <f t="shared" si="1"/>
        <v>0</v>
      </c>
      <c r="Q46">
        <f t="shared" si="2"/>
        <v>0</v>
      </c>
      <c r="R46">
        <f t="shared" si="3"/>
        <v>1</v>
      </c>
      <c r="S46">
        <f t="shared" si="4"/>
        <v>0</v>
      </c>
      <c r="T46">
        <f t="shared" si="5"/>
        <v>0</v>
      </c>
      <c r="U46">
        <f t="shared" si="6"/>
        <v>0</v>
      </c>
      <c r="V46">
        <f t="shared" si="11"/>
        <v>1</v>
      </c>
      <c r="W46">
        <f t="shared" si="12"/>
        <v>0</v>
      </c>
      <c r="X46">
        <f t="shared" si="13"/>
        <v>0</v>
      </c>
      <c r="Y46">
        <f t="shared" si="14"/>
        <v>0</v>
      </c>
      <c r="Z46">
        <f t="shared" si="15"/>
        <v>0</v>
      </c>
      <c r="AA46">
        <f t="shared" si="16"/>
        <v>0</v>
      </c>
      <c r="AB46">
        <f t="shared" si="17"/>
        <v>1</v>
      </c>
    </row>
    <row r="47" spans="1:28" x14ac:dyDescent="0.25">
      <c r="A47" s="2" t="s">
        <v>100</v>
      </c>
      <c r="B47" s="3">
        <v>12</v>
      </c>
      <c r="C47" s="3">
        <v>12</v>
      </c>
      <c r="D47" s="3">
        <v>33</v>
      </c>
      <c r="E47" s="3">
        <v>61.666666666666664</v>
      </c>
      <c r="F47" s="3">
        <v>170.08333333333334</v>
      </c>
      <c r="G47" s="3">
        <v>13</v>
      </c>
      <c r="H47" s="3">
        <v>66.562629999999999</v>
      </c>
      <c r="I47" s="3">
        <v>28</v>
      </c>
      <c r="J47" s="3">
        <v>30</v>
      </c>
      <c r="K47">
        <f t="shared" si="0"/>
        <v>31.442432432432437</v>
      </c>
      <c r="L47">
        <f t="shared" si="7"/>
        <v>0</v>
      </c>
      <c r="M47">
        <f t="shared" si="8"/>
        <v>0</v>
      </c>
      <c r="N47">
        <f t="shared" si="9"/>
        <v>0</v>
      </c>
      <c r="O47">
        <f t="shared" si="10"/>
        <v>1</v>
      </c>
      <c r="P47">
        <f t="shared" si="1"/>
        <v>0</v>
      </c>
      <c r="Q47">
        <f t="shared" si="2"/>
        <v>0</v>
      </c>
      <c r="R47">
        <f t="shared" si="3"/>
        <v>0</v>
      </c>
      <c r="S47">
        <f t="shared" si="4"/>
        <v>0</v>
      </c>
      <c r="T47">
        <f t="shared" si="5"/>
        <v>1</v>
      </c>
      <c r="U47">
        <f t="shared" si="6"/>
        <v>0</v>
      </c>
      <c r="V47">
        <f t="shared" si="11"/>
        <v>1</v>
      </c>
      <c r="W47">
        <f t="shared" si="12"/>
        <v>0</v>
      </c>
      <c r="X47">
        <f t="shared" si="13"/>
        <v>0</v>
      </c>
      <c r="Y47">
        <f t="shared" si="14"/>
        <v>0</v>
      </c>
      <c r="Z47">
        <f t="shared" si="15"/>
        <v>0</v>
      </c>
      <c r="AA47">
        <f t="shared" si="16"/>
        <v>0</v>
      </c>
      <c r="AB47">
        <f t="shared" si="17"/>
        <v>2</v>
      </c>
    </row>
    <row r="48" spans="1:28" x14ac:dyDescent="0.25">
      <c r="A48" s="2" t="s">
        <v>321</v>
      </c>
      <c r="B48" s="3">
        <v>8</v>
      </c>
      <c r="C48" s="3">
        <v>8</v>
      </c>
      <c r="D48" s="3">
        <v>23</v>
      </c>
      <c r="E48" s="3">
        <v>58.25</v>
      </c>
      <c r="F48" s="3">
        <v>78.75</v>
      </c>
      <c r="G48" s="3">
        <v>9</v>
      </c>
      <c r="H48" s="3">
        <v>80.533879999999996</v>
      </c>
      <c r="I48" s="3">
        <v>24</v>
      </c>
      <c r="J48" s="3">
        <v>30</v>
      </c>
      <c r="K48">
        <f t="shared" si="0"/>
        <v>16.316012451877913</v>
      </c>
      <c r="L48">
        <f t="shared" si="7"/>
        <v>1</v>
      </c>
      <c r="M48">
        <f t="shared" si="8"/>
        <v>0</v>
      </c>
      <c r="N48">
        <f t="shared" si="9"/>
        <v>0</v>
      </c>
      <c r="O48">
        <f t="shared" si="10"/>
        <v>0</v>
      </c>
      <c r="P48">
        <f t="shared" si="1"/>
        <v>0</v>
      </c>
      <c r="Q48">
        <f t="shared" si="2"/>
        <v>0</v>
      </c>
      <c r="R48">
        <f t="shared" si="3"/>
        <v>0</v>
      </c>
      <c r="S48">
        <f t="shared" si="4"/>
        <v>0</v>
      </c>
      <c r="T48">
        <f t="shared" si="5"/>
        <v>0</v>
      </c>
      <c r="U48">
        <f t="shared" si="6"/>
        <v>0</v>
      </c>
      <c r="V48">
        <f t="shared" si="11"/>
        <v>0</v>
      </c>
      <c r="W48">
        <f t="shared" si="12"/>
        <v>1</v>
      </c>
      <c r="X48">
        <f t="shared" si="13"/>
        <v>1</v>
      </c>
      <c r="Y48">
        <f t="shared" si="14"/>
        <v>0</v>
      </c>
      <c r="Z48">
        <f t="shared" si="15"/>
        <v>0</v>
      </c>
      <c r="AA48">
        <f t="shared" si="16"/>
        <v>0</v>
      </c>
      <c r="AB48">
        <f t="shared" si="17"/>
        <v>6</v>
      </c>
    </row>
    <row r="49" spans="1:28" x14ac:dyDescent="0.25">
      <c r="A49" s="2" t="s">
        <v>159</v>
      </c>
      <c r="B49" s="3">
        <v>2</v>
      </c>
      <c r="C49" s="3">
        <v>2</v>
      </c>
      <c r="D49" s="3">
        <v>33</v>
      </c>
      <c r="E49" s="3">
        <v>74</v>
      </c>
      <c r="F49" s="3">
        <v>196.5</v>
      </c>
      <c r="G49" s="3">
        <v>3</v>
      </c>
      <c r="H49" s="3">
        <v>77.467489999999998</v>
      </c>
      <c r="I49" s="3">
        <v>23</v>
      </c>
      <c r="J49" s="3">
        <v>29</v>
      </c>
      <c r="K49">
        <f t="shared" si="0"/>
        <v>25.226351351351351</v>
      </c>
      <c r="L49">
        <f t="shared" si="7"/>
        <v>0</v>
      </c>
      <c r="M49">
        <f t="shared" si="8"/>
        <v>0</v>
      </c>
      <c r="N49">
        <f t="shared" si="9"/>
        <v>1</v>
      </c>
      <c r="O49">
        <f t="shared" si="10"/>
        <v>0</v>
      </c>
      <c r="P49">
        <f t="shared" si="1"/>
        <v>0</v>
      </c>
      <c r="Q49">
        <f t="shared" si="2"/>
        <v>0</v>
      </c>
      <c r="R49">
        <f t="shared" si="3"/>
        <v>0</v>
      </c>
      <c r="S49">
        <f t="shared" si="4"/>
        <v>1</v>
      </c>
      <c r="T49">
        <f t="shared" si="5"/>
        <v>0</v>
      </c>
      <c r="U49">
        <f t="shared" si="6"/>
        <v>0</v>
      </c>
      <c r="V49">
        <f t="shared" si="11"/>
        <v>0</v>
      </c>
      <c r="W49">
        <f t="shared" si="12"/>
        <v>1</v>
      </c>
      <c r="X49">
        <f t="shared" si="13"/>
        <v>0</v>
      </c>
      <c r="Y49">
        <f t="shared" si="14"/>
        <v>0</v>
      </c>
      <c r="Z49">
        <f t="shared" si="15"/>
        <v>1</v>
      </c>
      <c r="AA49">
        <f t="shared" si="16"/>
        <v>0</v>
      </c>
      <c r="AB49">
        <f t="shared" si="17"/>
        <v>6</v>
      </c>
    </row>
    <row r="50" spans="1:28" x14ac:dyDescent="0.25">
      <c r="A50" s="2" t="s">
        <v>809</v>
      </c>
      <c r="B50" s="3">
        <v>5</v>
      </c>
      <c r="C50" s="3">
        <v>4</v>
      </c>
      <c r="D50" s="3">
        <v>44</v>
      </c>
      <c r="E50" s="3">
        <v>65.75</v>
      </c>
      <c r="F50" s="3">
        <v>140</v>
      </c>
      <c r="G50" s="3">
        <v>5</v>
      </c>
      <c r="H50" s="3">
        <v>51.36755800000001</v>
      </c>
      <c r="I50" s="3">
        <v>27</v>
      </c>
      <c r="J50" s="3">
        <v>30</v>
      </c>
      <c r="K50">
        <f t="shared" si="0"/>
        <v>22.766268125894548</v>
      </c>
      <c r="L50">
        <f t="shared" si="7"/>
        <v>0</v>
      </c>
      <c r="M50">
        <f t="shared" si="8"/>
        <v>1</v>
      </c>
      <c r="N50">
        <f t="shared" si="9"/>
        <v>0</v>
      </c>
      <c r="O50">
        <f t="shared" si="10"/>
        <v>0</v>
      </c>
      <c r="P50">
        <f t="shared" si="1"/>
        <v>1</v>
      </c>
      <c r="Q50">
        <f t="shared" si="2"/>
        <v>0</v>
      </c>
      <c r="R50">
        <f t="shared" si="3"/>
        <v>0</v>
      </c>
      <c r="S50">
        <f t="shared" si="4"/>
        <v>0</v>
      </c>
      <c r="T50">
        <f t="shared" si="5"/>
        <v>0</v>
      </c>
      <c r="U50">
        <f t="shared" si="6"/>
        <v>0</v>
      </c>
      <c r="V50">
        <f t="shared" si="11"/>
        <v>1</v>
      </c>
      <c r="W50">
        <f t="shared" si="12"/>
        <v>0</v>
      </c>
      <c r="X50">
        <f t="shared" si="13"/>
        <v>0</v>
      </c>
      <c r="Y50">
        <f t="shared" si="14"/>
        <v>0</v>
      </c>
      <c r="Z50">
        <f t="shared" si="15"/>
        <v>0</v>
      </c>
      <c r="AA50">
        <f t="shared" si="16"/>
        <v>0</v>
      </c>
      <c r="AB50">
        <f t="shared" si="17"/>
        <v>3</v>
      </c>
    </row>
    <row r="51" spans="1:28" x14ac:dyDescent="0.25">
      <c r="A51" s="2" t="s">
        <v>575</v>
      </c>
      <c r="B51" s="3">
        <v>3</v>
      </c>
      <c r="C51" s="3">
        <v>3</v>
      </c>
      <c r="D51" s="3">
        <v>34</v>
      </c>
      <c r="E51" s="3">
        <v>68</v>
      </c>
      <c r="F51" s="3">
        <v>163.33333333333334</v>
      </c>
      <c r="G51" s="3">
        <v>4</v>
      </c>
      <c r="H51" s="3">
        <v>76.175224</v>
      </c>
      <c r="I51" s="3">
        <v>7</v>
      </c>
      <c r="J51" s="3">
        <v>26</v>
      </c>
      <c r="K51">
        <f t="shared" si="0"/>
        <v>24.832035755478664</v>
      </c>
      <c r="L51">
        <f t="shared" si="7"/>
        <v>0</v>
      </c>
      <c r="M51">
        <f t="shared" si="8"/>
        <v>1</v>
      </c>
      <c r="N51">
        <f t="shared" si="9"/>
        <v>0</v>
      </c>
      <c r="O51">
        <f t="shared" si="10"/>
        <v>0</v>
      </c>
      <c r="P51">
        <f t="shared" si="1"/>
        <v>0</v>
      </c>
      <c r="Q51">
        <f t="shared" si="2"/>
        <v>1</v>
      </c>
      <c r="R51">
        <f t="shared" si="3"/>
        <v>0</v>
      </c>
      <c r="S51">
        <f t="shared" si="4"/>
        <v>0</v>
      </c>
      <c r="T51">
        <f t="shared" si="5"/>
        <v>0</v>
      </c>
      <c r="U51">
        <f t="shared" si="6"/>
        <v>0</v>
      </c>
      <c r="V51">
        <f t="shared" si="11"/>
        <v>0</v>
      </c>
      <c r="W51">
        <f t="shared" si="12"/>
        <v>1</v>
      </c>
      <c r="X51">
        <f t="shared" si="13"/>
        <v>0</v>
      </c>
      <c r="Y51">
        <f t="shared" si="14"/>
        <v>1</v>
      </c>
      <c r="Z51">
        <f t="shared" si="15"/>
        <v>0</v>
      </c>
      <c r="AA51">
        <f t="shared" si="16"/>
        <v>0</v>
      </c>
      <c r="AB51">
        <f t="shared" si="17"/>
        <v>19</v>
      </c>
    </row>
    <row r="52" spans="1:28" x14ac:dyDescent="0.25">
      <c r="A52" s="2" t="s">
        <v>761</v>
      </c>
      <c r="B52" s="3">
        <v>8</v>
      </c>
      <c r="C52" s="3">
        <v>8</v>
      </c>
      <c r="D52" s="3">
        <v>23</v>
      </c>
      <c r="E52" s="3">
        <v>72.125</v>
      </c>
      <c r="F52" s="3">
        <v>196.875</v>
      </c>
      <c r="G52" s="3">
        <v>8</v>
      </c>
      <c r="H52" s="3">
        <v>70.165639999999996</v>
      </c>
      <c r="I52" s="3">
        <v>28</v>
      </c>
      <c r="J52" s="3">
        <v>30</v>
      </c>
      <c r="K52">
        <f t="shared" si="0"/>
        <v>26.605672680962005</v>
      </c>
      <c r="L52">
        <f t="shared" si="7"/>
        <v>0</v>
      </c>
      <c r="M52">
        <f t="shared" si="8"/>
        <v>0</v>
      </c>
      <c r="N52">
        <f t="shared" si="9"/>
        <v>1</v>
      </c>
      <c r="O52">
        <f t="shared" si="10"/>
        <v>0</v>
      </c>
      <c r="P52">
        <f t="shared" si="1"/>
        <v>0</v>
      </c>
      <c r="Q52">
        <f t="shared" si="2"/>
        <v>0</v>
      </c>
      <c r="R52">
        <f t="shared" si="3"/>
        <v>0</v>
      </c>
      <c r="S52">
        <f t="shared" si="4"/>
        <v>1</v>
      </c>
      <c r="T52">
        <f t="shared" si="5"/>
        <v>0</v>
      </c>
      <c r="U52">
        <f t="shared" si="6"/>
        <v>0</v>
      </c>
      <c r="V52">
        <f t="shared" si="11"/>
        <v>1</v>
      </c>
      <c r="W52">
        <f t="shared" si="12"/>
        <v>0</v>
      </c>
      <c r="X52">
        <f t="shared" si="13"/>
        <v>0</v>
      </c>
      <c r="Y52">
        <f t="shared" si="14"/>
        <v>0</v>
      </c>
      <c r="Z52">
        <f t="shared" si="15"/>
        <v>0</v>
      </c>
      <c r="AA52">
        <f t="shared" si="16"/>
        <v>0</v>
      </c>
      <c r="AB52">
        <f t="shared" si="17"/>
        <v>2</v>
      </c>
    </row>
    <row r="53" spans="1:28" x14ac:dyDescent="0.25">
      <c r="A53" s="2" t="s">
        <v>193</v>
      </c>
      <c r="B53" s="3">
        <v>7</v>
      </c>
      <c r="C53" s="3">
        <v>7</v>
      </c>
      <c r="D53" s="3">
        <v>23</v>
      </c>
      <c r="E53" s="3">
        <v>65.285714285714292</v>
      </c>
      <c r="F53" s="3">
        <v>138.42857142857142</v>
      </c>
      <c r="G53" s="3">
        <v>8</v>
      </c>
      <c r="H53" s="3">
        <v>74.015060000000005</v>
      </c>
      <c r="I53" s="3">
        <v>29</v>
      </c>
      <c r="J53" s="3">
        <v>30</v>
      </c>
      <c r="K53">
        <f t="shared" si="0"/>
        <v>22.832041331296768</v>
      </c>
      <c r="L53">
        <f t="shared" si="7"/>
        <v>0</v>
      </c>
      <c r="M53">
        <f t="shared" si="8"/>
        <v>1</v>
      </c>
      <c r="N53">
        <f t="shared" si="9"/>
        <v>0</v>
      </c>
      <c r="O53">
        <f t="shared" si="10"/>
        <v>0</v>
      </c>
      <c r="P53">
        <f t="shared" si="1"/>
        <v>0</v>
      </c>
      <c r="Q53">
        <f t="shared" si="2"/>
        <v>1</v>
      </c>
      <c r="R53">
        <f t="shared" si="3"/>
        <v>0</v>
      </c>
      <c r="S53">
        <f t="shared" si="4"/>
        <v>0</v>
      </c>
      <c r="T53">
        <f t="shared" si="5"/>
        <v>0</v>
      </c>
      <c r="U53">
        <f t="shared" si="6"/>
        <v>0</v>
      </c>
      <c r="V53">
        <f t="shared" si="11"/>
        <v>1</v>
      </c>
      <c r="W53">
        <f t="shared" si="12"/>
        <v>0</v>
      </c>
      <c r="X53">
        <f t="shared" si="13"/>
        <v>0</v>
      </c>
      <c r="Y53">
        <f t="shared" si="14"/>
        <v>0</v>
      </c>
      <c r="Z53">
        <f t="shared" si="15"/>
        <v>0</v>
      </c>
      <c r="AA53">
        <f t="shared" si="16"/>
        <v>0</v>
      </c>
      <c r="AB53">
        <f t="shared" si="17"/>
        <v>1</v>
      </c>
    </row>
    <row r="54" spans="1:28" x14ac:dyDescent="0.25">
      <c r="A54" s="2" t="s">
        <v>1123</v>
      </c>
      <c r="B54" s="3">
        <v>2</v>
      </c>
      <c r="C54" s="3">
        <v>2</v>
      </c>
      <c r="D54" s="3">
        <v>33</v>
      </c>
      <c r="E54" s="3">
        <v>70.5</v>
      </c>
      <c r="F54" s="3">
        <v>217</v>
      </c>
      <c r="G54" s="3">
        <v>2</v>
      </c>
      <c r="H54" s="3">
        <v>72.755645999999999</v>
      </c>
      <c r="I54" s="3">
        <v>28</v>
      </c>
      <c r="J54" s="3">
        <v>30</v>
      </c>
      <c r="K54">
        <f t="shared" si="0"/>
        <v>30.692822292641214</v>
      </c>
      <c r="L54">
        <f t="shared" si="7"/>
        <v>0</v>
      </c>
      <c r="M54">
        <f t="shared" si="8"/>
        <v>0</v>
      </c>
      <c r="N54">
        <f t="shared" si="9"/>
        <v>0</v>
      </c>
      <c r="O54">
        <f t="shared" si="10"/>
        <v>1</v>
      </c>
      <c r="P54">
        <f t="shared" si="1"/>
        <v>0</v>
      </c>
      <c r="Q54">
        <f t="shared" si="2"/>
        <v>0</v>
      </c>
      <c r="R54">
        <f t="shared" si="3"/>
        <v>0</v>
      </c>
      <c r="S54">
        <f t="shared" si="4"/>
        <v>0</v>
      </c>
      <c r="T54">
        <f t="shared" si="5"/>
        <v>0</v>
      </c>
      <c r="U54">
        <f t="shared" si="6"/>
        <v>1</v>
      </c>
      <c r="V54">
        <f t="shared" si="11"/>
        <v>1</v>
      </c>
      <c r="W54">
        <f t="shared" si="12"/>
        <v>0</v>
      </c>
      <c r="X54">
        <f t="shared" si="13"/>
        <v>0</v>
      </c>
      <c r="Y54">
        <f t="shared" si="14"/>
        <v>0</v>
      </c>
      <c r="Z54">
        <f t="shared" si="15"/>
        <v>0</v>
      </c>
      <c r="AA54">
        <f t="shared" si="16"/>
        <v>0</v>
      </c>
      <c r="AB54">
        <f t="shared" si="17"/>
        <v>2</v>
      </c>
    </row>
    <row r="55" spans="1:28" x14ac:dyDescent="0.25">
      <c r="A55" s="2" t="s">
        <v>1128</v>
      </c>
      <c r="B55" s="3">
        <v>3</v>
      </c>
      <c r="C55" s="3">
        <v>3</v>
      </c>
      <c r="D55" s="3">
        <v>34</v>
      </c>
      <c r="E55" s="3">
        <v>69.666666666666671</v>
      </c>
      <c r="F55" s="3">
        <v>210</v>
      </c>
      <c r="G55" s="3">
        <v>3</v>
      </c>
      <c r="H55" s="3">
        <v>72.054755999999998</v>
      </c>
      <c r="I55" s="3">
        <v>27</v>
      </c>
      <c r="J55" s="3">
        <v>29</v>
      </c>
      <c r="K55">
        <f t="shared" si="0"/>
        <v>30.417572857764242</v>
      </c>
      <c r="L55">
        <f t="shared" si="7"/>
        <v>0</v>
      </c>
      <c r="M55">
        <f t="shared" si="8"/>
        <v>0</v>
      </c>
      <c r="N55">
        <f t="shared" si="9"/>
        <v>0</v>
      </c>
      <c r="O55">
        <f t="shared" si="10"/>
        <v>1</v>
      </c>
      <c r="P55">
        <f t="shared" si="1"/>
        <v>0</v>
      </c>
      <c r="Q55">
        <f t="shared" si="2"/>
        <v>0</v>
      </c>
      <c r="R55">
        <f t="shared" si="3"/>
        <v>0</v>
      </c>
      <c r="S55">
        <f t="shared" si="4"/>
        <v>0</v>
      </c>
      <c r="T55">
        <f t="shared" si="5"/>
        <v>0</v>
      </c>
      <c r="U55">
        <f t="shared" si="6"/>
        <v>1</v>
      </c>
      <c r="V55">
        <f t="shared" si="11"/>
        <v>1</v>
      </c>
      <c r="W55">
        <f t="shared" si="12"/>
        <v>0</v>
      </c>
      <c r="X55">
        <f t="shared" si="13"/>
        <v>0</v>
      </c>
      <c r="Y55">
        <f t="shared" si="14"/>
        <v>0</v>
      </c>
      <c r="Z55">
        <f t="shared" si="15"/>
        <v>0</v>
      </c>
      <c r="AA55">
        <f t="shared" si="16"/>
        <v>0</v>
      </c>
      <c r="AB55">
        <f t="shared" si="17"/>
        <v>2</v>
      </c>
    </row>
    <row r="56" spans="1:28" x14ac:dyDescent="0.25">
      <c r="A56" s="2" t="s">
        <v>481</v>
      </c>
      <c r="B56" s="3">
        <v>3</v>
      </c>
      <c r="C56" s="3">
        <v>3</v>
      </c>
      <c r="D56" s="3">
        <v>23</v>
      </c>
      <c r="E56" s="3">
        <v>75</v>
      </c>
      <c r="F56" s="3">
        <v>250</v>
      </c>
      <c r="G56" s="3">
        <v>4</v>
      </c>
      <c r="H56" s="3">
        <v>72.459959999999995</v>
      </c>
      <c r="I56" s="3">
        <v>28</v>
      </c>
      <c r="J56" s="3">
        <v>28</v>
      </c>
      <c r="K56">
        <f t="shared" si="0"/>
        <v>31.244444444444444</v>
      </c>
      <c r="L56">
        <f t="shared" si="7"/>
        <v>0</v>
      </c>
      <c r="M56">
        <f t="shared" si="8"/>
        <v>0</v>
      </c>
      <c r="N56">
        <f t="shared" si="9"/>
        <v>0</v>
      </c>
      <c r="O56">
        <f t="shared" si="10"/>
        <v>1</v>
      </c>
      <c r="P56">
        <f t="shared" si="1"/>
        <v>0</v>
      </c>
      <c r="Q56">
        <f t="shared" si="2"/>
        <v>0</v>
      </c>
      <c r="R56">
        <f t="shared" si="3"/>
        <v>0</v>
      </c>
      <c r="S56">
        <f t="shared" si="4"/>
        <v>0</v>
      </c>
      <c r="T56">
        <f t="shared" si="5"/>
        <v>0</v>
      </c>
      <c r="U56">
        <f t="shared" si="6"/>
        <v>1</v>
      </c>
      <c r="V56">
        <f t="shared" si="11"/>
        <v>1</v>
      </c>
      <c r="W56">
        <f t="shared" si="12"/>
        <v>0</v>
      </c>
      <c r="X56">
        <f t="shared" si="13"/>
        <v>0</v>
      </c>
      <c r="Y56">
        <f t="shared" si="14"/>
        <v>0</v>
      </c>
      <c r="Z56">
        <f t="shared" si="15"/>
        <v>0</v>
      </c>
      <c r="AA56">
        <f t="shared" si="16"/>
        <v>0</v>
      </c>
      <c r="AB56">
        <f t="shared" si="17"/>
        <v>0</v>
      </c>
    </row>
    <row r="57" spans="1:28" x14ac:dyDescent="0.25">
      <c r="A57" s="2" t="s">
        <v>625</v>
      </c>
      <c r="B57" s="3">
        <v>9</v>
      </c>
      <c r="C57" s="3">
        <v>8</v>
      </c>
      <c r="D57" s="3">
        <v>24</v>
      </c>
      <c r="E57" s="3">
        <v>67.625</v>
      </c>
      <c r="F57" s="3">
        <v>170.11111111111111</v>
      </c>
      <c r="G57" s="3">
        <v>9</v>
      </c>
      <c r="H57" s="3">
        <v>73.995895000000004</v>
      </c>
      <c r="I57" s="3">
        <v>29</v>
      </c>
      <c r="J57" s="3">
        <v>30</v>
      </c>
      <c r="K57">
        <f t="shared" si="0"/>
        <v>26.150105784492713</v>
      </c>
      <c r="L57">
        <f t="shared" si="7"/>
        <v>0</v>
      </c>
      <c r="M57">
        <f t="shared" si="8"/>
        <v>0</v>
      </c>
      <c r="N57">
        <f t="shared" si="9"/>
        <v>1</v>
      </c>
      <c r="O57">
        <f t="shared" si="10"/>
        <v>0</v>
      </c>
      <c r="P57">
        <f t="shared" si="1"/>
        <v>0</v>
      </c>
      <c r="Q57">
        <f t="shared" si="2"/>
        <v>0</v>
      </c>
      <c r="R57">
        <f t="shared" si="3"/>
        <v>0</v>
      </c>
      <c r="S57">
        <f t="shared" si="4"/>
        <v>1</v>
      </c>
      <c r="T57">
        <f t="shared" si="5"/>
        <v>0</v>
      </c>
      <c r="U57">
        <f t="shared" si="6"/>
        <v>0</v>
      </c>
      <c r="V57">
        <f t="shared" si="11"/>
        <v>1</v>
      </c>
      <c r="W57">
        <f t="shared" si="12"/>
        <v>0</v>
      </c>
      <c r="X57">
        <f t="shared" si="13"/>
        <v>0</v>
      </c>
      <c r="Y57">
        <f t="shared" si="14"/>
        <v>0</v>
      </c>
      <c r="Z57">
        <f t="shared" si="15"/>
        <v>0</v>
      </c>
      <c r="AA57">
        <f t="shared" si="16"/>
        <v>0</v>
      </c>
      <c r="AB57">
        <f t="shared" si="17"/>
        <v>1</v>
      </c>
    </row>
    <row r="58" spans="1:28" x14ac:dyDescent="0.25">
      <c r="A58" s="2" t="s">
        <v>883</v>
      </c>
      <c r="B58" s="3">
        <v>8</v>
      </c>
      <c r="C58" s="3">
        <v>7</v>
      </c>
      <c r="D58" s="3">
        <v>33</v>
      </c>
      <c r="E58" s="3">
        <v>71</v>
      </c>
      <c r="F58" s="3">
        <v>175.75</v>
      </c>
      <c r="G58" s="3">
        <v>9</v>
      </c>
      <c r="H58" s="3">
        <v>61.201915999999997</v>
      </c>
      <c r="I58" s="3">
        <v>26</v>
      </c>
      <c r="J58" s="3">
        <v>30</v>
      </c>
      <c r="K58">
        <f t="shared" si="0"/>
        <v>24.509472326919262</v>
      </c>
      <c r="L58">
        <f t="shared" si="7"/>
        <v>0</v>
      </c>
      <c r="M58">
        <f t="shared" si="8"/>
        <v>1</v>
      </c>
      <c r="N58">
        <f t="shared" si="9"/>
        <v>0</v>
      </c>
      <c r="O58">
        <f t="shared" si="10"/>
        <v>0</v>
      </c>
      <c r="P58">
        <f t="shared" si="1"/>
        <v>1</v>
      </c>
      <c r="Q58">
        <f t="shared" si="2"/>
        <v>0</v>
      </c>
      <c r="R58">
        <f t="shared" si="3"/>
        <v>0</v>
      </c>
      <c r="S58">
        <f t="shared" si="4"/>
        <v>0</v>
      </c>
      <c r="T58">
        <f t="shared" si="5"/>
        <v>0</v>
      </c>
      <c r="U58">
        <f t="shared" si="6"/>
        <v>0</v>
      </c>
      <c r="V58">
        <f t="shared" si="11"/>
        <v>1</v>
      </c>
      <c r="W58">
        <f t="shared" si="12"/>
        <v>0</v>
      </c>
      <c r="X58">
        <f t="shared" si="13"/>
        <v>0</v>
      </c>
      <c r="Y58">
        <f t="shared" si="14"/>
        <v>0</v>
      </c>
      <c r="Z58">
        <f t="shared" si="15"/>
        <v>0</v>
      </c>
      <c r="AA58">
        <f t="shared" si="16"/>
        <v>0</v>
      </c>
      <c r="AB58">
        <f t="shared" si="17"/>
        <v>4</v>
      </c>
    </row>
    <row r="59" spans="1:28" x14ac:dyDescent="0.25">
      <c r="A59" s="2" t="s">
        <v>1134</v>
      </c>
      <c r="B59" s="3">
        <v>4</v>
      </c>
      <c r="C59" s="3">
        <v>4</v>
      </c>
      <c r="D59" s="3">
        <v>33</v>
      </c>
      <c r="E59" s="3">
        <v>62.5</v>
      </c>
      <c r="F59" s="3">
        <v>165</v>
      </c>
      <c r="G59" s="3">
        <v>4</v>
      </c>
      <c r="H59" s="3">
        <v>71.460639999999998</v>
      </c>
      <c r="I59" s="3">
        <v>28</v>
      </c>
      <c r="J59" s="3">
        <v>30</v>
      </c>
      <c r="K59">
        <f t="shared" si="0"/>
        <v>29.69472</v>
      </c>
      <c r="L59">
        <f t="shared" si="7"/>
        <v>0</v>
      </c>
      <c r="M59">
        <f t="shared" si="8"/>
        <v>0</v>
      </c>
      <c r="N59">
        <f t="shared" si="9"/>
        <v>1</v>
      </c>
      <c r="O59">
        <f t="shared" si="10"/>
        <v>0</v>
      </c>
      <c r="P59">
        <f t="shared" si="1"/>
        <v>0</v>
      </c>
      <c r="Q59">
        <f t="shared" si="2"/>
        <v>0</v>
      </c>
      <c r="R59">
        <f t="shared" si="3"/>
        <v>0</v>
      </c>
      <c r="S59">
        <f t="shared" si="4"/>
        <v>1</v>
      </c>
      <c r="T59">
        <f t="shared" si="5"/>
        <v>0</v>
      </c>
      <c r="U59">
        <f t="shared" si="6"/>
        <v>0</v>
      </c>
      <c r="V59">
        <f t="shared" si="11"/>
        <v>1</v>
      </c>
      <c r="W59">
        <f t="shared" si="12"/>
        <v>0</v>
      </c>
      <c r="X59">
        <f t="shared" si="13"/>
        <v>0</v>
      </c>
      <c r="Y59">
        <f t="shared" si="14"/>
        <v>0</v>
      </c>
      <c r="Z59">
        <f t="shared" si="15"/>
        <v>0</v>
      </c>
      <c r="AA59">
        <f t="shared" si="16"/>
        <v>0</v>
      </c>
      <c r="AB59">
        <f t="shared" si="17"/>
        <v>2</v>
      </c>
    </row>
    <row r="60" spans="1:28" x14ac:dyDescent="0.25">
      <c r="A60" s="2" t="s">
        <v>666</v>
      </c>
      <c r="B60" s="3">
        <v>4</v>
      </c>
      <c r="C60" s="3">
        <v>4</v>
      </c>
      <c r="D60" s="3">
        <v>24</v>
      </c>
      <c r="E60" s="3">
        <v>59.25</v>
      </c>
      <c r="F60" s="3">
        <v>131</v>
      </c>
      <c r="G60" s="3">
        <v>4</v>
      </c>
      <c r="H60" s="3">
        <v>80.50376</v>
      </c>
      <c r="I60" s="3">
        <v>29</v>
      </c>
      <c r="J60" s="3">
        <v>30</v>
      </c>
      <c r="K60">
        <f t="shared" si="0"/>
        <v>26.233117912015526</v>
      </c>
      <c r="L60">
        <f t="shared" si="7"/>
        <v>0</v>
      </c>
      <c r="M60">
        <f t="shared" si="8"/>
        <v>0</v>
      </c>
      <c r="N60">
        <f t="shared" si="9"/>
        <v>1</v>
      </c>
      <c r="O60">
        <f t="shared" si="10"/>
        <v>0</v>
      </c>
      <c r="P60">
        <f t="shared" si="1"/>
        <v>0</v>
      </c>
      <c r="Q60">
        <f t="shared" si="2"/>
        <v>0</v>
      </c>
      <c r="R60">
        <f t="shared" si="3"/>
        <v>0</v>
      </c>
      <c r="S60">
        <f t="shared" si="4"/>
        <v>1</v>
      </c>
      <c r="T60">
        <f t="shared" si="5"/>
        <v>0</v>
      </c>
      <c r="U60">
        <f t="shared" si="6"/>
        <v>0</v>
      </c>
      <c r="V60">
        <f t="shared" si="11"/>
        <v>1</v>
      </c>
      <c r="W60">
        <f t="shared" si="12"/>
        <v>0</v>
      </c>
      <c r="X60">
        <f t="shared" si="13"/>
        <v>0</v>
      </c>
      <c r="Y60">
        <f t="shared" si="14"/>
        <v>0</v>
      </c>
      <c r="Z60">
        <f t="shared" si="15"/>
        <v>0</v>
      </c>
      <c r="AA60">
        <f t="shared" si="16"/>
        <v>0</v>
      </c>
      <c r="AB60">
        <f t="shared" si="17"/>
        <v>1</v>
      </c>
    </row>
    <row r="61" spans="1:28" x14ac:dyDescent="0.25">
      <c r="A61" s="2" t="s">
        <v>122</v>
      </c>
      <c r="B61" s="3">
        <v>10</v>
      </c>
      <c r="C61" s="3">
        <v>10</v>
      </c>
      <c r="D61" s="3">
        <v>34</v>
      </c>
      <c r="E61" s="3">
        <v>60.7</v>
      </c>
      <c r="F61" s="3">
        <v>111.4</v>
      </c>
      <c r="G61" s="3">
        <v>10</v>
      </c>
      <c r="H61" s="3">
        <v>71.939765999999992</v>
      </c>
      <c r="I61" s="3">
        <v>21</v>
      </c>
      <c r="J61" s="3">
        <v>27</v>
      </c>
      <c r="K61">
        <f t="shared" si="0"/>
        <v>21.255099077484264</v>
      </c>
      <c r="L61">
        <f t="shared" si="7"/>
        <v>0</v>
      </c>
      <c r="M61">
        <f t="shared" si="8"/>
        <v>1</v>
      </c>
      <c r="N61">
        <f t="shared" si="9"/>
        <v>0</v>
      </c>
      <c r="O61">
        <f t="shared" si="10"/>
        <v>0</v>
      </c>
      <c r="P61">
        <f t="shared" si="1"/>
        <v>0</v>
      </c>
      <c r="Q61">
        <f t="shared" si="2"/>
        <v>1</v>
      </c>
      <c r="R61">
        <f t="shared" si="3"/>
        <v>0</v>
      </c>
      <c r="S61">
        <f t="shared" si="4"/>
        <v>0</v>
      </c>
      <c r="T61">
        <f t="shared" si="5"/>
        <v>0</v>
      </c>
      <c r="U61">
        <f t="shared" si="6"/>
        <v>0</v>
      </c>
      <c r="V61">
        <f t="shared" si="11"/>
        <v>0</v>
      </c>
      <c r="W61">
        <f t="shared" si="12"/>
        <v>1</v>
      </c>
      <c r="X61">
        <f t="shared" si="13"/>
        <v>0</v>
      </c>
      <c r="Y61">
        <f t="shared" si="14"/>
        <v>1</v>
      </c>
      <c r="Z61">
        <f t="shared" si="15"/>
        <v>0</v>
      </c>
      <c r="AA61">
        <f t="shared" si="16"/>
        <v>0</v>
      </c>
      <c r="AB61">
        <f t="shared" si="17"/>
        <v>6</v>
      </c>
    </row>
    <row r="62" spans="1:28" x14ac:dyDescent="0.25">
      <c r="A62" s="2" t="s">
        <v>286</v>
      </c>
      <c r="B62" s="3">
        <v>8</v>
      </c>
      <c r="C62" s="3">
        <v>7</v>
      </c>
      <c r="D62" s="3">
        <v>23</v>
      </c>
      <c r="E62" s="3">
        <v>62.571428571428569</v>
      </c>
      <c r="F62" s="3">
        <v>175.375</v>
      </c>
      <c r="G62" s="3">
        <v>8</v>
      </c>
      <c r="H62" s="3">
        <v>73.957565000000002</v>
      </c>
      <c r="I62" s="3">
        <v>29</v>
      </c>
      <c r="J62" s="3">
        <v>30</v>
      </c>
      <c r="K62">
        <f t="shared" si="0"/>
        <v>31.489870024603327</v>
      </c>
      <c r="L62">
        <f t="shared" si="7"/>
        <v>0</v>
      </c>
      <c r="M62">
        <f t="shared" si="8"/>
        <v>0</v>
      </c>
      <c r="N62">
        <f t="shared" si="9"/>
        <v>0</v>
      </c>
      <c r="O62">
        <f t="shared" si="10"/>
        <v>1</v>
      </c>
      <c r="P62">
        <f t="shared" si="1"/>
        <v>0</v>
      </c>
      <c r="Q62">
        <f t="shared" si="2"/>
        <v>0</v>
      </c>
      <c r="R62">
        <f t="shared" si="3"/>
        <v>0</v>
      </c>
      <c r="S62">
        <f t="shared" si="4"/>
        <v>0</v>
      </c>
      <c r="T62">
        <f t="shared" si="5"/>
        <v>0</v>
      </c>
      <c r="U62">
        <f t="shared" si="6"/>
        <v>1</v>
      </c>
      <c r="V62">
        <f t="shared" si="11"/>
        <v>1</v>
      </c>
      <c r="W62">
        <f t="shared" si="12"/>
        <v>0</v>
      </c>
      <c r="X62">
        <f t="shared" si="13"/>
        <v>0</v>
      </c>
      <c r="Y62">
        <f t="shared" si="14"/>
        <v>0</v>
      </c>
      <c r="Z62">
        <f t="shared" si="15"/>
        <v>0</v>
      </c>
      <c r="AA62">
        <f t="shared" si="16"/>
        <v>0</v>
      </c>
      <c r="AB62">
        <f t="shared" si="17"/>
        <v>1</v>
      </c>
    </row>
    <row r="63" spans="1:28" x14ac:dyDescent="0.25">
      <c r="A63" s="2" t="s">
        <v>93</v>
      </c>
      <c r="B63" s="3">
        <v>4</v>
      </c>
      <c r="C63" s="3">
        <v>4</v>
      </c>
      <c r="D63" s="3">
        <v>44</v>
      </c>
      <c r="E63" s="3">
        <v>60</v>
      </c>
      <c r="F63" s="3">
        <v>124.5</v>
      </c>
      <c r="G63" s="3">
        <v>4</v>
      </c>
      <c r="H63" s="3">
        <v>71.841200000000001</v>
      </c>
      <c r="I63" s="3">
        <v>10</v>
      </c>
      <c r="J63" s="3">
        <v>25</v>
      </c>
      <c r="K63">
        <f t="shared" si="0"/>
        <v>24.312083333333334</v>
      </c>
      <c r="L63">
        <f t="shared" si="7"/>
        <v>0</v>
      </c>
      <c r="M63">
        <f t="shared" si="8"/>
        <v>1</v>
      </c>
      <c r="N63">
        <f t="shared" si="9"/>
        <v>0</v>
      </c>
      <c r="O63">
        <f t="shared" si="10"/>
        <v>0</v>
      </c>
      <c r="P63">
        <f t="shared" si="1"/>
        <v>0</v>
      </c>
      <c r="Q63">
        <f t="shared" si="2"/>
        <v>1</v>
      </c>
      <c r="R63">
        <f t="shared" si="3"/>
        <v>0</v>
      </c>
      <c r="S63">
        <f t="shared" si="4"/>
        <v>0</v>
      </c>
      <c r="T63">
        <f t="shared" si="5"/>
        <v>0</v>
      </c>
      <c r="U63">
        <f t="shared" si="6"/>
        <v>0</v>
      </c>
      <c r="V63">
        <f t="shared" si="11"/>
        <v>0</v>
      </c>
      <c r="W63">
        <f t="shared" si="12"/>
        <v>1</v>
      </c>
      <c r="X63">
        <f t="shared" si="13"/>
        <v>0</v>
      </c>
      <c r="Y63">
        <f t="shared" si="14"/>
        <v>1</v>
      </c>
      <c r="Z63">
        <f t="shared" si="15"/>
        <v>0</v>
      </c>
      <c r="AA63">
        <f t="shared" si="16"/>
        <v>0</v>
      </c>
      <c r="AB63">
        <f t="shared" si="17"/>
        <v>15</v>
      </c>
    </row>
    <row r="64" spans="1:28" x14ac:dyDescent="0.25">
      <c r="A64" s="2" t="s">
        <v>1124</v>
      </c>
      <c r="B64" s="3">
        <v>4</v>
      </c>
      <c r="C64" s="3">
        <v>4</v>
      </c>
      <c r="D64" s="3">
        <v>33</v>
      </c>
      <c r="E64" s="3">
        <v>68</v>
      </c>
      <c r="F64" s="3">
        <v>144.5</v>
      </c>
      <c r="G64" s="3">
        <v>4</v>
      </c>
      <c r="H64" s="3">
        <v>45.872689999999999</v>
      </c>
      <c r="I64" s="3">
        <v>29</v>
      </c>
      <c r="J64" s="3">
        <v>30</v>
      </c>
      <c r="K64">
        <f t="shared" si="0"/>
        <v>21.96875</v>
      </c>
      <c r="L64">
        <f t="shared" si="7"/>
        <v>0</v>
      </c>
      <c r="M64">
        <f t="shared" si="8"/>
        <v>1</v>
      </c>
      <c r="N64">
        <f t="shared" si="9"/>
        <v>0</v>
      </c>
      <c r="O64">
        <f t="shared" si="10"/>
        <v>0</v>
      </c>
      <c r="P64">
        <f t="shared" si="1"/>
        <v>1</v>
      </c>
      <c r="Q64">
        <f t="shared" si="2"/>
        <v>0</v>
      </c>
      <c r="R64">
        <f t="shared" si="3"/>
        <v>0</v>
      </c>
      <c r="S64">
        <f t="shared" si="4"/>
        <v>0</v>
      </c>
      <c r="T64">
        <f t="shared" si="5"/>
        <v>0</v>
      </c>
      <c r="U64">
        <f t="shared" si="6"/>
        <v>0</v>
      </c>
      <c r="V64">
        <f t="shared" si="11"/>
        <v>1</v>
      </c>
      <c r="W64">
        <f t="shared" si="12"/>
        <v>0</v>
      </c>
      <c r="X64">
        <f t="shared" si="13"/>
        <v>0</v>
      </c>
      <c r="Y64">
        <f t="shared" si="14"/>
        <v>0</v>
      </c>
      <c r="Z64">
        <f t="shared" si="15"/>
        <v>0</v>
      </c>
      <c r="AA64">
        <f t="shared" si="16"/>
        <v>0</v>
      </c>
      <c r="AB64">
        <f t="shared" si="17"/>
        <v>1</v>
      </c>
    </row>
    <row r="65" spans="1:28" x14ac:dyDescent="0.25">
      <c r="A65" s="2" t="s">
        <v>1080</v>
      </c>
      <c r="B65" s="3">
        <v>2</v>
      </c>
      <c r="C65" s="3">
        <v>2</v>
      </c>
      <c r="D65" s="3">
        <v>24</v>
      </c>
      <c r="E65" s="3">
        <v>66.5</v>
      </c>
      <c r="F65" s="3">
        <v>146.5</v>
      </c>
      <c r="G65" s="3">
        <v>2</v>
      </c>
      <c r="H65" s="3">
        <v>62.850099999999998</v>
      </c>
      <c r="I65" s="3">
        <v>29</v>
      </c>
      <c r="J65" s="3">
        <v>29</v>
      </c>
      <c r="K65">
        <f t="shared" si="0"/>
        <v>23.288936627282492</v>
      </c>
      <c r="L65">
        <f t="shared" si="7"/>
        <v>0</v>
      </c>
      <c r="M65">
        <f t="shared" si="8"/>
        <v>1</v>
      </c>
      <c r="N65">
        <f t="shared" si="9"/>
        <v>0</v>
      </c>
      <c r="O65">
        <f t="shared" si="10"/>
        <v>0</v>
      </c>
      <c r="P65">
        <f t="shared" si="1"/>
        <v>1</v>
      </c>
      <c r="Q65">
        <f t="shared" si="2"/>
        <v>0</v>
      </c>
      <c r="R65">
        <f t="shared" si="3"/>
        <v>0</v>
      </c>
      <c r="S65">
        <f t="shared" si="4"/>
        <v>0</v>
      </c>
      <c r="T65">
        <f t="shared" si="5"/>
        <v>0</v>
      </c>
      <c r="U65">
        <f t="shared" si="6"/>
        <v>0</v>
      </c>
      <c r="V65">
        <f t="shared" si="11"/>
        <v>1</v>
      </c>
      <c r="W65">
        <f t="shared" si="12"/>
        <v>0</v>
      </c>
      <c r="X65">
        <f t="shared" si="13"/>
        <v>0</v>
      </c>
      <c r="Y65">
        <f t="shared" si="14"/>
        <v>0</v>
      </c>
      <c r="Z65">
        <f t="shared" si="15"/>
        <v>0</v>
      </c>
      <c r="AA65">
        <f t="shared" si="16"/>
        <v>0</v>
      </c>
      <c r="AB65">
        <f t="shared" si="17"/>
        <v>0</v>
      </c>
    </row>
    <row r="66" spans="1:28" x14ac:dyDescent="0.25">
      <c r="A66" s="2" t="s">
        <v>139</v>
      </c>
      <c r="B66" s="3">
        <v>12</v>
      </c>
      <c r="C66" s="3">
        <v>12</v>
      </c>
      <c r="D66" s="3">
        <v>24</v>
      </c>
      <c r="E66" s="3">
        <v>62.833333333333336</v>
      </c>
      <c r="F66" s="3">
        <v>211.5</v>
      </c>
      <c r="G66" s="3">
        <v>12</v>
      </c>
      <c r="H66" s="3">
        <v>58.655715999999991</v>
      </c>
      <c r="I66" s="3">
        <v>27</v>
      </c>
      <c r="J66" s="3">
        <v>30</v>
      </c>
      <c r="K66">
        <f t="shared" si="0"/>
        <v>37.66044931013375</v>
      </c>
      <c r="L66">
        <f t="shared" si="7"/>
        <v>0</v>
      </c>
      <c r="M66">
        <f t="shared" si="8"/>
        <v>0</v>
      </c>
      <c r="N66">
        <f t="shared" si="9"/>
        <v>0</v>
      </c>
      <c r="O66">
        <f t="shared" si="10"/>
        <v>1</v>
      </c>
      <c r="P66">
        <f t="shared" si="1"/>
        <v>0</v>
      </c>
      <c r="Q66">
        <f t="shared" si="2"/>
        <v>0</v>
      </c>
      <c r="R66">
        <f t="shared" si="3"/>
        <v>0</v>
      </c>
      <c r="S66">
        <f t="shared" si="4"/>
        <v>0</v>
      </c>
      <c r="T66">
        <f t="shared" si="5"/>
        <v>1</v>
      </c>
      <c r="U66">
        <f t="shared" si="6"/>
        <v>0</v>
      </c>
      <c r="V66">
        <f t="shared" si="11"/>
        <v>1</v>
      </c>
      <c r="W66">
        <f t="shared" si="12"/>
        <v>0</v>
      </c>
      <c r="X66">
        <f t="shared" si="13"/>
        <v>0</v>
      </c>
      <c r="Y66">
        <f t="shared" si="14"/>
        <v>0</v>
      </c>
      <c r="Z66">
        <f t="shared" si="15"/>
        <v>0</v>
      </c>
      <c r="AA66">
        <f t="shared" si="16"/>
        <v>0</v>
      </c>
      <c r="AB66">
        <f t="shared" si="17"/>
        <v>3</v>
      </c>
    </row>
    <row r="67" spans="1:28" x14ac:dyDescent="0.25">
      <c r="A67" s="2" t="s">
        <v>259</v>
      </c>
      <c r="B67" s="3">
        <v>5</v>
      </c>
      <c r="C67" s="3">
        <v>5</v>
      </c>
      <c r="D67" s="3">
        <v>33</v>
      </c>
      <c r="E67" s="3">
        <v>69</v>
      </c>
      <c r="F67" s="3">
        <v>227.6</v>
      </c>
      <c r="G67" s="3">
        <v>5</v>
      </c>
      <c r="H67" s="3">
        <v>75.835729999999998</v>
      </c>
      <c r="I67" s="3">
        <v>28</v>
      </c>
      <c r="J67" s="3">
        <v>30</v>
      </c>
      <c r="K67">
        <f t="shared" si="0"/>
        <v>33.606973324931737</v>
      </c>
      <c r="L67">
        <f t="shared" si="7"/>
        <v>0</v>
      </c>
      <c r="M67">
        <f t="shared" si="8"/>
        <v>0</v>
      </c>
      <c r="N67">
        <f t="shared" si="9"/>
        <v>0</v>
      </c>
      <c r="O67">
        <f t="shared" si="10"/>
        <v>1</v>
      </c>
      <c r="P67">
        <f t="shared" si="1"/>
        <v>0</v>
      </c>
      <c r="Q67">
        <f t="shared" si="2"/>
        <v>0</v>
      </c>
      <c r="R67">
        <f t="shared" si="3"/>
        <v>0</v>
      </c>
      <c r="S67">
        <f t="shared" si="4"/>
        <v>0</v>
      </c>
      <c r="T67">
        <f t="shared" si="5"/>
        <v>0</v>
      </c>
      <c r="U67">
        <f t="shared" si="6"/>
        <v>1</v>
      </c>
      <c r="V67">
        <f t="shared" si="11"/>
        <v>1</v>
      </c>
      <c r="W67">
        <f t="shared" si="12"/>
        <v>0</v>
      </c>
      <c r="X67">
        <f t="shared" si="13"/>
        <v>0</v>
      </c>
      <c r="Y67">
        <f t="shared" si="14"/>
        <v>0</v>
      </c>
      <c r="Z67">
        <f t="shared" si="15"/>
        <v>0</v>
      </c>
      <c r="AA67">
        <f t="shared" si="16"/>
        <v>0</v>
      </c>
      <c r="AB67">
        <f t="shared" si="17"/>
        <v>2</v>
      </c>
    </row>
    <row r="68" spans="1:28" x14ac:dyDescent="0.25">
      <c r="A68" s="2" t="s">
        <v>70</v>
      </c>
      <c r="B68" s="3">
        <v>5</v>
      </c>
      <c r="C68" s="3">
        <v>5</v>
      </c>
      <c r="D68" s="3">
        <v>34</v>
      </c>
      <c r="E68" s="3">
        <v>66</v>
      </c>
      <c r="F68" s="3">
        <v>209.4</v>
      </c>
      <c r="G68" s="3">
        <v>5</v>
      </c>
      <c r="H68" s="3">
        <v>66.447640000000007</v>
      </c>
      <c r="I68" s="3">
        <v>27</v>
      </c>
      <c r="J68" s="3">
        <v>30</v>
      </c>
      <c r="K68">
        <f t="shared" si="0"/>
        <v>33.794352617079888</v>
      </c>
      <c r="L68">
        <f t="shared" si="7"/>
        <v>0</v>
      </c>
      <c r="M68">
        <f t="shared" si="8"/>
        <v>0</v>
      </c>
      <c r="N68">
        <f t="shared" si="9"/>
        <v>0</v>
      </c>
      <c r="O68">
        <f t="shared" si="10"/>
        <v>1</v>
      </c>
      <c r="P68">
        <f t="shared" si="1"/>
        <v>0</v>
      </c>
      <c r="Q68">
        <f t="shared" si="2"/>
        <v>0</v>
      </c>
      <c r="R68">
        <f t="shared" si="3"/>
        <v>0</v>
      </c>
      <c r="S68">
        <f t="shared" si="4"/>
        <v>0</v>
      </c>
      <c r="T68">
        <f t="shared" si="5"/>
        <v>1</v>
      </c>
      <c r="U68">
        <f t="shared" si="6"/>
        <v>0</v>
      </c>
      <c r="V68">
        <f t="shared" si="11"/>
        <v>1</v>
      </c>
      <c r="W68">
        <f t="shared" si="12"/>
        <v>0</v>
      </c>
      <c r="X68">
        <f t="shared" si="13"/>
        <v>0</v>
      </c>
      <c r="Y68">
        <f t="shared" si="14"/>
        <v>0</v>
      </c>
      <c r="Z68">
        <f t="shared" si="15"/>
        <v>0</v>
      </c>
      <c r="AA68">
        <f t="shared" si="16"/>
        <v>0</v>
      </c>
      <c r="AB68">
        <f t="shared" si="17"/>
        <v>3</v>
      </c>
    </row>
    <row r="69" spans="1:28" x14ac:dyDescent="0.25">
      <c r="A69" s="2" t="s">
        <v>946</v>
      </c>
      <c r="B69" s="3">
        <v>2</v>
      </c>
      <c r="C69" s="3">
        <v>2</v>
      </c>
      <c r="D69" s="3">
        <v>34</v>
      </c>
      <c r="E69" s="3">
        <v>65</v>
      </c>
      <c r="F69" s="3">
        <v>139.5</v>
      </c>
      <c r="G69" s="3">
        <v>2</v>
      </c>
      <c r="H69" s="3">
        <v>68.344970000000004</v>
      </c>
      <c r="I69" s="3">
        <v>29</v>
      </c>
      <c r="J69" s="3">
        <v>30</v>
      </c>
      <c r="K69">
        <f t="shared" ref="K69:K132" si="18">BMI(GETPIVOTDATA("Average of height",$A$4,"Subject",A69),GETPIVOTDATA("Average of weight",$A$4,"Subject",A69))</f>
        <v>23.211479289940829</v>
      </c>
      <c r="L69">
        <f t="shared" si="7"/>
        <v>0</v>
      </c>
      <c r="M69">
        <f t="shared" si="8"/>
        <v>1</v>
      </c>
      <c r="N69">
        <f t="shared" si="9"/>
        <v>0</v>
      </c>
      <c r="O69">
        <f t="shared" si="10"/>
        <v>0</v>
      </c>
      <c r="P69">
        <f t="shared" ref="P69:P132" si="19">Hunder67(M69,GETPIVOTDATA("Average of ageAtEntry",$A$4,"Subject",A69))</f>
        <v>0</v>
      </c>
      <c r="Q69">
        <f t="shared" ref="Q69:Q132" si="20">Hover67(M69,GETPIVOTDATA("Average of ageAtEntry",$A$4,"Subject",A69))</f>
        <v>1</v>
      </c>
      <c r="R69">
        <f t="shared" ref="R69:R132" si="21">OWunder67(N69,GETPIVOTDATA("Average of ageAtEntry",$A$4,"Subject",A69))</f>
        <v>0</v>
      </c>
      <c r="S69">
        <f t="shared" ref="S69:S132" si="22">OWover67(N69,GETPIVOTDATA("Average of ageAtEntry",$A$4,"Subject",A69))</f>
        <v>0</v>
      </c>
      <c r="T69">
        <f t="shared" ref="T69:T132" si="23">Ounder67(O69,GETPIVOTDATA("Average of ageAtEntry",$A$4,"Subject",A69))</f>
        <v>0</v>
      </c>
      <c r="U69">
        <f t="shared" ref="U69:U132" si="24">Oover67(O69,GETPIVOTDATA("Average of ageAtEntry",$A$4,"Subject",A69))</f>
        <v>0</v>
      </c>
      <c r="V69">
        <f t="shared" si="11"/>
        <v>1</v>
      </c>
      <c r="W69">
        <f t="shared" si="12"/>
        <v>0</v>
      </c>
      <c r="X69">
        <f t="shared" si="13"/>
        <v>0</v>
      </c>
      <c r="Y69">
        <f t="shared" si="14"/>
        <v>0</v>
      </c>
      <c r="Z69">
        <f t="shared" si="15"/>
        <v>0</v>
      </c>
      <c r="AA69">
        <f t="shared" si="16"/>
        <v>0</v>
      </c>
      <c r="AB69">
        <f t="shared" si="17"/>
        <v>1</v>
      </c>
    </row>
    <row r="70" spans="1:28" x14ac:dyDescent="0.25">
      <c r="A70" s="2" t="s">
        <v>161</v>
      </c>
      <c r="B70" s="3">
        <v>5</v>
      </c>
      <c r="C70" s="3">
        <v>5</v>
      </c>
      <c r="D70" s="3">
        <v>34</v>
      </c>
      <c r="E70" s="3">
        <v>65.8</v>
      </c>
      <c r="F70" s="3">
        <v>159.80000000000001</v>
      </c>
      <c r="G70" s="3">
        <v>5</v>
      </c>
      <c r="H70" s="3">
        <v>78.967830000000006</v>
      </c>
      <c r="I70" s="3">
        <v>13</v>
      </c>
      <c r="J70" s="3">
        <v>26</v>
      </c>
      <c r="K70">
        <f t="shared" si="18"/>
        <v>25.946591402518457</v>
      </c>
      <c r="L70">
        <f t="shared" ref="L70:L133" si="25">underWeight(K70)</f>
        <v>0</v>
      </c>
      <c r="M70">
        <f t="shared" ref="M70:M133" si="26">healthy(K70)</f>
        <v>0</v>
      </c>
      <c r="N70">
        <f t="shared" ref="N70:N133" si="27">overWeight(K70)</f>
        <v>1</v>
      </c>
      <c r="O70">
        <f t="shared" ref="O70:O133" si="28">obese(K70)</f>
        <v>0</v>
      </c>
      <c r="P70">
        <f t="shared" si="19"/>
        <v>0</v>
      </c>
      <c r="Q70">
        <f t="shared" si="20"/>
        <v>0</v>
      </c>
      <c r="R70">
        <f t="shared" si="21"/>
        <v>0</v>
      </c>
      <c r="S70">
        <f t="shared" si="22"/>
        <v>1</v>
      </c>
      <c r="T70">
        <f t="shared" si="23"/>
        <v>0</v>
      </c>
      <c r="U70">
        <f t="shared" si="24"/>
        <v>0</v>
      </c>
      <c r="V70">
        <f t="shared" ref="V70:V133" si="29">cognitivelyNormal(GETPIVOTDATA("Min of mmse",$A$4,"Subject",A70))</f>
        <v>0</v>
      </c>
      <c r="W70">
        <f t="shared" ref="W70:W133" si="30">Dementia(GETPIVOTDATA("Min of mmse",$A$4,"Subject",A70))</f>
        <v>1</v>
      </c>
      <c r="X70">
        <f t="shared" ref="X70:X133" si="31">underweightanddementia(L70,W70)</f>
        <v>0</v>
      </c>
      <c r="Y70">
        <f t="shared" ref="Y70:Y133" si="32">healthyanddementia(M70,W70)</f>
        <v>0</v>
      </c>
      <c r="Z70">
        <f t="shared" ref="Z70:Z133" si="33">overweightanddementia(N70,W70)</f>
        <v>1</v>
      </c>
      <c r="AA70">
        <f t="shared" ref="AA70:AA133" si="34">obeseanddementia(O70,W70)</f>
        <v>0</v>
      </c>
      <c r="AB70">
        <f t="shared" ref="AB70:AB133" si="35">GETPIVOTDATA("Max of mmse",$A$4,"Subject",A70)-GETPIVOTDATA("Min of mmse",$A$4,"Subject",A70)</f>
        <v>13</v>
      </c>
    </row>
    <row r="71" spans="1:28" x14ac:dyDescent="0.25">
      <c r="A71" s="2" t="s">
        <v>184</v>
      </c>
      <c r="B71" s="3">
        <v>7</v>
      </c>
      <c r="C71" s="3">
        <v>7</v>
      </c>
      <c r="D71" s="3">
        <v>33</v>
      </c>
      <c r="E71" s="3">
        <v>71.571428571428569</v>
      </c>
      <c r="F71" s="3">
        <v>175.14285714285714</v>
      </c>
      <c r="G71" s="3">
        <v>7</v>
      </c>
      <c r="H71" s="3">
        <v>75.967150000000018</v>
      </c>
      <c r="I71" s="3">
        <v>28</v>
      </c>
      <c r="J71" s="3">
        <v>30</v>
      </c>
      <c r="K71">
        <f t="shared" si="18"/>
        <v>24.036342484691296</v>
      </c>
      <c r="L71">
        <f t="shared" si="25"/>
        <v>0</v>
      </c>
      <c r="M71">
        <f t="shared" si="26"/>
        <v>1</v>
      </c>
      <c r="N71">
        <f t="shared" si="27"/>
        <v>0</v>
      </c>
      <c r="O71">
        <f t="shared" si="28"/>
        <v>0</v>
      </c>
      <c r="P71">
        <f t="shared" si="19"/>
        <v>0</v>
      </c>
      <c r="Q71">
        <f t="shared" si="20"/>
        <v>1</v>
      </c>
      <c r="R71">
        <f t="shared" si="21"/>
        <v>0</v>
      </c>
      <c r="S71">
        <f t="shared" si="22"/>
        <v>0</v>
      </c>
      <c r="T71">
        <f t="shared" si="23"/>
        <v>0</v>
      </c>
      <c r="U71">
        <f t="shared" si="24"/>
        <v>0</v>
      </c>
      <c r="V71">
        <f t="shared" si="29"/>
        <v>1</v>
      </c>
      <c r="W71">
        <f t="shared" si="30"/>
        <v>0</v>
      </c>
      <c r="X71">
        <f t="shared" si="31"/>
        <v>0</v>
      </c>
      <c r="Y71">
        <f t="shared" si="32"/>
        <v>0</v>
      </c>
      <c r="Z71">
        <f t="shared" si="33"/>
        <v>0</v>
      </c>
      <c r="AA71">
        <f t="shared" si="34"/>
        <v>0</v>
      </c>
      <c r="AB71">
        <f t="shared" si="35"/>
        <v>2</v>
      </c>
    </row>
    <row r="72" spans="1:28" x14ac:dyDescent="0.25">
      <c r="A72" s="2" t="s">
        <v>978</v>
      </c>
      <c r="B72" s="3">
        <v>2</v>
      </c>
      <c r="C72" s="3">
        <v>2</v>
      </c>
      <c r="D72" s="3">
        <v>33</v>
      </c>
      <c r="E72" s="3">
        <v>74.5</v>
      </c>
      <c r="F72" s="3">
        <v>185.5</v>
      </c>
      <c r="G72" s="3">
        <v>2</v>
      </c>
      <c r="H72" s="3">
        <v>52.725529999999999</v>
      </c>
      <c r="I72" s="3">
        <v>30</v>
      </c>
      <c r="J72" s="3">
        <v>30</v>
      </c>
      <c r="K72">
        <f t="shared" si="18"/>
        <v>23.495608305932166</v>
      </c>
      <c r="L72">
        <f t="shared" si="25"/>
        <v>0</v>
      </c>
      <c r="M72">
        <f t="shared" si="26"/>
        <v>1</v>
      </c>
      <c r="N72">
        <f t="shared" si="27"/>
        <v>0</v>
      </c>
      <c r="O72">
        <f t="shared" si="28"/>
        <v>0</v>
      </c>
      <c r="P72">
        <f t="shared" si="19"/>
        <v>1</v>
      </c>
      <c r="Q72">
        <f t="shared" si="20"/>
        <v>0</v>
      </c>
      <c r="R72">
        <f t="shared" si="21"/>
        <v>0</v>
      </c>
      <c r="S72">
        <f t="shared" si="22"/>
        <v>0</v>
      </c>
      <c r="T72">
        <f t="shared" si="23"/>
        <v>0</v>
      </c>
      <c r="U72">
        <f t="shared" si="24"/>
        <v>0</v>
      </c>
      <c r="V72">
        <f t="shared" si="29"/>
        <v>1</v>
      </c>
      <c r="W72">
        <f t="shared" si="30"/>
        <v>0</v>
      </c>
      <c r="X72">
        <f t="shared" si="31"/>
        <v>0</v>
      </c>
      <c r="Y72">
        <f t="shared" si="32"/>
        <v>0</v>
      </c>
      <c r="Z72">
        <f t="shared" si="33"/>
        <v>0</v>
      </c>
      <c r="AA72">
        <f t="shared" si="34"/>
        <v>0</v>
      </c>
      <c r="AB72">
        <f t="shared" si="35"/>
        <v>0</v>
      </c>
    </row>
    <row r="73" spans="1:28" x14ac:dyDescent="0.25">
      <c r="A73" s="2" t="s">
        <v>1011</v>
      </c>
      <c r="B73" s="3">
        <v>5</v>
      </c>
      <c r="C73" s="3">
        <v>5</v>
      </c>
      <c r="D73" s="3">
        <v>33</v>
      </c>
      <c r="E73" s="3">
        <v>61.4</v>
      </c>
      <c r="F73" s="3">
        <v>141</v>
      </c>
      <c r="G73" s="3">
        <v>5</v>
      </c>
      <c r="H73" s="3">
        <v>84.12594</v>
      </c>
      <c r="I73" s="3">
        <v>15</v>
      </c>
      <c r="J73" s="3">
        <v>22</v>
      </c>
      <c r="K73">
        <f t="shared" si="18"/>
        <v>26.292851913548155</v>
      </c>
      <c r="L73">
        <f t="shared" si="25"/>
        <v>0</v>
      </c>
      <c r="M73">
        <f t="shared" si="26"/>
        <v>0</v>
      </c>
      <c r="N73">
        <f t="shared" si="27"/>
        <v>1</v>
      </c>
      <c r="O73">
        <f t="shared" si="28"/>
        <v>0</v>
      </c>
      <c r="P73">
        <f t="shared" si="19"/>
        <v>0</v>
      </c>
      <c r="Q73">
        <f t="shared" si="20"/>
        <v>0</v>
      </c>
      <c r="R73">
        <f t="shared" si="21"/>
        <v>0</v>
      </c>
      <c r="S73">
        <f t="shared" si="22"/>
        <v>1</v>
      </c>
      <c r="T73">
        <f t="shared" si="23"/>
        <v>0</v>
      </c>
      <c r="U73">
        <f t="shared" si="24"/>
        <v>0</v>
      </c>
      <c r="V73">
        <f t="shared" si="29"/>
        <v>0</v>
      </c>
      <c r="W73">
        <f t="shared" si="30"/>
        <v>1</v>
      </c>
      <c r="X73">
        <f t="shared" si="31"/>
        <v>0</v>
      </c>
      <c r="Y73">
        <f t="shared" si="32"/>
        <v>0</v>
      </c>
      <c r="Z73">
        <f t="shared" si="33"/>
        <v>1</v>
      </c>
      <c r="AA73">
        <f t="shared" si="34"/>
        <v>0</v>
      </c>
      <c r="AB73">
        <f t="shared" si="35"/>
        <v>7</v>
      </c>
    </row>
    <row r="74" spans="1:28" x14ac:dyDescent="0.25">
      <c r="A74" s="2" t="s">
        <v>271</v>
      </c>
      <c r="B74" s="3">
        <v>5</v>
      </c>
      <c r="C74" s="3">
        <v>4</v>
      </c>
      <c r="D74" s="3">
        <v>33</v>
      </c>
      <c r="E74" s="3">
        <v>65</v>
      </c>
      <c r="F74" s="3">
        <v>242.2</v>
      </c>
      <c r="G74" s="3">
        <v>5</v>
      </c>
      <c r="H74" s="3">
        <v>58.272415000000002</v>
      </c>
      <c r="I74" s="3">
        <v>29</v>
      </c>
      <c r="J74" s="3">
        <v>30</v>
      </c>
      <c r="K74">
        <f t="shared" si="18"/>
        <v>40.29978698224852</v>
      </c>
      <c r="L74">
        <f t="shared" si="25"/>
        <v>0</v>
      </c>
      <c r="M74">
        <f t="shared" si="26"/>
        <v>0</v>
      </c>
      <c r="N74">
        <f t="shared" si="27"/>
        <v>0</v>
      </c>
      <c r="O74">
        <f t="shared" si="28"/>
        <v>1</v>
      </c>
      <c r="P74">
        <f t="shared" si="19"/>
        <v>0</v>
      </c>
      <c r="Q74">
        <f t="shared" si="20"/>
        <v>0</v>
      </c>
      <c r="R74">
        <f t="shared" si="21"/>
        <v>0</v>
      </c>
      <c r="S74">
        <f t="shared" si="22"/>
        <v>0</v>
      </c>
      <c r="T74">
        <f t="shared" si="23"/>
        <v>1</v>
      </c>
      <c r="U74">
        <f t="shared" si="24"/>
        <v>0</v>
      </c>
      <c r="V74">
        <f t="shared" si="29"/>
        <v>1</v>
      </c>
      <c r="W74">
        <f t="shared" si="30"/>
        <v>0</v>
      </c>
      <c r="X74">
        <f t="shared" si="31"/>
        <v>0</v>
      </c>
      <c r="Y74">
        <f t="shared" si="32"/>
        <v>0</v>
      </c>
      <c r="Z74">
        <f t="shared" si="33"/>
        <v>0</v>
      </c>
      <c r="AA74">
        <f t="shared" si="34"/>
        <v>0</v>
      </c>
      <c r="AB74">
        <f t="shared" si="35"/>
        <v>1</v>
      </c>
    </row>
    <row r="75" spans="1:28" x14ac:dyDescent="0.25">
      <c r="A75" s="2" t="s">
        <v>871</v>
      </c>
      <c r="B75" s="3">
        <v>2</v>
      </c>
      <c r="C75" s="3">
        <v>2</v>
      </c>
      <c r="D75" s="3">
        <v>33</v>
      </c>
      <c r="E75" s="3">
        <v>68</v>
      </c>
      <c r="F75" s="3">
        <v>200.5</v>
      </c>
      <c r="G75" s="3">
        <v>2</v>
      </c>
      <c r="H75" s="3">
        <v>59.572895000000003</v>
      </c>
      <c r="I75" s="3">
        <v>26</v>
      </c>
      <c r="J75" s="3">
        <v>30</v>
      </c>
      <c r="K75">
        <f t="shared" si="18"/>
        <v>30.482590830449826</v>
      </c>
      <c r="L75">
        <f t="shared" si="25"/>
        <v>0</v>
      </c>
      <c r="M75">
        <f t="shared" si="26"/>
        <v>0</v>
      </c>
      <c r="N75">
        <f t="shared" si="27"/>
        <v>0</v>
      </c>
      <c r="O75">
        <f t="shared" si="28"/>
        <v>1</v>
      </c>
      <c r="P75">
        <f t="shared" si="19"/>
        <v>0</v>
      </c>
      <c r="Q75">
        <f t="shared" si="20"/>
        <v>0</v>
      </c>
      <c r="R75">
        <f t="shared" si="21"/>
        <v>0</v>
      </c>
      <c r="S75">
        <f t="shared" si="22"/>
        <v>0</v>
      </c>
      <c r="T75">
        <f t="shared" si="23"/>
        <v>1</v>
      </c>
      <c r="U75">
        <f t="shared" si="24"/>
        <v>0</v>
      </c>
      <c r="V75">
        <f t="shared" si="29"/>
        <v>1</v>
      </c>
      <c r="W75">
        <f t="shared" si="30"/>
        <v>0</v>
      </c>
      <c r="X75">
        <f t="shared" si="31"/>
        <v>0</v>
      </c>
      <c r="Y75">
        <f t="shared" si="32"/>
        <v>0</v>
      </c>
      <c r="Z75">
        <f t="shared" si="33"/>
        <v>0</v>
      </c>
      <c r="AA75">
        <f t="shared" si="34"/>
        <v>0</v>
      </c>
      <c r="AB75">
        <f t="shared" si="35"/>
        <v>4</v>
      </c>
    </row>
    <row r="76" spans="1:28" x14ac:dyDescent="0.25">
      <c r="A76" s="2" t="s">
        <v>834</v>
      </c>
      <c r="B76" s="3">
        <v>4</v>
      </c>
      <c r="C76" s="3">
        <v>3</v>
      </c>
      <c r="D76" s="3">
        <v>34</v>
      </c>
      <c r="E76" s="3">
        <v>64.333333333333329</v>
      </c>
      <c r="F76" s="3">
        <v>145.75</v>
      </c>
      <c r="G76" s="3">
        <v>6</v>
      </c>
      <c r="H76" s="3">
        <v>69.733060000000009</v>
      </c>
      <c r="I76" s="3">
        <v>28</v>
      </c>
      <c r="J76" s="3">
        <v>30</v>
      </c>
      <c r="K76">
        <f t="shared" si="18"/>
        <v>24.756644473677149</v>
      </c>
      <c r="L76">
        <f t="shared" si="25"/>
        <v>0</v>
      </c>
      <c r="M76">
        <f t="shared" si="26"/>
        <v>1</v>
      </c>
      <c r="N76">
        <f t="shared" si="27"/>
        <v>0</v>
      </c>
      <c r="O76">
        <f t="shared" si="28"/>
        <v>0</v>
      </c>
      <c r="P76">
        <f t="shared" si="19"/>
        <v>0</v>
      </c>
      <c r="Q76">
        <f t="shared" si="20"/>
        <v>1</v>
      </c>
      <c r="R76">
        <f t="shared" si="21"/>
        <v>0</v>
      </c>
      <c r="S76">
        <f t="shared" si="22"/>
        <v>0</v>
      </c>
      <c r="T76">
        <f t="shared" si="23"/>
        <v>0</v>
      </c>
      <c r="U76">
        <f t="shared" si="24"/>
        <v>0</v>
      </c>
      <c r="V76">
        <f t="shared" si="29"/>
        <v>1</v>
      </c>
      <c r="W76">
        <f t="shared" si="30"/>
        <v>0</v>
      </c>
      <c r="X76">
        <f t="shared" si="31"/>
        <v>0</v>
      </c>
      <c r="Y76">
        <f t="shared" si="32"/>
        <v>0</v>
      </c>
      <c r="Z76">
        <f t="shared" si="33"/>
        <v>0</v>
      </c>
      <c r="AA76">
        <f t="shared" si="34"/>
        <v>0</v>
      </c>
      <c r="AB76">
        <f t="shared" si="35"/>
        <v>2</v>
      </c>
    </row>
    <row r="77" spans="1:28" x14ac:dyDescent="0.25">
      <c r="A77" s="2" t="s">
        <v>714</v>
      </c>
      <c r="B77" s="3">
        <v>3</v>
      </c>
      <c r="C77" s="3">
        <v>3</v>
      </c>
      <c r="D77" s="3">
        <v>34</v>
      </c>
      <c r="E77" s="3">
        <v>58.333333333333336</v>
      </c>
      <c r="F77" s="3">
        <v>177.33333333333334</v>
      </c>
      <c r="G77" s="3">
        <v>3</v>
      </c>
      <c r="H77" s="3">
        <v>81.423680000000004</v>
      </c>
      <c r="I77" s="3">
        <v>26</v>
      </c>
      <c r="J77" s="3">
        <v>28</v>
      </c>
      <c r="K77">
        <f t="shared" si="18"/>
        <v>36.636342857142857</v>
      </c>
      <c r="L77">
        <f t="shared" si="25"/>
        <v>0</v>
      </c>
      <c r="M77">
        <f t="shared" si="26"/>
        <v>0</v>
      </c>
      <c r="N77">
        <f t="shared" si="27"/>
        <v>0</v>
      </c>
      <c r="O77">
        <f t="shared" si="28"/>
        <v>1</v>
      </c>
      <c r="P77">
        <f t="shared" si="19"/>
        <v>0</v>
      </c>
      <c r="Q77">
        <f t="shared" si="20"/>
        <v>0</v>
      </c>
      <c r="R77">
        <f t="shared" si="21"/>
        <v>0</v>
      </c>
      <c r="S77">
        <f t="shared" si="22"/>
        <v>0</v>
      </c>
      <c r="T77">
        <f t="shared" si="23"/>
        <v>0</v>
      </c>
      <c r="U77">
        <f t="shared" si="24"/>
        <v>1</v>
      </c>
      <c r="V77">
        <f t="shared" si="29"/>
        <v>1</v>
      </c>
      <c r="W77">
        <f t="shared" si="30"/>
        <v>0</v>
      </c>
      <c r="X77">
        <f t="shared" si="31"/>
        <v>0</v>
      </c>
      <c r="Y77">
        <f t="shared" si="32"/>
        <v>0</v>
      </c>
      <c r="Z77">
        <f t="shared" si="33"/>
        <v>0</v>
      </c>
      <c r="AA77">
        <f t="shared" si="34"/>
        <v>0</v>
      </c>
      <c r="AB77">
        <f t="shared" si="35"/>
        <v>2</v>
      </c>
    </row>
    <row r="78" spans="1:28" x14ac:dyDescent="0.25">
      <c r="A78" s="2" t="s">
        <v>574</v>
      </c>
      <c r="B78" s="3">
        <v>9</v>
      </c>
      <c r="C78" s="3">
        <v>9</v>
      </c>
      <c r="D78" s="3">
        <v>23</v>
      </c>
      <c r="E78" s="3">
        <v>63.222222222222221</v>
      </c>
      <c r="F78" s="3">
        <v>143</v>
      </c>
      <c r="G78" s="3">
        <v>9</v>
      </c>
      <c r="H78" s="3">
        <v>67.403144999999995</v>
      </c>
      <c r="I78" s="3">
        <v>29</v>
      </c>
      <c r="J78" s="3">
        <v>30</v>
      </c>
      <c r="K78">
        <f t="shared" si="18"/>
        <v>25.150802598212881</v>
      </c>
      <c r="L78">
        <f t="shared" si="25"/>
        <v>0</v>
      </c>
      <c r="M78">
        <f t="shared" si="26"/>
        <v>0</v>
      </c>
      <c r="N78">
        <f t="shared" si="27"/>
        <v>1</v>
      </c>
      <c r="O78">
        <f t="shared" si="28"/>
        <v>0</v>
      </c>
      <c r="P78">
        <f t="shared" si="19"/>
        <v>0</v>
      </c>
      <c r="Q78">
        <f t="shared" si="20"/>
        <v>0</v>
      </c>
      <c r="R78">
        <f t="shared" si="21"/>
        <v>1</v>
      </c>
      <c r="S78">
        <f t="shared" si="22"/>
        <v>0</v>
      </c>
      <c r="T78">
        <f t="shared" si="23"/>
        <v>0</v>
      </c>
      <c r="U78">
        <f t="shared" si="24"/>
        <v>0</v>
      </c>
      <c r="V78">
        <f t="shared" si="29"/>
        <v>1</v>
      </c>
      <c r="W78">
        <f t="shared" si="30"/>
        <v>0</v>
      </c>
      <c r="X78">
        <f t="shared" si="31"/>
        <v>0</v>
      </c>
      <c r="Y78">
        <f t="shared" si="32"/>
        <v>0</v>
      </c>
      <c r="Z78">
        <f t="shared" si="33"/>
        <v>0</v>
      </c>
      <c r="AA78">
        <f t="shared" si="34"/>
        <v>0</v>
      </c>
      <c r="AB78">
        <f t="shared" si="35"/>
        <v>1</v>
      </c>
    </row>
    <row r="79" spans="1:28" x14ac:dyDescent="0.25">
      <c r="A79" s="2" t="s">
        <v>730</v>
      </c>
      <c r="B79" s="3">
        <v>8</v>
      </c>
      <c r="C79" s="3">
        <v>8</v>
      </c>
      <c r="D79" s="3">
        <v>33</v>
      </c>
      <c r="E79" s="3">
        <v>64</v>
      </c>
      <c r="F79" s="3">
        <v>154.625</v>
      </c>
      <c r="G79" s="3">
        <v>8</v>
      </c>
      <c r="H79" s="3">
        <v>74.297060000000002</v>
      </c>
      <c r="I79" s="3">
        <v>29</v>
      </c>
      <c r="J79" s="3">
        <v>30</v>
      </c>
      <c r="K79">
        <f t="shared" si="18"/>
        <v>26.538421630859375</v>
      </c>
      <c r="L79">
        <f t="shared" si="25"/>
        <v>0</v>
      </c>
      <c r="M79">
        <f t="shared" si="26"/>
        <v>0</v>
      </c>
      <c r="N79">
        <f t="shared" si="27"/>
        <v>1</v>
      </c>
      <c r="O79">
        <f t="shared" si="28"/>
        <v>0</v>
      </c>
      <c r="P79">
        <f t="shared" si="19"/>
        <v>0</v>
      </c>
      <c r="Q79">
        <f t="shared" si="20"/>
        <v>0</v>
      </c>
      <c r="R79">
        <f t="shared" si="21"/>
        <v>0</v>
      </c>
      <c r="S79">
        <f t="shared" si="22"/>
        <v>1</v>
      </c>
      <c r="T79">
        <f t="shared" si="23"/>
        <v>0</v>
      </c>
      <c r="U79">
        <f t="shared" si="24"/>
        <v>0</v>
      </c>
      <c r="V79">
        <f t="shared" si="29"/>
        <v>1</v>
      </c>
      <c r="W79">
        <f t="shared" si="30"/>
        <v>0</v>
      </c>
      <c r="X79">
        <f t="shared" si="31"/>
        <v>0</v>
      </c>
      <c r="Y79">
        <f t="shared" si="32"/>
        <v>0</v>
      </c>
      <c r="Z79">
        <f t="shared" si="33"/>
        <v>0</v>
      </c>
      <c r="AA79">
        <f t="shared" si="34"/>
        <v>0</v>
      </c>
      <c r="AB79">
        <f t="shared" si="35"/>
        <v>1</v>
      </c>
    </row>
    <row r="80" spans="1:28" x14ac:dyDescent="0.25">
      <c r="A80" s="2" t="s">
        <v>169</v>
      </c>
      <c r="B80" s="3">
        <v>2</v>
      </c>
      <c r="C80" s="3">
        <v>2</v>
      </c>
      <c r="D80" s="3">
        <v>34</v>
      </c>
      <c r="E80" s="3">
        <v>65</v>
      </c>
      <c r="F80" s="3">
        <v>126.5</v>
      </c>
      <c r="G80" s="3">
        <v>2</v>
      </c>
      <c r="H80" s="3">
        <v>65.182755</v>
      </c>
      <c r="I80" s="3">
        <v>10</v>
      </c>
      <c r="J80" s="3">
        <v>20</v>
      </c>
      <c r="K80">
        <f t="shared" si="18"/>
        <v>21.048402366863904</v>
      </c>
      <c r="L80">
        <f t="shared" si="25"/>
        <v>0</v>
      </c>
      <c r="M80">
        <f t="shared" si="26"/>
        <v>1</v>
      </c>
      <c r="N80">
        <f t="shared" si="27"/>
        <v>0</v>
      </c>
      <c r="O80">
        <f t="shared" si="28"/>
        <v>0</v>
      </c>
      <c r="P80">
        <f t="shared" si="19"/>
        <v>1</v>
      </c>
      <c r="Q80">
        <f t="shared" si="20"/>
        <v>0</v>
      </c>
      <c r="R80">
        <f t="shared" si="21"/>
        <v>0</v>
      </c>
      <c r="S80">
        <f t="shared" si="22"/>
        <v>0</v>
      </c>
      <c r="T80">
        <f t="shared" si="23"/>
        <v>0</v>
      </c>
      <c r="U80">
        <f t="shared" si="24"/>
        <v>0</v>
      </c>
      <c r="V80">
        <f t="shared" si="29"/>
        <v>0</v>
      </c>
      <c r="W80">
        <f t="shared" si="30"/>
        <v>1</v>
      </c>
      <c r="X80">
        <f t="shared" si="31"/>
        <v>0</v>
      </c>
      <c r="Y80">
        <f t="shared" si="32"/>
        <v>1</v>
      </c>
      <c r="Z80">
        <f t="shared" si="33"/>
        <v>0</v>
      </c>
      <c r="AA80">
        <f t="shared" si="34"/>
        <v>0</v>
      </c>
      <c r="AB80">
        <f t="shared" si="35"/>
        <v>10</v>
      </c>
    </row>
    <row r="81" spans="1:28" x14ac:dyDescent="0.25">
      <c r="A81" s="2" t="s">
        <v>1059</v>
      </c>
      <c r="B81" s="3">
        <v>5</v>
      </c>
      <c r="C81" s="3">
        <v>5</v>
      </c>
      <c r="D81" s="3">
        <v>33</v>
      </c>
      <c r="E81" s="3">
        <v>74.599999999999994</v>
      </c>
      <c r="F81" s="3">
        <v>236</v>
      </c>
      <c r="G81" s="3">
        <v>5</v>
      </c>
      <c r="H81" s="3">
        <v>66.086240000000004</v>
      </c>
      <c r="I81" s="3">
        <v>30</v>
      </c>
      <c r="J81" s="3">
        <v>30</v>
      </c>
      <c r="K81">
        <f t="shared" si="18"/>
        <v>29.811901185230976</v>
      </c>
      <c r="L81">
        <f t="shared" si="25"/>
        <v>0</v>
      </c>
      <c r="M81">
        <f t="shared" si="26"/>
        <v>0</v>
      </c>
      <c r="N81">
        <f t="shared" si="27"/>
        <v>1</v>
      </c>
      <c r="O81">
        <f t="shared" si="28"/>
        <v>0</v>
      </c>
      <c r="P81">
        <f t="shared" si="19"/>
        <v>0</v>
      </c>
      <c r="Q81">
        <f t="shared" si="20"/>
        <v>0</v>
      </c>
      <c r="R81">
        <f t="shared" si="21"/>
        <v>1</v>
      </c>
      <c r="S81">
        <f t="shared" si="22"/>
        <v>0</v>
      </c>
      <c r="T81">
        <f t="shared" si="23"/>
        <v>0</v>
      </c>
      <c r="U81">
        <f t="shared" si="24"/>
        <v>0</v>
      </c>
      <c r="V81">
        <f t="shared" si="29"/>
        <v>1</v>
      </c>
      <c r="W81">
        <f t="shared" si="30"/>
        <v>0</v>
      </c>
      <c r="X81">
        <f t="shared" si="31"/>
        <v>0</v>
      </c>
      <c r="Y81">
        <f t="shared" si="32"/>
        <v>0</v>
      </c>
      <c r="Z81">
        <f t="shared" si="33"/>
        <v>0</v>
      </c>
      <c r="AA81">
        <f t="shared" si="34"/>
        <v>0</v>
      </c>
      <c r="AB81">
        <f t="shared" si="35"/>
        <v>0</v>
      </c>
    </row>
    <row r="82" spans="1:28" x14ac:dyDescent="0.25">
      <c r="A82" s="2" t="s">
        <v>252</v>
      </c>
      <c r="B82" s="3">
        <v>2</v>
      </c>
      <c r="C82" s="3">
        <v>2</v>
      </c>
      <c r="D82" s="3">
        <v>44</v>
      </c>
      <c r="E82" s="3">
        <v>63.5</v>
      </c>
      <c r="F82" s="3">
        <v>169</v>
      </c>
      <c r="G82" s="3">
        <v>2</v>
      </c>
      <c r="H82" s="3">
        <v>68.39425</v>
      </c>
      <c r="I82" s="3">
        <v>15</v>
      </c>
      <c r="J82" s="3">
        <v>27</v>
      </c>
      <c r="K82">
        <f t="shared" si="18"/>
        <v>29.464194928389858</v>
      </c>
      <c r="L82">
        <f t="shared" si="25"/>
        <v>0</v>
      </c>
      <c r="M82">
        <f t="shared" si="26"/>
        <v>0</v>
      </c>
      <c r="N82">
        <f t="shared" si="27"/>
        <v>1</v>
      </c>
      <c r="O82">
        <f t="shared" si="28"/>
        <v>0</v>
      </c>
      <c r="P82">
        <f t="shared" si="19"/>
        <v>0</v>
      </c>
      <c r="Q82">
        <f t="shared" si="20"/>
        <v>0</v>
      </c>
      <c r="R82">
        <f t="shared" si="21"/>
        <v>0</v>
      </c>
      <c r="S82">
        <f t="shared" si="22"/>
        <v>1</v>
      </c>
      <c r="T82">
        <f t="shared" si="23"/>
        <v>0</v>
      </c>
      <c r="U82">
        <f t="shared" si="24"/>
        <v>0</v>
      </c>
      <c r="V82">
        <f t="shared" si="29"/>
        <v>0</v>
      </c>
      <c r="W82">
        <f t="shared" si="30"/>
        <v>1</v>
      </c>
      <c r="X82">
        <f t="shared" si="31"/>
        <v>0</v>
      </c>
      <c r="Y82">
        <f t="shared" si="32"/>
        <v>0</v>
      </c>
      <c r="Z82">
        <f t="shared" si="33"/>
        <v>1</v>
      </c>
      <c r="AA82">
        <f t="shared" si="34"/>
        <v>0</v>
      </c>
      <c r="AB82">
        <f t="shared" si="35"/>
        <v>12</v>
      </c>
    </row>
    <row r="83" spans="1:28" x14ac:dyDescent="0.25">
      <c r="A83" s="2" t="s">
        <v>157</v>
      </c>
      <c r="B83" s="3">
        <v>10</v>
      </c>
      <c r="C83" s="3">
        <v>10</v>
      </c>
      <c r="D83" s="3">
        <v>33</v>
      </c>
      <c r="E83" s="3">
        <v>64.3</v>
      </c>
      <c r="F83" s="3">
        <v>164.7</v>
      </c>
      <c r="G83" s="3">
        <v>10</v>
      </c>
      <c r="H83" s="3">
        <v>74.565370000000016</v>
      </c>
      <c r="I83" s="3">
        <v>29</v>
      </c>
      <c r="J83" s="3">
        <v>30</v>
      </c>
      <c r="K83">
        <f t="shared" si="18"/>
        <v>28.004445530162126</v>
      </c>
      <c r="L83">
        <f t="shared" si="25"/>
        <v>0</v>
      </c>
      <c r="M83">
        <f t="shared" si="26"/>
        <v>0</v>
      </c>
      <c r="N83">
        <f t="shared" si="27"/>
        <v>1</v>
      </c>
      <c r="O83">
        <f t="shared" si="28"/>
        <v>0</v>
      </c>
      <c r="P83">
        <f t="shared" si="19"/>
        <v>0</v>
      </c>
      <c r="Q83">
        <f t="shared" si="20"/>
        <v>0</v>
      </c>
      <c r="R83">
        <f t="shared" si="21"/>
        <v>0</v>
      </c>
      <c r="S83">
        <f t="shared" si="22"/>
        <v>1</v>
      </c>
      <c r="T83">
        <f t="shared" si="23"/>
        <v>0</v>
      </c>
      <c r="U83">
        <f t="shared" si="24"/>
        <v>0</v>
      </c>
      <c r="V83">
        <f t="shared" si="29"/>
        <v>1</v>
      </c>
      <c r="W83">
        <f t="shared" si="30"/>
        <v>0</v>
      </c>
      <c r="X83">
        <f t="shared" si="31"/>
        <v>0</v>
      </c>
      <c r="Y83">
        <f t="shared" si="32"/>
        <v>0</v>
      </c>
      <c r="Z83">
        <f t="shared" si="33"/>
        <v>0</v>
      </c>
      <c r="AA83">
        <f t="shared" si="34"/>
        <v>0</v>
      </c>
      <c r="AB83">
        <f t="shared" si="35"/>
        <v>1</v>
      </c>
    </row>
    <row r="84" spans="1:28" x14ac:dyDescent="0.25">
      <c r="A84" s="2" t="s">
        <v>459</v>
      </c>
      <c r="B84" s="3">
        <v>17</v>
      </c>
      <c r="C84" s="3">
        <v>9</v>
      </c>
      <c r="D84" s="3">
        <v>34</v>
      </c>
      <c r="E84" s="3">
        <v>65.333333333333329</v>
      </c>
      <c r="F84" s="3">
        <v>166.1764705882353</v>
      </c>
      <c r="G84" s="3">
        <v>18</v>
      </c>
      <c r="H84" s="3">
        <v>56.503765000000016</v>
      </c>
      <c r="I84" s="3">
        <v>29</v>
      </c>
      <c r="J84" s="3">
        <v>30</v>
      </c>
      <c r="K84">
        <f t="shared" si="18"/>
        <v>27.368766384104667</v>
      </c>
      <c r="L84">
        <f t="shared" si="25"/>
        <v>0</v>
      </c>
      <c r="M84">
        <f t="shared" si="26"/>
        <v>0</v>
      </c>
      <c r="N84">
        <f t="shared" si="27"/>
        <v>1</v>
      </c>
      <c r="O84">
        <f t="shared" si="28"/>
        <v>0</v>
      </c>
      <c r="P84">
        <f t="shared" si="19"/>
        <v>0</v>
      </c>
      <c r="Q84">
        <f t="shared" si="20"/>
        <v>0</v>
      </c>
      <c r="R84">
        <f t="shared" si="21"/>
        <v>1</v>
      </c>
      <c r="S84">
        <f t="shared" si="22"/>
        <v>0</v>
      </c>
      <c r="T84">
        <f t="shared" si="23"/>
        <v>0</v>
      </c>
      <c r="U84">
        <f t="shared" si="24"/>
        <v>0</v>
      </c>
      <c r="V84">
        <f t="shared" si="29"/>
        <v>1</v>
      </c>
      <c r="W84">
        <f t="shared" si="30"/>
        <v>0</v>
      </c>
      <c r="X84">
        <f t="shared" si="31"/>
        <v>0</v>
      </c>
      <c r="Y84">
        <f t="shared" si="32"/>
        <v>0</v>
      </c>
      <c r="Z84">
        <f t="shared" si="33"/>
        <v>0</v>
      </c>
      <c r="AA84">
        <f t="shared" si="34"/>
        <v>0</v>
      </c>
      <c r="AB84">
        <f t="shared" si="35"/>
        <v>1</v>
      </c>
    </row>
    <row r="85" spans="1:28" x14ac:dyDescent="0.25">
      <c r="A85" s="2" t="s">
        <v>786</v>
      </c>
      <c r="B85" s="3">
        <v>8</v>
      </c>
      <c r="C85" s="3">
        <v>8</v>
      </c>
      <c r="D85" s="3">
        <v>33</v>
      </c>
      <c r="E85" s="3">
        <v>64.875</v>
      </c>
      <c r="F85" s="3">
        <v>154.375</v>
      </c>
      <c r="G85" s="3">
        <v>8</v>
      </c>
      <c r="H85" s="3">
        <v>67.759069999999994</v>
      </c>
      <c r="I85" s="3">
        <v>28</v>
      </c>
      <c r="J85" s="3">
        <v>30</v>
      </c>
      <c r="K85">
        <f t="shared" si="18"/>
        <v>25.785618556509665</v>
      </c>
      <c r="L85">
        <f t="shared" si="25"/>
        <v>0</v>
      </c>
      <c r="M85">
        <f t="shared" si="26"/>
        <v>0</v>
      </c>
      <c r="N85">
        <f t="shared" si="27"/>
        <v>1</v>
      </c>
      <c r="O85">
        <f t="shared" si="28"/>
        <v>0</v>
      </c>
      <c r="P85">
        <f t="shared" si="19"/>
        <v>0</v>
      </c>
      <c r="Q85">
        <f t="shared" si="20"/>
        <v>0</v>
      </c>
      <c r="R85">
        <f t="shared" si="21"/>
        <v>1</v>
      </c>
      <c r="S85">
        <f t="shared" si="22"/>
        <v>0</v>
      </c>
      <c r="T85">
        <f t="shared" si="23"/>
        <v>0</v>
      </c>
      <c r="U85">
        <f t="shared" si="24"/>
        <v>0</v>
      </c>
      <c r="V85">
        <f t="shared" si="29"/>
        <v>1</v>
      </c>
      <c r="W85">
        <f t="shared" si="30"/>
        <v>0</v>
      </c>
      <c r="X85">
        <f t="shared" si="31"/>
        <v>0</v>
      </c>
      <c r="Y85">
        <f t="shared" si="32"/>
        <v>0</v>
      </c>
      <c r="Z85">
        <f t="shared" si="33"/>
        <v>0</v>
      </c>
      <c r="AA85">
        <f t="shared" si="34"/>
        <v>0</v>
      </c>
      <c r="AB85">
        <f t="shared" si="35"/>
        <v>2</v>
      </c>
    </row>
    <row r="86" spans="1:28" x14ac:dyDescent="0.25">
      <c r="A86" s="2" t="s">
        <v>881</v>
      </c>
      <c r="B86" s="3">
        <v>2</v>
      </c>
      <c r="C86" s="3">
        <v>2</v>
      </c>
      <c r="D86" s="3">
        <v>33</v>
      </c>
      <c r="E86" s="3">
        <v>64.5</v>
      </c>
      <c r="F86" s="3">
        <v>232</v>
      </c>
      <c r="G86" s="3">
        <v>2</v>
      </c>
      <c r="H86" s="3">
        <v>69.576999999999998</v>
      </c>
      <c r="I86" s="3">
        <v>30</v>
      </c>
      <c r="J86" s="3">
        <v>30</v>
      </c>
      <c r="K86">
        <f t="shared" si="18"/>
        <v>39.203413256414876</v>
      </c>
      <c r="L86">
        <f t="shared" si="25"/>
        <v>0</v>
      </c>
      <c r="M86">
        <f t="shared" si="26"/>
        <v>0</v>
      </c>
      <c r="N86">
        <f t="shared" si="27"/>
        <v>0</v>
      </c>
      <c r="O86">
        <f t="shared" si="28"/>
        <v>1</v>
      </c>
      <c r="P86">
        <f t="shared" si="19"/>
        <v>0</v>
      </c>
      <c r="Q86">
        <f t="shared" si="20"/>
        <v>0</v>
      </c>
      <c r="R86">
        <f t="shared" si="21"/>
        <v>0</v>
      </c>
      <c r="S86">
        <f t="shared" si="22"/>
        <v>0</v>
      </c>
      <c r="T86">
        <f t="shared" si="23"/>
        <v>0</v>
      </c>
      <c r="U86">
        <f t="shared" si="24"/>
        <v>1</v>
      </c>
      <c r="V86">
        <f t="shared" si="29"/>
        <v>1</v>
      </c>
      <c r="W86">
        <f t="shared" si="30"/>
        <v>0</v>
      </c>
      <c r="X86">
        <f t="shared" si="31"/>
        <v>0</v>
      </c>
      <c r="Y86">
        <f t="shared" si="32"/>
        <v>0</v>
      </c>
      <c r="Z86">
        <f t="shared" si="33"/>
        <v>0</v>
      </c>
      <c r="AA86">
        <f t="shared" si="34"/>
        <v>0</v>
      </c>
      <c r="AB86">
        <f t="shared" si="35"/>
        <v>0</v>
      </c>
    </row>
    <row r="87" spans="1:28" x14ac:dyDescent="0.25">
      <c r="A87" s="2" t="s">
        <v>538</v>
      </c>
      <c r="B87" s="3">
        <v>17</v>
      </c>
      <c r="C87" s="3">
        <v>10</v>
      </c>
      <c r="D87" s="3">
        <v>44</v>
      </c>
      <c r="E87" s="3">
        <v>63.5</v>
      </c>
      <c r="F87" s="3">
        <v>143.41176470588235</v>
      </c>
      <c r="G87" s="3">
        <v>17</v>
      </c>
      <c r="H87" s="3">
        <v>60.361397000000004</v>
      </c>
      <c r="I87" s="3">
        <v>27</v>
      </c>
      <c r="J87" s="3">
        <v>30</v>
      </c>
      <c r="K87">
        <f t="shared" si="18"/>
        <v>25.003030711943776</v>
      </c>
      <c r="L87">
        <f t="shared" si="25"/>
        <v>0</v>
      </c>
      <c r="M87">
        <f t="shared" si="26"/>
        <v>0</v>
      </c>
      <c r="N87">
        <f t="shared" si="27"/>
        <v>1</v>
      </c>
      <c r="O87">
        <f t="shared" si="28"/>
        <v>0</v>
      </c>
      <c r="P87">
        <f t="shared" si="19"/>
        <v>0</v>
      </c>
      <c r="Q87">
        <f t="shared" si="20"/>
        <v>0</v>
      </c>
      <c r="R87">
        <f t="shared" si="21"/>
        <v>1</v>
      </c>
      <c r="S87">
        <f t="shared" si="22"/>
        <v>0</v>
      </c>
      <c r="T87">
        <f t="shared" si="23"/>
        <v>0</v>
      </c>
      <c r="U87">
        <f t="shared" si="24"/>
        <v>0</v>
      </c>
      <c r="V87">
        <f t="shared" si="29"/>
        <v>1</v>
      </c>
      <c r="W87">
        <f t="shared" si="30"/>
        <v>0</v>
      </c>
      <c r="X87">
        <f t="shared" si="31"/>
        <v>0</v>
      </c>
      <c r="Y87">
        <f t="shared" si="32"/>
        <v>0</v>
      </c>
      <c r="Z87">
        <f t="shared" si="33"/>
        <v>0</v>
      </c>
      <c r="AA87">
        <f t="shared" si="34"/>
        <v>0</v>
      </c>
      <c r="AB87">
        <f t="shared" si="35"/>
        <v>3</v>
      </c>
    </row>
    <row r="88" spans="1:28" x14ac:dyDescent="0.25">
      <c r="A88" s="2" t="s">
        <v>558</v>
      </c>
      <c r="B88" s="3">
        <v>6</v>
      </c>
      <c r="C88" s="3">
        <v>6</v>
      </c>
      <c r="D88" s="3">
        <v>34</v>
      </c>
      <c r="E88" s="3">
        <v>65</v>
      </c>
      <c r="F88" s="3">
        <v>134.66666666666666</v>
      </c>
      <c r="G88" s="3">
        <v>6</v>
      </c>
      <c r="H88" s="3">
        <v>67.063649999999996</v>
      </c>
      <c r="I88" s="3">
        <v>29</v>
      </c>
      <c r="J88" s="3">
        <v>30</v>
      </c>
      <c r="K88">
        <f t="shared" si="18"/>
        <v>22.407258382642997</v>
      </c>
      <c r="L88">
        <f t="shared" si="25"/>
        <v>0</v>
      </c>
      <c r="M88">
        <f t="shared" si="26"/>
        <v>1</v>
      </c>
      <c r="N88">
        <f t="shared" si="27"/>
        <v>0</v>
      </c>
      <c r="O88">
        <f t="shared" si="28"/>
        <v>0</v>
      </c>
      <c r="P88">
        <f t="shared" si="19"/>
        <v>1</v>
      </c>
      <c r="Q88">
        <f t="shared" si="20"/>
        <v>0</v>
      </c>
      <c r="R88">
        <f t="shared" si="21"/>
        <v>0</v>
      </c>
      <c r="S88">
        <f t="shared" si="22"/>
        <v>0</v>
      </c>
      <c r="T88">
        <f t="shared" si="23"/>
        <v>0</v>
      </c>
      <c r="U88">
        <f t="shared" si="24"/>
        <v>0</v>
      </c>
      <c r="V88">
        <f t="shared" si="29"/>
        <v>1</v>
      </c>
      <c r="W88">
        <f t="shared" si="30"/>
        <v>0</v>
      </c>
      <c r="X88">
        <f t="shared" si="31"/>
        <v>0</v>
      </c>
      <c r="Y88">
        <f t="shared" si="32"/>
        <v>0</v>
      </c>
      <c r="Z88">
        <f t="shared" si="33"/>
        <v>0</v>
      </c>
      <c r="AA88">
        <f t="shared" si="34"/>
        <v>0</v>
      </c>
      <c r="AB88">
        <f t="shared" si="35"/>
        <v>1</v>
      </c>
    </row>
    <row r="89" spans="1:28" x14ac:dyDescent="0.25">
      <c r="A89" s="2" t="s">
        <v>867</v>
      </c>
      <c r="B89" s="3">
        <v>7</v>
      </c>
      <c r="C89" s="3">
        <v>7</v>
      </c>
      <c r="D89" s="3">
        <v>34</v>
      </c>
      <c r="E89" s="3">
        <v>64</v>
      </c>
      <c r="F89" s="3">
        <v>141.71428571428572</v>
      </c>
      <c r="G89" s="3">
        <v>8</v>
      </c>
      <c r="H89" s="3">
        <v>64.804929999999999</v>
      </c>
      <c r="I89" s="3">
        <v>27</v>
      </c>
      <c r="J89" s="3">
        <v>30</v>
      </c>
      <c r="K89">
        <f t="shared" si="18"/>
        <v>24.322544642857146</v>
      </c>
      <c r="L89">
        <f t="shared" si="25"/>
        <v>0</v>
      </c>
      <c r="M89">
        <f t="shared" si="26"/>
        <v>1</v>
      </c>
      <c r="N89">
        <f t="shared" si="27"/>
        <v>0</v>
      </c>
      <c r="O89">
        <f t="shared" si="28"/>
        <v>0</v>
      </c>
      <c r="P89">
        <f t="shared" si="19"/>
        <v>1</v>
      </c>
      <c r="Q89">
        <f t="shared" si="20"/>
        <v>0</v>
      </c>
      <c r="R89">
        <f t="shared" si="21"/>
        <v>0</v>
      </c>
      <c r="S89">
        <f t="shared" si="22"/>
        <v>0</v>
      </c>
      <c r="T89">
        <f t="shared" si="23"/>
        <v>0</v>
      </c>
      <c r="U89">
        <f t="shared" si="24"/>
        <v>0</v>
      </c>
      <c r="V89">
        <f t="shared" si="29"/>
        <v>1</v>
      </c>
      <c r="W89">
        <f t="shared" si="30"/>
        <v>0</v>
      </c>
      <c r="X89">
        <f t="shared" si="31"/>
        <v>0</v>
      </c>
      <c r="Y89">
        <f t="shared" si="32"/>
        <v>0</v>
      </c>
      <c r="Z89">
        <f t="shared" si="33"/>
        <v>0</v>
      </c>
      <c r="AA89">
        <f t="shared" si="34"/>
        <v>0</v>
      </c>
      <c r="AB89">
        <f t="shared" si="35"/>
        <v>3</v>
      </c>
    </row>
    <row r="90" spans="1:28" x14ac:dyDescent="0.25">
      <c r="A90" s="2" t="s">
        <v>153</v>
      </c>
      <c r="B90" s="3">
        <v>9</v>
      </c>
      <c r="C90" s="3">
        <v>9</v>
      </c>
      <c r="D90" s="3">
        <v>34</v>
      </c>
      <c r="E90" s="3">
        <v>63.888888888888886</v>
      </c>
      <c r="F90" s="3">
        <v>158.66666666666666</v>
      </c>
      <c r="G90" s="3">
        <v>9</v>
      </c>
      <c r="H90" s="3">
        <v>72.273790000000005</v>
      </c>
      <c r="I90" s="3">
        <v>24</v>
      </c>
      <c r="J90" s="3">
        <v>30</v>
      </c>
      <c r="K90">
        <f t="shared" si="18"/>
        <v>27.326899054820416</v>
      </c>
      <c r="L90">
        <f t="shared" si="25"/>
        <v>0</v>
      </c>
      <c r="M90">
        <f t="shared" si="26"/>
        <v>0</v>
      </c>
      <c r="N90">
        <f t="shared" si="27"/>
        <v>1</v>
      </c>
      <c r="O90">
        <f t="shared" si="28"/>
        <v>0</v>
      </c>
      <c r="P90">
        <f t="shared" si="19"/>
        <v>0</v>
      </c>
      <c r="Q90">
        <f t="shared" si="20"/>
        <v>0</v>
      </c>
      <c r="R90">
        <f t="shared" si="21"/>
        <v>0</v>
      </c>
      <c r="S90">
        <f t="shared" si="22"/>
        <v>1</v>
      </c>
      <c r="T90">
        <f t="shared" si="23"/>
        <v>0</v>
      </c>
      <c r="U90">
        <f t="shared" si="24"/>
        <v>0</v>
      </c>
      <c r="V90">
        <f t="shared" si="29"/>
        <v>0</v>
      </c>
      <c r="W90">
        <f t="shared" si="30"/>
        <v>1</v>
      </c>
      <c r="X90">
        <f t="shared" si="31"/>
        <v>0</v>
      </c>
      <c r="Y90">
        <f t="shared" si="32"/>
        <v>0</v>
      </c>
      <c r="Z90">
        <f t="shared" si="33"/>
        <v>1</v>
      </c>
      <c r="AA90">
        <f t="shared" si="34"/>
        <v>0</v>
      </c>
      <c r="AB90">
        <f t="shared" si="35"/>
        <v>6</v>
      </c>
    </row>
    <row r="91" spans="1:28" x14ac:dyDescent="0.25">
      <c r="A91" s="2" t="s">
        <v>895</v>
      </c>
      <c r="B91" s="3">
        <v>3</v>
      </c>
      <c r="C91" s="3">
        <v>3</v>
      </c>
      <c r="D91" s="3">
        <v>23</v>
      </c>
      <c r="E91" s="3">
        <v>63.333333333333336</v>
      </c>
      <c r="F91" s="3">
        <v>121</v>
      </c>
      <c r="G91" s="3">
        <v>3</v>
      </c>
      <c r="H91" s="3">
        <v>59.679672000000004</v>
      </c>
      <c r="I91" s="3">
        <v>27</v>
      </c>
      <c r="J91" s="3">
        <v>29</v>
      </c>
      <c r="K91">
        <f t="shared" si="18"/>
        <v>21.206842105263156</v>
      </c>
      <c r="L91">
        <f t="shared" si="25"/>
        <v>0</v>
      </c>
      <c r="M91">
        <f t="shared" si="26"/>
        <v>1</v>
      </c>
      <c r="N91">
        <f t="shared" si="27"/>
        <v>0</v>
      </c>
      <c r="O91">
        <f t="shared" si="28"/>
        <v>0</v>
      </c>
      <c r="P91">
        <f t="shared" si="19"/>
        <v>1</v>
      </c>
      <c r="Q91">
        <f t="shared" si="20"/>
        <v>0</v>
      </c>
      <c r="R91">
        <f t="shared" si="21"/>
        <v>0</v>
      </c>
      <c r="S91">
        <f t="shared" si="22"/>
        <v>0</v>
      </c>
      <c r="T91">
        <f t="shared" si="23"/>
        <v>0</v>
      </c>
      <c r="U91">
        <f t="shared" si="24"/>
        <v>0</v>
      </c>
      <c r="V91">
        <f t="shared" si="29"/>
        <v>1</v>
      </c>
      <c r="W91">
        <f t="shared" si="30"/>
        <v>0</v>
      </c>
      <c r="X91">
        <f t="shared" si="31"/>
        <v>0</v>
      </c>
      <c r="Y91">
        <f t="shared" si="32"/>
        <v>0</v>
      </c>
      <c r="Z91">
        <f t="shared" si="33"/>
        <v>0</v>
      </c>
      <c r="AA91">
        <f t="shared" si="34"/>
        <v>0</v>
      </c>
      <c r="AB91">
        <f t="shared" si="35"/>
        <v>2</v>
      </c>
    </row>
    <row r="92" spans="1:28" x14ac:dyDescent="0.25">
      <c r="A92" s="2" t="s">
        <v>1041</v>
      </c>
      <c r="B92" s="3">
        <v>2</v>
      </c>
      <c r="C92" s="3">
        <v>2</v>
      </c>
      <c r="D92" s="3">
        <v>33</v>
      </c>
      <c r="E92" s="3">
        <v>66</v>
      </c>
      <c r="F92" s="3">
        <v>165</v>
      </c>
      <c r="G92" s="3">
        <v>2</v>
      </c>
      <c r="H92" s="3">
        <v>53.478439999999999</v>
      </c>
      <c r="I92" s="3">
        <v>30</v>
      </c>
      <c r="J92" s="3">
        <v>30</v>
      </c>
      <c r="K92">
        <f t="shared" si="18"/>
        <v>26.628787878787879</v>
      </c>
      <c r="L92">
        <f t="shared" si="25"/>
        <v>0</v>
      </c>
      <c r="M92">
        <f t="shared" si="26"/>
        <v>0</v>
      </c>
      <c r="N92">
        <f t="shared" si="27"/>
        <v>1</v>
      </c>
      <c r="O92">
        <f t="shared" si="28"/>
        <v>0</v>
      </c>
      <c r="P92">
        <f t="shared" si="19"/>
        <v>0</v>
      </c>
      <c r="Q92">
        <f t="shared" si="20"/>
        <v>0</v>
      </c>
      <c r="R92">
        <f t="shared" si="21"/>
        <v>1</v>
      </c>
      <c r="S92">
        <f t="shared" si="22"/>
        <v>0</v>
      </c>
      <c r="T92">
        <f t="shared" si="23"/>
        <v>0</v>
      </c>
      <c r="U92">
        <f t="shared" si="24"/>
        <v>0</v>
      </c>
      <c r="V92">
        <f t="shared" si="29"/>
        <v>1</v>
      </c>
      <c r="W92">
        <f t="shared" si="30"/>
        <v>0</v>
      </c>
      <c r="X92">
        <f t="shared" si="31"/>
        <v>0</v>
      </c>
      <c r="Y92">
        <f t="shared" si="32"/>
        <v>0</v>
      </c>
      <c r="Z92">
        <f t="shared" si="33"/>
        <v>0</v>
      </c>
      <c r="AA92">
        <f t="shared" si="34"/>
        <v>0</v>
      </c>
      <c r="AB92">
        <f t="shared" si="35"/>
        <v>0</v>
      </c>
    </row>
    <row r="93" spans="1:28" x14ac:dyDescent="0.25">
      <c r="A93" s="2" t="s">
        <v>964</v>
      </c>
      <c r="B93" s="3">
        <v>6</v>
      </c>
      <c r="C93" s="3">
        <v>5</v>
      </c>
      <c r="D93" s="3">
        <v>34</v>
      </c>
      <c r="E93" s="3">
        <v>69</v>
      </c>
      <c r="F93" s="3">
        <v>183.66666666666666</v>
      </c>
      <c r="G93" s="3">
        <v>6</v>
      </c>
      <c r="H93" s="3">
        <v>53.147159999999992</v>
      </c>
      <c r="I93" s="3">
        <v>29</v>
      </c>
      <c r="J93" s="3">
        <v>30</v>
      </c>
      <c r="K93">
        <f t="shared" si="18"/>
        <v>27.119862773927046</v>
      </c>
      <c r="L93">
        <f t="shared" si="25"/>
        <v>0</v>
      </c>
      <c r="M93">
        <f t="shared" si="26"/>
        <v>0</v>
      </c>
      <c r="N93">
        <f t="shared" si="27"/>
        <v>1</v>
      </c>
      <c r="O93">
        <f t="shared" si="28"/>
        <v>0</v>
      </c>
      <c r="P93">
        <f t="shared" si="19"/>
        <v>0</v>
      </c>
      <c r="Q93">
        <f t="shared" si="20"/>
        <v>0</v>
      </c>
      <c r="R93">
        <f t="shared" si="21"/>
        <v>1</v>
      </c>
      <c r="S93">
        <f t="shared" si="22"/>
        <v>0</v>
      </c>
      <c r="T93">
        <f t="shared" si="23"/>
        <v>0</v>
      </c>
      <c r="U93">
        <f t="shared" si="24"/>
        <v>0</v>
      </c>
      <c r="V93">
        <f t="shared" si="29"/>
        <v>1</v>
      </c>
      <c r="W93">
        <f t="shared" si="30"/>
        <v>0</v>
      </c>
      <c r="X93">
        <f t="shared" si="31"/>
        <v>0</v>
      </c>
      <c r="Y93">
        <f t="shared" si="32"/>
        <v>0</v>
      </c>
      <c r="Z93">
        <f t="shared" si="33"/>
        <v>0</v>
      </c>
      <c r="AA93">
        <f t="shared" si="34"/>
        <v>0</v>
      </c>
      <c r="AB93">
        <f t="shared" si="35"/>
        <v>1</v>
      </c>
    </row>
    <row r="94" spans="1:28" x14ac:dyDescent="0.25">
      <c r="A94" s="2" t="s">
        <v>1001</v>
      </c>
      <c r="B94" s="3">
        <v>2</v>
      </c>
      <c r="C94" s="3">
        <v>2</v>
      </c>
      <c r="D94" s="3">
        <v>23</v>
      </c>
      <c r="E94" s="3">
        <v>70</v>
      </c>
      <c r="F94" s="3">
        <v>236.5</v>
      </c>
      <c r="G94" s="3">
        <v>3</v>
      </c>
      <c r="H94" s="3">
        <v>68.555785999999998</v>
      </c>
      <c r="I94" s="3">
        <v>28</v>
      </c>
      <c r="J94" s="3">
        <v>30</v>
      </c>
      <c r="K94">
        <f t="shared" si="18"/>
        <v>33.930510204081635</v>
      </c>
      <c r="L94">
        <f t="shared" si="25"/>
        <v>0</v>
      </c>
      <c r="M94">
        <f t="shared" si="26"/>
        <v>0</v>
      </c>
      <c r="N94">
        <f t="shared" si="27"/>
        <v>0</v>
      </c>
      <c r="O94">
        <f t="shared" si="28"/>
        <v>1</v>
      </c>
      <c r="P94">
        <f t="shared" si="19"/>
        <v>0</v>
      </c>
      <c r="Q94">
        <f t="shared" si="20"/>
        <v>0</v>
      </c>
      <c r="R94">
        <f t="shared" si="21"/>
        <v>0</v>
      </c>
      <c r="S94">
        <f t="shared" si="22"/>
        <v>0</v>
      </c>
      <c r="T94">
        <f t="shared" si="23"/>
        <v>0</v>
      </c>
      <c r="U94">
        <f t="shared" si="24"/>
        <v>1</v>
      </c>
      <c r="V94">
        <f t="shared" si="29"/>
        <v>1</v>
      </c>
      <c r="W94">
        <f t="shared" si="30"/>
        <v>0</v>
      </c>
      <c r="X94">
        <f t="shared" si="31"/>
        <v>0</v>
      </c>
      <c r="Y94">
        <f t="shared" si="32"/>
        <v>0</v>
      </c>
      <c r="Z94">
        <f t="shared" si="33"/>
        <v>0</v>
      </c>
      <c r="AA94">
        <f t="shared" si="34"/>
        <v>0</v>
      </c>
      <c r="AB94">
        <f t="shared" si="35"/>
        <v>2</v>
      </c>
    </row>
    <row r="95" spans="1:28" x14ac:dyDescent="0.25">
      <c r="A95" s="2" t="s">
        <v>504</v>
      </c>
      <c r="B95" s="3">
        <v>14</v>
      </c>
      <c r="C95" s="3">
        <v>11</v>
      </c>
      <c r="D95" s="3">
        <v>34</v>
      </c>
      <c r="E95" s="3">
        <v>70.818181818181813</v>
      </c>
      <c r="F95" s="3">
        <v>198.35714285714286</v>
      </c>
      <c r="G95" s="3">
        <v>15</v>
      </c>
      <c r="H95" s="3">
        <v>67.263519999999986</v>
      </c>
      <c r="I95" s="3">
        <v>26</v>
      </c>
      <c r="J95" s="3">
        <v>30</v>
      </c>
      <c r="K95">
        <f t="shared" si="18"/>
        <v>27.804406167113207</v>
      </c>
      <c r="L95">
        <f t="shared" si="25"/>
        <v>0</v>
      </c>
      <c r="M95">
        <f t="shared" si="26"/>
        <v>0</v>
      </c>
      <c r="N95">
        <f t="shared" si="27"/>
        <v>1</v>
      </c>
      <c r="O95">
        <f t="shared" si="28"/>
        <v>0</v>
      </c>
      <c r="P95">
        <f t="shared" si="19"/>
        <v>0</v>
      </c>
      <c r="Q95">
        <f t="shared" si="20"/>
        <v>0</v>
      </c>
      <c r="R95">
        <f t="shared" si="21"/>
        <v>1</v>
      </c>
      <c r="S95">
        <f t="shared" si="22"/>
        <v>0</v>
      </c>
      <c r="T95">
        <f t="shared" si="23"/>
        <v>0</v>
      </c>
      <c r="U95">
        <f t="shared" si="24"/>
        <v>0</v>
      </c>
      <c r="V95">
        <f t="shared" si="29"/>
        <v>1</v>
      </c>
      <c r="W95">
        <f t="shared" si="30"/>
        <v>0</v>
      </c>
      <c r="X95">
        <f t="shared" si="31"/>
        <v>0</v>
      </c>
      <c r="Y95">
        <f t="shared" si="32"/>
        <v>0</v>
      </c>
      <c r="Z95">
        <f t="shared" si="33"/>
        <v>0</v>
      </c>
      <c r="AA95">
        <f t="shared" si="34"/>
        <v>0</v>
      </c>
      <c r="AB95">
        <f t="shared" si="35"/>
        <v>4</v>
      </c>
    </row>
    <row r="96" spans="1:28" x14ac:dyDescent="0.25">
      <c r="A96" s="2" t="s">
        <v>1007</v>
      </c>
      <c r="B96" s="3">
        <v>6</v>
      </c>
      <c r="C96" s="3">
        <v>6</v>
      </c>
      <c r="D96" s="3">
        <v>23</v>
      </c>
      <c r="E96" s="3">
        <v>66.333333333333329</v>
      </c>
      <c r="F96" s="3">
        <v>174.33333333333334</v>
      </c>
      <c r="G96" s="3">
        <v>6</v>
      </c>
      <c r="H96" s="3">
        <v>86.182069999999996</v>
      </c>
      <c r="I96" s="3">
        <v>25</v>
      </c>
      <c r="J96" s="3">
        <v>30</v>
      </c>
      <c r="K96">
        <f t="shared" si="18"/>
        <v>27.853008762404997</v>
      </c>
      <c r="L96">
        <f t="shared" si="25"/>
        <v>0</v>
      </c>
      <c r="M96">
        <f t="shared" si="26"/>
        <v>0</v>
      </c>
      <c r="N96">
        <f t="shared" si="27"/>
        <v>1</v>
      </c>
      <c r="O96">
        <f t="shared" si="28"/>
        <v>0</v>
      </c>
      <c r="P96">
        <f t="shared" si="19"/>
        <v>0</v>
      </c>
      <c r="Q96">
        <f t="shared" si="20"/>
        <v>0</v>
      </c>
      <c r="R96">
        <f t="shared" si="21"/>
        <v>0</v>
      </c>
      <c r="S96">
        <f t="shared" si="22"/>
        <v>1</v>
      </c>
      <c r="T96">
        <f t="shared" si="23"/>
        <v>0</v>
      </c>
      <c r="U96">
        <f t="shared" si="24"/>
        <v>0</v>
      </c>
      <c r="V96">
        <f t="shared" si="29"/>
        <v>1</v>
      </c>
      <c r="W96">
        <f t="shared" si="30"/>
        <v>0</v>
      </c>
      <c r="X96">
        <f t="shared" si="31"/>
        <v>0</v>
      </c>
      <c r="Y96">
        <f t="shared" si="32"/>
        <v>0</v>
      </c>
      <c r="Z96">
        <f t="shared" si="33"/>
        <v>0</v>
      </c>
      <c r="AA96">
        <f t="shared" si="34"/>
        <v>0</v>
      </c>
      <c r="AB96">
        <f t="shared" si="35"/>
        <v>5</v>
      </c>
    </row>
    <row r="97" spans="1:28" x14ac:dyDescent="0.25">
      <c r="A97" s="2" t="s">
        <v>168</v>
      </c>
      <c r="B97" s="3">
        <v>18</v>
      </c>
      <c r="C97" s="3">
        <v>14</v>
      </c>
      <c r="D97" s="3">
        <v>33</v>
      </c>
      <c r="E97" s="3">
        <v>65.571428571428569</v>
      </c>
      <c r="F97" s="3">
        <v>182.33333333333334</v>
      </c>
      <c r="G97" s="3">
        <v>18</v>
      </c>
      <c r="H97" s="3">
        <v>68.303899999999985</v>
      </c>
      <c r="I97" s="3">
        <v>27</v>
      </c>
      <c r="J97" s="3">
        <v>29</v>
      </c>
      <c r="K97">
        <f t="shared" si="18"/>
        <v>29.812068166248185</v>
      </c>
      <c r="L97">
        <f t="shared" si="25"/>
        <v>0</v>
      </c>
      <c r="M97">
        <f t="shared" si="26"/>
        <v>0</v>
      </c>
      <c r="N97">
        <f t="shared" si="27"/>
        <v>1</v>
      </c>
      <c r="O97">
        <f t="shared" si="28"/>
        <v>0</v>
      </c>
      <c r="P97">
        <f t="shared" si="19"/>
        <v>0</v>
      </c>
      <c r="Q97">
        <f t="shared" si="20"/>
        <v>0</v>
      </c>
      <c r="R97">
        <f t="shared" si="21"/>
        <v>0</v>
      </c>
      <c r="S97">
        <f t="shared" si="22"/>
        <v>1</v>
      </c>
      <c r="T97">
        <f t="shared" si="23"/>
        <v>0</v>
      </c>
      <c r="U97">
        <f t="shared" si="24"/>
        <v>0</v>
      </c>
      <c r="V97">
        <f t="shared" si="29"/>
        <v>1</v>
      </c>
      <c r="W97">
        <f t="shared" si="30"/>
        <v>0</v>
      </c>
      <c r="X97">
        <f t="shared" si="31"/>
        <v>0</v>
      </c>
      <c r="Y97">
        <f t="shared" si="32"/>
        <v>0</v>
      </c>
      <c r="Z97">
        <f t="shared" si="33"/>
        <v>0</v>
      </c>
      <c r="AA97">
        <f t="shared" si="34"/>
        <v>0</v>
      </c>
      <c r="AB97">
        <f t="shared" si="35"/>
        <v>2</v>
      </c>
    </row>
    <row r="98" spans="1:28" x14ac:dyDescent="0.25">
      <c r="A98" s="2" t="s">
        <v>489</v>
      </c>
      <c r="B98" s="3">
        <v>4</v>
      </c>
      <c r="C98" s="3">
        <v>2</v>
      </c>
      <c r="D98" s="3">
        <v>33</v>
      </c>
      <c r="E98" s="3">
        <v>61.5</v>
      </c>
      <c r="F98" s="3">
        <v>158.75</v>
      </c>
      <c r="G98" s="3">
        <v>4</v>
      </c>
      <c r="H98" s="3">
        <v>83.633125000000007</v>
      </c>
      <c r="I98" s="3">
        <v>19</v>
      </c>
      <c r="J98" s="3">
        <v>25</v>
      </c>
      <c r="K98">
        <f t="shared" si="18"/>
        <v>29.506576773084802</v>
      </c>
      <c r="L98">
        <f t="shared" si="25"/>
        <v>0</v>
      </c>
      <c r="M98">
        <f t="shared" si="26"/>
        <v>0</v>
      </c>
      <c r="N98">
        <f t="shared" si="27"/>
        <v>1</v>
      </c>
      <c r="O98">
        <f t="shared" si="28"/>
        <v>0</v>
      </c>
      <c r="P98">
        <f t="shared" si="19"/>
        <v>0</v>
      </c>
      <c r="Q98">
        <f t="shared" si="20"/>
        <v>0</v>
      </c>
      <c r="R98">
        <f t="shared" si="21"/>
        <v>0</v>
      </c>
      <c r="S98">
        <f t="shared" si="22"/>
        <v>1</v>
      </c>
      <c r="T98">
        <f t="shared" si="23"/>
        <v>0</v>
      </c>
      <c r="U98">
        <f t="shared" si="24"/>
        <v>0</v>
      </c>
      <c r="V98">
        <f t="shared" si="29"/>
        <v>0</v>
      </c>
      <c r="W98">
        <f t="shared" si="30"/>
        <v>1</v>
      </c>
      <c r="X98">
        <f t="shared" si="31"/>
        <v>0</v>
      </c>
      <c r="Y98">
        <f t="shared" si="32"/>
        <v>0</v>
      </c>
      <c r="Z98">
        <f t="shared" si="33"/>
        <v>1</v>
      </c>
      <c r="AA98">
        <f t="shared" si="34"/>
        <v>0</v>
      </c>
      <c r="AB98">
        <f t="shared" si="35"/>
        <v>6</v>
      </c>
    </row>
    <row r="99" spans="1:28" x14ac:dyDescent="0.25">
      <c r="A99" s="2" t="s">
        <v>198</v>
      </c>
      <c r="B99" s="3">
        <v>11</v>
      </c>
      <c r="C99" s="3">
        <v>9</v>
      </c>
      <c r="D99" s="3">
        <v>33</v>
      </c>
      <c r="E99" s="3">
        <v>52.777777777777779</v>
      </c>
      <c r="F99" s="3">
        <v>102.63636363636364</v>
      </c>
      <c r="G99" s="3">
        <v>12</v>
      </c>
      <c r="H99" s="3">
        <v>69.338805999999991</v>
      </c>
      <c r="I99" s="3">
        <v>26</v>
      </c>
      <c r="J99" s="3">
        <v>30</v>
      </c>
      <c r="K99">
        <f t="shared" si="18"/>
        <v>25.903257416267945</v>
      </c>
      <c r="L99">
        <f t="shared" si="25"/>
        <v>0</v>
      </c>
      <c r="M99">
        <f t="shared" si="26"/>
        <v>0</v>
      </c>
      <c r="N99">
        <f t="shared" si="27"/>
        <v>1</v>
      </c>
      <c r="O99">
        <f t="shared" si="28"/>
        <v>0</v>
      </c>
      <c r="P99">
        <f t="shared" si="19"/>
        <v>0</v>
      </c>
      <c r="Q99">
        <f t="shared" si="20"/>
        <v>0</v>
      </c>
      <c r="R99">
        <f t="shared" si="21"/>
        <v>0</v>
      </c>
      <c r="S99">
        <f t="shared" si="22"/>
        <v>1</v>
      </c>
      <c r="T99">
        <f t="shared" si="23"/>
        <v>0</v>
      </c>
      <c r="U99">
        <f t="shared" si="24"/>
        <v>0</v>
      </c>
      <c r="V99">
        <f t="shared" si="29"/>
        <v>1</v>
      </c>
      <c r="W99">
        <f t="shared" si="30"/>
        <v>0</v>
      </c>
      <c r="X99">
        <f t="shared" si="31"/>
        <v>0</v>
      </c>
      <c r="Y99">
        <f t="shared" si="32"/>
        <v>0</v>
      </c>
      <c r="Z99">
        <f t="shared" si="33"/>
        <v>0</v>
      </c>
      <c r="AA99">
        <f t="shared" si="34"/>
        <v>0</v>
      </c>
      <c r="AB99">
        <f t="shared" si="35"/>
        <v>4</v>
      </c>
    </row>
    <row r="100" spans="1:28" x14ac:dyDescent="0.25">
      <c r="A100" s="2" t="s">
        <v>695</v>
      </c>
      <c r="B100" s="3">
        <v>3</v>
      </c>
      <c r="C100" s="3">
        <v>2</v>
      </c>
      <c r="D100" s="3">
        <v>34</v>
      </c>
      <c r="E100" s="3">
        <v>72</v>
      </c>
      <c r="F100" s="3">
        <v>222.33333333333334</v>
      </c>
      <c r="G100" s="3">
        <v>3</v>
      </c>
      <c r="H100" s="3">
        <v>73.36345</v>
      </c>
      <c r="I100" s="3">
        <v>28</v>
      </c>
      <c r="J100" s="3">
        <v>30</v>
      </c>
      <c r="K100">
        <f t="shared" si="18"/>
        <v>30.150527263374485</v>
      </c>
      <c r="L100">
        <f t="shared" si="25"/>
        <v>0</v>
      </c>
      <c r="M100">
        <f t="shared" si="26"/>
        <v>0</v>
      </c>
      <c r="N100">
        <f t="shared" si="27"/>
        <v>0</v>
      </c>
      <c r="O100">
        <f t="shared" si="28"/>
        <v>1</v>
      </c>
      <c r="P100">
        <f t="shared" si="19"/>
        <v>0</v>
      </c>
      <c r="Q100">
        <f t="shared" si="20"/>
        <v>0</v>
      </c>
      <c r="R100">
        <f t="shared" si="21"/>
        <v>0</v>
      </c>
      <c r="S100">
        <f t="shared" si="22"/>
        <v>0</v>
      </c>
      <c r="T100">
        <f t="shared" si="23"/>
        <v>0</v>
      </c>
      <c r="U100">
        <f t="shared" si="24"/>
        <v>1</v>
      </c>
      <c r="V100">
        <f t="shared" si="29"/>
        <v>1</v>
      </c>
      <c r="W100">
        <f t="shared" si="30"/>
        <v>0</v>
      </c>
      <c r="X100">
        <f t="shared" si="31"/>
        <v>0</v>
      </c>
      <c r="Y100">
        <f t="shared" si="32"/>
        <v>0</v>
      </c>
      <c r="Z100">
        <f t="shared" si="33"/>
        <v>0</v>
      </c>
      <c r="AA100">
        <f t="shared" si="34"/>
        <v>0</v>
      </c>
      <c r="AB100">
        <f t="shared" si="35"/>
        <v>2</v>
      </c>
    </row>
    <row r="101" spans="1:28" x14ac:dyDescent="0.25">
      <c r="A101" s="2" t="s">
        <v>1021</v>
      </c>
      <c r="B101" s="3">
        <v>2</v>
      </c>
      <c r="C101" s="3">
        <v>2</v>
      </c>
      <c r="D101" s="3"/>
      <c r="E101" s="3">
        <v>74</v>
      </c>
      <c r="F101" s="3">
        <v>242.5</v>
      </c>
      <c r="G101" s="3">
        <v>2</v>
      </c>
      <c r="H101" s="3">
        <v>73.754959999999997</v>
      </c>
      <c r="I101" s="3">
        <v>26</v>
      </c>
      <c r="J101" s="3">
        <v>28</v>
      </c>
      <c r="K101">
        <f t="shared" si="18"/>
        <v>31.131756756756758</v>
      </c>
      <c r="L101">
        <f t="shared" si="25"/>
        <v>0</v>
      </c>
      <c r="M101">
        <f t="shared" si="26"/>
        <v>0</v>
      </c>
      <c r="N101">
        <f t="shared" si="27"/>
        <v>0</v>
      </c>
      <c r="O101">
        <f t="shared" si="28"/>
        <v>1</v>
      </c>
      <c r="P101">
        <f t="shared" si="19"/>
        <v>0</v>
      </c>
      <c r="Q101">
        <f t="shared" si="20"/>
        <v>0</v>
      </c>
      <c r="R101">
        <f t="shared" si="21"/>
        <v>0</v>
      </c>
      <c r="S101">
        <f t="shared" si="22"/>
        <v>0</v>
      </c>
      <c r="T101">
        <f t="shared" si="23"/>
        <v>0</v>
      </c>
      <c r="U101">
        <f t="shared" si="24"/>
        <v>1</v>
      </c>
      <c r="V101">
        <f t="shared" si="29"/>
        <v>1</v>
      </c>
      <c r="W101">
        <f t="shared" si="30"/>
        <v>0</v>
      </c>
      <c r="X101">
        <f t="shared" si="31"/>
        <v>0</v>
      </c>
      <c r="Y101">
        <f t="shared" si="32"/>
        <v>0</v>
      </c>
      <c r="Z101">
        <f t="shared" si="33"/>
        <v>0</v>
      </c>
      <c r="AA101">
        <f t="shared" si="34"/>
        <v>0</v>
      </c>
      <c r="AB101">
        <f t="shared" si="35"/>
        <v>2</v>
      </c>
    </row>
    <row r="102" spans="1:28" x14ac:dyDescent="0.25">
      <c r="A102" s="2" t="s">
        <v>25</v>
      </c>
      <c r="B102" s="3">
        <v>2</v>
      </c>
      <c r="C102" s="3">
        <v>2</v>
      </c>
      <c r="D102" s="3">
        <v>34</v>
      </c>
      <c r="E102" s="3">
        <v>62</v>
      </c>
      <c r="F102" s="3">
        <v>135.5</v>
      </c>
      <c r="G102" s="3">
        <v>2</v>
      </c>
      <c r="H102" s="3">
        <v>79.145790000000005</v>
      </c>
      <c r="I102" s="3">
        <v>16</v>
      </c>
      <c r="J102" s="3">
        <v>21</v>
      </c>
      <c r="K102">
        <f t="shared" si="18"/>
        <v>24.780567117585846</v>
      </c>
      <c r="L102">
        <f t="shared" si="25"/>
        <v>0</v>
      </c>
      <c r="M102">
        <f t="shared" si="26"/>
        <v>1</v>
      </c>
      <c r="N102">
        <f t="shared" si="27"/>
        <v>0</v>
      </c>
      <c r="O102">
        <f t="shared" si="28"/>
        <v>0</v>
      </c>
      <c r="P102">
        <f t="shared" si="19"/>
        <v>0</v>
      </c>
      <c r="Q102">
        <f t="shared" si="20"/>
        <v>1</v>
      </c>
      <c r="R102">
        <f t="shared" si="21"/>
        <v>0</v>
      </c>
      <c r="S102">
        <f t="shared" si="22"/>
        <v>0</v>
      </c>
      <c r="T102">
        <f t="shared" si="23"/>
        <v>0</v>
      </c>
      <c r="U102">
        <f t="shared" si="24"/>
        <v>0</v>
      </c>
      <c r="V102">
        <f t="shared" si="29"/>
        <v>0</v>
      </c>
      <c r="W102">
        <f t="shared" si="30"/>
        <v>1</v>
      </c>
      <c r="X102">
        <f t="shared" si="31"/>
        <v>0</v>
      </c>
      <c r="Y102">
        <f t="shared" si="32"/>
        <v>1</v>
      </c>
      <c r="Z102">
        <f t="shared" si="33"/>
        <v>0</v>
      </c>
      <c r="AA102">
        <f t="shared" si="34"/>
        <v>0</v>
      </c>
      <c r="AB102">
        <f t="shared" si="35"/>
        <v>5</v>
      </c>
    </row>
    <row r="103" spans="1:28" x14ac:dyDescent="0.25">
      <c r="A103" s="2" t="s">
        <v>979</v>
      </c>
      <c r="B103" s="3">
        <v>3</v>
      </c>
      <c r="C103" s="3">
        <v>3</v>
      </c>
      <c r="D103" s="3">
        <v>34</v>
      </c>
      <c r="E103" s="3">
        <v>63.666666666666664</v>
      </c>
      <c r="F103" s="3">
        <v>173</v>
      </c>
      <c r="G103" s="3">
        <v>3</v>
      </c>
      <c r="H103" s="3">
        <v>69.582480000000004</v>
      </c>
      <c r="I103" s="3">
        <v>28</v>
      </c>
      <c r="J103" s="3">
        <v>30</v>
      </c>
      <c r="K103">
        <f t="shared" si="18"/>
        <v>30.003865025629782</v>
      </c>
      <c r="L103">
        <f t="shared" si="25"/>
        <v>0</v>
      </c>
      <c r="M103">
        <f t="shared" si="26"/>
        <v>0</v>
      </c>
      <c r="N103">
        <f t="shared" si="27"/>
        <v>0</v>
      </c>
      <c r="O103">
        <f t="shared" si="28"/>
        <v>1</v>
      </c>
      <c r="P103">
        <f t="shared" si="19"/>
        <v>0</v>
      </c>
      <c r="Q103">
        <f t="shared" si="20"/>
        <v>0</v>
      </c>
      <c r="R103">
        <f t="shared" si="21"/>
        <v>0</v>
      </c>
      <c r="S103">
        <f t="shared" si="22"/>
        <v>0</v>
      </c>
      <c r="T103">
        <f t="shared" si="23"/>
        <v>0</v>
      </c>
      <c r="U103">
        <f t="shared" si="24"/>
        <v>1</v>
      </c>
      <c r="V103">
        <f t="shared" si="29"/>
        <v>1</v>
      </c>
      <c r="W103">
        <f t="shared" si="30"/>
        <v>0</v>
      </c>
      <c r="X103">
        <f t="shared" si="31"/>
        <v>0</v>
      </c>
      <c r="Y103">
        <f t="shared" si="32"/>
        <v>0</v>
      </c>
      <c r="Z103">
        <f t="shared" si="33"/>
        <v>0</v>
      </c>
      <c r="AA103">
        <f t="shared" si="34"/>
        <v>0</v>
      </c>
      <c r="AB103">
        <f t="shared" si="35"/>
        <v>2</v>
      </c>
    </row>
    <row r="104" spans="1:28" x14ac:dyDescent="0.25">
      <c r="A104" s="2" t="s">
        <v>756</v>
      </c>
      <c r="B104" s="3">
        <v>5</v>
      </c>
      <c r="C104" s="3">
        <v>5</v>
      </c>
      <c r="D104" s="3">
        <v>33</v>
      </c>
      <c r="E104" s="3">
        <v>60</v>
      </c>
      <c r="F104" s="3">
        <v>125.6</v>
      </c>
      <c r="G104" s="3">
        <v>5</v>
      </c>
      <c r="H104" s="3">
        <v>56.495551999999996</v>
      </c>
      <c r="I104" s="3">
        <v>28</v>
      </c>
      <c r="J104" s="3">
        <v>30</v>
      </c>
      <c r="K104">
        <f t="shared" si="18"/>
        <v>24.526888888888887</v>
      </c>
      <c r="L104">
        <f t="shared" si="25"/>
        <v>0</v>
      </c>
      <c r="M104">
        <f t="shared" si="26"/>
        <v>1</v>
      </c>
      <c r="N104">
        <f t="shared" si="27"/>
        <v>0</v>
      </c>
      <c r="O104">
        <f t="shared" si="28"/>
        <v>0</v>
      </c>
      <c r="P104">
        <f t="shared" si="19"/>
        <v>1</v>
      </c>
      <c r="Q104">
        <f t="shared" si="20"/>
        <v>0</v>
      </c>
      <c r="R104">
        <f t="shared" si="21"/>
        <v>0</v>
      </c>
      <c r="S104">
        <f t="shared" si="22"/>
        <v>0</v>
      </c>
      <c r="T104">
        <f t="shared" si="23"/>
        <v>0</v>
      </c>
      <c r="U104">
        <f t="shared" si="24"/>
        <v>0</v>
      </c>
      <c r="V104">
        <f t="shared" si="29"/>
        <v>1</v>
      </c>
      <c r="W104">
        <f t="shared" si="30"/>
        <v>0</v>
      </c>
      <c r="X104">
        <f t="shared" si="31"/>
        <v>0</v>
      </c>
      <c r="Y104">
        <f t="shared" si="32"/>
        <v>0</v>
      </c>
      <c r="Z104">
        <f t="shared" si="33"/>
        <v>0</v>
      </c>
      <c r="AA104">
        <f t="shared" si="34"/>
        <v>0</v>
      </c>
      <c r="AB104">
        <f t="shared" si="35"/>
        <v>2</v>
      </c>
    </row>
    <row r="105" spans="1:28" x14ac:dyDescent="0.25">
      <c r="A105" s="2" t="s">
        <v>815</v>
      </c>
      <c r="B105" s="3">
        <v>5</v>
      </c>
      <c r="C105" s="3">
        <v>5</v>
      </c>
      <c r="D105" s="3">
        <v>33</v>
      </c>
      <c r="E105" s="3">
        <v>70</v>
      </c>
      <c r="F105" s="3">
        <v>166.8</v>
      </c>
      <c r="G105" s="3">
        <v>6</v>
      </c>
      <c r="H105" s="3">
        <v>65.494865000000004</v>
      </c>
      <c r="I105" s="3">
        <v>28</v>
      </c>
      <c r="J105" s="3">
        <v>30</v>
      </c>
      <c r="K105">
        <f t="shared" si="18"/>
        <v>23.930693877551022</v>
      </c>
      <c r="L105">
        <f t="shared" si="25"/>
        <v>0</v>
      </c>
      <c r="M105">
        <f t="shared" si="26"/>
        <v>1</v>
      </c>
      <c r="N105">
        <f t="shared" si="27"/>
        <v>0</v>
      </c>
      <c r="O105">
        <f t="shared" si="28"/>
        <v>0</v>
      </c>
      <c r="P105">
        <f t="shared" si="19"/>
        <v>1</v>
      </c>
      <c r="Q105">
        <f t="shared" si="20"/>
        <v>0</v>
      </c>
      <c r="R105">
        <f t="shared" si="21"/>
        <v>0</v>
      </c>
      <c r="S105">
        <f t="shared" si="22"/>
        <v>0</v>
      </c>
      <c r="T105">
        <f t="shared" si="23"/>
        <v>0</v>
      </c>
      <c r="U105">
        <f t="shared" si="24"/>
        <v>0</v>
      </c>
      <c r="V105">
        <f t="shared" si="29"/>
        <v>1</v>
      </c>
      <c r="W105">
        <f t="shared" si="30"/>
        <v>0</v>
      </c>
      <c r="X105">
        <f t="shared" si="31"/>
        <v>0</v>
      </c>
      <c r="Y105">
        <f t="shared" si="32"/>
        <v>0</v>
      </c>
      <c r="Z105">
        <f t="shared" si="33"/>
        <v>0</v>
      </c>
      <c r="AA105">
        <f t="shared" si="34"/>
        <v>0</v>
      </c>
      <c r="AB105">
        <f t="shared" si="35"/>
        <v>2</v>
      </c>
    </row>
    <row r="106" spans="1:28" x14ac:dyDescent="0.25">
      <c r="A106" s="2" t="s">
        <v>1074</v>
      </c>
      <c r="B106" s="3">
        <v>3</v>
      </c>
      <c r="C106" s="3">
        <v>3</v>
      </c>
      <c r="D106" s="3">
        <v>33</v>
      </c>
      <c r="E106" s="3">
        <v>65.333333333333329</v>
      </c>
      <c r="F106" s="3">
        <v>175</v>
      </c>
      <c r="G106" s="3">
        <v>3</v>
      </c>
      <c r="H106" s="3">
        <v>78.910330000000002</v>
      </c>
      <c r="I106" s="3">
        <v>28</v>
      </c>
      <c r="J106" s="3">
        <v>29</v>
      </c>
      <c r="K106">
        <f t="shared" si="18"/>
        <v>28.821975218658896</v>
      </c>
      <c r="L106">
        <f t="shared" si="25"/>
        <v>0</v>
      </c>
      <c r="M106">
        <f t="shared" si="26"/>
        <v>0</v>
      </c>
      <c r="N106">
        <f t="shared" si="27"/>
        <v>1</v>
      </c>
      <c r="O106">
        <f t="shared" si="28"/>
        <v>0</v>
      </c>
      <c r="P106">
        <f t="shared" si="19"/>
        <v>0</v>
      </c>
      <c r="Q106">
        <f t="shared" si="20"/>
        <v>0</v>
      </c>
      <c r="R106">
        <f t="shared" si="21"/>
        <v>0</v>
      </c>
      <c r="S106">
        <f t="shared" si="22"/>
        <v>1</v>
      </c>
      <c r="T106">
        <f t="shared" si="23"/>
        <v>0</v>
      </c>
      <c r="U106">
        <f t="shared" si="24"/>
        <v>0</v>
      </c>
      <c r="V106">
        <f t="shared" si="29"/>
        <v>1</v>
      </c>
      <c r="W106">
        <f t="shared" si="30"/>
        <v>0</v>
      </c>
      <c r="X106">
        <f t="shared" si="31"/>
        <v>0</v>
      </c>
      <c r="Y106">
        <f t="shared" si="32"/>
        <v>0</v>
      </c>
      <c r="Z106">
        <f t="shared" si="33"/>
        <v>0</v>
      </c>
      <c r="AA106">
        <f t="shared" si="34"/>
        <v>0</v>
      </c>
      <c r="AB106">
        <f t="shared" si="35"/>
        <v>1</v>
      </c>
    </row>
    <row r="107" spans="1:28" x14ac:dyDescent="0.25">
      <c r="A107" s="2" t="s">
        <v>1162</v>
      </c>
      <c r="B107" s="3">
        <v>3</v>
      </c>
      <c r="C107" s="3">
        <v>3</v>
      </c>
      <c r="D107" s="3">
        <v>34</v>
      </c>
      <c r="E107" s="3">
        <v>67</v>
      </c>
      <c r="F107" s="3">
        <v>180</v>
      </c>
      <c r="G107" s="3">
        <v>3</v>
      </c>
      <c r="H107" s="3">
        <v>71.479804999999999</v>
      </c>
      <c r="I107" s="3">
        <v>28</v>
      </c>
      <c r="J107" s="3">
        <v>30</v>
      </c>
      <c r="K107">
        <f t="shared" si="18"/>
        <v>28.188906215192695</v>
      </c>
      <c r="L107">
        <f t="shared" si="25"/>
        <v>0</v>
      </c>
      <c r="M107">
        <f t="shared" si="26"/>
        <v>0</v>
      </c>
      <c r="N107">
        <f t="shared" si="27"/>
        <v>1</v>
      </c>
      <c r="O107">
        <f t="shared" si="28"/>
        <v>0</v>
      </c>
      <c r="P107">
        <f t="shared" si="19"/>
        <v>0</v>
      </c>
      <c r="Q107">
        <f t="shared" si="20"/>
        <v>0</v>
      </c>
      <c r="R107">
        <f t="shared" si="21"/>
        <v>0</v>
      </c>
      <c r="S107">
        <f t="shared" si="22"/>
        <v>1</v>
      </c>
      <c r="T107">
        <f t="shared" si="23"/>
        <v>0</v>
      </c>
      <c r="U107">
        <f t="shared" si="24"/>
        <v>0</v>
      </c>
      <c r="V107">
        <f t="shared" si="29"/>
        <v>1</v>
      </c>
      <c r="W107">
        <f t="shared" si="30"/>
        <v>0</v>
      </c>
      <c r="X107">
        <f t="shared" si="31"/>
        <v>0</v>
      </c>
      <c r="Y107">
        <f t="shared" si="32"/>
        <v>0</v>
      </c>
      <c r="Z107">
        <f t="shared" si="33"/>
        <v>0</v>
      </c>
      <c r="AA107">
        <f t="shared" si="34"/>
        <v>0</v>
      </c>
      <c r="AB107">
        <f t="shared" si="35"/>
        <v>2</v>
      </c>
    </row>
    <row r="108" spans="1:28" x14ac:dyDescent="0.25">
      <c r="A108" s="2" t="s">
        <v>928</v>
      </c>
      <c r="B108" s="3">
        <v>4</v>
      </c>
      <c r="C108" s="3">
        <v>4</v>
      </c>
      <c r="D108" s="3">
        <v>23</v>
      </c>
      <c r="E108" s="3">
        <v>65.75</v>
      </c>
      <c r="F108" s="3">
        <v>163.25</v>
      </c>
      <c r="G108" s="3">
        <v>5</v>
      </c>
      <c r="H108" s="3">
        <v>49.503079999999997</v>
      </c>
      <c r="I108" s="3">
        <v>30</v>
      </c>
      <c r="J108" s="3">
        <v>30</v>
      </c>
      <c r="K108">
        <f t="shared" si="18"/>
        <v>26.547094796802035</v>
      </c>
      <c r="L108">
        <f t="shared" si="25"/>
        <v>0</v>
      </c>
      <c r="M108">
        <f t="shared" si="26"/>
        <v>0</v>
      </c>
      <c r="N108">
        <f t="shared" si="27"/>
        <v>1</v>
      </c>
      <c r="O108">
        <f t="shared" si="28"/>
        <v>0</v>
      </c>
      <c r="P108">
        <f t="shared" si="19"/>
        <v>0</v>
      </c>
      <c r="Q108">
        <f t="shared" si="20"/>
        <v>0</v>
      </c>
      <c r="R108">
        <f t="shared" si="21"/>
        <v>1</v>
      </c>
      <c r="S108">
        <f t="shared" si="22"/>
        <v>0</v>
      </c>
      <c r="T108">
        <f t="shared" si="23"/>
        <v>0</v>
      </c>
      <c r="U108">
        <f t="shared" si="24"/>
        <v>0</v>
      </c>
      <c r="V108">
        <f t="shared" si="29"/>
        <v>1</v>
      </c>
      <c r="W108">
        <f t="shared" si="30"/>
        <v>0</v>
      </c>
      <c r="X108">
        <f t="shared" si="31"/>
        <v>0</v>
      </c>
      <c r="Y108">
        <f t="shared" si="32"/>
        <v>0</v>
      </c>
      <c r="Z108">
        <f t="shared" si="33"/>
        <v>0</v>
      </c>
      <c r="AA108">
        <f t="shared" si="34"/>
        <v>0</v>
      </c>
      <c r="AB108">
        <f t="shared" si="35"/>
        <v>0</v>
      </c>
    </row>
    <row r="109" spans="1:28" x14ac:dyDescent="0.25">
      <c r="A109" s="2" t="s">
        <v>547</v>
      </c>
      <c r="B109" s="3">
        <v>9</v>
      </c>
      <c r="C109" s="3">
        <v>8</v>
      </c>
      <c r="D109" s="3">
        <v>22</v>
      </c>
      <c r="E109" s="3">
        <v>71.25</v>
      </c>
      <c r="F109" s="3">
        <v>296.88888888888891</v>
      </c>
      <c r="G109" s="3">
        <v>9</v>
      </c>
      <c r="H109" s="3">
        <v>67.446950000000001</v>
      </c>
      <c r="I109" s="3">
        <v>25</v>
      </c>
      <c r="J109" s="3">
        <v>30</v>
      </c>
      <c r="K109">
        <f t="shared" si="18"/>
        <v>41.113034437946723</v>
      </c>
      <c r="L109">
        <f t="shared" si="25"/>
        <v>0</v>
      </c>
      <c r="M109">
        <f t="shared" si="26"/>
        <v>0</v>
      </c>
      <c r="N109">
        <f t="shared" si="27"/>
        <v>0</v>
      </c>
      <c r="O109">
        <f t="shared" si="28"/>
        <v>1</v>
      </c>
      <c r="P109">
        <f t="shared" si="19"/>
        <v>0</v>
      </c>
      <c r="Q109">
        <f t="shared" si="20"/>
        <v>0</v>
      </c>
      <c r="R109">
        <f t="shared" si="21"/>
        <v>0</v>
      </c>
      <c r="S109">
        <f t="shared" si="22"/>
        <v>0</v>
      </c>
      <c r="T109">
        <f t="shared" si="23"/>
        <v>1</v>
      </c>
      <c r="U109">
        <f t="shared" si="24"/>
        <v>0</v>
      </c>
      <c r="V109">
        <f t="shared" si="29"/>
        <v>1</v>
      </c>
      <c r="W109">
        <f t="shared" si="30"/>
        <v>0</v>
      </c>
      <c r="X109">
        <f t="shared" si="31"/>
        <v>0</v>
      </c>
      <c r="Y109">
        <f t="shared" si="32"/>
        <v>0</v>
      </c>
      <c r="Z109">
        <f t="shared" si="33"/>
        <v>0</v>
      </c>
      <c r="AA109">
        <f t="shared" si="34"/>
        <v>0</v>
      </c>
      <c r="AB109">
        <f t="shared" si="35"/>
        <v>5</v>
      </c>
    </row>
    <row r="110" spans="1:28" x14ac:dyDescent="0.25">
      <c r="A110" s="2" t="s">
        <v>863</v>
      </c>
      <c r="B110" s="3">
        <v>2</v>
      </c>
      <c r="C110" s="3">
        <v>2</v>
      </c>
      <c r="D110" s="3">
        <v>34</v>
      </c>
      <c r="E110" s="3">
        <v>67</v>
      </c>
      <c r="F110" s="3">
        <v>167</v>
      </c>
      <c r="G110" s="3">
        <v>3</v>
      </c>
      <c r="H110" s="3">
        <v>77.462010000000006</v>
      </c>
      <c r="I110" s="3">
        <v>27</v>
      </c>
      <c r="J110" s="3">
        <v>28</v>
      </c>
      <c r="K110">
        <f t="shared" si="18"/>
        <v>26.153040766317666</v>
      </c>
      <c r="L110">
        <f t="shared" si="25"/>
        <v>0</v>
      </c>
      <c r="M110">
        <f t="shared" si="26"/>
        <v>0</v>
      </c>
      <c r="N110">
        <f t="shared" si="27"/>
        <v>1</v>
      </c>
      <c r="O110">
        <f t="shared" si="28"/>
        <v>0</v>
      </c>
      <c r="P110">
        <f t="shared" si="19"/>
        <v>0</v>
      </c>
      <c r="Q110">
        <f t="shared" si="20"/>
        <v>0</v>
      </c>
      <c r="R110">
        <f t="shared" si="21"/>
        <v>0</v>
      </c>
      <c r="S110">
        <f t="shared" si="22"/>
        <v>1</v>
      </c>
      <c r="T110">
        <f t="shared" si="23"/>
        <v>0</v>
      </c>
      <c r="U110">
        <f t="shared" si="24"/>
        <v>0</v>
      </c>
      <c r="V110">
        <f t="shared" si="29"/>
        <v>1</v>
      </c>
      <c r="W110">
        <f t="shared" si="30"/>
        <v>0</v>
      </c>
      <c r="X110">
        <f t="shared" si="31"/>
        <v>0</v>
      </c>
      <c r="Y110">
        <f t="shared" si="32"/>
        <v>0</v>
      </c>
      <c r="Z110">
        <f t="shared" si="33"/>
        <v>0</v>
      </c>
      <c r="AA110">
        <f t="shared" si="34"/>
        <v>0</v>
      </c>
      <c r="AB110">
        <f t="shared" si="35"/>
        <v>1</v>
      </c>
    </row>
    <row r="111" spans="1:28" x14ac:dyDescent="0.25">
      <c r="A111" s="2" t="s">
        <v>957</v>
      </c>
      <c r="B111" s="3">
        <v>6</v>
      </c>
      <c r="C111" s="3">
        <v>6</v>
      </c>
      <c r="D111" s="3">
        <v>34</v>
      </c>
      <c r="E111" s="3">
        <v>66.5</v>
      </c>
      <c r="F111" s="3">
        <v>196.16666666666666</v>
      </c>
      <c r="G111" s="3">
        <v>6</v>
      </c>
      <c r="H111" s="3">
        <v>70.680359999999993</v>
      </c>
      <c r="I111" s="3">
        <v>21</v>
      </c>
      <c r="J111" s="3">
        <v>29</v>
      </c>
      <c r="K111">
        <f t="shared" si="18"/>
        <v>31.184389545291801</v>
      </c>
      <c r="L111">
        <f t="shared" si="25"/>
        <v>0</v>
      </c>
      <c r="M111">
        <f t="shared" si="26"/>
        <v>0</v>
      </c>
      <c r="N111">
        <f t="shared" si="27"/>
        <v>0</v>
      </c>
      <c r="O111">
        <f t="shared" si="28"/>
        <v>1</v>
      </c>
      <c r="P111">
        <f t="shared" si="19"/>
        <v>0</v>
      </c>
      <c r="Q111">
        <f t="shared" si="20"/>
        <v>0</v>
      </c>
      <c r="R111">
        <f t="shared" si="21"/>
        <v>0</v>
      </c>
      <c r="S111">
        <f t="shared" si="22"/>
        <v>0</v>
      </c>
      <c r="T111">
        <f t="shared" si="23"/>
        <v>0</v>
      </c>
      <c r="U111">
        <f t="shared" si="24"/>
        <v>1</v>
      </c>
      <c r="V111">
        <f t="shared" si="29"/>
        <v>0</v>
      </c>
      <c r="W111">
        <f t="shared" si="30"/>
        <v>1</v>
      </c>
      <c r="X111">
        <f t="shared" si="31"/>
        <v>0</v>
      </c>
      <c r="Y111">
        <f t="shared" si="32"/>
        <v>0</v>
      </c>
      <c r="Z111">
        <f t="shared" si="33"/>
        <v>0</v>
      </c>
      <c r="AA111">
        <f t="shared" si="34"/>
        <v>1</v>
      </c>
      <c r="AB111">
        <f t="shared" si="35"/>
        <v>8</v>
      </c>
    </row>
    <row r="112" spans="1:28" x14ac:dyDescent="0.25">
      <c r="A112" s="2" t="s">
        <v>217</v>
      </c>
      <c r="B112" s="3">
        <v>11</v>
      </c>
      <c r="C112" s="3">
        <v>11</v>
      </c>
      <c r="D112" s="3">
        <v>33</v>
      </c>
      <c r="E112" s="3">
        <v>65.090909090909093</v>
      </c>
      <c r="F112" s="3">
        <v>153.81818181818181</v>
      </c>
      <c r="G112" s="3">
        <v>11</v>
      </c>
      <c r="H112" s="3">
        <v>71.132100000000008</v>
      </c>
      <c r="I112" s="3">
        <v>29</v>
      </c>
      <c r="J112" s="3">
        <v>30</v>
      </c>
      <c r="K112">
        <f t="shared" si="18"/>
        <v>25.522447801254639</v>
      </c>
      <c r="L112">
        <f t="shared" si="25"/>
        <v>0</v>
      </c>
      <c r="M112">
        <f t="shared" si="26"/>
        <v>0</v>
      </c>
      <c r="N112">
        <f t="shared" si="27"/>
        <v>1</v>
      </c>
      <c r="O112">
        <f t="shared" si="28"/>
        <v>0</v>
      </c>
      <c r="P112">
        <f t="shared" si="19"/>
        <v>0</v>
      </c>
      <c r="Q112">
        <f t="shared" si="20"/>
        <v>0</v>
      </c>
      <c r="R112">
        <f t="shared" si="21"/>
        <v>0</v>
      </c>
      <c r="S112">
        <f t="shared" si="22"/>
        <v>1</v>
      </c>
      <c r="T112">
        <f t="shared" si="23"/>
        <v>0</v>
      </c>
      <c r="U112">
        <f t="shared" si="24"/>
        <v>0</v>
      </c>
      <c r="V112">
        <f t="shared" si="29"/>
        <v>1</v>
      </c>
      <c r="W112">
        <f t="shared" si="30"/>
        <v>0</v>
      </c>
      <c r="X112">
        <f t="shared" si="31"/>
        <v>0</v>
      </c>
      <c r="Y112">
        <f t="shared" si="32"/>
        <v>0</v>
      </c>
      <c r="Z112">
        <f t="shared" si="33"/>
        <v>0</v>
      </c>
      <c r="AA112">
        <f t="shared" si="34"/>
        <v>0</v>
      </c>
      <c r="AB112">
        <f t="shared" si="35"/>
        <v>1</v>
      </c>
    </row>
    <row r="113" spans="1:28" x14ac:dyDescent="0.25">
      <c r="A113" s="2" t="s">
        <v>216</v>
      </c>
      <c r="B113" s="3">
        <v>7</v>
      </c>
      <c r="C113" s="3">
        <v>6</v>
      </c>
      <c r="D113" s="3">
        <v>33</v>
      </c>
      <c r="E113" s="3">
        <v>65</v>
      </c>
      <c r="F113" s="3">
        <v>170.85714285714286</v>
      </c>
      <c r="G113" s="3">
        <v>11</v>
      </c>
      <c r="H113" s="3">
        <v>59.663246000000001</v>
      </c>
      <c r="I113" s="3">
        <v>27</v>
      </c>
      <c r="J113" s="3">
        <v>30</v>
      </c>
      <c r="K113">
        <f t="shared" si="18"/>
        <v>28.42901098901099</v>
      </c>
      <c r="L113">
        <f t="shared" si="25"/>
        <v>0</v>
      </c>
      <c r="M113">
        <f t="shared" si="26"/>
        <v>0</v>
      </c>
      <c r="N113">
        <f t="shared" si="27"/>
        <v>1</v>
      </c>
      <c r="O113">
        <f t="shared" si="28"/>
        <v>0</v>
      </c>
      <c r="P113">
        <f t="shared" si="19"/>
        <v>0</v>
      </c>
      <c r="Q113">
        <f t="shared" si="20"/>
        <v>0</v>
      </c>
      <c r="R113">
        <f t="shared" si="21"/>
        <v>1</v>
      </c>
      <c r="S113">
        <f t="shared" si="22"/>
        <v>0</v>
      </c>
      <c r="T113">
        <f t="shared" si="23"/>
        <v>0</v>
      </c>
      <c r="U113">
        <f t="shared" si="24"/>
        <v>0</v>
      </c>
      <c r="V113">
        <f t="shared" si="29"/>
        <v>1</v>
      </c>
      <c r="W113">
        <f t="shared" si="30"/>
        <v>0</v>
      </c>
      <c r="X113">
        <f t="shared" si="31"/>
        <v>0</v>
      </c>
      <c r="Y113">
        <f t="shared" si="32"/>
        <v>0</v>
      </c>
      <c r="Z113">
        <f t="shared" si="33"/>
        <v>0</v>
      </c>
      <c r="AA113">
        <f t="shared" si="34"/>
        <v>0</v>
      </c>
      <c r="AB113">
        <f t="shared" si="35"/>
        <v>3</v>
      </c>
    </row>
    <row r="114" spans="1:28" x14ac:dyDescent="0.25">
      <c r="A114" s="2" t="s">
        <v>231</v>
      </c>
      <c r="B114" s="3">
        <v>6</v>
      </c>
      <c r="C114" s="3">
        <v>6</v>
      </c>
      <c r="D114" s="3">
        <v>33</v>
      </c>
      <c r="E114" s="3">
        <v>70</v>
      </c>
      <c r="F114" s="3">
        <v>171.5</v>
      </c>
      <c r="G114" s="3">
        <v>6</v>
      </c>
      <c r="H114" s="3">
        <v>80.325806</v>
      </c>
      <c r="I114" s="3">
        <v>23</v>
      </c>
      <c r="J114" s="3">
        <v>29</v>
      </c>
      <c r="K114">
        <f t="shared" si="18"/>
        <v>24.605</v>
      </c>
      <c r="L114">
        <f t="shared" si="25"/>
        <v>0</v>
      </c>
      <c r="M114">
        <f t="shared" si="26"/>
        <v>1</v>
      </c>
      <c r="N114">
        <f t="shared" si="27"/>
        <v>0</v>
      </c>
      <c r="O114">
        <f t="shared" si="28"/>
        <v>0</v>
      </c>
      <c r="P114">
        <f t="shared" si="19"/>
        <v>0</v>
      </c>
      <c r="Q114">
        <f t="shared" si="20"/>
        <v>1</v>
      </c>
      <c r="R114">
        <f t="shared" si="21"/>
        <v>0</v>
      </c>
      <c r="S114">
        <f t="shared" si="22"/>
        <v>0</v>
      </c>
      <c r="T114">
        <f t="shared" si="23"/>
        <v>0</v>
      </c>
      <c r="U114">
        <f t="shared" si="24"/>
        <v>0</v>
      </c>
      <c r="V114">
        <f t="shared" si="29"/>
        <v>0</v>
      </c>
      <c r="W114">
        <f t="shared" si="30"/>
        <v>1</v>
      </c>
      <c r="X114">
        <f t="shared" si="31"/>
        <v>0</v>
      </c>
      <c r="Y114">
        <f t="shared" si="32"/>
        <v>1</v>
      </c>
      <c r="Z114">
        <f t="shared" si="33"/>
        <v>0</v>
      </c>
      <c r="AA114">
        <f t="shared" si="34"/>
        <v>0</v>
      </c>
      <c r="AB114">
        <f t="shared" si="35"/>
        <v>6</v>
      </c>
    </row>
    <row r="115" spans="1:28" x14ac:dyDescent="0.25">
      <c r="A115" s="2" t="s">
        <v>959</v>
      </c>
      <c r="B115" s="3">
        <v>4</v>
      </c>
      <c r="C115" s="3">
        <v>4</v>
      </c>
      <c r="D115" s="3">
        <v>33</v>
      </c>
      <c r="E115" s="3">
        <v>58.5</v>
      </c>
      <c r="F115" s="3">
        <v>127.75</v>
      </c>
      <c r="G115" s="3">
        <v>4</v>
      </c>
      <c r="H115" s="3">
        <v>71.490759999999995</v>
      </c>
      <c r="I115" s="3">
        <v>28</v>
      </c>
      <c r="J115" s="3">
        <v>30</v>
      </c>
      <c r="K115">
        <f t="shared" si="18"/>
        <v>26.242457447585654</v>
      </c>
      <c r="L115">
        <f t="shared" si="25"/>
        <v>0</v>
      </c>
      <c r="M115">
        <f t="shared" si="26"/>
        <v>0</v>
      </c>
      <c r="N115">
        <f t="shared" si="27"/>
        <v>1</v>
      </c>
      <c r="O115">
        <f t="shared" si="28"/>
        <v>0</v>
      </c>
      <c r="P115">
        <f t="shared" si="19"/>
        <v>0</v>
      </c>
      <c r="Q115">
        <f t="shared" si="20"/>
        <v>0</v>
      </c>
      <c r="R115">
        <f t="shared" si="21"/>
        <v>0</v>
      </c>
      <c r="S115">
        <f t="shared" si="22"/>
        <v>1</v>
      </c>
      <c r="T115">
        <f t="shared" si="23"/>
        <v>0</v>
      </c>
      <c r="U115">
        <f t="shared" si="24"/>
        <v>0</v>
      </c>
      <c r="V115">
        <f t="shared" si="29"/>
        <v>1</v>
      </c>
      <c r="W115">
        <f t="shared" si="30"/>
        <v>0</v>
      </c>
      <c r="X115">
        <f t="shared" si="31"/>
        <v>0</v>
      </c>
      <c r="Y115">
        <f t="shared" si="32"/>
        <v>0</v>
      </c>
      <c r="Z115">
        <f t="shared" si="33"/>
        <v>0</v>
      </c>
      <c r="AA115">
        <f t="shared" si="34"/>
        <v>0</v>
      </c>
      <c r="AB115">
        <f t="shared" si="35"/>
        <v>2</v>
      </c>
    </row>
    <row r="116" spans="1:28" x14ac:dyDescent="0.25">
      <c r="A116" s="2" t="s">
        <v>126</v>
      </c>
      <c r="B116" s="3">
        <v>7</v>
      </c>
      <c r="C116" s="3">
        <v>6</v>
      </c>
      <c r="D116" s="3">
        <v>34</v>
      </c>
      <c r="E116" s="3">
        <v>71.5</v>
      </c>
      <c r="F116" s="3">
        <v>196.57142857142858</v>
      </c>
      <c r="G116" s="3">
        <v>7</v>
      </c>
      <c r="H116" s="3">
        <v>65.05407000000001</v>
      </c>
      <c r="I116" s="3">
        <v>27</v>
      </c>
      <c r="J116" s="3">
        <v>30</v>
      </c>
      <c r="K116">
        <f t="shared" si="18"/>
        <v>27.031094779346528</v>
      </c>
      <c r="L116">
        <f t="shared" si="25"/>
        <v>0</v>
      </c>
      <c r="M116">
        <f t="shared" si="26"/>
        <v>0</v>
      </c>
      <c r="N116">
        <f t="shared" si="27"/>
        <v>1</v>
      </c>
      <c r="O116">
        <f t="shared" si="28"/>
        <v>0</v>
      </c>
      <c r="P116">
        <f t="shared" si="19"/>
        <v>0</v>
      </c>
      <c r="Q116">
        <f t="shared" si="20"/>
        <v>0</v>
      </c>
      <c r="R116">
        <f t="shared" si="21"/>
        <v>1</v>
      </c>
      <c r="S116">
        <f t="shared" si="22"/>
        <v>0</v>
      </c>
      <c r="T116">
        <f t="shared" si="23"/>
        <v>0</v>
      </c>
      <c r="U116">
        <f t="shared" si="24"/>
        <v>0</v>
      </c>
      <c r="V116">
        <f t="shared" si="29"/>
        <v>1</v>
      </c>
      <c r="W116">
        <f t="shared" si="30"/>
        <v>0</v>
      </c>
      <c r="X116">
        <f t="shared" si="31"/>
        <v>0</v>
      </c>
      <c r="Y116">
        <f t="shared" si="32"/>
        <v>0</v>
      </c>
      <c r="Z116">
        <f t="shared" si="33"/>
        <v>0</v>
      </c>
      <c r="AA116">
        <f t="shared" si="34"/>
        <v>0</v>
      </c>
      <c r="AB116">
        <f t="shared" si="35"/>
        <v>3</v>
      </c>
    </row>
    <row r="117" spans="1:28" x14ac:dyDescent="0.25">
      <c r="A117" s="2" t="s">
        <v>53</v>
      </c>
      <c r="B117" s="3">
        <v>8</v>
      </c>
      <c r="C117" s="3">
        <v>8</v>
      </c>
      <c r="D117" s="3">
        <v>33</v>
      </c>
      <c r="E117" s="3">
        <v>72</v>
      </c>
      <c r="F117" s="3">
        <v>191.375</v>
      </c>
      <c r="G117" s="3">
        <v>9</v>
      </c>
      <c r="H117" s="3">
        <v>66.49145</v>
      </c>
      <c r="I117" s="3">
        <v>26</v>
      </c>
      <c r="J117" s="3">
        <v>30</v>
      </c>
      <c r="K117">
        <f t="shared" si="18"/>
        <v>25.952281057098766</v>
      </c>
      <c r="L117">
        <f t="shared" si="25"/>
        <v>0</v>
      </c>
      <c r="M117">
        <f t="shared" si="26"/>
        <v>0</v>
      </c>
      <c r="N117">
        <f t="shared" si="27"/>
        <v>1</v>
      </c>
      <c r="O117">
        <f t="shared" si="28"/>
        <v>0</v>
      </c>
      <c r="P117">
        <f t="shared" si="19"/>
        <v>0</v>
      </c>
      <c r="Q117">
        <f t="shared" si="20"/>
        <v>0</v>
      </c>
      <c r="R117">
        <f t="shared" si="21"/>
        <v>1</v>
      </c>
      <c r="S117">
        <f t="shared" si="22"/>
        <v>0</v>
      </c>
      <c r="T117">
        <f t="shared" si="23"/>
        <v>0</v>
      </c>
      <c r="U117">
        <f t="shared" si="24"/>
        <v>0</v>
      </c>
      <c r="V117">
        <f t="shared" si="29"/>
        <v>1</v>
      </c>
      <c r="W117">
        <f t="shared" si="30"/>
        <v>0</v>
      </c>
      <c r="X117">
        <f t="shared" si="31"/>
        <v>0</v>
      </c>
      <c r="Y117">
        <f t="shared" si="32"/>
        <v>0</v>
      </c>
      <c r="Z117">
        <f t="shared" si="33"/>
        <v>0</v>
      </c>
      <c r="AA117">
        <f t="shared" si="34"/>
        <v>0</v>
      </c>
      <c r="AB117">
        <f t="shared" si="35"/>
        <v>4</v>
      </c>
    </row>
    <row r="118" spans="1:28" x14ac:dyDescent="0.25">
      <c r="A118" s="2" t="s">
        <v>211</v>
      </c>
      <c r="B118" s="3">
        <v>7</v>
      </c>
      <c r="C118" s="3">
        <v>6</v>
      </c>
      <c r="D118" s="3">
        <v>34</v>
      </c>
      <c r="E118" s="3">
        <v>62</v>
      </c>
      <c r="F118" s="3">
        <v>104.28571428571429</v>
      </c>
      <c r="G118" s="3">
        <v>8</v>
      </c>
      <c r="H118" s="3">
        <v>58.929500000000004</v>
      </c>
      <c r="I118" s="3">
        <v>28</v>
      </c>
      <c r="J118" s="3">
        <v>30</v>
      </c>
      <c r="K118">
        <f t="shared" si="18"/>
        <v>19.072023190129332</v>
      </c>
      <c r="L118">
        <f t="shared" si="25"/>
        <v>0</v>
      </c>
      <c r="M118">
        <f t="shared" si="26"/>
        <v>1</v>
      </c>
      <c r="N118">
        <f t="shared" si="27"/>
        <v>0</v>
      </c>
      <c r="O118">
        <f t="shared" si="28"/>
        <v>0</v>
      </c>
      <c r="P118">
        <f t="shared" si="19"/>
        <v>1</v>
      </c>
      <c r="Q118">
        <f t="shared" si="20"/>
        <v>0</v>
      </c>
      <c r="R118">
        <f t="shared" si="21"/>
        <v>0</v>
      </c>
      <c r="S118">
        <f t="shared" si="22"/>
        <v>0</v>
      </c>
      <c r="T118">
        <f t="shared" si="23"/>
        <v>0</v>
      </c>
      <c r="U118">
        <f t="shared" si="24"/>
        <v>0</v>
      </c>
      <c r="V118">
        <f t="shared" si="29"/>
        <v>1</v>
      </c>
      <c r="W118">
        <f t="shared" si="30"/>
        <v>0</v>
      </c>
      <c r="X118">
        <f t="shared" si="31"/>
        <v>0</v>
      </c>
      <c r="Y118">
        <f t="shared" si="32"/>
        <v>0</v>
      </c>
      <c r="Z118">
        <f t="shared" si="33"/>
        <v>0</v>
      </c>
      <c r="AA118">
        <f t="shared" si="34"/>
        <v>0</v>
      </c>
      <c r="AB118">
        <f t="shared" si="35"/>
        <v>2</v>
      </c>
    </row>
    <row r="119" spans="1:28" x14ac:dyDescent="0.25">
      <c r="A119" s="2" t="s">
        <v>341</v>
      </c>
      <c r="B119" s="3">
        <v>6</v>
      </c>
      <c r="C119" s="3">
        <v>4</v>
      </c>
      <c r="D119" s="3">
        <v>34</v>
      </c>
      <c r="E119" s="3">
        <v>63</v>
      </c>
      <c r="F119" s="3">
        <v>132.66666666666666</v>
      </c>
      <c r="G119" s="3">
        <v>6</v>
      </c>
      <c r="H119" s="3">
        <v>86.669399999999996</v>
      </c>
      <c r="I119" s="3">
        <v>23</v>
      </c>
      <c r="J119" s="3">
        <v>27</v>
      </c>
      <c r="K119">
        <f t="shared" si="18"/>
        <v>23.498278323675148</v>
      </c>
      <c r="L119">
        <f t="shared" si="25"/>
        <v>0</v>
      </c>
      <c r="M119">
        <f t="shared" si="26"/>
        <v>1</v>
      </c>
      <c r="N119">
        <f t="shared" si="27"/>
        <v>0</v>
      </c>
      <c r="O119">
        <f t="shared" si="28"/>
        <v>0</v>
      </c>
      <c r="P119">
        <f t="shared" si="19"/>
        <v>0</v>
      </c>
      <c r="Q119">
        <f t="shared" si="20"/>
        <v>1</v>
      </c>
      <c r="R119">
        <f t="shared" si="21"/>
        <v>0</v>
      </c>
      <c r="S119">
        <f t="shared" si="22"/>
        <v>0</v>
      </c>
      <c r="T119">
        <f t="shared" si="23"/>
        <v>0</v>
      </c>
      <c r="U119">
        <f t="shared" si="24"/>
        <v>0</v>
      </c>
      <c r="V119">
        <f t="shared" si="29"/>
        <v>0</v>
      </c>
      <c r="W119">
        <f t="shared" si="30"/>
        <v>1</v>
      </c>
      <c r="X119">
        <f t="shared" si="31"/>
        <v>0</v>
      </c>
      <c r="Y119">
        <f t="shared" si="32"/>
        <v>1</v>
      </c>
      <c r="Z119">
        <f t="shared" si="33"/>
        <v>0</v>
      </c>
      <c r="AA119">
        <f t="shared" si="34"/>
        <v>0</v>
      </c>
      <c r="AB119">
        <f t="shared" si="35"/>
        <v>4</v>
      </c>
    </row>
    <row r="120" spans="1:28" x14ac:dyDescent="0.25">
      <c r="A120" s="2" t="s">
        <v>674</v>
      </c>
      <c r="B120" s="3">
        <v>11</v>
      </c>
      <c r="C120" s="3">
        <v>4</v>
      </c>
      <c r="D120" s="3">
        <v>33</v>
      </c>
      <c r="E120" s="3">
        <v>73.5</v>
      </c>
      <c r="F120" s="3">
        <v>193.36363636363637</v>
      </c>
      <c r="G120" s="3">
        <v>11</v>
      </c>
      <c r="H120" s="3">
        <v>68.714579999999984</v>
      </c>
      <c r="I120" s="3">
        <v>15</v>
      </c>
      <c r="J120" s="3">
        <v>30</v>
      </c>
      <c r="K120">
        <f t="shared" si="18"/>
        <v>25.162596392917095</v>
      </c>
      <c r="L120">
        <f t="shared" si="25"/>
        <v>0</v>
      </c>
      <c r="M120">
        <f t="shared" si="26"/>
        <v>0</v>
      </c>
      <c r="N120">
        <f t="shared" si="27"/>
        <v>1</v>
      </c>
      <c r="O120">
        <f t="shared" si="28"/>
        <v>0</v>
      </c>
      <c r="P120">
        <f t="shared" si="19"/>
        <v>0</v>
      </c>
      <c r="Q120">
        <f t="shared" si="20"/>
        <v>0</v>
      </c>
      <c r="R120">
        <f t="shared" si="21"/>
        <v>0</v>
      </c>
      <c r="S120">
        <f t="shared" si="22"/>
        <v>1</v>
      </c>
      <c r="T120">
        <f t="shared" si="23"/>
        <v>0</v>
      </c>
      <c r="U120">
        <f t="shared" si="24"/>
        <v>0</v>
      </c>
      <c r="V120">
        <f t="shared" si="29"/>
        <v>0</v>
      </c>
      <c r="W120">
        <f t="shared" si="30"/>
        <v>1</v>
      </c>
      <c r="X120">
        <f t="shared" si="31"/>
        <v>0</v>
      </c>
      <c r="Y120">
        <f t="shared" si="32"/>
        <v>0</v>
      </c>
      <c r="Z120">
        <f t="shared" si="33"/>
        <v>1</v>
      </c>
      <c r="AA120">
        <f t="shared" si="34"/>
        <v>0</v>
      </c>
      <c r="AB120">
        <f t="shared" si="35"/>
        <v>15</v>
      </c>
    </row>
    <row r="121" spans="1:28" x14ac:dyDescent="0.25">
      <c r="A121" s="2" t="s">
        <v>638</v>
      </c>
      <c r="B121" s="3">
        <v>7</v>
      </c>
      <c r="C121" s="3">
        <v>7</v>
      </c>
      <c r="D121" s="3">
        <v>33</v>
      </c>
      <c r="E121" s="3">
        <v>61.714285714285715</v>
      </c>
      <c r="F121" s="3">
        <v>183.28571428571428</v>
      </c>
      <c r="G121" s="3">
        <v>8</v>
      </c>
      <c r="H121" s="3">
        <v>68.446265999999994</v>
      </c>
      <c r="I121" s="3">
        <v>26</v>
      </c>
      <c r="J121" s="3">
        <v>30</v>
      </c>
      <c r="K121">
        <f t="shared" si="18"/>
        <v>33.830820258916319</v>
      </c>
      <c r="L121">
        <f t="shared" si="25"/>
        <v>0</v>
      </c>
      <c r="M121">
        <f t="shared" si="26"/>
        <v>0</v>
      </c>
      <c r="N121">
        <f t="shared" si="27"/>
        <v>0</v>
      </c>
      <c r="O121">
        <f t="shared" si="28"/>
        <v>1</v>
      </c>
      <c r="P121">
        <f t="shared" si="19"/>
        <v>0</v>
      </c>
      <c r="Q121">
        <f t="shared" si="20"/>
        <v>0</v>
      </c>
      <c r="R121">
        <f t="shared" si="21"/>
        <v>0</v>
      </c>
      <c r="S121">
        <f t="shared" si="22"/>
        <v>0</v>
      </c>
      <c r="T121">
        <f t="shared" si="23"/>
        <v>0</v>
      </c>
      <c r="U121">
        <f t="shared" si="24"/>
        <v>1</v>
      </c>
      <c r="V121">
        <f t="shared" si="29"/>
        <v>1</v>
      </c>
      <c r="W121">
        <f t="shared" si="30"/>
        <v>0</v>
      </c>
      <c r="X121">
        <f t="shared" si="31"/>
        <v>0</v>
      </c>
      <c r="Y121">
        <f t="shared" si="32"/>
        <v>0</v>
      </c>
      <c r="Z121">
        <f t="shared" si="33"/>
        <v>0</v>
      </c>
      <c r="AA121">
        <f t="shared" si="34"/>
        <v>0</v>
      </c>
      <c r="AB121">
        <f t="shared" si="35"/>
        <v>4</v>
      </c>
    </row>
    <row r="122" spans="1:28" x14ac:dyDescent="0.25">
      <c r="A122" s="2" t="s">
        <v>1140</v>
      </c>
      <c r="B122" s="3">
        <v>5</v>
      </c>
      <c r="C122" s="3">
        <v>5</v>
      </c>
      <c r="D122" s="3">
        <v>24</v>
      </c>
      <c r="E122" s="3">
        <v>69.2</v>
      </c>
      <c r="F122" s="3">
        <v>156.19999999999999</v>
      </c>
      <c r="G122" s="3">
        <v>5</v>
      </c>
      <c r="H122" s="3">
        <v>76.843260000000001</v>
      </c>
      <c r="I122" s="3">
        <v>28</v>
      </c>
      <c r="J122" s="3">
        <v>30</v>
      </c>
      <c r="K122">
        <f t="shared" si="18"/>
        <v>22.931061846369737</v>
      </c>
      <c r="L122">
        <f t="shared" si="25"/>
        <v>0</v>
      </c>
      <c r="M122">
        <f t="shared" si="26"/>
        <v>1</v>
      </c>
      <c r="N122">
        <f t="shared" si="27"/>
        <v>0</v>
      </c>
      <c r="O122">
        <f t="shared" si="28"/>
        <v>0</v>
      </c>
      <c r="P122">
        <f t="shared" si="19"/>
        <v>0</v>
      </c>
      <c r="Q122">
        <f t="shared" si="20"/>
        <v>1</v>
      </c>
      <c r="R122">
        <f t="shared" si="21"/>
        <v>0</v>
      </c>
      <c r="S122">
        <f t="shared" si="22"/>
        <v>0</v>
      </c>
      <c r="T122">
        <f t="shared" si="23"/>
        <v>0</v>
      </c>
      <c r="U122">
        <f t="shared" si="24"/>
        <v>0</v>
      </c>
      <c r="V122">
        <f t="shared" si="29"/>
        <v>1</v>
      </c>
      <c r="W122">
        <f t="shared" si="30"/>
        <v>0</v>
      </c>
      <c r="X122">
        <f t="shared" si="31"/>
        <v>0</v>
      </c>
      <c r="Y122">
        <f t="shared" si="32"/>
        <v>0</v>
      </c>
      <c r="Z122">
        <f t="shared" si="33"/>
        <v>0</v>
      </c>
      <c r="AA122">
        <f t="shared" si="34"/>
        <v>0</v>
      </c>
      <c r="AB122">
        <f t="shared" si="35"/>
        <v>2</v>
      </c>
    </row>
    <row r="123" spans="1:28" x14ac:dyDescent="0.25">
      <c r="A123" s="2" t="s">
        <v>330</v>
      </c>
      <c r="B123" s="3">
        <v>6</v>
      </c>
      <c r="C123" s="3">
        <v>6</v>
      </c>
      <c r="D123" s="3">
        <v>34</v>
      </c>
      <c r="E123" s="3">
        <v>61.833333333333336</v>
      </c>
      <c r="F123" s="3">
        <v>130.83333333333334</v>
      </c>
      <c r="G123" s="3">
        <v>7</v>
      </c>
      <c r="H123" s="3">
        <v>70.045169999999999</v>
      </c>
      <c r="I123" s="3">
        <v>10</v>
      </c>
      <c r="J123" s="3">
        <v>28</v>
      </c>
      <c r="K123">
        <f t="shared" si="18"/>
        <v>24.056276836117146</v>
      </c>
      <c r="L123">
        <f t="shared" si="25"/>
        <v>0</v>
      </c>
      <c r="M123">
        <f t="shared" si="26"/>
        <v>1</v>
      </c>
      <c r="N123">
        <f t="shared" si="27"/>
        <v>0</v>
      </c>
      <c r="O123">
        <f t="shared" si="28"/>
        <v>0</v>
      </c>
      <c r="P123">
        <f t="shared" si="19"/>
        <v>0</v>
      </c>
      <c r="Q123">
        <f t="shared" si="20"/>
        <v>1</v>
      </c>
      <c r="R123">
        <f t="shared" si="21"/>
        <v>0</v>
      </c>
      <c r="S123">
        <f t="shared" si="22"/>
        <v>0</v>
      </c>
      <c r="T123">
        <f t="shared" si="23"/>
        <v>0</v>
      </c>
      <c r="U123">
        <f t="shared" si="24"/>
        <v>0</v>
      </c>
      <c r="V123">
        <f t="shared" si="29"/>
        <v>0</v>
      </c>
      <c r="W123">
        <f t="shared" si="30"/>
        <v>1</v>
      </c>
      <c r="X123">
        <f t="shared" si="31"/>
        <v>0</v>
      </c>
      <c r="Y123">
        <f t="shared" si="32"/>
        <v>1</v>
      </c>
      <c r="Z123">
        <f t="shared" si="33"/>
        <v>0</v>
      </c>
      <c r="AA123">
        <f t="shared" si="34"/>
        <v>0</v>
      </c>
      <c r="AB123">
        <f t="shared" si="35"/>
        <v>18</v>
      </c>
    </row>
    <row r="124" spans="1:28" x14ac:dyDescent="0.25">
      <c r="A124" s="2" t="s">
        <v>648</v>
      </c>
      <c r="B124" s="3">
        <v>2</v>
      </c>
      <c r="C124" s="3">
        <v>2</v>
      </c>
      <c r="D124" s="3"/>
      <c r="E124" s="3">
        <v>66</v>
      </c>
      <c r="F124" s="3">
        <v>253.5</v>
      </c>
      <c r="G124" s="3">
        <v>2</v>
      </c>
      <c r="H124" s="3">
        <v>71.991780000000006</v>
      </c>
      <c r="I124" s="3">
        <v>28</v>
      </c>
      <c r="J124" s="3">
        <v>30</v>
      </c>
      <c r="K124">
        <f t="shared" si="18"/>
        <v>40.911501377410467</v>
      </c>
      <c r="L124">
        <f t="shared" si="25"/>
        <v>0</v>
      </c>
      <c r="M124">
        <f t="shared" si="26"/>
        <v>0</v>
      </c>
      <c r="N124">
        <f t="shared" si="27"/>
        <v>0</v>
      </c>
      <c r="O124">
        <f t="shared" si="28"/>
        <v>1</v>
      </c>
      <c r="P124">
        <f t="shared" si="19"/>
        <v>0</v>
      </c>
      <c r="Q124">
        <f t="shared" si="20"/>
        <v>0</v>
      </c>
      <c r="R124">
        <f t="shared" si="21"/>
        <v>0</v>
      </c>
      <c r="S124">
        <f t="shared" si="22"/>
        <v>0</v>
      </c>
      <c r="T124">
        <f t="shared" si="23"/>
        <v>0</v>
      </c>
      <c r="U124">
        <f t="shared" si="24"/>
        <v>1</v>
      </c>
      <c r="V124">
        <f t="shared" si="29"/>
        <v>1</v>
      </c>
      <c r="W124">
        <f t="shared" si="30"/>
        <v>0</v>
      </c>
      <c r="X124">
        <f t="shared" si="31"/>
        <v>0</v>
      </c>
      <c r="Y124">
        <f t="shared" si="32"/>
        <v>0</v>
      </c>
      <c r="Z124">
        <f t="shared" si="33"/>
        <v>0</v>
      </c>
      <c r="AA124">
        <f t="shared" si="34"/>
        <v>0</v>
      </c>
      <c r="AB124">
        <f t="shared" si="35"/>
        <v>2</v>
      </c>
    </row>
    <row r="125" spans="1:28" x14ac:dyDescent="0.25">
      <c r="A125" s="2" t="s">
        <v>63</v>
      </c>
      <c r="B125" s="3">
        <v>7</v>
      </c>
      <c r="C125" s="3">
        <v>7</v>
      </c>
      <c r="D125" s="3">
        <v>33</v>
      </c>
      <c r="E125" s="3">
        <v>67.428571428571431</v>
      </c>
      <c r="F125" s="3">
        <v>159.71428571428572</v>
      </c>
      <c r="G125" s="3">
        <v>7</v>
      </c>
      <c r="H125" s="3">
        <v>69.018479999999997</v>
      </c>
      <c r="I125" s="3">
        <v>25</v>
      </c>
      <c r="J125" s="3">
        <v>30</v>
      </c>
      <c r="K125">
        <f t="shared" si="18"/>
        <v>24.695121732260844</v>
      </c>
      <c r="L125">
        <f t="shared" si="25"/>
        <v>0</v>
      </c>
      <c r="M125">
        <f t="shared" si="26"/>
        <v>1</v>
      </c>
      <c r="N125">
        <f t="shared" si="27"/>
        <v>0</v>
      </c>
      <c r="O125">
        <f t="shared" si="28"/>
        <v>0</v>
      </c>
      <c r="P125">
        <f t="shared" si="19"/>
        <v>0</v>
      </c>
      <c r="Q125">
        <f t="shared" si="20"/>
        <v>1</v>
      </c>
      <c r="R125">
        <f t="shared" si="21"/>
        <v>0</v>
      </c>
      <c r="S125">
        <f t="shared" si="22"/>
        <v>0</v>
      </c>
      <c r="T125">
        <f t="shared" si="23"/>
        <v>0</v>
      </c>
      <c r="U125">
        <f t="shared" si="24"/>
        <v>0</v>
      </c>
      <c r="V125">
        <f t="shared" si="29"/>
        <v>1</v>
      </c>
      <c r="W125">
        <f t="shared" si="30"/>
        <v>0</v>
      </c>
      <c r="X125">
        <f t="shared" si="31"/>
        <v>0</v>
      </c>
      <c r="Y125">
        <f t="shared" si="32"/>
        <v>0</v>
      </c>
      <c r="Z125">
        <f t="shared" si="33"/>
        <v>0</v>
      </c>
      <c r="AA125">
        <f t="shared" si="34"/>
        <v>0</v>
      </c>
      <c r="AB125">
        <f t="shared" si="35"/>
        <v>5</v>
      </c>
    </row>
    <row r="126" spans="1:28" x14ac:dyDescent="0.25">
      <c r="A126" s="2" t="s">
        <v>331</v>
      </c>
      <c r="B126" s="3">
        <v>7</v>
      </c>
      <c r="C126" s="3">
        <v>7</v>
      </c>
      <c r="D126" s="3">
        <v>33</v>
      </c>
      <c r="E126" s="3">
        <v>65</v>
      </c>
      <c r="F126" s="3">
        <v>141.85714285714286</v>
      </c>
      <c r="G126" s="3">
        <v>8</v>
      </c>
      <c r="H126" s="3">
        <v>65.188225000000003</v>
      </c>
      <c r="I126" s="3">
        <v>30</v>
      </c>
      <c r="J126" s="3">
        <v>30</v>
      </c>
      <c r="K126">
        <f t="shared" si="18"/>
        <v>23.603685545224007</v>
      </c>
      <c r="L126">
        <f t="shared" si="25"/>
        <v>0</v>
      </c>
      <c r="M126">
        <f t="shared" si="26"/>
        <v>1</v>
      </c>
      <c r="N126">
        <f t="shared" si="27"/>
        <v>0</v>
      </c>
      <c r="O126">
        <f t="shared" si="28"/>
        <v>0</v>
      </c>
      <c r="P126">
        <f t="shared" si="19"/>
        <v>1</v>
      </c>
      <c r="Q126">
        <f t="shared" si="20"/>
        <v>0</v>
      </c>
      <c r="R126">
        <f t="shared" si="21"/>
        <v>0</v>
      </c>
      <c r="S126">
        <f t="shared" si="22"/>
        <v>0</v>
      </c>
      <c r="T126">
        <f t="shared" si="23"/>
        <v>0</v>
      </c>
      <c r="U126">
        <f t="shared" si="24"/>
        <v>0</v>
      </c>
      <c r="V126">
        <f t="shared" si="29"/>
        <v>1</v>
      </c>
      <c r="W126">
        <f t="shared" si="30"/>
        <v>0</v>
      </c>
      <c r="X126">
        <f t="shared" si="31"/>
        <v>0</v>
      </c>
      <c r="Y126">
        <f t="shared" si="32"/>
        <v>0</v>
      </c>
      <c r="Z126">
        <f t="shared" si="33"/>
        <v>0</v>
      </c>
      <c r="AA126">
        <f t="shared" si="34"/>
        <v>0</v>
      </c>
      <c r="AB126">
        <f t="shared" si="35"/>
        <v>0</v>
      </c>
    </row>
    <row r="127" spans="1:28" x14ac:dyDescent="0.25">
      <c r="A127" s="2" t="s">
        <v>1044</v>
      </c>
      <c r="B127" s="3">
        <v>4</v>
      </c>
      <c r="C127" s="3">
        <v>4</v>
      </c>
      <c r="D127" s="3">
        <v>34</v>
      </c>
      <c r="E127" s="3">
        <v>65.5</v>
      </c>
      <c r="F127" s="3">
        <v>152.75</v>
      </c>
      <c r="G127" s="3">
        <v>4</v>
      </c>
      <c r="H127" s="3">
        <v>69.500339999999994</v>
      </c>
      <c r="I127" s="3">
        <v>29</v>
      </c>
      <c r="J127" s="3">
        <v>30</v>
      </c>
      <c r="K127">
        <f t="shared" si="18"/>
        <v>25.02960200454519</v>
      </c>
      <c r="L127">
        <f t="shared" si="25"/>
        <v>0</v>
      </c>
      <c r="M127">
        <f t="shared" si="26"/>
        <v>0</v>
      </c>
      <c r="N127">
        <f t="shared" si="27"/>
        <v>1</v>
      </c>
      <c r="O127">
        <f t="shared" si="28"/>
        <v>0</v>
      </c>
      <c r="P127">
        <f t="shared" si="19"/>
        <v>0</v>
      </c>
      <c r="Q127">
        <f t="shared" si="20"/>
        <v>0</v>
      </c>
      <c r="R127">
        <f t="shared" si="21"/>
        <v>0</v>
      </c>
      <c r="S127">
        <f t="shared" si="22"/>
        <v>1</v>
      </c>
      <c r="T127">
        <f t="shared" si="23"/>
        <v>0</v>
      </c>
      <c r="U127">
        <f t="shared" si="24"/>
        <v>0</v>
      </c>
      <c r="V127">
        <f t="shared" si="29"/>
        <v>1</v>
      </c>
      <c r="W127">
        <f t="shared" si="30"/>
        <v>0</v>
      </c>
      <c r="X127">
        <f t="shared" si="31"/>
        <v>0</v>
      </c>
      <c r="Y127">
        <f t="shared" si="32"/>
        <v>0</v>
      </c>
      <c r="Z127">
        <f t="shared" si="33"/>
        <v>0</v>
      </c>
      <c r="AA127">
        <f t="shared" si="34"/>
        <v>0</v>
      </c>
      <c r="AB127">
        <f t="shared" si="35"/>
        <v>1</v>
      </c>
    </row>
    <row r="128" spans="1:28" x14ac:dyDescent="0.25">
      <c r="A128" s="2" t="s">
        <v>260</v>
      </c>
      <c r="B128" s="3">
        <v>14</v>
      </c>
      <c r="C128" s="3">
        <v>14</v>
      </c>
      <c r="D128" s="3">
        <v>44</v>
      </c>
      <c r="E128" s="3">
        <v>65.285714285714292</v>
      </c>
      <c r="F128" s="3">
        <v>113.42857142857143</v>
      </c>
      <c r="G128" s="3">
        <v>14</v>
      </c>
      <c r="H128" s="3">
        <v>50.291579999999996</v>
      </c>
      <c r="I128" s="3">
        <v>24</v>
      </c>
      <c r="J128" s="3">
        <v>30</v>
      </c>
      <c r="K128">
        <f t="shared" si="18"/>
        <v>18.708607654333989</v>
      </c>
      <c r="L128">
        <f t="shared" si="25"/>
        <v>0</v>
      </c>
      <c r="M128">
        <f t="shared" si="26"/>
        <v>1</v>
      </c>
      <c r="N128">
        <f t="shared" si="27"/>
        <v>0</v>
      </c>
      <c r="O128">
        <f t="shared" si="28"/>
        <v>0</v>
      </c>
      <c r="P128">
        <f t="shared" si="19"/>
        <v>1</v>
      </c>
      <c r="Q128">
        <f t="shared" si="20"/>
        <v>0</v>
      </c>
      <c r="R128">
        <f t="shared" si="21"/>
        <v>0</v>
      </c>
      <c r="S128">
        <f t="shared" si="22"/>
        <v>0</v>
      </c>
      <c r="T128">
        <f t="shared" si="23"/>
        <v>0</v>
      </c>
      <c r="U128">
        <f t="shared" si="24"/>
        <v>0</v>
      </c>
      <c r="V128">
        <f t="shared" si="29"/>
        <v>0</v>
      </c>
      <c r="W128">
        <f t="shared" si="30"/>
        <v>1</v>
      </c>
      <c r="X128">
        <f t="shared" si="31"/>
        <v>0</v>
      </c>
      <c r="Y128">
        <f t="shared" si="32"/>
        <v>1</v>
      </c>
      <c r="Z128">
        <f t="shared" si="33"/>
        <v>0</v>
      </c>
      <c r="AA128">
        <f t="shared" si="34"/>
        <v>0</v>
      </c>
      <c r="AB128">
        <f t="shared" si="35"/>
        <v>6</v>
      </c>
    </row>
    <row r="129" spans="1:28" x14ac:dyDescent="0.25">
      <c r="A129" s="2" t="s">
        <v>305</v>
      </c>
      <c r="B129" s="3">
        <v>12</v>
      </c>
      <c r="C129" s="3">
        <v>8</v>
      </c>
      <c r="D129" s="3">
        <v>34</v>
      </c>
      <c r="E129" s="3">
        <v>69</v>
      </c>
      <c r="F129" s="3">
        <v>194.25</v>
      </c>
      <c r="G129" s="3">
        <v>12</v>
      </c>
      <c r="H129" s="3">
        <v>65.804245000000009</v>
      </c>
      <c r="I129" s="3">
        <v>26</v>
      </c>
      <c r="J129" s="3">
        <v>30</v>
      </c>
      <c r="K129">
        <f t="shared" si="18"/>
        <v>28.682577189666038</v>
      </c>
      <c r="L129">
        <f t="shared" si="25"/>
        <v>0</v>
      </c>
      <c r="M129">
        <f t="shared" si="26"/>
        <v>0</v>
      </c>
      <c r="N129">
        <f t="shared" si="27"/>
        <v>1</v>
      </c>
      <c r="O129">
        <f t="shared" si="28"/>
        <v>0</v>
      </c>
      <c r="P129">
        <f t="shared" si="19"/>
        <v>0</v>
      </c>
      <c r="Q129">
        <f t="shared" si="20"/>
        <v>0</v>
      </c>
      <c r="R129">
        <f t="shared" si="21"/>
        <v>1</v>
      </c>
      <c r="S129">
        <f t="shared" si="22"/>
        <v>0</v>
      </c>
      <c r="T129">
        <f t="shared" si="23"/>
        <v>0</v>
      </c>
      <c r="U129">
        <f t="shared" si="24"/>
        <v>0</v>
      </c>
      <c r="V129">
        <f t="shared" si="29"/>
        <v>1</v>
      </c>
      <c r="W129">
        <f t="shared" si="30"/>
        <v>0</v>
      </c>
      <c r="X129">
        <f t="shared" si="31"/>
        <v>0</v>
      </c>
      <c r="Y129">
        <f t="shared" si="32"/>
        <v>0</v>
      </c>
      <c r="Z129">
        <f t="shared" si="33"/>
        <v>0</v>
      </c>
      <c r="AA129">
        <f t="shared" si="34"/>
        <v>0</v>
      </c>
      <c r="AB129">
        <f t="shared" si="35"/>
        <v>4</v>
      </c>
    </row>
    <row r="130" spans="1:28" x14ac:dyDescent="0.25">
      <c r="A130" s="2" t="s">
        <v>192</v>
      </c>
      <c r="B130" s="3">
        <v>5</v>
      </c>
      <c r="C130" s="3">
        <v>3</v>
      </c>
      <c r="D130" s="3">
        <v>34</v>
      </c>
      <c r="E130" s="3">
        <v>65</v>
      </c>
      <c r="F130" s="3">
        <v>201.4</v>
      </c>
      <c r="G130" s="3">
        <v>5</v>
      </c>
      <c r="H130" s="3">
        <v>72.668040000000005</v>
      </c>
      <c r="I130" s="3">
        <v>16</v>
      </c>
      <c r="J130" s="3">
        <v>23</v>
      </c>
      <c r="K130">
        <f t="shared" si="18"/>
        <v>33.511053254437869</v>
      </c>
      <c r="L130">
        <f t="shared" si="25"/>
        <v>0</v>
      </c>
      <c r="M130">
        <f t="shared" si="26"/>
        <v>0</v>
      </c>
      <c r="N130">
        <f t="shared" si="27"/>
        <v>0</v>
      </c>
      <c r="O130">
        <f t="shared" si="28"/>
        <v>1</v>
      </c>
      <c r="P130">
        <f t="shared" si="19"/>
        <v>0</v>
      </c>
      <c r="Q130">
        <f t="shared" si="20"/>
        <v>0</v>
      </c>
      <c r="R130">
        <f t="shared" si="21"/>
        <v>0</v>
      </c>
      <c r="S130">
        <f t="shared" si="22"/>
        <v>0</v>
      </c>
      <c r="T130">
        <f t="shared" si="23"/>
        <v>0</v>
      </c>
      <c r="U130">
        <f t="shared" si="24"/>
        <v>1</v>
      </c>
      <c r="V130">
        <f t="shared" si="29"/>
        <v>0</v>
      </c>
      <c r="W130">
        <f t="shared" si="30"/>
        <v>1</v>
      </c>
      <c r="X130">
        <f t="shared" si="31"/>
        <v>0</v>
      </c>
      <c r="Y130">
        <f t="shared" si="32"/>
        <v>0</v>
      </c>
      <c r="Z130">
        <f t="shared" si="33"/>
        <v>0</v>
      </c>
      <c r="AA130">
        <f t="shared" si="34"/>
        <v>1</v>
      </c>
      <c r="AB130">
        <f t="shared" si="35"/>
        <v>7</v>
      </c>
    </row>
    <row r="131" spans="1:28" x14ac:dyDescent="0.25">
      <c r="A131" s="2" t="s">
        <v>1090</v>
      </c>
      <c r="B131" s="3">
        <v>2</v>
      </c>
      <c r="C131" s="3">
        <v>2</v>
      </c>
      <c r="D131" s="3">
        <v>34</v>
      </c>
      <c r="E131" s="3">
        <v>71</v>
      </c>
      <c r="F131" s="3">
        <v>164</v>
      </c>
      <c r="G131" s="3">
        <v>2</v>
      </c>
      <c r="H131" s="3">
        <v>78.49418</v>
      </c>
      <c r="I131" s="3">
        <v>21</v>
      </c>
      <c r="J131" s="3">
        <v>28</v>
      </c>
      <c r="K131">
        <f t="shared" si="18"/>
        <v>22.870858956556241</v>
      </c>
      <c r="L131">
        <f t="shared" si="25"/>
        <v>0</v>
      </c>
      <c r="M131">
        <f t="shared" si="26"/>
        <v>1</v>
      </c>
      <c r="N131">
        <f t="shared" si="27"/>
        <v>0</v>
      </c>
      <c r="O131">
        <f t="shared" si="28"/>
        <v>0</v>
      </c>
      <c r="P131">
        <f t="shared" si="19"/>
        <v>0</v>
      </c>
      <c r="Q131">
        <f t="shared" si="20"/>
        <v>1</v>
      </c>
      <c r="R131">
        <f t="shared" si="21"/>
        <v>0</v>
      </c>
      <c r="S131">
        <f t="shared" si="22"/>
        <v>0</v>
      </c>
      <c r="T131">
        <f t="shared" si="23"/>
        <v>0</v>
      </c>
      <c r="U131">
        <f t="shared" si="24"/>
        <v>0</v>
      </c>
      <c r="V131">
        <f t="shared" si="29"/>
        <v>0</v>
      </c>
      <c r="W131">
        <f t="shared" si="30"/>
        <v>1</v>
      </c>
      <c r="X131">
        <f t="shared" si="31"/>
        <v>0</v>
      </c>
      <c r="Y131">
        <f t="shared" si="32"/>
        <v>1</v>
      </c>
      <c r="Z131">
        <f t="shared" si="33"/>
        <v>0</v>
      </c>
      <c r="AA131">
        <f t="shared" si="34"/>
        <v>0</v>
      </c>
      <c r="AB131">
        <f t="shared" si="35"/>
        <v>7</v>
      </c>
    </row>
    <row r="132" spans="1:28" x14ac:dyDescent="0.25">
      <c r="A132" s="2" t="s">
        <v>624</v>
      </c>
      <c r="B132" s="3">
        <v>10</v>
      </c>
      <c r="C132" s="3">
        <v>10</v>
      </c>
      <c r="D132" s="3">
        <v>34</v>
      </c>
      <c r="E132" s="3">
        <v>67.400000000000006</v>
      </c>
      <c r="F132" s="3">
        <v>187.4</v>
      </c>
      <c r="G132" s="3">
        <v>11</v>
      </c>
      <c r="H132" s="3">
        <v>70.729640000000003</v>
      </c>
      <c r="I132" s="3">
        <v>30</v>
      </c>
      <c r="J132" s="3">
        <v>30</v>
      </c>
      <c r="K132">
        <f t="shared" si="18"/>
        <v>29.000475481865646</v>
      </c>
      <c r="L132">
        <f t="shared" si="25"/>
        <v>0</v>
      </c>
      <c r="M132">
        <f t="shared" si="26"/>
        <v>0</v>
      </c>
      <c r="N132">
        <f t="shared" si="27"/>
        <v>1</v>
      </c>
      <c r="O132">
        <f t="shared" si="28"/>
        <v>0</v>
      </c>
      <c r="P132">
        <f t="shared" si="19"/>
        <v>0</v>
      </c>
      <c r="Q132">
        <f t="shared" si="20"/>
        <v>0</v>
      </c>
      <c r="R132">
        <f t="shared" si="21"/>
        <v>0</v>
      </c>
      <c r="S132">
        <f t="shared" si="22"/>
        <v>1</v>
      </c>
      <c r="T132">
        <f t="shared" si="23"/>
        <v>0</v>
      </c>
      <c r="U132">
        <f t="shared" si="24"/>
        <v>0</v>
      </c>
      <c r="V132">
        <f t="shared" si="29"/>
        <v>1</v>
      </c>
      <c r="W132">
        <f t="shared" si="30"/>
        <v>0</v>
      </c>
      <c r="X132">
        <f t="shared" si="31"/>
        <v>0</v>
      </c>
      <c r="Y132">
        <f t="shared" si="32"/>
        <v>0</v>
      </c>
      <c r="Z132">
        <f t="shared" si="33"/>
        <v>0</v>
      </c>
      <c r="AA132">
        <f t="shared" si="34"/>
        <v>0</v>
      </c>
      <c r="AB132">
        <f t="shared" si="35"/>
        <v>0</v>
      </c>
    </row>
    <row r="133" spans="1:28" x14ac:dyDescent="0.25">
      <c r="A133" s="2" t="s">
        <v>308</v>
      </c>
      <c r="B133" s="3">
        <v>2</v>
      </c>
      <c r="C133" s="3">
        <v>2</v>
      </c>
      <c r="D133" s="3">
        <v>34</v>
      </c>
      <c r="E133" s="3">
        <v>68.5</v>
      </c>
      <c r="F133" s="3">
        <v>172.5</v>
      </c>
      <c r="G133" s="3">
        <v>4</v>
      </c>
      <c r="H133" s="3">
        <v>57.867213999999997</v>
      </c>
      <c r="I133" s="3">
        <v>30</v>
      </c>
      <c r="J133" s="3">
        <v>30</v>
      </c>
      <c r="K133">
        <f t="shared" ref="K133:K196" si="36">BMI(GETPIVOTDATA("Average of height",$A$4,"Subject",A133),GETPIVOTDATA("Average of weight",$A$4,"Subject",A133))</f>
        <v>25.844211199318025</v>
      </c>
      <c r="L133">
        <f t="shared" si="25"/>
        <v>0</v>
      </c>
      <c r="M133">
        <f t="shared" si="26"/>
        <v>0</v>
      </c>
      <c r="N133">
        <f t="shared" si="27"/>
        <v>1</v>
      </c>
      <c r="O133">
        <f t="shared" si="28"/>
        <v>0</v>
      </c>
      <c r="P133">
        <f t="shared" ref="P133:P196" si="37">Hunder67(M133,GETPIVOTDATA("Average of ageAtEntry",$A$4,"Subject",A133))</f>
        <v>0</v>
      </c>
      <c r="Q133">
        <f t="shared" ref="Q133:Q196" si="38">Hover67(M133,GETPIVOTDATA("Average of ageAtEntry",$A$4,"Subject",A133))</f>
        <v>0</v>
      </c>
      <c r="R133">
        <f t="shared" ref="R133:R196" si="39">OWunder67(N133,GETPIVOTDATA("Average of ageAtEntry",$A$4,"Subject",A133))</f>
        <v>1</v>
      </c>
      <c r="S133">
        <f t="shared" ref="S133:S196" si="40">OWover67(N133,GETPIVOTDATA("Average of ageAtEntry",$A$4,"Subject",A133))</f>
        <v>0</v>
      </c>
      <c r="T133">
        <f t="shared" ref="T133:T196" si="41">Ounder67(O133,GETPIVOTDATA("Average of ageAtEntry",$A$4,"Subject",A133))</f>
        <v>0</v>
      </c>
      <c r="U133">
        <f t="shared" ref="U133:U196" si="42">Oover67(O133,GETPIVOTDATA("Average of ageAtEntry",$A$4,"Subject",A133))</f>
        <v>0</v>
      </c>
      <c r="V133">
        <f t="shared" si="29"/>
        <v>1</v>
      </c>
      <c r="W133">
        <f t="shared" si="30"/>
        <v>0</v>
      </c>
      <c r="X133">
        <f t="shared" si="31"/>
        <v>0</v>
      </c>
      <c r="Y133">
        <f t="shared" si="32"/>
        <v>0</v>
      </c>
      <c r="Z133">
        <f t="shared" si="33"/>
        <v>0</v>
      </c>
      <c r="AA133">
        <f t="shared" si="34"/>
        <v>0</v>
      </c>
      <c r="AB133">
        <f t="shared" si="35"/>
        <v>0</v>
      </c>
    </row>
    <row r="134" spans="1:28" x14ac:dyDescent="0.25">
      <c r="A134" s="2" t="s">
        <v>791</v>
      </c>
      <c r="B134" s="3">
        <v>2</v>
      </c>
      <c r="C134" s="3">
        <v>2</v>
      </c>
      <c r="D134" s="3">
        <v>34</v>
      </c>
      <c r="E134" s="3">
        <v>60</v>
      </c>
      <c r="F134" s="3">
        <v>181.5</v>
      </c>
      <c r="G134" s="3">
        <v>2</v>
      </c>
      <c r="H134" s="3">
        <v>70.121830000000003</v>
      </c>
      <c r="I134" s="3">
        <v>28</v>
      </c>
      <c r="J134" s="3">
        <v>29</v>
      </c>
      <c r="K134">
        <f t="shared" si="36"/>
        <v>35.442916666666669</v>
      </c>
      <c r="L134">
        <f t="shared" ref="L134:L197" si="43">underWeight(K134)</f>
        <v>0</v>
      </c>
      <c r="M134">
        <f t="shared" ref="M134:M197" si="44">healthy(K134)</f>
        <v>0</v>
      </c>
      <c r="N134">
        <f t="shared" ref="N134:N197" si="45">overWeight(K134)</f>
        <v>0</v>
      </c>
      <c r="O134">
        <f t="shared" ref="O134:O197" si="46">obese(K134)</f>
        <v>1</v>
      </c>
      <c r="P134">
        <f t="shared" si="37"/>
        <v>0</v>
      </c>
      <c r="Q134">
        <f t="shared" si="38"/>
        <v>0</v>
      </c>
      <c r="R134">
        <f t="shared" si="39"/>
        <v>0</v>
      </c>
      <c r="S134">
        <f t="shared" si="40"/>
        <v>0</v>
      </c>
      <c r="T134">
        <f t="shared" si="41"/>
        <v>0</v>
      </c>
      <c r="U134">
        <f t="shared" si="42"/>
        <v>1</v>
      </c>
      <c r="V134">
        <f t="shared" ref="V134:V197" si="47">cognitivelyNormal(GETPIVOTDATA("Min of mmse",$A$4,"Subject",A134))</f>
        <v>1</v>
      </c>
      <c r="W134">
        <f t="shared" ref="W134:W197" si="48">Dementia(GETPIVOTDATA("Min of mmse",$A$4,"Subject",A134))</f>
        <v>0</v>
      </c>
      <c r="X134">
        <f t="shared" ref="X134:X197" si="49">underweightanddementia(L134,W134)</f>
        <v>0</v>
      </c>
      <c r="Y134">
        <f t="shared" ref="Y134:Y197" si="50">healthyanddementia(M134,W134)</f>
        <v>0</v>
      </c>
      <c r="Z134">
        <f t="shared" ref="Z134:Z197" si="51">overweightanddementia(N134,W134)</f>
        <v>0</v>
      </c>
      <c r="AA134">
        <f t="shared" ref="AA134:AA197" si="52">obeseanddementia(O134,W134)</f>
        <v>0</v>
      </c>
      <c r="AB134">
        <f t="shared" ref="AB134:AB197" si="53">GETPIVOTDATA("Max of mmse",$A$4,"Subject",A134)-GETPIVOTDATA("Min of mmse",$A$4,"Subject",A134)</f>
        <v>1</v>
      </c>
    </row>
    <row r="135" spans="1:28" x14ac:dyDescent="0.25">
      <c r="A135" s="2" t="s">
        <v>364</v>
      </c>
      <c r="B135" s="3">
        <v>11</v>
      </c>
      <c r="C135" s="3">
        <v>11</v>
      </c>
      <c r="D135" s="3">
        <v>33</v>
      </c>
      <c r="E135" s="3">
        <v>69.909090909090907</v>
      </c>
      <c r="F135" s="3">
        <v>192</v>
      </c>
      <c r="G135" s="3">
        <v>11</v>
      </c>
      <c r="H135" s="3">
        <v>66.469540000000009</v>
      </c>
      <c r="I135" s="3">
        <v>28</v>
      </c>
      <c r="J135" s="3">
        <v>30</v>
      </c>
      <c r="K135">
        <f t="shared" si="36"/>
        <v>27.617810440661458</v>
      </c>
      <c r="L135">
        <f t="shared" si="43"/>
        <v>0</v>
      </c>
      <c r="M135">
        <f t="shared" si="44"/>
        <v>0</v>
      </c>
      <c r="N135">
        <f t="shared" si="45"/>
        <v>1</v>
      </c>
      <c r="O135">
        <f t="shared" si="46"/>
        <v>0</v>
      </c>
      <c r="P135">
        <f t="shared" si="37"/>
        <v>0</v>
      </c>
      <c r="Q135">
        <f t="shared" si="38"/>
        <v>0</v>
      </c>
      <c r="R135">
        <f t="shared" si="39"/>
        <v>1</v>
      </c>
      <c r="S135">
        <f t="shared" si="40"/>
        <v>0</v>
      </c>
      <c r="T135">
        <f t="shared" si="41"/>
        <v>0</v>
      </c>
      <c r="U135">
        <f t="shared" si="42"/>
        <v>0</v>
      </c>
      <c r="V135">
        <f t="shared" si="47"/>
        <v>1</v>
      </c>
      <c r="W135">
        <f t="shared" si="48"/>
        <v>0</v>
      </c>
      <c r="X135">
        <f t="shared" si="49"/>
        <v>0</v>
      </c>
      <c r="Y135">
        <f t="shared" si="50"/>
        <v>0</v>
      </c>
      <c r="Z135">
        <f t="shared" si="51"/>
        <v>0</v>
      </c>
      <c r="AA135">
        <f t="shared" si="52"/>
        <v>0</v>
      </c>
      <c r="AB135">
        <f t="shared" si="53"/>
        <v>2</v>
      </c>
    </row>
    <row r="136" spans="1:28" x14ac:dyDescent="0.25">
      <c r="A136" s="2" t="s">
        <v>865</v>
      </c>
      <c r="B136" s="3">
        <v>8</v>
      </c>
      <c r="C136" s="3">
        <v>8</v>
      </c>
      <c r="D136" s="3">
        <v>44</v>
      </c>
      <c r="E136" s="3">
        <v>62.875</v>
      </c>
      <c r="F136" s="3">
        <v>194</v>
      </c>
      <c r="G136" s="3">
        <v>8</v>
      </c>
      <c r="H136" s="3">
        <v>62.79808400000001</v>
      </c>
      <c r="I136" s="3">
        <v>21</v>
      </c>
      <c r="J136" s="3">
        <v>30</v>
      </c>
      <c r="K136">
        <f t="shared" si="36"/>
        <v>34.498567244643468</v>
      </c>
      <c r="L136">
        <f t="shared" si="43"/>
        <v>0</v>
      </c>
      <c r="M136">
        <f t="shared" si="44"/>
        <v>0</v>
      </c>
      <c r="N136">
        <f t="shared" si="45"/>
        <v>0</v>
      </c>
      <c r="O136">
        <f t="shared" si="46"/>
        <v>1</v>
      </c>
      <c r="P136">
        <f t="shared" si="37"/>
        <v>0</v>
      </c>
      <c r="Q136">
        <f t="shared" si="38"/>
        <v>0</v>
      </c>
      <c r="R136">
        <f t="shared" si="39"/>
        <v>0</v>
      </c>
      <c r="S136">
        <f t="shared" si="40"/>
        <v>0</v>
      </c>
      <c r="T136">
        <f t="shared" si="41"/>
        <v>1</v>
      </c>
      <c r="U136">
        <f t="shared" si="42"/>
        <v>0</v>
      </c>
      <c r="V136">
        <f t="shared" si="47"/>
        <v>0</v>
      </c>
      <c r="W136">
        <f t="shared" si="48"/>
        <v>1</v>
      </c>
      <c r="X136">
        <f t="shared" si="49"/>
        <v>0</v>
      </c>
      <c r="Y136">
        <f t="shared" si="50"/>
        <v>0</v>
      </c>
      <c r="Z136">
        <f t="shared" si="51"/>
        <v>0</v>
      </c>
      <c r="AA136">
        <f t="shared" si="52"/>
        <v>1</v>
      </c>
      <c r="AB136">
        <f t="shared" si="53"/>
        <v>9</v>
      </c>
    </row>
    <row r="137" spans="1:28" x14ac:dyDescent="0.25">
      <c r="A137" s="2" t="s">
        <v>380</v>
      </c>
      <c r="B137" s="3">
        <v>5</v>
      </c>
      <c r="C137" s="3">
        <v>5</v>
      </c>
      <c r="D137" s="3">
        <v>44</v>
      </c>
      <c r="E137" s="3">
        <v>64.599999999999994</v>
      </c>
      <c r="F137" s="3">
        <v>154</v>
      </c>
      <c r="G137" s="3">
        <v>6</v>
      </c>
      <c r="H137" s="3">
        <v>72.084879999999998</v>
      </c>
      <c r="I137" s="3">
        <v>26</v>
      </c>
      <c r="J137" s="3">
        <v>30</v>
      </c>
      <c r="K137">
        <f t="shared" si="36"/>
        <v>25.942451283919144</v>
      </c>
      <c r="L137">
        <f t="shared" si="43"/>
        <v>0</v>
      </c>
      <c r="M137">
        <f t="shared" si="44"/>
        <v>0</v>
      </c>
      <c r="N137">
        <f t="shared" si="45"/>
        <v>1</v>
      </c>
      <c r="O137">
        <f t="shared" si="46"/>
        <v>0</v>
      </c>
      <c r="P137">
        <f t="shared" si="37"/>
        <v>0</v>
      </c>
      <c r="Q137">
        <f t="shared" si="38"/>
        <v>0</v>
      </c>
      <c r="R137">
        <f t="shared" si="39"/>
        <v>0</v>
      </c>
      <c r="S137">
        <f t="shared" si="40"/>
        <v>1</v>
      </c>
      <c r="T137">
        <f t="shared" si="41"/>
        <v>0</v>
      </c>
      <c r="U137">
        <f t="shared" si="42"/>
        <v>0</v>
      </c>
      <c r="V137">
        <f t="shared" si="47"/>
        <v>1</v>
      </c>
      <c r="W137">
        <f t="shared" si="48"/>
        <v>0</v>
      </c>
      <c r="X137">
        <f t="shared" si="49"/>
        <v>0</v>
      </c>
      <c r="Y137">
        <f t="shared" si="50"/>
        <v>0</v>
      </c>
      <c r="Z137">
        <f t="shared" si="51"/>
        <v>0</v>
      </c>
      <c r="AA137">
        <f t="shared" si="52"/>
        <v>0</v>
      </c>
      <c r="AB137">
        <f t="shared" si="53"/>
        <v>4</v>
      </c>
    </row>
    <row r="138" spans="1:28" x14ac:dyDescent="0.25">
      <c r="A138" s="2" t="s">
        <v>247</v>
      </c>
      <c r="B138" s="3">
        <v>2</v>
      </c>
      <c r="C138" s="3">
        <v>2</v>
      </c>
      <c r="D138" s="3">
        <v>24</v>
      </c>
      <c r="E138" s="3">
        <v>65</v>
      </c>
      <c r="F138" s="3">
        <v>191</v>
      </c>
      <c r="G138" s="3">
        <v>2</v>
      </c>
      <c r="H138" s="3">
        <v>60.761124000000002</v>
      </c>
      <c r="I138" s="3">
        <v>29</v>
      </c>
      <c r="J138" s="3">
        <v>30</v>
      </c>
      <c r="K138">
        <f t="shared" si="36"/>
        <v>31.780591715976332</v>
      </c>
      <c r="L138">
        <f t="shared" si="43"/>
        <v>0</v>
      </c>
      <c r="M138">
        <f t="shared" si="44"/>
        <v>0</v>
      </c>
      <c r="N138">
        <f t="shared" si="45"/>
        <v>0</v>
      </c>
      <c r="O138">
        <f t="shared" si="46"/>
        <v>1</v>
      </c>
      <c r="P138">
        <f t="shared" si="37"/>
        <v>0</v>
      </c>
      <c r="Q138">
        <f t="shared" si="38"/>
        <v>0</v>
      </c>
      <c r="R138">
        <f t="shared" si="39"/>
        <v>0</v>
      </c>
      <c r="S138">
        <f t="shared" si="40"/>
        <v>0</v>
      </c>
      <c r="T138">
        <f t="shared" si="41"/>
        <v>1</v>
      </c>
      <c r="U138">
        <f t="shared" si="42"/>
        <v>0</v>
      </c>
      <c r="V138">
        <f t="shared" si="47"/>
        <v>1</v>
      </c>
      <c r="W138">
        <f t="shared" si="48"/>
        <v>0</v>
      </c>
      <c r="X138">
        <f t="shared" si="49"/>
        <v>0</v>
      </c>
      <c r="Y138">
        <f t="shared" si="50"/>
        <v>0</v>
      </c>
      <c r="Z138">
        <f t="shared" si="51"/>
        <v>0</v>
      </c>
      <c r="AA138">
        <f t="shared" si="52"/>
        <v>0</v>
      </c>
      <c r="AB138">
        <f t="shared" si="53"/>
        <v>1</v>
      </c>
    </row>
    <row r="139" spans="1:28" x14ac:dyDescent="0.25">
      <c r="A139" s="2" t="s">
        <v>377</v>
      </c>
      <c r="B139" s="3">
        <v>3</v>
      </c>
      <c r="C139" s="3">
        <v>2</v>
      </c>
      <c r="D139" s="3">
        <v>23</v>
      </c>
      <c r="E139" s="3">
        <v>56.5</v>
      </c>
      <c r="F139" s="3">
        <v>90.333333333333329</v>
      </c>
      <c r="G139" s="3">
        <v>4</v>
      </c>
      <c r="H139" s="3">
        <v>95.567419999999998</v>
      </c>
      <c r="I139" s="3">
        <v>20</v>
      </c>
      <c r="J139" s="3">
        <v>24</v>
      </c>
      <c r="K139">
        <f t="shared" si="36"/>
        <v>19.893283211945597</v>
      </c>
      <c r="L139">
        <f t="shared" si="43"/>
        <v>0</v>
      </c>
      <c r="M139">
        <f t="shared" si="44"/>
        <v>1</v>
      </c>
      <c r="N139">
        <f t="shared" si="45"/>
        <v>0</v>
      </c>
      <c r="O139">
        <f t="shared" si="46"/>
        <v>0</v>
      </c>
      <c r="P139">
        <f t="shared" si="37"/>
        <v>0</v>
      </c>
      <c r="Q139">
        <f t="shared" si="38"/>
        <v>1</v>
      </c>
      <c r="R139">
        <f t="shared" si="39"/>
        <v>0</v>
      </c>
      <c r="S139">
        <f t="shared" si="40"/>
        <v>0</v>
      </c>
      <c r="T139">
        <f t="shared" si="41"/>
        <v>0</v>
      </c>
      <c r="U139">
        <f t="shared" si="42"/>
        <v>0</v>
      </c>
      <c r="V139">
        <f t="shared" si="47"/>
        <v>0</v>
      </c>
      <c r="W139">
        <f t="shared" si="48"/>
        <v>1</v>
      </c>
      <c r="X139">
        <f t="shared" si="49"/>
        <v>0</v>
      </c>
      <c r="Y139">
        <f t="shared" si="50"/>
        <v>1</v>
      </c>
      <c r="Z139">
        <f t="shared" si="51"/>
        <v>0</v>
      </c>
      <c r="AA139">
        <f t="shared" si="52"/>
        <v>0</v>
      </c>
      <c r="AB139">
        <f t="shared" si="53"/>
        <v>4</v>
      </c>
    </row>
    <row r="140" spans="1:28" x14ac:dyDescent="0.25">
      <c r="A140" s="2" t="s">
        <v>298</v>
      </c>
      <c r="B140" s="3">
        <v>5</v>
      </c>
      <c r="C140" s="3">
        <v>5</v>
      </c>
      <c r="D140" s="3">
        <v>33</v>
      </c>
      <c r="E140" s="3">
        <v>68</v>
      </c>
      <c r="F140" s="3">
        <v>181.8</v>
      </c>
      <c r="G140" s="3">
        <v>6</v>
      </c>
      <c r="H140" s="3">
        <v>73.837100000000007</v>
      </c>
      <c r="I140" s="3">
        <v>24</v>
      </c>
      <c r="J140" s="3">
        <v>28</v>
      </c>
      <c r="K140">
        <f t="shared" si="36"/>
        <v>27.639576124567476</v>
      </c>
      <c r="L140">
        <f t="shared" si="43"/>
        <v>0</v>
      </c>
      <c r="M140">
        <f t="shared" si="44"/>
        <v>0</v>
      </c>
      <c r="N140">
        <f t="shared" si="45"/>
        <v>1</v>
      </c>
      <c r="O140">
        <f t="shared" si="46"/>
        <v>0</v>
      </c>
      <c r="P140">
        <f t="shared" si="37"/>
        <v>0</v>
      </c>
      <c r="Q140">
        <f t="shared" si="38"/>
        <v>0</v>
      </c>
      <c r="R140">
        <f t="shared" si="39"/>
        <v>0</v>
      </c>
      <c r="S140">
        <f t="shared" si="40"/>
        <v>1</v>
      </c>
      <c r="T140">
        <f t="shared" si="41"/>
        <v>0</v>
      </c>
      <c r="U140">
        <f t="shared" si="42"/>
        <v>0</v>
      </c>
      <c r="V140">
        <f t="shared" si="47"/>
        <v>0</v>
      </c>
      <c r="W140">
        <f t="shared" si="48"/>
        <v>1</v>
      </c>
      <c r="X140">
        <f t="shared" si="49"/>
        <v>0</v>
      </c>
      <c r="Y140">
        <f t="shared" si="50"/>
        <v>0</v>
      </c>
      <c r="Z140">
        <f t="shared" si="51"/>
        <v>1</v>
      </c>
      <c r="AA140">
        <f t="shared" si="52"/>
        <v>0</v>
      </c>
      <c r="AB140">
        <f t="shared" si="53"/>
        <v>4</v>
      </c>
    </row>
    <row r="141" spans="1:28" x14ac:dyDescent="0.25">
      <c r="A141" s="2" t="s">
        <v>508</v>
      </c>
      <c r="B141" s="3">
        <v>6</v>
      </c>
      <c r="C141" s="3">
        <v>6</v>
      </c>
      <c r="D141" s="3">
        <v>23</v>
      </c>
      <c r="E141" s="3">
        <v>70.5</v>
      </c>
      <c r="F141" s="3">
        <v>161.83333333333334</v>
      </c>
      <c r="G141" s="3">
        <v>6</v>
      </c>
      <c r="H141" s="3">
        <v>61.503080000000004</v>
      </c>
      <c r="I141" s="3">
        <v>15</v>
      </c>
      <c r="J141" s="3">
        <v>27</v>
      </c>
      <c r="K141">
        <f t="shared" si="36"/>
        <v>22.889961940210924</v>
      </c>
      <c r="L141">
        <f t="shared" si="43"/>
        <v>0</v>
      </c>
      <c r="M141">
        <f t="shared" si="44"/>
        <v>1</v>
      </c>
      <c r="N141">
        <f t="shared" si="45"/>
        <v>0</v>
      </c>
      <c r="O141">
        <f t="shared" si="46"/>
        <v>0</v>
      </c>
      <c r="P141">
        <f t="shared" si="37"/>
        <v>1</v>
      </c>
      <c r="Q141">
        <f t="shared" si="38"/>
        <v>0</v>
      </c>
      <c r="R141">
        <f t="shared" si="39"/>
        <v>0</v>
      </c>
      <c r="S141">
        <f t="shared" si="40"/>
        <v>0</v>
      </c>
      <c r="T141">
        <f t="shared" si="41"/>
        <v>0</v>
      </c>
      <c r="U141">
        <f t="shared" si="42"/>
        <v>0</v>
      </c>
      <c r="V141">
        <f t="shared" si="47"/>
        <v>0</v>
      </c>
      <c r="W141">
        <f t="shared" si="48"/>
        <v>1</v>
      </c>
      <c r="X141">
        <f t="shared" si="49"/>
        <v>0</v>
      </c>
      <c r="Y141">
        <f t="shared" si="50"/>
        <v>1</v>
      </c>
      <c r="Z141">
        <f t="shared" si="51"/>
        <v>0</v>
      </c>
      <c r="AA141">
        <f t="shared" si="52"/>
        <v>0</v>
      </c>
      <c r="AB141">
        <f t="shared" si="53"/>
        <v>12</v>
      </c>
    </row>
    <row r="142" spans="1:28" x14ac:dyDescent="0.25">
      <c r="A142" s="2" t="s">
        <v>110</v>
      </c>
      <c r="B142" s="3">
        <v>10</v>
      </c>
      <c r="C142" s="3">
        <v>9</v>
      </c>
      <c r="D142" s="3">
        <v>34</v>
      </c>
      <c r="E142" s="3">
        <v>66.111111111111114</v>
      </c>
      <c r="F142" s="3">
        <v>151.69999999999999</v>
      </c>
      <c r="G142" s="3">
        <v>10</v>
      </c>
      <c r="H142" s="3">
        <v>68.251884000000004</v>
      </c>
      <c r="I142" s="3">
        <v>24</v>
      </c>
      <c r="J142" s="3">
        <v>29</v>
      </c>
      <c r="K142">
        <f t="shared" si="36"/>
        <v>24.400121742814768</v>
      </c>
      <c r="L142">
        <f t="shared" si="43"/>
        <v>0</v>
      </c>
      <c r="M142">
        <f t="shared" si="44"/>
        <v>1</v>
      </c>
      <c r="N142">
        <f t="shared" si="45"/>
        <v>0</v>
      </c>
      <c r="O142">
        <f t="shared" si="46"/>
        <v>0</v>
      </c>
      <c r="P142">
        <f t="shared" si="37"/>
        <v>0</v>
      </c>
      <c r="Q142">
        <f t="shared" si="38"/>
        <v>1</v>
      </c>
      <c r="R142">
        <f t="shared" si="39"/>
        <v>0</v>
      </c>
      <c r="S142">
        <f t="shared" si="40"/>
        <v>0</v>
      </c>
      <c r="T142">
        <f t="shared" si="41"/>
        <v>0</v>
      </c>
      <c r="U142">
        <f t="shared" si="42"/>
        <v>0</v>
      </c>
      <c r="V142">
        <f t="shared" si="47"/>
        <v>0</v>
      </c>
      <c r="W142">
        <f t="shared" si="48"/>
        <v>1</v>
      </c>
      <c r="X142">
        <f t="shared" si="49"/>
        <v>0</v>
      </c>
      <c r="Y142">
        <f t="shared" si="50"/>
        <v>1</v>
      </c>
      <c r="Z142">
        <f t="shared" si="51"/>
        <v>0</v>
      </c>
      <c r="AA142">
        <f t="shared" si="52"/>
        <v>0</v>
      </c>
      <c r="AB142">
        <f t="shared" si="53"/>
        <v>5</v>
      </c>
    </row>
    <row r="143" spans="1:28" x14ac:dyDescent="0.25">
      <c r="A143" s="2" t="s">
        <v>514</v>
      </c>
      <c r="B143" s="3">
        <v>6</v>
      </c>
      <c r="C143" s="3">
        <v>6</v>
      </c>
      <c r="D143" s="3">
        <v>33</v>
      </c>
      <c r="E143" s="3">
        <v>65.833333333333329</v>
      </c>
      <c r="F143" s="3">
        <v>213.33333333333334</v>
      </c>
      <c r="G143" s="3">
        <v>6</v>
      </c>
      <c r="H143" s="3">
        <v>67.123885999999985</v>
      </c>
      <c r="I143" s="3">
        <v>27</v>
      </c>
      <c r="J143" s="3">
        <v>30</v>
      </c>
      <c r="K143">
        <f t="shared" si="36"/>
        <v>34.603685306841861</v>
      </c>
      <c r="L143">
        <f t="shared" si="43"/>
        <v>0</v>
      </c>
      <c r="M143">
        <f t="shared" si="44"/>
        <v>0</v>
      </c>
      <c r="N143">
        <f t="shared" si="45"/>
        <v>0</v>
      </c>
      <c r="O143">
        <f t="shared" si="46"/>
        <v>1</v>
      </c>
      <c r="P143">
        <f t="shared" si="37"/>
        <v>0</v>
      </c>
      <c r="Q143">
        <f t="shared" si="38"/>
        <v>0</v>
      </c>
      <c r="R143">
        <f t="shared" si="39"/>
        <v>0</v>
      </c>
      <c r="S143">
        <f t="shared" si="40"/>
        <v>0</v>
      </c>
      <c r="T143">
        <f t="shared" si="41"/>
        <v>1</v>
      </c>
      <c r="U143">
        <f t="shared" si="42"/>
        <v>0</v>
      </c>
      <c r="V143">
        <f t="shared" si="47"/>
        <v>1</v>
      </c>
      <c r="W143">
        <f t="shared" si="48"/>
        <v>0</v>
      </c>
      <c r="X143">
        <f t="shared" si="49"/>
        <v>0</v>
      </c>
      <c r="Y143">
        <f t="shared" si="50"/>
        <v>0</v>
      </c>
      <c r="Z143">
        <f t="shared" si="51"/>
        <v>0</v>
      </c>
      <c r="AA143">
        <f t="shared" si="52"/>
        <v>0</v>
      </c>
      <c r="AB143">
        <f t="shared" si="53"/>
        <v>3</v>
      </c>
    </row>
    <row r="144" spans="1:28" x14ac:dyDescent="0.25">
      <c r="A144" s="2" t="s">
        <v>214</v>
      </c>
      <c r="B144" s="3">
        <v>4</v>
      </c>
      <c r="C144" s="3">
        <v>4</v>
      </c>
      <c r="D144" s="3">
        <v>34</v>
      </c>
      <c r="E144" s="3">
        <v>63</v>
      </c>
      <c r="F144" s="3">
        <v>155</v>
      </c>
      <c r="G144" s="3">
        <v>4</v>
      </c>
      <c r="H144" s="3">
        <v>72.840519999999998</v>
      </c>
      <c r="I144" s="3">
        <v>29</v>
      </c>
      <c r="J144" s="3">
        <v>30</v>
      </c>
      <c r="K144">
        <f t="shared" si="36"/>
        <v>27.454018644494834</v>
      </c>
      <c r="L144">
        <f t="shared" si="43"/>
        <v>0</v>
      </c>
      <c r="M144">
        <f t="shared" si="44"/>
        <v>0</v>
      </c>
      <c r="N144">
        <f t="shared" si="45"/>
        <v>1</v>
      </c>
      <c r="O144">
        <f t="shared" si="46"/>
        <v>0</v>
      </c>
      <c r="P144">
        <f t="shared" si="37"/>
        <v>0</v>
      </c>
      <c r="Q144">
        <f t="shared" si="38"/>
        <v>0</v>
      </c>
      <c r="R144">
        <f t="shared" si="39"/>
        <v>0</v>
      </c>
      <c r="S144">
        <f t="shared" si="40"/>
        <v>1</v>
      </c>
      <c r="T144">
        <f t="shared" si="41"/>
        <v>0</v>
      </c>
      <c r="U144">
        <f t="shared" si="42"/>
        <v>0</v>
      </c>
      <c r="V144">
        <f t="shared" si="47"/>
        <v>1</v>
      </c>
      <c r="W144">
        <f t="shared" si="48"/>
        <v>0</v>
      </c>
      <c r="X144">
        <f t="shared" si="49"/>
        <v>0</v>
      </c>
      <c r="Y144">
        <f t="shared" si="50"/>
        <v>0</v>
      </c>
      <c r="Z144">
        <f t="shared" si="51"/>
        <v>0</v>
      </c>
      <c r="AA144">
        <f t="shared" si="52"/>
        <v>0</v>
      </c>
      <c r="AB144">
        <f t="shared" si="53"/>
        <v>1</v>
      </c>
    </row>
    <row r="145" spans="1:28" x14ac:dyDescent="0.25">
      <c r="A145" s="2" t="s">
        <v>781</v>
      </c>
      <c r="B145" s="3">
        <v>6</v>
      </c>
      <c r="C145" s="3">
        <v>6</v>
      </c>
      <c r="D145" s="3">
        <v>33</v>
      </c>
      <c r="E145" s="3">
        <v>62.333333333333336</v>
      </c>
      <c r="F145" s="3">
        <v>150.66666666666666</v>
      </c>
      <c r="G145" s="3">
        <v>6</v>
      </c>
      <c r="H145" s="3">
        <v>66.880219999999994</v>
      </c>
      <c r="I145" s="3">
        <v>26</v>
      </c>
      <c r="J145" s="3">
        <v>27</v>
      </c>
      <c r="K145">
        <f t="shared" si="36"/>
        <v>27.260373473648084</v>
      </c>
      <c r="L145">
        <f t="shared" si="43"/>
        <v>0</v>
      </c>
      <c r="M145">
        <f t="shared" si="44"/>
        <v>0</v>
      </c>
      <c r="N145">
        <f t="shared" si="45"/>
        <v>1</v>
      </c>
      <c r="O145">
        <f t="shared" si="46"/>
        <v>0</v>
      </c>
      <c r="P145">
        <f t="shared" si="37"/>
        <v>0</v>
      </c>
      <c r="Q145">
        <f t="shared" si="38"/>
        <v>0</v>
      </c>
      <c r="R145">
        <f t="shared" si="39"/>
        <v>1</v>
      </c>
      <c r="S145">
        <f t="shared" si="40"/>
        <v>0</v>
      </c>
      <c r="T145">
        <f t="shared" si="41"/>
        <v>0</v>
      </c>
      <c r="U145">
        <f t="shared" si="42"/>
        <v>0</v>
      </c>
      <c r="V145">
        <f t="shared" si="47"/>
        <v>1</v>
      </c>
      <c r="W145">
        <f t="shared" si="48"/>
        <v>0</v>
      </c>
      <c r="X145">
        <f t="shared" si="49"/>
        <v>0</v>
      </c>
      <c r="Y145">
        <f t="shared" si="50"/>
        <v>0</v>
      </c>
      <c r="Z145">
        <f t="shared" si="51"/>
        <v>0</v>
      </c>
      <c r="AA145">
        <f t="shared" si="52"/>
        <v>0</v>
      </c>
      <c r="AB145">
        <f t="shared" si="53"/>
        <v>1</v>
      </c>
    </row>
    <row r="146" spans="1:28" x14ac:dyDescent="0.25">
      <c r="A146" s="2" t="s">
        <v>140</v>
      </c>
      <c r="B146" s="3">
        <v>6</v>
      </c>
      <c r="C146" s="3">
        <v>6</v>
      </c>
      <c r="D146" s="3">
        <v>33</v>
      </c>
      <c r="E146" s="3">
        <v>67.666666666666671</v>
      </c>
      <c r="F146" s="3">
        <v>166</v>
      </c>
      <c r="G146" s="3">
        <v>10</v>
      </c>
      <c r="H146" s="3">
        <v>62.442160000000015</v>
      </c>
      <c r="I146" s="3">
        <v>29</v>
      </c>
      <c r="J146" s="3">
        <v>30</v>
      </c>
      <c r="K146">
        <f t="shared" si="36"/>
        <v>25.48671406731539</v>
      </c>
      <c r="L146">
        <f t="shared" si="43"/>
        <v>0</v>
      </c>
      <c r="M146">
        <f t="shared" si="44"/>
        <v>0</v>
      </c>
      <c r="N146">
        <f t="shared" si="45"/>
        <v>1</v>
      </c>
      <c r="O146">
        <f t="shared" si="46"/>
        <v>0</v>
      </c>
      <c r="P146">
        <f t="shared" si="37"/>
        <v>0</v>
      </c>
      <c r="Q146">
        <f t="shared" si="38"/>
        <v>0</v>
      </c>
      <c r="R146">
        <f t="shared" si="39"/>
        <v>1</v>
      </c>
      <c r="S146">
        <f t="shared" si="40"/>
        <v>0</v>
      </c>
      <c r="T146">
        <f t="shared" si="41"/>
        <v>0</v>
      </c>
      <c r="U146">
        <f t="shared" si="42"/>
        <v>0</v>
      </c>
      <c r="V146">
        <f t="shared" si="47"/>
        <v>1</v>
      </c>
      <c r="W146">
        <f t="shared" si="48"/>
        <v>0</v>
      </c>
      <c r="X146">
        <f t="shared" si="49"/>
        <v>0</v>
      </c>
      <c r="Y146">
        <f t="shared" si="50"/>
        <v>0</v>
      </c>
      <c r="Z146">
        <f t="shared" si="51"/>
        <v>0</v>
      </c>
      <c r="AA146">
        <f t="shared" si="52"/>
        <v>0</v>
      </c>
      <c r="AB146">
        <f t="shared" si="53"/>
        <v>1</v>
      </c>
    </row>
    <row r="147" spans="1:28" x14ac:dyDescent="0.25">
      <c r="A147" s="2" t="s">
        <v>1144</v>
      </c>
      <c r="B147" s="3">
        <v>3</v>
      </c>
      <c r="C147" s="3">
        <v>3</v>
      </c>
      <c r="D147" s="3">
        <v>34</v>
      </c>
      <c r="E147" s="3">
        <v>64.333333333333329</v>
      </c>
      <c r="F147" s="3">
        <v>182.66666666666666</v>
      </c>
      <c r="G147" s="3">
        <v>3</v>
      </c>
      <c r="H147" s="3">
        <v>77.856260000000006</v>
      </c>
      <c r="I147" s="3">
        <v>24</v>
      </c>
      <c r="J147" s="3">
        <v>24</v>
      </c>
      <c r="K147">
        <f t="shared" si="36"/>
        <v>31.027195360949289</v>
      </c>
      <c r="L147">
        <f t="shared" si="43"/>
        <v>0</v>
      </c>
      <c r="M147">
        <f t="shared" si="44"/>
        <v>0</v>
      </c>
      <c r="N147">
        <f t="shared" si="45"/>
        <v>0</v>
      </c>
      <c r="O147">
        <f t="shared" si="46"/>
        <v>1</v>
      </c>
      <c r="P147">
        <f t="shared" si="37"/>
        <v>0</v>
      </c>
      <c r="Q147">
        <f t="shared" si="38"/>
        <v>0</v>
      </c>
      <c r="R147">
        <f t="shared" si="39"/>
        <v>0</v>
      </c>
      <c r="S147">
        <f t="shared" si="40"/>
        <v>0</v>
      </c>
      <c r="T147">
        <f t="shared" si="41"/>
        <v>0</v>
      </c>
      <c r="U147">
        <f t="shared" si="42"/>
        <v>1</v>
      </c>
      <c r="V147">
        <f t="shared" si="47"/>
        <v>0</v>
      </c>
      <c r="W147">
        <f t="shared" si="48"/>
        <v>1</v>
      </c>
      <c r="X147">
        <f t="shared" si="49"/>
        <v>0</v>
      </c>
      <c r="Y147">
        <f t="shared" si="50"/>
        <v>0</v>
      </c>
      <c r="Z147">
        <f t="shared" si="51"/>
        <v>0</v>
      </c>
      <c r="AA147">
        <f t="shared" si="52"/>
        <v>1</v>
      </c>
      <c r="AB147">
        <f t="shared" si="53"/>
        <v>0</v>
      </c>
    </row>
    <row r="148" spans="1:28" x14ac:dyDescent="0.25">
      <c r="A148" s="2" t="s">
        <v>627</v>
      </c>
      <c r="B148" s="3">
        <v>3</v>
      </c>
      <c r="C148" s="3">
        <v>3</v>
      </c>
      <c r="D148" s="3">
        <v>33</v>
      </c>
      <c r="E148" s="3">
        <v>66.333333333333329</v>
      </c>
      <c r="F148" s="3">
        <v>90</v>
      </c>
      <c r="G148" s="3">
        <v>5</v>
      </c>
      <c r="H148" s="3">
        <v>78.765230000000003</v>
      </c>
      <c r="I148" s="3">
        <v>29</v>
      </c>
      <c r="J148" s="3">
        <v>30</v>
      </c>
      <c r="K148">
        <f t="shared" si="36"/>
        <v>14.379182343880206</v>
      </c>
      <c r="L148">
        <f t="shared" si="43"/>
        <v>1</v>
      </c>
      <c r="M148">
        <f t="shared" si="44"/>
        <v>0</v>
      </c>
      <c r="N148">
        <f t="shared" si="45"/>
        <v>0</v>
      </c>
      <c r="O148">
        <f t="shared" si="46"/>
        <v>0</v>
      </c>
      <c r="P148">
        <f t="shared" si="37"/>
        <v>0</v>
      </c>
      <c r="Q148">
        <f t="shared" si="38"/>
        <v>0</v>
      </c>
      <c r="R148">
        <f t="shared" si="39"/>
        <v>0</v>
      </c>
      <c r="S148">
        <f t="shared" si="40"/>
        <v>0</v>
      </c>
      <c r="T148">
        <f t="shared" si="41"/>
        <v>0</v>
      </c>
      <c r="U148">
        <f t="shared" si="42"/>
        <v>0</v>
      </c>
      <c r="V148">
        <f t="shared" si="47"/>
        <v>1</v>
      </c>
      <c r="W148">
        <f t="shared" si="48"/>
        <v>0</v>
      </c>
      <c r="X148">
        <f t="shared" si="49"/>
        <v>0</v>
      </c>
      <c r="Y148">
        <f t="shared" si="50"/>
        <v>0</v>
      </c>
      <c r="Z148">
        <f t="shared" si="51"/>
        <v>0</v>
      </c>
      <c r="AA148">
        <f t="shared" si="52"/>
        <v>0</v>
      </c>
      <c r="AB148">
        <f t="shared" si="53"/>
        <v>1</v>
      </c>
    </row>
    <row r="149" spans="1:28" x14ac:dyDescent="0.25">
      <c r="A149" s="2" t="s">
        <v>1052</v>
      </c>
      <c r="B149" s="3">
        <v>2</v>
      </c>
      <c r="C149" s="3">
        <v>2</v>
      </c>
      <c r="D149" s="3"/>
      <c r="E149" s="3">
        <v>66</v>
      </c>
      <c r="F149" s="3">
        <v>175.5</v>
      </c>
      <c r="G149" s="3">
        <v>2</v>
      </c>
      <c r="H149" s="3">
        <v>66.294319999999999</v>
      </c>
      <c r="I149" s="3">
        <v>30</v>
      </c>
      <c r="J149" s="3">
        <v>30</v>
      </c>
      <c r="K149">
        <f t="shared" si="36"/>
        <v>28.323347107438018</v>
      </c>
      <c r="L149">
        <f t="shared" si="43"/>
        <v>0</v>
      </c>
      <c r="M149">
        <f t="shared" si="44"/>
        <v>0</v>
      </c>
      <c r="N149">
        <f t="shared" si="45"/>
        <v>1</v>
      </c>
      <c r="O149">
        <f t="shared" si="46"/>
        <v>0</v>
      </c>
      <c r="P149">
        <f t="shared" si="37"/>
        <v>0</v>
      </c>
      <c r="Q149">
        <f t="shared" si="38"/>
        <v>0</v>
      </c>
      <c r="R149">
        <f t="shared" si="39"/>
        <v>1</v>
      </c>
      <c r="S149">
        <f t="shared" si="40"/>
        <v>0</v>
      </c>
      <c r="T149">
        <f t="shared" si="41"/>
        <v>0</v>
      </c>
      <c r="U149">
        <f t="shared" si="42"/>
        <v>0</v>
      </c>
      <c r="V149">
        <f t="shared" si="47"/>
        <v>1</v>
      </c>
      <c r="W149">
        <f t="shared" si="48"/>
        <v>0</v>
      </c>
      <c r="X149">
        <f t="shared" si="49"/>
        <v>0</v>
      </c>
      <c r="Y149">
        <f t="shared" si="50"/>
        <v>0</v>
      </c>
      <c r="Z149">
        <f t="shared" si="51"/>
        <v>0</v>
      </c>
      <c r="AA149">
        <f t="shared" si="52"/>
        <v>0</v>
      </c>
      <c r="AB149">
        <f t="shared" si="53"/>
        <v>0</v>
      </c>
    </row>
    <row r="150" spans="1:28" x14ac:dyDescent="0.25">
      <c r="A150" s="2" t="s">
        <v>851</v>
      </c>
      <c r="B150" s="3">
        <v>2</v>
      </c>
      <c r="C150" s="3">
        <v>2</v>
      </c>
      <c r="D150" s="3">
        <v>33</v>
      </c>
      <c r="E150" s="3">
        <v>73.5</v>
      </c>
      <c r="F150" s="3">
        <v>197.5</v>
      </c>
      <c r="G150" s="3">
        <v>2</v>
      </c>
      <c r="H150" s="3">
        <v>56.580424999999998</v>
      </c>
      <c r="I150" s="3">
        <v>29</v>
      </c>
      <c r="J150" s="3">
        <v>30</v>
      </c>
      <c r="K150">
        <f t="shared" si="36"/>
        <v>25.700865380165673</v>
      </c>
      <c r="L150">
        <f t="shared" si="43"/>
        <v>0</v>
      </c>
      <c r="M150">
        <f t="shared" si="44"/>
        <v>0</v>
      </c>
      <c r="N150">
        <f t="shared" si="45"/>
        <v>1</v>
      </c>
      <c r="O150">
        <f t="shared" si="46"/>
        <v>0</v>
      </c>
      <c r="P150">
        <f t="shared" si="37"/>
        <v>0</v>
      </c>
      <c r="Q150">
        <f t="shared" si="38"/>
        <v>0</v>
      </c>
      <c r="R150">
        <f t="shared" si="39"/>
        <v>1</v>
      </c>
      <c r="S150">
        <f t="shared" si="40"/>
        <v>0</v>
      </c>
      <c r="T150">
        <f t="shared" si="41"/>
        <v>0</v>
      </c>
      <c r="U150">
        <f t="shared" si="42"/>
        <v>0</v>
      </c>
      <c r="V150">
        <f t="shared" si="47"/>
        <v>1</v>
      </c>
      <c r="W150">
        <f t="shared" si="48"/>
        <v>0</v>
      </c>
      <c r="X150">
        <f t="shared" si="49"/>
        <v>0</v>
      </c>
      <c r="Y150">
        <f t="shared" si="50"/>
        <v>0</v>
      </c>
      <c r="Z150">
        <f t="shared" si="51"/>
        <v>0</v>
      </c>
      <c r="AA150">
        <f t="shared" si="52"/>
        <v>0</v>
      </c>
      <c r="AB150">
        <f t="shared" si="53"/>
        <v>1</v>
      </c>
    </row>
    <row r="151" spans="1:28" x14ac:dyDescent="0.25">
      <c r="A151" s="2" t="s">
        <v>1112</v>
      </c>
      <c r="B151" s="3">
        <v>2</v>
      </c>
      <c r="C151" s="3">
        <v>2</v>
      </c>
      <c r="D151" s="3">
        <v>33</v>
      </c>
      <c r="E151" s="3">
        <v>62</v>
      </c>
      <c r="F151" s="3">
        <v>214</v>
      </c>
      <c r="G151" s="3">
        <v>2</v>
      </c>
      <c r="H151" s="3">
        <v>70.587270000000004</v>
      </c>
      <c r="I151" s="3">
        <v>30</v>
      </c>
      <c r="J151" s="3">
        <v>30</v>
      </c>
      <c r="K151">
        <f t="shared" si="36"/>
        <v>39.136836628511965</v>
      </c>
      <c r="L151">
        <f t="shared" si="43"/>
        <v>0</v>
      </c>
      <c r="M151">
        <f t="shared" si="44"/>
        <v>0</v>
      </c>
      <c r="N151">
        <f t="shared" si="45"/>
        <v>0</v>
      </c>
      <c r="O151">
        <f t="shared" si="46"/>
        <v>1</v>
      </c>
      <c r="P151">
        <f t="shared" si="37"/>
        <v>0</v>
      </c>
      <c r="Q151">
        <f t="shared" si="38"/>
        <v>0</v>
      </c>
      <c r="R151">
        <f t="shared" si="39"/>
        <v>0</v>
      </c>
      <c r="S151">
        <f t="shared" si="40"/>
        <v>0</v>
      </c>
      <c r="T151">
        <f t="shared" si="41"/>
        <v>0</v>
      </c>
      <c r="U151">
        <f t="shared" si="42"/>
        <v>1</v>
      </c>
      <c r="V151">
        <f t="shared" si="47"/>
        <v>1</v>
      </c>
      <c r="W151">
        <f t="shared" si="48"/>
        <v>0</v>
      </c>
      <c r="X151">
        <f t="shared" si="49"/>
        <v>0</v>
      </c>
      <c r="Y151">
        <f t="shared" si="50"/>
        <v>0</v>
      </c>
      <c r="Z151">
        <f t="shared" si="51"/>
        <v>0</v>
      </c>
      <c r="AA151">
        <f t="shared" si="52"/>
        <v>0</v>
      </c>
      <c r="AB151">
        <f t="shared" si="53"/>
        <v>0</v>
      </c>
    </row>
    <row r="152" spans="1:28" x14ac:dyDescent="0.25">
      <c r="A152" s="2" t="s">
        <v>37</v>
      </c>
      <c r="B152" s="3">
        <v>10</v>
      </c>
      <c r="C152" s="3">
        <v>10</v>
      </c>
      <c r="D152" s="3">
        <v>33</v>
      </c>
      <c r="E152" s="3">
        <v>67.8</v>
      </c>
      <c r="F152" s="3">
        <v>188.8</v>
      </c>
      <c r="G152" s="3">
        <v>10</v>
      </c>
      <c r="H152" s="3">
        <v>73.075969999999998</v>
      </c>
      <c r="I152" s="3">
        <v>26</v>
      </c>
      <c r="J152" s="3">
        <v>30</v>
      </c>
      <c r="K152">
        <f t="shared" si="36"/>
        <v>28.873399987817724</v>
      </c>
      <c r="L152">
        <f t="shared" si="43"/>
        <v>0</v>
      </c>
      <c r="M152">
        <f t="shared" si="44"/>
        <v>0</v>
      </c>
      <c r="N152">
        <f t="shared" si="45"/>
        <v>1</v>
      </c>
      <c r="O152">
        <f t="shared" si="46"/>
        <v>0</v>
      </c>
      <c r="P152">
        <f t="shared" si="37"/>
        <v>0</v>
      </c>
      <c r="Q152">
        <f t="shared" si="38"/>
        <v>0</v>
      </c>
      <c r="R152">
        <f t="shared" si="39"/>
        <v>0</v>
      </c>
      <c r="S152">
        <f t="shared" si="40"/>
        <v>1</v>
      </c>
      <c r="T152">
        <f t="shared" si="41"/>
        <v>0</v>
      </c>
      <c r="U152">
        <f t="shared" si="42"/>
        <v>0</v>
      </c>
      <c r="V152">
        <f t="shared" si="47"/>
        <v>1</v>
      </c>
      <c r="W152">
        <f t="shared" si="48"/>
        <v>0</v>
      </c>
      <c r="X152">
        <f t="shared" si="49"/>
        <v>0</v>
      </c>
      <c r="Y152">
        <f t="shared" si="50"/>
        <v>0</v>
      </c>
      <c r="Z152">
        <f t="shared" si="51"/>
        <v>0</v>
      </c>
      <c r="AA152">
        <f t="shared" si="52"/>
        <v>0</v>
      </c>
      <c r="AB152">
        <f t="shared" si="53"/>
        <v>4</v>
      </c>
    </row>
    <row r="153" spans="1:28" x14ac:dyDescent="0.25">
      <c r="A153" s="2" t="s">
        <v>145</v>
      </c>
      <c r="B153" s="3">
        <v>12</v>
      </c>
      <c r="C153" s="3">
        <v>7</v>
      </c>
      <c r="D153" s="3">
        <v>33</v>
      </c>
      <c r="E153" s="3">
        <v>60.571428571428569</v>
      </c>
      <c r="F153" s="3">
        <v>176.16666666666666</v>
      </c>
      <c r="G153" s="3">
        <v>13</v>
      </c>
      <c r="H153" s="3">
        <v>63.74537999999999</v>
      </c>
      <c r="I153" s="3">
        <v>25</v>
      </c>
      <c r="J153" s="3">
        <v>30</v>
      </c>
      <c r="K153">
        <f t="shared" si="36"/>
        <v>33.75541321793046</v>
      </c>
      <c r="L153">
        <f t="shared" si="43"/>
        <v>0</v>
      </c>
      <c r="M153">
        <f t="shared" si="44"/>
        <v>0</v>
      </c>
      <c r="N153">
        <f t="shared" si="45"/>
        <v>0</v>
      </c>
      <c r="O153">
        <f t="shared" si="46"/>
        <v>1</v>
      </c>
      <c r="P153">
        <f t="shared" si="37"/>
        <v>0</v>
      </c>
      <c r="Q153">
        <f t="shared" si="38"/>
        <v>0</v>
      </c>
      <c r="R153">
        <f t="shared" si="39"/>
        <v>0</v>
      </c>
      <c r="S153">
        <f t="shared" si="40"/>
        <v>0</v>
      </c>
      <c r="T153">
        <f t="shared" si="41"/>
        <v>1</v>
      </c>
      <c r="U153">
        <f t="shared" si="42"/>
        <v>0</v>
      </c>
      <c r="V153">
        <f t="shared" si="47"/>
        <v>1</v>
      </c>
      <c r="W153">
        <f t="shared" si="48"/>
        <v>0</v>
      </c>
      <c r="X153">
        <f t="shared" si="49"/>
        <v>0</v>
      </c>
      <c r="Y153">
        <f t="shared" si="50"/>
        <v>0</v>
      </c>
      <c r="Z153">
        <f t="shared" si="51"/>
        <v>0</v>
      </c>
      <c r="AA153">
        <f t="shared" si="52"/>
        <v>0</v>
      </c>
      <c r="AB153">
        <f t="shared" si="53"/>
        <v>5</v>
      </c>
    </row>
    <row r="154" spans="1:28" x14ac:dyDescent="0.25">
      <c r="A154" s="2" t="s">
        <v>980</v>
      </c>
      <c r="B154" s="3">
        <v>3</v>
      </c>
      <c r="C154" s="3">
        <v>3</v>
      </c>
      <c r="D154" s="3">
        <v>22</v>
      </c>
      <c r="E154" s="3">
        <v>73.666666666666671</v>
      </c>
      <c r="F154" s="3">
        <v>208</v>
      </c>
      <c r="G154" s="3">
        <v>3</v>
      </c>
      <c r="H154" s="3">
        <v>69.486660000000001</v>
      </c>
      <c r="I154" s="3">
        <v>27</v>
      </c>
      <c r="J154" s="3">
        <v>30</v>
      </c>
      <c r="K154">
        <f t="shared" si="36"/>
        <v>26.94490284801703</v>
      </c>
      <c r="L154">
        <f t="shared" si="43"/>
        <v>0</v>
      </c>
      <c r="M154">
        <f t="shared" si="44"/>
        <v>0</v>
      </c>
      <c r="N154">
        <f t="shared" si="45"/>
        <v>1</v>
      </c>
      <c r="O154">
        <f t="shared" si="46"/>
        <v>0</v>
      </c>
      <c r="P154">
        <f t="shared" si="37"/>
        <v>0</v>
      </c>
      <c r="Q154">
        <f t="shared" si="38"/>
        <v>0</v>
      </c>
      <c r="R154">
        <f t="shared" si="39"/>
        <v>0</v>
      </c>
      <c r="S154">
        <f t="shared" si="40"/>
        <v>1</v>
      </c>
      <c r="T154">
        <f t="shared" si="41"/>
        <v>0</v>
      </c>
      <c r="U154">
        <f t="shared" si="42"/>
        <v>0</v>
      </c>
      <c r="V154">
        <f t="shared" si="47"/>
        <v>1</v>
      </c>
      <c r="W154">
        <f t="shared" si="48"/>
        <v>0</v>
      </c>
      <c r="X154">
        <f t="shared" si="49"/>
        <v>0</v>
      </c>
      <c r="Y154">
        <f t="shared" si="50"/>
        <v>0</v>
      </c>
      <c r="Z154">
        <f t="shared" si="51"/>
        <v>0</v>
      </c>
      <c r="AA154">
        <f t="shared" si="52"/>
        <v>0</v>
      </c>
      <c r="AB154">
        <f t="shared" si="53"/>
        <v>3</v>
      </c>
    </row>
    <row r="155" spans="1:28" x14ac:dyDescent="0.25">
      <c r="A155" s="2" t="s">
        <v>290</v>
      </c>
      <c r="B155" s="3">
        <v>3</v>
      </c>
      <c r="C155" s="3">
        <v>2</v>
      </c>
      <c r="D155" s="3">
        <v>44</v>
      </c>
      <c r="E155" s="3">
        <v>64.5</v>
      </c>
      <c r="F155" s="3">
        <v>153.66666666666666</v>
      </c>
      <c r="G155" s="3">
        <v>4</v>
      </c>
      <c r="H155" s="3">
        <v>45.212868</v>
      </c>
      <c r="I155" s="3">
        <v>29</v>
      </c>
      <c r="J155" s="3">
        <v>30</v>
      </c>
      <c r="K155">
        <f t="shared" si="36"/>
        <v>25.966628608056403</v>
      </c>
      <c r="L155">
        <f t="shared" si="43"/>
        <v>0</v>
      </c>
      <c r="M155">
        <f t="shared" si="44"/>
        <v>0</v>
      </c>
      <c r="N155">
        <f t="shared" si="45"/>
        <v>1</v>
      </c>
      <c r="O155">
        <f t="shared" si="46"/>
        <v>0</v>
      </c>
      <c r="P155">
        <f t="shared" si="37"/>
        <v>0</v>
      </c>
      <c r="Q155">
        <f t="shared" si="38"/>
        <v>0</v>
      </c>
      <c r="R155">
        <f t="shared" si="39"/>
        <v>1</v>
      </c>
      <c r="S155">
        <f t="shared" si="40"/>
        <v>0</v>
      </c>
      <c r="T155">
        <f t="shared" si="41"/>
        <v>0</v>
      </c>
      <c r="U155">
        <f t="shared" si="42"/>
        <v>0</v>
      </c>
      <c r="V155">
        <f t="shared" si="47"/>
        <v>1</v>
      </c>
      <c r="W155">
        <f t="shared" si="48"/>
        <v>0</v>
      </c>
      <c r="X155">
        <f t="shared" si="49"/>
        <v>0</v>
      </c>
      <c r="Y155">
        <f t="shared" si="50"/>
        <v>0</v>
      </c>
      <c r="Z155">
        <f t="shared" si="51"/>
        <v>0</v>
      </c>
      <c r="AA155">
        <f t="shared" si="52"/>
        <v>0</v>
      </c>
      <c r="AB155">
        <f t="shared" si="53"/>
        <v>1</v>
      </c>
    </row>
    <row r="156" spans="1:28" x14ac:dyDescent="0.25">
      <c r="A156" s="2" t="s">
        <v>992</v>
      </c>
      <c r="B156" s="3">
        <v>2</v>
      </c>
      <c r="C156" s="3">
        <v>2</v>
      </c>
      <c r="D156" s="3">
        <v>23</v>
      </c>
      <c r="E156" s="3">
        <v>65</v>
      </c>
      <c r="F156" s="3">
        <v>205</v>
      </c>
      <c r="G156" s="3">
        <v>3</v>
      </c>
      <c r="H156" s="3">
        <v>68.071179999999998</v>
      </c>
      <c r="I156" s="3">
        <v>29</v>
      </c>
      <c r="J156" s="3">
        <v>29</v>
      </c>
      <c r="K156">
        <f t="shared" si="36"/>
        <v>34.110059171597634</v>
      </c>
      <c r="L156">
        <f t="shared" si="43"/>
        <v>0</v>
      </c>
      <c r="M156">
        <f t="shared" si="44"/>
        <v>0</v>
      </c>
      <c r="N156">
        <f t="shared" si="45"/>
        <v>0</v>
      </c>
      <c r="O156">
        <f t="shared" si="46"/>
        <v>1</v>
      </c>
      <c r="P156">
        <f t="shared" si="37"/>
        <v>0</v>
      </c>
      <c r="Q156">
        <f t="shared" si="38"/>
        <v>0</v>
      </c>
      <c r="R156">
        <f t="shared" si="39"/>
        <v>0</v>
      </c>
      <c r="S156">
        <f t="shared" si="40"/>
        <v>0</v>
      </c>
      <c r="T156">
        <f t="shared" si="41"/>
        <v>0</v>
      </c>
      <c r="U156">
        <f t="shared" si="42"/>
        <v>1</v>
      </c>
      <c r="V156">
        <f t="shared" si="47"/>
        <v>1</v>
      </c>
      <c r="W156">
        <f t="shared" si="48"/>
        <v>0</v>
      </c>
      <c r="X156">
        <f t="shared" si="49"/>
        <v>0</v>
      </c>
      <c r="Y156">
        <f t="shared" si="50"/>
        <v>0</v>
      </c>
      <c r="Z156">
        <f t="shared" si="51"/>
        <v>0</v>
      </c>
      <c r="AA156">
        <f t="shared" si="52"/>
        <v>0</v>
      </c>
      <c r="AB156">
        <f t="shared" si="53"/>
        <v>0</v>
      </c>
    </row>
    <row r="157" spans="1:28" x14ac:dyDescent="0.25">
      <c r="A157" s="2" t="s">
        <v>1126</v>
      </c>
      <c r="B157" s="3">
        <v>2</v>
      </c>
      <c r="C157" s="3">
        <v>2</v>
      </c>
      <c r="D157" s="3">
        <v>34</v>
      </c>
      <c r="E157" s="3">
        <v>59.5</v>
      </c>
      <c r="F157" s="3">
        <v>111</v>
      </c>
      <c r="G157" s="3">
        <v>2</v>
      </c>
      <c r="H157" s="3">
        <v>88.917180000000002</v>
      </c>
      <c r="I157" s="3">
        <v>17</v>
      </c>
      <c r="J157" s="3">
        <v>21</v>
      </c>
      <c r="K157">
        <f t="shared" si="36"/>
        <v>22.041663724313256</v>
      </c>
      <c r="L157">
        <f t="shared" si="43"/>
        <v>0</v>
      </c>
      <c r="M157">
        <f t="shared" si="44"/>
        <v>1</v>
      </c>
      <c r="N157">
        <f t="shared" si="45"/>
        <v>0</v>
      </c>
      <c r="O157">
        <f t="shared" si="46"/>
        <v>0</v>
      </c>
      <c r="P157">
        <f t="shared" si="37"/>
        <v>0</v>
      </c>
      <c r="Q157">
        <f t="shared" si="38"/>
        <v>1</v>
      </c>
      <c r="R157">
        <f t="shared" si="39"/>
        <v>0</v>
      </c>
      <c r="S157">
        <f t="shared" si="40"/>
        <v>0</v>
      </c>
      <c r="T157">
        <f t="shared" si="41"/>
        <v>0</v>
      </c>
      <c r="U157">
        <f t="shared" si="42"/>
        <v>0</v>
      </c>
      <c r="V157">
        <f t="shared" si="47"/>
        <v>0</v>
      </c>
      <c r="W157">
        <f t="shared" si="48"/>
        <v>1</v>
      </c>
      <c r="X157">
        <f t="shared" si="49"/>
        <v>0</v>
      </c>
      <c r="Y157">
        <f t="shared" si="50"/>
        <v>1</v>
      </c>
      <c r="Z157">
        <f t="shared" si="51"/>
        <v>0</v>
      </c>
      <c r="AA157">
        <f t="shared" si="52"/>
        <v>0</v>
      </c>
      <c r="AB157">
        <f t="shared" si="53"/>
        <v>4</v>
      </c>
    </row>
    <row r="158" spans="1:28" x14ac:dyDescent="0.25">
      <c r="A158" s="2" t="s">
        <v>361</v>
      </c>
      <c r="B158" s="3">
        <v>4</v>
      </c>
      <c r="C158" s="3">
        <v>4</v>
      </c>
      <c r="D158" s="3">
        <v>44</v>
      </c>
      <c r="E158" s="3">
        <v>64</v>
      </c>
      <c r="F158" s="3">
        <v>223.25</v>
      </c>
      <c r="G158" s="3">
        <v>5</v>
      </c>
      <c r="H158" s="3">
        <v>61.637233999999999</v>
      </c>
      <c r="I158" s="3">
        <v>28</v>
      </c>
      <c r="J158" s="3">
        <v>30</v>
      </c>
      <c r="K158">
        <f t="shared" si="36"/>
        <v>38.31658935546875</v>
      </c>
      <c r="L158">
        <f t="shared" si="43"/>
        <v>0</v>
      </c>
      <c r="M158">
        <f t="shared" si="44"/>
        <v>0</v>
      </c>
      <c r="N158">
        <f t="shared" si="45"/>
        <v>0</v>
      </c>
      <c r="O158">
        <f t="shared" si="46"/>
        <v>1</v>
      </c>
      <c r="P158">
        <f t="shared" si="37"/>
        <v>0</v>
      </c>
      <c r="Q158">
        <f t="shared" si="38"/>
        <v>0</v>
      </c>
      <c r="R158">
        <f t="shared" si="39"/>
        <v>0</v>
      </c>
      <c r="S158">
        <f t="shared" si="40"/>
        <v>0</v>
      </c>
      <c r="T158">
        <f t="shared" si="41"/>
        <v>1</v>
      </c>
      <c r="U158">
        <f t="shared" si="42"/>
        <v>0</v>
      </c>
      <c r="V158">
        <f t="shared" si="47"/>
        <v>1</v>
      </c>
      <c r="W158">
        <f t="shared" si="48"/>
        <v>0</v>
      </c>
      <c r="X158">
        <f t="shared" si="49"/>
        <v>0</v>
      </c>
      <c r="Y158">
        <f t="shared" si="50"/>
        <v>0</v>
      </c>
      <c r="Z158">
        <f t="shared" si="51"/>
        <v>0</v>
      </c>
      <c r="AA158">
        <f t="shared" si="52"/>
        <v>0</v>
      </c>
      <c r="AB158">
        <f t="shared" si="53"/>
        <v>2</v>
      </c>
    </row>
    <row r="159" spans="1:28" x14ac:dyDescent="0.25">
      <c r="A159" s="2" t="s">
        <v>497</v>
      </c>
      <c r="B159" s="3">
        <v>7</v>
      </c>
      <c r="C159" s="3">
        <v>7</v>
      </c>
      <c r="D159" s="3">
        <v>23</v>
      </c>
      <c r="E159" s="3">
        <v>66.428571428571431</v>
      </c>
      <c r="F159" s="3">
        <v>168.14285714285714</v>
      </c>
      <c r="G159" s="3">
        <v>7</v>
      </c>
      <c r="H159" s="3">
        <v>74.42847399999998</v>
      </c>
      <c r="I159" s="3">
        <v>26</v>
      </c>
      <c r="J159" s="3">
        <v>29</v>
      </c>
      <c r="K159">
        <f t="shared" si="36"/>
        <v>26.786990403514856</v>
      </c>
      <c r="L159">
        <f t="shared" si="43"/>
        <v>0</v>
      </c>
      <c r="M159">
        <f t="shared" si="44"/>
        <v>0</v>
      </c>
      <c r="N159">
        <f t="shared" si="45"/>
        <v>1</v>
      </c>
      <c r="O159">
        <f t="shared" si="46"/>
        <v>0</v>
      </c>
      <c r="P159">
        <f t="shared" si="37"/>
        <v>0</v>
      </c>
      <c r="Q159">
        <f t="shared" si="38"/>
        <v>0</v>
      </c>
      <c r="R159">
        <f t="shared" si="39"/>
        <v>0</v>
      </c>
      <c r="S159">
        <f t="shared" si="40"/>
        <v>1</v>
      </c>
      <c r="T159">
        <f t="shared" si="41"/>
        <v>0</v>
      </c>
      <c r="U159">
        <f t="shared" si="42"/>
        <v>0</v>
      </c>
      <c r="V159">
        <f t="shared" si="47"/>
        <v>1</v>
      </c>
      <c r="W159">
        <f t="shared" si="48"/>
        <v>0</v>
      </c>
      <c r="X159">
        <f t="shared" si="49"/>
        <v>0</v>
      </c>
      <c r="Y159">
        <f t="shared" si="50"/>
        <v>0</v>
      </c>
      <c r="Z159">
        <f t="shared" si="51"/>
        <v>0</v>
      </c>
      <c r="AA159">
        <f t="shared" si="52"/>
        <v>0</v>
      </c>
      <c r="AB159">
        <f t="shared" si="53"/>
        <v>3</v>
      </c>
    </row>
    <row r="160" spans="1:28" x14ac:dyDescent="0.25">
      <c r="A160" s="2" t="s">
        <v>240</v>
      </c>
      <c r="B160" s="3">
        <v>25</v>
      </c>
      <c r="C160" s="3">
        <v>11</v>
      </c>
      <c r="D160" s="3">
        <v>34</v>
      </c>
      <c r="E160" s="3">
        <v>66.727272727272734</v>
      </c>
      <c r="F160" s="3">
        <v>184.4</v>
      </c>
      <c r="G160" s="3">
        <v>28</v>
      </c>
      <c r="H160" s="3">
        <v>60.676249999999989</v>
      </c>
      <c r="I160" s="3">
        <v>26</v>
      </c>
      <c r="J160" s="3">
        <v>30</v>
      </c>
      <c r="K160">
        <f t="shared" si="36"/>
        <v>29.114510464848646</v>
      </c>
      <c r="L160">
        <f t="shared" si="43"/>
        <v>0</v>
      </c>
      <c r="M160">
        <f t="shared" si="44"/>
        <v>0</v>
      </c>
      <c r="N160">
        <f t="shared" si="45"/>
        <v>1</v>
      </c>
      <c r="O160">
        <f t="shared" si="46"/>
        <v>0</v>
      </c>
      <c r="P160">
        <f t="shared" si="37"/>
        <v>0</v>
      </c>
      <c r="Q160">
        <f t="shared" si="38"/>
        <v>0</v>
      </c>
      <c r="R160">
        <f t="shared" si="39"/>
        <v>1</v>
      </c>
      <c r="S160">
        <f t="shared" si="40"/>
        <v>0</v>
      </c>
      <c r="T160">
        <f t="shared" si="41"/>
        <v>0</v>
      </c>
      <c r="U160">
        <f t="shared" si="42"/>
        <v>0</v>
      </c>
      <c r="V160">
        <f t="shared" si="47"/>
        <v>1</v>
      </c>
      <c r="W160">
        <f t="shared" si="48"/>
        <v>0</v>
      </c>
      <c r="X160">
        <f t="shared" si="49"/>
        <v>0</v>
      </c>
      <c r="Y160">
        <f t="shared" si="50"/>
        <v>0</v>
      </c>
      <c r="Z160">
        <f t="shared" si="51"/>
        <v>0</v>
      </c>
      <c r="AA160">
        <f t="shared" si="52"/>
        <v>0</v>
      </c>
      <c r="AB160">
        <f t="shared" si="53"/>
        <v>4</v>
      </c>
    </row>
    <row r="161" spans="1:28" x14ac:dyDescent="0.25">
      <c r="A161" s="2" t="s">
        <v>1063</v>
      </c>
      <c r="B161" s="3">
        <v>3</v>
      </c>
      <c r="C161" s="3">
        <v>3</v>
      </c>
      <c r="D161" s="3">
        <v>23</v>
      </c>
      <c r="E161" s="3">
        <v>63</v>
      </c>
      <c r="F161" s="3">
        <v>135</v>
      </c>
      <c r="G161" s="3">
        <v>3</v>
      </c>
      <c r="H161" s="3">
        <v>66.584530000000001</v>
      </c>
      <c r="I161" s="3">
        <v>28</v>
      </c>
      <c r="J161" s="3">
        <v>30</v>
      </c>
      <c r="K161">
        <f t="shared" si="36"/>
        <v>23.911564625850339</v>
      </c>
      <c r="L161">
        <f t="shared" si="43"/>
        <v>0</v>
      </c>
      <c r="M161">
        <f t="shared" si="44"/>
        <v>1</v>
      </c>
      <c r="N161">
        <f t="shared" si="45"/>
        <v>0</v>
      </c>
      <c r="O161">
        <f t="shared" si="46"/>
        <v>0</v>
      </c>
      <c r="P161">
        <f t="shared" si="37"/>
        <v>1</v>
      </c>
      <c r="Q161">
        <f t="shared" si="38"/>
        <v>0</v>
      </c>
      <c r="R161">
        <f t="shared" si="39"/>
        <v>0</v>
      </c>
      <c r="S161">
        <f t="shared" si="40"/>
        <v>0</v>
      </c>
      <c r="T161">
        <f t="shared" si="41"/>
        <v>0</v>
      </c>
      <c r="U161">
        <f t="shared" si="42"/>
        <v>0</v>
      </c>
      <c r="V161">
        <f t="shared" si="47"/>
        <v>1</v>
      </c>
      <c r="W161">
        <f t="shared" si="48"/>
        <v>0</v>
      </c>
      <c r="X161">
        <f t="shared" si="49"/>
        <v>0</v>
      </c>
      <c r="Y161">
        <f t="shared" si="50"/>
        <v>0</v>
      </c>
      <c r="Z161">
        <f t="shared" si="51"/>
        <v>0</v>
      </c>
      <c r="AA161">
        <f t="shared" si="52"/>
        <v>0</v>
      </c>
      <c r="AB161">
        <f t="shared" si="53"/>
        <v>2</v>
      </c>
    </row>
    <row r="162" spans="1:28" x14ac:dyDescent="0.25">
      <c r="A162" s="2" t="s">
        <v>1150</v>
      </c>
      <c r="B162" s="3">
        <v>2</v>
      </c>
      <c r="C162" s="3">
        <v>2</v>
      </c>
      <c r="D162" s="3">
        <v>33</v>
      </c>
      <c r="E162" s="3">
        <v>63</v>
      </c>
      <c r="F162" s="3">
        <v>137.5</v>
      </c>
      <c r="G162" s="3">
        <v>2</v>
      </c>
      <c r="H162" s="3">
        <v>91.096509999999995</v>
      </c>
      <c r="I162" s="3">
        <v>23</v>
      </c>
      <c r="J162" s="3">
        <v>24</v>
      </c>
      <c r="K162">
        <f t="shared" si="36"/>
        <v>24.3543713781809</v>
      </c>
      <c r="L162">
        <f t="shared" si="43"/>
        <v>0</v>
      </c>
      <c r="M162">
        <f t="shared" si="44"/>
        <v>1</v>
      </c>
      <c r="N162">
        <f t="shared" si="45"/>
        <v>0</v>
      </c>
      <c r="O162">
        <f t="shared" si="46"/>
        <v>0</v>
      </c>
      <c r="P162">
        <f t="shared" si="37"/>
        <v>0</v>
      </c>
      <c r="Q162">
        <f t="shared" si="38"/>
        <v>1</v>
      </c>
      <c r="R162">
        <f t="shared" si="39"/>
        <v>0</v>
      </c>
      <c r="S162">
        <f t="shared" si="40"/>
        <v>0</v>
      </c>
      <c r="T162">
        <f t="shared" si="41"/>
        <v>0</v>
      </c>
      <c r="U162">
        <f t="shared" si="42"/>
        <v>0</v>
      </c>
      <c r="V162">
        <f t="shared" si="47"/>
        <v>0</v>
      </c>
      <c r="W162">
        <f t="shared" si="48"/>
        <v>1</v>
      </c>
      <c r="X162">
        <f t="shared" si="49"/>
        <v>0</v>
      </c>
      <c r="Y162">
        <f t="shared" si="50"/>
        <v>1</v>
      </c>
      <c r="Z162">
        <f t="shared" si="51"/>
        <v>0</v>
      </c>
      <c r="AA162">
        <f t="shared" si="52"/>
        <v>0</v>
      </c>
      <c r="AB162">
        <f t="shared" si="53"/>
        <v>1</v>
      </c>
    </row>
    <row r="163" spans="1:28" x14ac:dyDescent="0.25">
      <c r="A163" s="2" t="s">
        <v>1014</v>
      </c>
      <c r="B163" s="3">
        <v>5</v>
      </c>
      <c r="C163" s="3">
        <v>5</v>
      </c>
      <c r="D163" s="3">
        <v>33</v>
      </c>
      <c r="E163" s="3">
        <v>63.8</v>
      </c>
      <c r="F163" s="3">
        <v>173.8</v>
      </c>
      <c r="G163" s="3">
        <v>5</v>
      </c>
      <c r="H163" s="3">
        <v>65.845314000000002</v>
      </c>
      <c r="I163" s="3">
        <v>13</v>
      </c>
      <c r="J163" s="3">
        <v>20</v>
      </c>
      <c r="K163">
        <f t="shared" si="36"/>
        <v>30.016754945411311</v>
      </c>
      <c r="L163">
        <f t="shared" si="43"/>
        <v>0</v>
      </c>
      <c r="M163">
        <f t="shared" si="44"/>
        <v>0</v>
      </c>
      <c r="N163">
        <f t="shared" si="45"/>
        <v>0</v>
      </c>
      <c r="O163">
        <f t="shared" si="46"/>
        <v>1</v>
      </c>
      <c r="P163">
        <f t="shared" si="37"/>
        <v>0</v>
      </c>
      <c r="Q163">
        <f t="shared" si="38"/>
        <v>0</v>
      </c>
      <c r="R163">
        <f t="shared" si="39"/>
        <v>0</v>
      </c>
      <c r="S163">
        <f t="shared" si="40"/>
        <v>0</v>
      </c>
      <c r="T163">
        <f t="shared" si="41"/>
        <v>1</v>
      </c>
      <c r="U163">
        <f t="shared" si="42"/>
        <v>0</v>
      </c>
      <c r="V163">
        <f t="shared" si="47"/>
        <v>0</v>
      </c>
      <c r="W163">
        <f t="shared" si="48"/>
        <v>1</v>
      </c>
      <c r="X163">
        <f t="shared" si="49"/>
        <v>0</v>
      </c>
      <c r="Y163">
        <f t="shared" si="50"/>
        <v>0</v>
      </c>
      <c r="Z163">
        <f t="shared" si="51"/>
        <v>0</v>
      </c>
      <c r="AA163">
        <f t="shared" si="52"/>
        <v>1</v>
      </c>
      <c r="AB163">
        <f t="shared" si="53"/>
        <v>7</v>
      </c>
    </row>
    <row r="164" spans="1:28" x14ac:dyDescent="0.25">
      <c r="A164" s="2" t="s">
        <v>343</v>
      </c>
      <c r="B164" s="3">
        <v>8</v>
      </c>
      <c r="C164" s="3">
        <v>6</v>
      </c>
      <c r="D164" s="3">
        <v>34</v>
      </c>
      <c r="E164" s="3">
        <v>70.666666666666671</v>
      </c>
      <c r="F164" s="3">
        <v>222.25</v>
      </c>
      <c r="G164" s="3">
        <v>8</v>
      </c>
      <c r="H164" s="3">
        <v>58.412050000000008</v>
      </c>
      <c r="I164" s="3">
        <v>28</v>
      </c>
      <c r="J164" s="3">
        <v>30</v>
      </c>
      <c r="K164">
        <f t="shared" si="36"/>
        <v>31.287285288358841</v>
      </c>
      <c r="L164">
        <f t="shared" si="43"/>
        <v>0</v>
      </c>
      <c r="M164">
        <f t="shared" si="44"/>
        <v>0</v>
      </c>
      <c r="N164">
        <f t="shared" si="45"/>
        <v>0</v>
      </c>
      <c r="O164">
        <f t="shared" si="46"/>
        <v>1</v>
      </c>
      <c r="P164">
        <f t="shared" si="37"/>
        <v>0</v>
      </c>
      <c r="Q164">
        <f t="shared" si="38"/>
        <v>0</v>
      </c>
      <c r="R164">
        <f t="shared" si="39"/>
        <v>0</v>
      </c>
      <c r="S164">
        <f t="shared" si="40"/>
        <v>0</v>
      </c>
      <c r="T164">
        <f t="shared" si="41"/>
        <v>1</v>
      </c>
      <c r="U164">
        <f t="shared" si="42"/>
        <v>0</v>
      </c>
      <c r="V164">
        <f t="shared" si="47"/>
        <v>1</v>
      </c>
      <c r="W164">
        <f t="shared" si="48"/>
        <v>0</v>
      </c>
      <c r="X164">
        <f t="shared" si="49"/>
        <v>0</v>
      </c>
      <c r="Y164">
        <f t="shared" si="50"/>
        <v>0</v>
      </c>
      <c r="Z164">
        <f t="shared" si="51"/>
        <v>0</v>
      </c>
      <c r="AA164">
        <f t="shared" si="52"/>
        <v>0</v>
      </c>
      <c r="AB164">
        <f t="shared" si="53"/>
        <v>2</v>
      </c>
    </row>
    <row r="165" spans="1:28" x14ac:dyDescent="0.25">
      <c r="A165" s="2" t="s">
        <v>292</v>
      </c>
      <c r="B165" s="3">
        <v>5</v>
      </c>
      <c r="C165" s="3">
        <v>5</v>
      </c>
      <c r="D165" s="3">
        <v>34</v>
      </c>
      <c r="E165" s="3">
        <v>63.2</v>
      </c>
      <c r="F165" s="3">
        <v>114.8</v>
      </c>
      <c r="G165" s="3">
        <v>6</v>
      </c>
      <c r="H165" s="3">
        <v>78.078026000000008</v>
      </c>
      <c r="I165" s="3">
        <v>27</v>
      </c>
      <c r="J165" s="3">
        <v>29</v>
      </c>
      <c r="K165">
        <f t="shared" si="36"/>
        <v>20.205195481493348</v>
      </c>
      <c r="L165">
        <f t="shared" si="43"/>
        <v>0</v>
      </c>
      <c r="M165">
        <f t="shared" si="44"/>
        <v>1</v>
      </c>
      <c r="N165">
        <f t="shared" si="45"/>
        <v>0</v>
      </c>
      <c r="O165">
        <f t="shared" si="46"/>
        <v>0</v>
      </c>
      <c r="P165">
        <f t="shared" si="37"/>
        <v>0</v>
      </c>
      <c r="Q165">
        <f t="shared" si="38"/>
        <v>1</v>
      </c>
      <c r="R165">
        <f t="shared" si="39"/>
        <v>0</v>
      </c>
      <c r="S165">
        <f t="shared" si="40"/>
        <v>0</v>
      </c>
      <c r="T165">
        <f t="shared" si="41"/>
        <v>0</v>
      </c>
      <c r="U165">
        <f t="shared" si="42"/>
        <v>0</v>
      </c>
      <c r="V165">
        <f t="shared" si="47"/>
        <v>1</v>
      </c>
      <c r="W165">
        <f t="shared" si="48"/>
        <v>0</v>
      </c>
      <c r="X165">
        <f t="shared" si="49"/>
        <v>0</v>
      </c>
      <c r="Y165">
        <f t="shared" si="50"/>
        <v>0</v>
      </c>
      <c r="Z165">
        <f t="shared" si="51"/>
        <v>0</v>
      </c>
      <c r="AA165">
        <f t="shared" si="52"/>
        <v>0</v>
      </c>
      <c r="AB165">
        <f t="shared" si="53"/>
        <v>2</v>
      </c>
    </row>
    <row r="166" spans="1:28" x14ac:dyDescent="0.25">
      <c r="A166" s="2" t="s">
        <v>500</v>
      </c>
      <c r="B166" s="3">
        <v>10</v>
      </c>
      <c r="C166" s="3">
        <v>10</v>
      </c>
      <c r="D166" s="3">
        <v>33</v>
      </c>
      <c r="E166" s="3">
        <v>70.400000000000006</v>
      </c>
      <c r="F166" s="3">
        <v>160.19999999999999</v>
      </c>
      <c r="G166" s="3">
        <v>11</v>
      </c>
      <c r="H166" s="3">
        <v>79.08008599999998</v>
      </c>
      <c r="I166" s="3">
        <v>29</v>
      </c>
      <c r="J166" s="3">
        <v>30</v>
      </c>
      <c r="K166">
        <f t="shared" si="36"/>
        <v>22.723358406508257</v>
      </c>
      <c r="L166">
        <f t="shared" si="43"/>
        <v>0</v>
      </c>
      <c r="M166">
        <f t="shared" si="44"/>
        <v>1</v>
      </c>
      <c r="N166">
        <f t="shared" si="45"/>
        <v>0</v>
      </c>
      <c r="O166">
        <f t="shared" si="46"/>
        <v>0</v>
      </c>
      <c r="P166">
        <f t="shared" si="37"/>
        <v>0</v>
      </c>
      <c r="Q166">
        <f t="shared" si="38"/>
        <v>1</v>
      </c>
      <c r="R166">
        <f t="shared" si="39"/>
        <v>0</v>
      </c>
      <c r="S166">
        <f t="shared" si="40"/>
        <v>0</v>
      </c>
      <c r="T166">
        <f t="shared" si="41"/>
        <v>0</v>
      </c>
      <c r="U166">
        <f t="shared" si="42"/>
        <v>0</v>
      </c>
      <c r="V166">
        <f t="shared" si="47"/>
        <v>1</v>
      </c>
      <c r="W166">
        <f t="shared" si="48"/>
        <v>0</v>
      </c>
      <c r="X166">
        <f t="shared" si="49"/>
        <v>0</v>
      </c>
      <c r="Y166">
        <f t="shared" si="50"/>
        <v>0</v>
      </c>
      <c r="Z166">
        <f t="shared" si="51"/>
        <v>0</v>
      </c>
      <c r="AA166">
        <f t="shared" si="52"/>
        <v>0</v>
      </c>
      <c r="AB166">
        <f t="shared" si="53"/>
        <v>1</v>
      </c>
    </row>
    <row r="167" spans="1:28" x14ac:dyDescent="0.25">
      <c r="A167" s="2" t="s">
        <v>1105</v>
      </c>
      <c r="B167" s="3">
        <v>3</v>
      </c>
      <c r="C167" s="3">
        <v>3</v>
      </c>
      <c r="D167" s="3">
        <v>23</v>
      </c>
      <c r="E167" s="3">
        <v>70.333333333333329</v>
      </c>
      <c r="F167" s="3">
        <v>268.33333333333331</v>
      </c>
      <c r="G167" s="3">
        <v>3</v>
      </c>
      <c r="H167" s="3">
        <v>72.210814999999997</v>
      </c>
      <c r="I167" s="3">
        <v>29</v>
      </c>
      <c r="J167" s="3">
        <v>30</v>
      </c>
      <c r="K167">
        <f t="shared" si="36"/>
        <v>38.13357741290627</v>
      </c>
      <c r="L167">
        <f t="shared" si="43"/>
        <v>0</v>
      </c>
      <c r="M167">
        <f t="shared" si="44"/>
        <v>0</v>
      </c>
      <c r="N167">
        <f t="shared" si="45"/>
        <v>0</v>
      </c>
      <c r="O167">
        <f t="shared" si="46"/>
        <v>1</v>
      </c>
      <c r="P167">
        <f t="shared" si="37"/>
        <v>0</v>
      </c>
      <c r="Q167">
        <f t="shared" si="38"/>
        <v>0</v>
      </c>
      <c r="R167">
        <f t="shared" si="39"/>
        <v>0</v>
      </c>
      <c r="S167">
        <f t="shared" si="40"/>
        <v>0</v>
      </c>
      <c r="T167">
        <f t="shared" si="41"/>
        <v>0</v>
      </c>
      <c r="U167">
        <f t="shared" si="42"/>
        <v>1</v>
      </c>
      <c r="V167">
        <f t="shared" si="47"/>
        <v>1</v>
      </c>
      <c r="W167">
        <f t="shared" si="48"/>
        <v>0</v>
      </c>
      <c r="X167">
        <f t="shared" si="49"/>
        <v>0</v>
      </c>
      <c r="Y167">
        <f t="shared" si="50"/>
        <v>0</v>
      </c>
      <c r="Z167">
        <f t="shared" si="51"/>
        <v>0</v>
      </c>
      <c r="AA167">
        <f t="shared" si="52"/>
        <v>0</v>
      </c>
      <c r="AB167">
        <f t="shared" si="53"/>
        <v>1</v>
      </c>
    </row>
    <row r="168" spans="1:28" x14ac:dyDescent="0.25">
      <c r="A168" s="2" t="s">
        <v>228</v>
      </c>
      <c r="B168" s="3">
        <v>3</v>
      </c>
      <c r="C168" s="3">
        <v>3</v>
      </c>
      <c r="D168" s="3">
        <v>33</v>
      </c>
      <c r="E168" s="3">
        <v>62.333333333333336</v>
      </c>
      <c r="F168" s="3">
        <v>137.33333333333334</v>
      </c>
      <c r="G168" s="3">
        <v>4</v>
      </c>
      <c r="H168" s="3">
        <v>75.468860000000006</v>
      </c>
      <c r="I168" s="3">
        <v>27</v>
      </c>
      <c r="J168" s="3">
        <v>29</v>
      </c>
      <c r="K168">
        <f t="shared" si="36"/>
        <v>24.847951042351799</v>
      </c>
      <c r="L168">
        <f t="shared" si="43"/>
        <v>0</v>
      </c>
      <c r="M168">
        <f t="shared" si="44"/>
        <v>1</v>
      </c>
      <c r="N168">
        <f t="shared" si="45"/>
        <v>0</v>
      </c>
      <c r="O168">
        <f t="shared" si="46"/>
        <v>0</v>
      </c>
      <c r="P168">
        <f t="shared" si="37"/>
        <v>0</v>
      </c>
      <c r="Q168">
        <f t="shared" si="38"/>
        <v>1</v>
      </c>
      <c r="R168">
        <f t="shared" si="39"/>
        <v>0</v>
      </c>
      <c r="S168">
        <f t="shared" si="40"/>
        <v>0</v>
      </c>
      <c r="T168">
        <f t="shared" si="41"/>
        <v>0</v>
      </c>
      <c r="U168">
        <f t="shared" si="42"/>
        <v>0</v>
      </c>
      <c r="V168">
        <f t="shared" si="47"/>
        <v>1</v>
      </c>
      <c r="W168">
        <f t="shared" si="48"/>
        <v>0</v>
      </c>
      <c r="X168">
        <f t="shared" si="49"/>
        <v>0</v>
      </c>
      <c r="Y168">
        <f t="shared" si="50"/>
        <v>0</v>
      </c>
      <c r="Z168">
        <f t="shared" si="51"/>
        <v>0</v>
      </c>
      <c r="AA168">
        <f t="shared" si="52"/>
        <v>0</v>
      </c>
      <c r="AB168">
        <f t="shared" si="53"/>
        <v>2</v>
      </c>
    </row>
    <row r="169" spans="1:28" x14ac:dyDescent="0.25">
      <c r="A169" s="2" t="s">
        <v>297</v>
      </c>
      <c r="B169" s="3">
        <v>9</v>
      </c>
      <c r="C169" s="3">
        <v>9</v>
      </c>
      <c r="D169" s="3">
        <v>34</v>
      </c>
      <c r="E169" s="3">
        <v>66.444444444444443</v>
      </c>
      <c r="F169" s="3">
        <v>163.88888888888889</v>
      </c>
      <c r="G169" s="3">
        <v>9</v>
      </c>
      <c r="H169" s="3">
        <v>73.555099999999996</v>
      </c>
      <c r="I169" s="3">
        <v>17</v>
      </c>
      <c r="J169" s="3">
        <v>26</v>
      </c>
      <c r="K169">
        <f t="shared" si="36"/>
        <v>26.096813794029149</v>
      </c>
      <c r="L169">
        <f t="shared" si="43"/>
        <v>0</v>
      </c>
      <c r="M169">
        <f t="shared" si="44"/>
        <v>0</v>
      </c>
      <c r="N169">
        <f t="shared" si="45"/>
        <v>1</v>
      </c>
      <c r="O169">
        <f t="shared" si="46"/>
        <v>0</v>
      </c>
      <c r="P169">
        <f t="shared" si="37"/>
        <v>0</v>
      </c>
      <c r="Q169">
        <f t="shared" si="38"/>
        <v>0</v>
      </c>
      <c r="R169">
        <f t="shared" si="39"/>
        <v>0</v>
      </c>
      <c r="S169">
        <f t="shared" si="40"/>
        <v>1</v>
      </c>
      <c r="T169">
        <f t="shared" si="41"/>
        <v>0</v>
      </c>
      <c r="U169">
        <f t="shared" si="42"/>
        <v>0</v>
      </c>
      <c r="V169">
        <f t="shared" si="47"/>
        <v>0</v>
      </c>
      <c r="W169">
        <f t="shared" si="48"/>
        <v>1</v>
      </c>
      <c r="X169">
        <f t="shared" si="49"/>
        <v>0</v>
      </c>
      <c r="Y169">
        <f t="shared" si="50"/>
        <v>0</v>
      </c>
      <c r="Z169">
        <f t="shared" si="51"/>
        <v>1</v>
      </c>
      <c r="AA169">
        <f t="shared" si="52"/>
        <v>0</v>
      </c>
      <c r="AB169">
        <f t="shared" si="53"/>
        <v>9</v>
      </c>
    </row>
    <row r="170" spans="1:28" x14ac:dyDescent="0.25">
      <c r="A170" s="2" t="s">
        <v>1040</v>
      </c>
      <c r="B170" s="3">
        <v>2</v>
      </c>
      <c r="C170" s="3">
        <v>2</v>
      </c>
      <c r="D170" s="3">
        <v>33</v>
      </c>
      <c r="E170" s="3">
        <v>71</v>
      </c>
      <c r="F170" s="3">
        <v>192.5</v>
      </c>
      <c r="G170" s="3">
        <v>2</v>
      </c>
      <c r="H170" s="3">
        <v>45.916496000000002</v>
      </c>
      <c r="I170" s="3">
        <v>30</v>
      </c>
      <c r="J170" s="3">
        <v>30</v>
      </c>
      <c r="K170">
        <f t="shared" si="36"/>
        <v>26.845367982543145</v>
      </c>
      <c r="L170">
        <f t="shared" si="43"/>
        <v>0</v>
      </c>
      <c r="M170">
        <f t="shared" si="44"/>
        <v>0</v>
      </c>
      <c r="N170">
        <f t="shared" si="45"/>
        <v>1</v>
      </c>
      <c r="O170">
        <f t="shared" si="46"/>
        <v>0</v>
      </c>
      <c r="P170">
        <f t="shared" si="37"/>
        <v>0</v>
      </c>
      <c r="Q170">
        <f t="shared" si="38"/>
        <v>0</v>
      </c>
      <c r="R170">
        <f t="shared" si="39"/>
        <v>1</v>
      </c>
      <c r="S170">
        <f t="shared" si="40"/>
        <v>0</v>
      </c>
      <c r="T170">
        <f t="shared" si="41"/>
        <v>0</v>
      </c>
      <c r="U170">
        <f t="shared" si="42"/>
        <v>0</v>
      </c>
      <c r="V170">
        <f t="shared" si="47"/>
        <v>1</v>
      </c>
      <c r="W170">
        <f t="shared" si="48"/>
        <v>0</v>
      </c>
      <c r="X170">
        <f t="shared" si="49"/>
        <v>0</v>
      </c>
      <c r="Y170">
        <f t="shared" si="50"/>
        <v>0</v>
      </c>
      <c r="Z170">
        <f t="shared" si="51"/>
        <v>0</v>
      </c>
      <c r="AA170">
        <f t="shared" si="52"/>
        <v>0</v>
      </c>
      <c r="AB170">
        <f t="shared" si="53"/>
        <v>0</v>
      </c>
    </row>
    <row r="171" spans="1:28" x14ac:dyDescent="0.25">
      <c r="A171" s="2" t="s">
        <v>478</v>
      </c>
      <c r="B171" s="3">
        <v>9</v>
      </c>
      <c r="C171" s="3">
        <v>9</v>
      </c>
      <c r="D171" s="3">
        <v>33</v>
      </c>
      <c r="E171" s="3">
        <v>58.333333333333336</v>
      </c>
      <c r="F171" s="3">
        <v>116.11111111111111</v>
      </c>
      <c r="G171" s="3">
        <v>10</v>
      </c>
      <c r="H171" s="3">
        <v>79.638599999999997</v>
      </c>
      <c r="I171" s="3">
        <v>21</v>
      </c>
      <c r="J171" s="3">
        <v>28</v>
      </c>
      <c r="K171">
        <f t="shared" si="36"/>
        <v>23.98808163265306</v>
      </c>
      <c r="L171">
        <f t="shared" si="43"/>
        <v>0</v>
      </c>
      <c r="M171">
        <f t="shared" si="44"/>
        <v>1</v>
      </c>
      <c r="N171">
        <f t="shared" si="45"/>
        <v>0</v>
      </c>
      <c r="O171">
        <f t="shared" si="46"/>
        <v>0</v>
      </c>
      <c r="P171">
        <f t="shared" si="37"/>
        <v>0</v>
      </c>
      <c r="Q171">
        <f t="shared" si="38"/>
        <v>1</v>
      </c>
      <c r="R171">
        <f t="shared" si="39"/>
        <v>0</v>
      </c>
      <c r="S171">
        <f t="shared" si="40"/>
        <v>0</v>
      </c>
      <c r="T171">
        <f t="shared" si="41"/>
        <v>0</v>
      </c>
      <c r="U171">
        <f t="shared" si="42"/>
        <v>0</v>
      </c>
      <c r="V171">
        <f t="shared" si="47"/>
        <v>0</v>
      </c>
      <c r="W171">
        <f t="shared" si="48"/>
        <v>1</v>
      </c>
      <c r="X171">
        <f t="shared" si="49"/>
        <v>0</v>
      </c>
      <c r="Y171">
        <f t="shared" si="50"/>
        <v>1</v>
      </c>
      <c r="Z171">
        <f t="shared" si="51"/>
        <v>0</v>
      </c>
      <c r="AA171">
        <f t="shared" si="52"/>
        <v>0</v>
      </c>
      <c r="AB171">
        <f t="shared" si="53"/>
        <v>7</v>
      </c>
    </row>
    <row r="172" spans="1:28" x14ac:dyDescent="0.25">
      <c r="A172" s="2" t="s">
        <v>125</v>
      </c>
      <c r="B172" s="3">
        <v>13</v>
      </c>
      <c r="C172" s="3">
        <v>7</v>
      </c>
      <c r="D172" s="3">
        <v>44</v>
      </c>
      <c r="E172" s="3">
        <v>69.571428571428569</v>
      </c>
      <c r="F172" s="3">
        <v>174.92307692307693</v>
      </c>
      <c r="G172" s="3">
        <v>13</v>
      </c>
      <c r="H172" s="3">
        <v>67.129363999999995</v>
      </c>
      <c r="I172" s="3">
        <v>10</v>
      </c>
      <c r="J172" s="3">
        <v>27</v>
      </c>
      <c r="K172">
        <f t="shared" si="36"/>
        <v>25.406251368303746</v>
      </c>
      <c r="L172">
        <f t="shared" si="43"/>
        <v>0</v>
      </c>
      <c r="M172">
        <f t="shared" si="44"/>
        <v>0</v>
      </c>
      <c r="N172">
        <f t="shared" si="45"/>
        <v>1</v>
      </c>
      <c r="O172">
        <f t="shared" si="46"/>
        <v>0</v>
      </c>
      <c r="P172">
        <f t="shared" si="37"/>
        <v>0</v>
      </c>
      <c r="Q172">
        <f t="shared" si="38"/>
        <v>0</v>
      </c>
      <c r="R172">
        <f t="shared" si="39"/>
        <v>1</v>
      </c>
      <c r="S172">
        <f t="shared" si="40"/>
        <v>0</v>
      </c>
      <c r="T172">
        <f t="shared" si="41"/>
        <v>0</v>
      </c>
      <c r="U172">
        <f t="shared" si="42"/>
        <v>0</v>
      </c>
      <c r="V172">
        <f t="shared" si="47"/>
        <v>0</v>
      </c>
      <c r="W172">
        <f t="shared" si="48"/>
        <v>1</v>
      </c>
      <c r="X172">
        <f t="shared" si="49"/>
        <v>0</v>
      </c>
      <c r="Y172">
        <f t="shared" si="50"/>
        <v>0</v>
      </c>
      <c r="Z172">
        <f t="shared" si="51"/>
        <v>1</v>
      </c>
      <c r="AA172">
        <f t="shared" si="52"/>
        <v>0</v>
      </c>
      <c r="AB172">
        <f t="shared" si="53"/>
        <v>17</v>
      </c>
    </row>
    <row r="173" spans="1:28" x14ac:dyDescent="0.25">
      <c r="A173" s="2" t="s">
        <v>274</v>
      </c>
      <c r="B173" s="3">
        <v>16</v>
      </c>
      <c r="C173" s="3">
        <v>11</v>
      </c>
      <c r="D173" s="3">
        <v>33</v>
      </c>
      <c r="E173" s="3">
        <v>62.545454545454547</v>
      </c>
      <c r="F173" s="3">
        <v>155.3125</v>
      </c>
      <c r="G173" s="3">
        <v>18</v>
      </c>
      <c r="H173" s="3">
        <v>56.35318400000002</v>
      </c>
      <c r="I173" s="3">
        <v>28</v>
      </c>
      <c r="J173" s="3">
        <v>30</v>
      </c>
      <c r="K173">
        <f t="shared" si="36"/>
        <v>27.910667902202203</v>
      </c>
      <c r="L173">
        <f t="shared" si="43"/>
        <v>0</v>
      </c>
      <c r="M173">
        <f t="shared" si="44"/>
        <v>0</v>
      </c>
      <c r="N173">
        <f t="shared" si="45"/>
        <v>1</v>
      </c>
      <c r="O173">
        <f t="shared" si="46"/>
        <v>0</v>
      </c>
      <c r="P173">
        <f t="shared" si="37"/>
        <v>0</v>
      </c>
      <c r="Q173">
        <f t="shared" si="38"/>
        <v>0</v>
      </c>
      <c r="R173">
        <f t="shared" si="39"/>
        <v>1</v>
      </c>
      <c r="S173">
        <f t="shared" si="40"/>
        <v>0</v>
      </c>
      <c r="T173">
        <f t="shared" si="41"/>
        <v>0</v>
      </c>
      <c r="U173">
        <f t="shared" si="42"/>
        <v>0</v>
      </c>
      <c r="V173">
        <f t="shared" si="47"/>
        <v>1</v>
      </c>
      <c r="W173">
        <f t="shared" si="48"/>
        <v>0</v>
      </c>
      <c r="X173">
        <f t="shared" si="49"/>
        <v>0</v>
      </c>
      <c r="Y173">
        <f t="shared" si="50"/>
        <v>0</v>
      </c>
      <c r="Z173">
        <f t="shared" si="51"/>
        <v>0</v>
      </c>
      <c r="AA173">
        <f t="shared" si="52"/>
        <v>0</v>
      </c>
      <c r="AB173">
        <f t="shared" si="53"/>
        <v>2</v>
      </c>
    </row>
    <row r="174" spans="1:28" x14ac:dyDescent="0.25">
      <c r="A174" s="2" t="s">
        <v>586</v>
      </c>
      <c r="B174" s="3">
        <v>9</v>
      </c>
      <c r="C174" s="3">
        <v>9</v>
      </c>
      <c r="D174" s="3">
        <v>24</v>
      </c>
      <c r="E174" s="3">
        <v>68.444444444444443</v>
      </c>
      <c r="F174" s="3">
        <v>167.88888888888889</v>
      </c>
      <c r="G174" s="3">
        <v>9</v>
      </c>
      <c r="H174" s="3">
        <v>77.336074999999994</v>
      </c>
      <c r="I174" s="3">
        <v>26</v>
      </c>
      <c r="J174" s="3">
        <v>30</v>
      </c>
      <c r="K174">
        <f t="shared" si="36"/>
        <v>25.194217511384721</v>
      </c>
      <c r="L174">
        <f t="shared" si="43"/>
        <v>0</v>
      </c>
      <c r="M174">
        <f t="shared" si="44"/>
        <v>0</v>
      </c>
      <c r="N174">
        <f t="shared" si="45"/>
        <v>1</v>
      </c>
      <c r="O174">
        <f t="shared" si="46"/>
        <v>0</v>
      </c>
      <c r="P174">
        <f t="shared" si="37"/>
        <v>0</v>
      </c>
      <c r="Q174">
        <f t="shared" si="38"/>
        <v>0</v>
      </c>
      <c r="R174">
        <f t="shared" si="39"/>
        <v>0</v>
      </c>
      <c r="S174">
        <f t="shared" si="40"/>
        <v>1</v>
      </c>
      <c r="T174">
        <f t="shared" si="41"/>
        <v>0</v>
      </c>
      <c r="U174">
        <f t="shared" si="42"/>
        <v>0</v>
      </c>
      <c r="V174">
        <f t="shared" si="47"/>
        <v>1</v>
      </c>
      <c r="W174">
        <f t="shared" si="48"/>
        <v>0</v>
      </c>
      <c r="X174">
        <f t="shared" si="49"/>
        <v>0</v>
      </c>
      <c r="Y174">
        <f t="shared" si="50"/>
        <v>0</v>
      </c>
      <c r="Z174">
        <f t="shared" si="51"/>
        <v>0</v>
      </c>
      <c r="AA174">
        <f t="shared" si="52"/>
        <v>0</v>
      </c>
      <c r="AB174">
        <f t="shared" si="53"/>
        <v>4</v>
      </c>
    </row>
    <row r="175" spans="1:28" x14ac:dyDescent="0.25">
      <c r="A175" s="2" t="s">
        <v>613</v>
      </c>
      <c r="B175" s="3">
        <v>3</v>
      </c>
      <c r="C175" s="3">
        <v>3</v>
      </c>
      <c r="D175" s="3">
        <v>33</v>
      </c>
      <c r="E175" s="3">
        <v>69</v>
      </c>
      <c r="F175" s="3">
        <v>164</v>
      </c>
      <c r="G175" s="3">
        <v>4</v>
      </c>
      <c r="H175" s="3">
        <v>64.060233999999994</v>
      </c>
      <c r="I175" s="3">
        <v>30</v>
      </c>
      <c r="J175" s="3">
        <v>30</v>
      </c>
      <c r="K175">
        <f t="shared" si="36"/>
        <v>24.215921024994749</v>
      </c>
      <c r="L175">
        <f t="shared" si="43"/>
        <v>0</v>
      </c>
      <c r="M175">
        <f t="shared" si="44"/>
        <v>1</v>
      </c>
      <c r="N175">
        <f t="shared" si="45"/>
        <v>0</v>
      </c>
      <c r="O175">
        <f t="shared" si="46"/>
        <v>0</v>
      </c>
      <c r="P175">
        <f t="shared" si="37"/>
        <v>1</v>
      </c>
      <c r="Q175">
        <f t="shared" si="38"/>
        <v>0</v>
      </c>
      <c r="R175">
        <f t="shared" si="39"/>
        <v>0</v>
      </c>
      <c r="S175">
        <f t="shared" si="40"/>
        <v>0</v>
      </c>
      <c r="T175">
        <f t="shared" si="41"/>
        <v>0</v>
      </c>
      <c r="U175">
        <f t="shared" si="42"/>
        <v>0</v>
      </c>
      <c r="V175">
        <f t="shared" si="47"/>
        <v>1</v>
      </c>
      <c r="W175">
        <f t="shared" si="48"/>
        <v>0</v>
      </c>
      <c r="X175">
        <f t="shared" si="49"/>
        <v>0</v>
      </c>
      <c r="Y175">
        <f t="shared" si="50"/>
        <v>0</v>
      </c>
      <c r="Z175">
        <f t="shared" si="51"/>
        <v>0</v>
      </c>
      <c r="AA175">
        <f t="shared" si="52"/>
        <v>0</v>
      </c>
      <c r="AB175">
        <f t="shared" si="53"/>
        <v>0</v>
      </c>
    </row>
    <row r="176" spans="1:28" x14ac:dyDescent="0.25">
      <c r="A176" s="2" t="s">
        <v>1159</v>
      </c>
      <c r="B176" s="3">
        <v>2</v>
      </c>
      <c r="C176" s="3">
        <v>2</v>
      </c>
      <c r="D176" s="3">
        <v>33</v>
      </c>
      <c r="E176" s="3">
        <v>66</v>
      </c>
      <c r="F176" s="3">
        <v>138.5</v>
      </c>
      <c r="G176" s="3">
        <v>2</v>
      </c>
      <c r="H176" s="3">
        <v>59.849420000000002</v>
      </c>
      <c r="I176" s="3">
        <v>29</v>
      </c>
      <c r="J176" s="3">
        <v>30</v>
      </c>
      <c r="K176">
        <f t="shared" si="36"/>
        <v>22.352043158861342</v>
      </c>
      <c r="L176">
        <f t="shared" si="43"/>
        <v>0</v>
      </c>
      <c r="M176">
        <f t="shared" si="44"/>
        <v>1</v>
      </c>
      <c r="N176">
        <f t="shared" si="45"/>
        <v>0</v>
      </c>
      <c r="O176">
        <f t="shared" si="46"/>
        <v>0</v>
      </c>
      <c r="P176">
        <f t="shared" si="37"/>
        <v>1</v>
      </c>
      <c r="Q176">
        <f t="shared" si="38"/>
        <v>0</v>
      </c>
      <c r="R176">
        <f t="shared" si="39"/>
        <v>0</v>
      </c>
      <c r="S176">
        <f t="shared" si="40"/>
        <v>0</v>
      </c>
      <c r="T176">
        <f t="shared" si="41"/>
        <v>0</v>
      </c>
      <c r="U176">
        <f t="shared" si="42"/>
        <v>0</v>
      </c>
      <c r="V176">
        <f t="shared" si="47"/>
        <v>1</v>
      </c>
      <c r="W176">
        <f t="shared" si="48"/>
        <v>0</v>
      </c>
      <c r="X176">
        <f t="shared" si="49"/>
        <v>0</v>
      </c>
      <c r="Y176">
        <f t="shared" si="50"/>
        <v>0</v>
      </c>
      <c r="Z176">
        <f t="shared" si="51"/>
        <v>0</v>
      </c>
      <c r="AA176">
        <f t="shared" si="52"/>
        <v>0</v>
      </c>
      <c r="AB176">
        <f t="shared" si="53"/>
        <v>1</v>
      </c>
    </row>
    <row r="177" spans="1:28" x14ac:dyDescent="0.25">
      <c r="A177" s="2" t="s">
        <v>719</v>
      </c>
      <c r="B177" s="3">
        <v>3</v>
      </c>
      <c r="C177" s="3">
        <v>2</v>
      </c>
      <c r="D177" s="3">
        <v>33</v>
      </c>
      <c r="E177" s="3">
        <v>68.5</v>
      </c>
      <c r="F177" s="3">
        <v>186.66666666666666</v>
      </c>
      <c r="G177" s="3">
        <v>3</v>
      </c>
      <c r="H177" s="3">
        <v>51.479810000000008</v>
      </c>
      <c r="I177" s="3">
        <v>29</v>
      </c>
      <c r="J177" s="3">
        <v>30</v>
      </c>
      <c r="K177">
        <f t="shared" si="36"/>
        <v>27.966682650469746</v>
      </c>
      <c r="L177">
        <f t="shared" si="43"/>
        <v>0</v>
      </c>
      <c r="M177">
        <f t="shared" si="44"/>
        <v>0</v>
      </c>
      <c r="N177">
        <f t="shared" si="45"/>
        <v>1</v>
      </c>
      <c r="O177">
        <f t="shared" si="46"/>
        <v>0</v>
      </c>
      <c r="P177">
        <f t="shared" si="37"/>
        <v>0</v>
      </c>
      <c r="Q177">
        <f t="shared" si="38"/>
        <v>0</v>
      </c>
      <c r="R177">
        <f t="shared" si="39"/>
        <v>1</v>
      </c>
      <c r="S177">
        <f t="shared" si="40"/>
        <v>0</v>
      </c>
      <c r="T177">
        <f t="shared" si="41"/>
        <v>0</v>
      </c>
      <c r="U177">
        <f t="shared" si="42"/>
        <v>0</v>
      </c>
      <c r="V177">
        <f t="shared" si="47"/>
        <v>1</v>
      </c>
      <c r="W177">
        <f t="shared" si="48"/>
        <v>0</v>
      </c>
      <c r="X177">
        <f t="shared" si="49"/>
        <v>0</v>
      </c>
      <c r="Y177">
        <f t="shared" si="50"/>
        <v>0</v>
      </c>
      <c r="Z177">
        <f t="shared" si="51"/>
        <v>0</v>
      </c>
      <c r="AA177">
        <f t="shared" si="52"/>
        <v>0</v>
      </c>
      <c r="AB177">
        <f t="shared" si="53"/>
        <v>1</v>
      </c>
    </row>
    <row r="178" spans="1:28" x14ac:dyDescent="0.25">
      <c r="A178" s="2" t="s">
        <v>711</v>
      </c>
      <c r="B178" s="3">
        <v>5</v>
      </c>
      <c r="C178" s="3">
        <v>5</v>
      </c>
      <c r="D178" s="3">
        <v>23</v>
      </c>
      <c r="E178" s="3">
        <v>61.2</v>
      </c>
      <c r="F178" s="3">
        <v>110.8</v>
      </c>
      <c r="G178" s="3">
        <v>5</v>
      </c>
      <c r="H178" s="3">
        <v>80.73648</v>
      </c>
      <c r="I178" s="3">
        <v>25</v>
      </c>
      <c r="J178" s="3">
        <v>28</v>
      </c>
      <c r="K178">
        <f t="shared" si="36"/>
        <v>20.796595326583791</v>
      </c>
      <c r="L178">
        <f t="shared" si="43"/>
        <v>0</v>
      </c>
      <c r="M178">
        <f t="shared" si="44"/>
        <v>1</v>
      </c>
      <c r="N178">
        <f t="shared" si="45"/>
        <v>0</v>
      </c>
      <c r="O178">
        <f t="shared" si="46"/>
        <v>0</v>
      </c>
      <c r="P178">
        <f t="shared" si="37"/>
        <v>0</v>
      </c>
      <c r="Q178">
        <f t="shared" si="38"/>
        <v>1</v>
      </c>
      <c r="R178">
        <f t="shared" si="39"/>
        <v>0</v>
      </c>
      <c r="S178">
        <f t="shared" si="40"/>
        <v>0</v>
      </c>
      <c r="T178">
        <f t="shared" si="41"/>
        <v>0</v>
      </c>
      <c r="U178">
        <f t="shared" si="42"/>
        <v>0</v>
      </c>
      <c r="V178">
        <f t="shared" si="47"/>
        <v>1</v>
      </c>
      <c r="W178">
        <f t="shared" si="48"/>
        <v>0</v>
      </c>
      <c r="X178">
        <f t="shared" si="49"/>
        <v>0</v>
      </c>
      <c r="Y178">
        <f t="shared" si="50"/>
        <v>0</v>
      </c>
      <c r="Z178">
        <f t="shared" si="51"/>
        <v>0</v>
      </c>
      <c r="AA178">
        <f t="shared" si="52"/>
        <v>0</v>
      </c>
      <c r="AB178">
        <f t="shared" si="53"/>
        <v>3</v>
      </c>
    </row>
    <row r="179" spans="1:28" x14ac:dyDescent="0.25">
      <c r="A179" s="2" t="s">
        <v>342</v>
      </c>
      <c r="B179" s="3">
        <v>6</v>
      </c>
      <c r="C179" s="3">
        <v>6</v>
      </c>
      <c r="D179" s="3">
        <v>34</v>
      </c>
      <c r="E179" s="3">
        <v>66.833333333333329</v>
      </c>
      <c r="F179" s="3">
        <v>134.83333333333334</v>
      </c>
      <c r="G179" s="3">
        <v>6</v>
      </c>
      <c r="H179" s="3">
        <v>82.412050000000008</v>
      </c>
      <c r="I179" s="3">
        <v>22</v>
      </c>
      <c r="J179" s="3">
        <v>30</v>
      </c>
      <c r="K179">
        <f t="shared" si="36"/>
        <v>21.221024744870995</v>
      </c>
      <c r="L179">
        <f t="shared" si="43"/>
        <v>0</v>
      </c>
      <c r="M179">
        <f t="shared" si="44"/>
        <v>1</v>
      </c>
      <c r="N179">
        <f t="shared" si="45"/>
        <v>0</v>
      </c>
      <c r="O179">
        <f t="shared" si="46"/>
        <v>0</v>
      </c>
      <c r="P179">
        <f t="shared" si="37"/>
        <v>0</v>
      </c>
      <c r="Q179">
        <f t="shared" si="38"/>
        <v>1</v>
      </c>
      <c r="R179">
        <f t="shared" si="39"/>
        <v>0</v>
      </c>
      <c r="S179">
        <f t="shared" si="40"/>
        <v>0</v>
      </c>
      <c r="T179">
        <f t="shared" si="41"/>
        <v>0</v>
      </c>
      <c r="U179">
        <f t="shared" si="42"/>
        <v>0</v>
      </c>
      <c r="V179">
        <f t="shared" si="47"/>
        <v>0</v>
      </c>
      <c r="W179">
        <f t="shared" si="48"/>
        <v>1</v>
      </c>
      <c r="X179">
        <f t="shared" si="49"/>
        <v>0</v>
      </c>
      <c r="Y179">
        <f t="shared" si="50"/>
        <v>1</v>
      </c>
      <c r="Z179">
        <f t="shared" si="51"/>
        <v>0</v>
      </c>
      <c r="AA179">
        <f t="shared" si="52"/>
        <v>0</v>
      </c>
      <c r="AB179">
        <f t="shared" si="53"/>
        <v>8</v>
      </c>
    </row>
    <row r="180" spans="1:28" x14ac:dyDescent="0.25">
      <c r="A180" s="2" t="s">
        <v>1083</v>
      </c>
      <c r="B180" s="3">
        <v>3</v>
      </c>
      <c r="C180" s="3">
        <v>3</v>
      </c>
      <c r="D180" s="3">
        <v>34</v>
      </c>
      <c r="E180" s="3">
        <v>67</v>
      </c>
      <c r="F180" s="3">
        <v>174.66666666666666</v>
      </c>
      <c r="G180" s="3">
        <v>3</v>
      </c>
      <c r="H180" s="3">
        <v>78.231346000000002</v>
      </c>
      <c r="I180" s="3">
        <v>29</v>
      </c>
      <c r="J180" s="3">
        <v>30</v>
      </c>
      <c r="K180">
        <f t="shared" si="36"/>
        <v>27.353679364372166</v>
      </c>
      <c r="L180">
        <f t="shared" si="43"/>
        <v>0</v>
      </c>
      <c r="M180">
        <f t="shared" si="44"/>
        <v>0</v>
      </c>
      <c r="N180">
        <f t="shared" si="45"/>
        <v>1</v>
      </c>
      <c r="O180">
        <f t="shared" si="46"/>
        <v>0</v>
      </c>
      <c r="P180">
        <f t="shared" si="37"/>
        <v>0</v>
      </c>
      <c r="Q180">
        <f t="shared" si="38"/>
        <v>0</v>
      </c>
      <c r="R180">
        <f t="shared" si="39"/>
        <v>0</v>
      </c>
      <c r="S180">
        <f t="shared" si="40"/>
        <v>1</v>
      </c>
      <c r="T180">
        <f t="shared" si="41"/>
        <v>0</v>
      </c>
      <c r="U180">
        <f t="shared" si="42"/>
        <v>0</v>
      </c>
      <c r="V180">
        <f t="shared" si="47"/>
        <v>1</v>
      </c>
      <c r="W180">
        <f t="shared" si="48"/>
        <v>0</v>
      </c>
      <c r="X180">
        <f t="shared" si="49"/>
        <v>0</v>
      </c>
      <c r="Y180">
        <f t="shared" si="50"/>
        <v>0</v>
      </c>
      <c r="Z180">
        <f t="shared" si="51"/>
        <v>0</v>
      </c>
      <c r="AA180">
        <f t="shared" si="52"/>
        <v>0</v>
      </c>
      <c r="AB180">
        <f t="shared" si="53"/>
        <v>1</v>
      </c>
    </row>
    <row r="181" spans="1:28" x14ac:dyDescent="0.25">
      <c r="A181" s="2" t="s">
        <v>690</v>
      </c>
      <c r="B181" s="3">
        <v>5</v>
      </c>
      <c r="C181" s="3">
        <v>5</v>
      </c>
      <c r="D181" s="3">
        <v>33</v>
      </c>
      <c r="E181" s="3">
        <v>66</v>
      </c>
      <c r="F181" s="3">
        <v>181.8</v>
      </c>
      <c r="G181" s="3">
        <v>5</v>
      </c>
      <c r="H181" s="3">
        <v>79.091033999999993</v>
      </c>
      <c r="I181" s="3">
        <v>12</v>
      </c>
      <c r="J181" s="3">
        <v>22</v>
      </c>
      <c r="K181">
        <f t="shared" si="36"/>
        <v>29.340082644628101</v>
      </c>
      <c r="L181">
        <f t="shared" si="43"/>
        <v>0</v>
      </c>
      <c r="M181">
        <f t="shared" si="44"/>
        <v>0</v>
      </c>
      <c r="N181">
        <f t="shared" si="45"/>
        <v>1</v>
      </c>
      <c r="O181">
        <f t="shared" si="46"/>
        <v>0</v>
      </c>
      <c r="P181">
        <f t="shared" si="37"/>
        <v>0</v>
      </c>
      <c r="Q181">
        <f t="shared" si="38"/>
        <v>0</v>
      </c>
      <c r="R181">
        <f t="shared" si="39"/>
        <v>0</v>
      </c>
      <c r="S181">
        <f t="shared" si="40"/>
        <v>1</v>
      </c>
      <c r="T181">
        <f t="shared" si="41"/>
        <v>0</v>
      </c>
      <c r="U181">
        <f t="shared" si="42"/>
        <v>0</v>
      </c>
      <c r="V181">
        <f t="shared" si="47"/>
        <v>0</v>
      </c>
      <c r="W181">
        <f t="shared" si="48"/>
        <v>1</v>
      </c>
      <c r="X181">
        <f t="shared" si="49"/>
        <v>0</v>
      </c>
      <c r="Y181">
        <f t="shared" si="50"/>
        <v>0</v>
      </c>
      <c r="Z181">
        <f t="shared" si="51"/>
        <v>1</v>
      </c>
      <c r="AA181">
        <f t="shared" si="52"/>
        <v>0</v>
      </c>
      <c r="AB181">
        <f t="shared" si="53"/>
        <v>10</v>
      </c>
    </row>
    <row r="182" spans="1:28" x14ac:dyDescent="0.25">
      <c r="A182" s="2" t="s">
        <v>1187</v>
      </c>
      <c r="B182" s="3">
        <v>2</v>
      </c>
      <c r="C182" s="3">
        <v>2</v>
      </c>
      <c r="D182" s="3">
        <v>33</v>
      </c>
      <c r="E182" s="3">
        <v>63</v>
      </c>
      <c r="F182" s="3">
        <v>135</v>
      </c>
      <c r="G182" s="3">
        <v>2</v>
      </c>
      <c r="H182" s="3">
        <v>58.521560000000001</v>
      </c>
      <c r="I182" s="3">
        <v>30</v>
      </c>
      <c r="J182" s="3">
        <v>30</v>
      </c>
      <c r="K182">
        <f t="shared" si="36"/>
        <v>23.911564625850339</v>
      </c>
      <c r="L182">
        <f t="shared" si="43"/>
        <v>0</v>
      </c>
      <c r="M182">
        <f t="shared" si="44"/>
        <v>1</v>
      </c>
      <c r="N182">
        <f t="shared" si="45"/>
        <v>0</v>
      </c>
      <c r="O182">
        <f t="shared" si="46"/>
        <v>0</v>
      </c>
      <c r="P182">
        <f t="shared" si="37"/>
        <v>1</v>
      </c>
      <c r="Q182">
        <f t="shared" si="38"/>
        <v>0</v>
      </c>
      <c r="R182">
        <f t="shared" si="39"/>
        <v>0</v>
      </c>
      <c r="S182">
        <f t="shared" si="40"/>
        <v>0</v>
      </c>
      <c r="T182">
        <f t="shared" si="41"/>
        <v>0</v>
      </c>
      <c r="U182">
        <f t="shared" si="42"/>
        <v>0</v>
      </c>
      <c r="V182">
        <f t="shared" si="47"/>
        <v>1</v>
      </c>
      <c r="W182">
        <f t="shared" si="48"/>
        <v>0</v>
      </c>
      <c r="X182">
        <f t="shared" si="49"/>
        <v>0</v>
      </c>
      <c r="Y182">
        <f t="shared" si="50"/>
        <v>0</v>
      </c>
      <c r="Z182">
        <f t="shared" si="51"/>
        <v>0</v>
      </c>
      <c r="AA182">
        <f t="shared" si="52"/>
        <v>0</v>
      </c>
      <c r="AB182">
        <f t="shared" si="53"/>
        <v>0</v>
      </c>
    </row>
    <row r="183" spans="1:28" x14ac:dyDescent="0.25">
      <c r="A183" s="2" t="s">
        <v>658</v>
      </c>
      <c r="B183" s="3">
        <v>3</v>
      </c>
      <c r="C183" s="3">
        <v>3</v>
      </c>
      <c r="D183" s="3">
        <v>33</v>
      </c>
      <c r="E183" s="3">
        <v>67.666666666666671</v>
      </c>
      <c r="F183" s="3">
        <v>239.33333333333334</v>
      </c>
      <c r="G183" s="3">
        <v>3</v>
      </c>
      <c r="H183" s="3">
        <v>72.380560000000003</v>
      </c>
      <c r="I183" s="3">
        <v>29</v>
      </c>
      <c r="J183" s="3">
        <v>30</v>
      </c>
      <c r="K183">
        <f t="shared" si="36"/>
        <v>36.745905020747891</v>
      </c>
      <c r="L183">
        <f t="shared" si="43"/>
        <v>0</v>
      </c>
      <c r="M183">
        <f t="shared" si="44"/>
        <v>0</v>
      </c>
      <c r="N183">
        <f t="shared" si="45"/>
        <v>0</v>
      </c>
      <c r="O183">
        <f t="shared" si="46"/>
        <v>1</v>
      </c>
      <c r="P183">
        <f t="shared" si="37"/>
        <v>0</v>
      </c>
      <c r="Q183">
        <f t="shared" si="38"/>
        <v>0</v>
      </c>
      <c r="R183">
        <f t="shared" si="39"/>
        <v>0</v>
      </c>
      <c r="S183">
        <f t="shared" si="40"/>
        <v>0</v>
      </c>
      <c r="T183">
        <f t="shared" si="41"/>
        <v>0</v>
      </c>
      <c r="U183">
        <f t="shared" si="42"/>
        <v>1</v>
      </c>
      <c r="V183">
        <f t="shared" si="47"/>
        <v>1</v>
      </c>
      <c r="W183">
        <f t="shared" si="48"/>
        <v>0</v>
      </c>
      <c r="X183">
        <f t="shared" si="49"/>
        <v>0</v>
      </c>
      <c r="Y183">
        <f t="shared" si="50"/>
        <v>0</v>
      </c>
      <c r="Z183">
        <f t="shared" si="51"/>
        <v>0</v>
      </c>
      <c r="AA183">
        <f t="shared" si="52"/>
        <v>0</v>
      </c>
      <c r="AB183">
        <f t="shared" si="53"/>
        <v>1</v>
      </c>
    </row>
    <row r="184" spans="1:28" x14ac:dyDescent="0.25">
      <c r="A184" s="2" t="s">
        <v>579</v>
      </c>
      <c r="B184" s="3">
        <v>5</v>
      </c>
      <c r="C184" s="3">
        <v>4</v>
      </c>
      <c r="D184" s="3">
        <v>33</v>
      </c>
      <c r="E184" s="3">
        <v>68.25</v>
      </c>
      <c r="F184" s="3">
        <v>223</v>
      </c>
      <c r="G184" s="3">
        <v>5</v>
      </c>
      <c r="H184" s="3">
        <v>45.486651999999999</v>
      </c>
      <c r="I184" s="3">
        <v>29</v>
      </c>
      <c r="J184" s="3">
        <v>30</v>
      </c>
      <c r="K184">
        <f t="shared" si="36"/>
        <v>33.655409303760955</v>
      </c>
      <c r="L184">
        <f t="shared" si="43"/>
        <v>0</v>
      </c>
      <c r="M184">
        <f t="shared" si="44"/>
        <v>0</v>
      </c>
      <c r="N184">
        <f t="shared" si="45"/>
        <v>0</v>
      </c>
      <c r="O184">
        <f t="shared" si="46"/>
        <v>1</v>
      </c>
      <c r="P184">
        <f t="shared" si="37"/>
        <v>0</v>
      </c>
      <c r="Q184">
        <f t="shared" si="38"/>
        <v>0</v>
      </c>
      <c r="R184">
        <f t="shared" si="39"/>
        <v>0</v>
      </c>
      <c r="S184">
        <f t="shared" si="40"/>
        <v>0</v>
      </c>
      <c r="T184">
        <f t="shared" si="41"/>
        <v>1</v>
      </c>
      <c r="U184">
        <f t="shared" si="42"/>
        <v>0</v>
      </c>
      <c r="V184">
        <f t="shared" si="47"/>
        <v>1</v>
      </c>
      <c r="W184">
        <f t="shared" si="48"/>
        <v>0</v>
      </c>
      <c r="X184">
        <f t="shared" si="49"/>
        <v>0</v>
      </c>
      <c r="Y184">
        <f t="shared" si="50"/>
        <v>0</v>
      </c>
      <c r="Z184">
        <f t="shared" si="51"/>
        <v>0</v>
      </c>
      <c r="AA184">
        <f t="shared" si="52"/>
        <v>0</v>
      </c>
      <c r="AB184">
        <f t="shared" si="53"/>
        <v>1</v>
      </c>
    </row>
    <row r="185" spans="1:28" x14ac:dyDescent="0.25">
      <c r="A185" s="2" t="s">
        <v>944</v>
      </c>
      <c r="B185" s="3">
        <v>8</v>
      </c>
      <c r="C185" s="3">
        <v>8</v>
      </c>
      <c r="D185" s="3">
        <v>34</v>
      </c>
      <c r="E185" s="3">
        <v>63</v>
      </c>
      <c r="F185" s="3">
        <v>131.375</v>
      </c>
      <c r="G185" s="3">
        <v>8</v>
      </c>
      <c r="H185" s="3">
        <v>65.670090000000002</v>
      </c>
      <c r="I185" s="3">
        <v>29</v>
      </c>
      <c r="J185" s="3">
        <v>30</v>
      </c>
      <c r="K185">
        <f t="shared" si="36"/>
        <v>23.269494834971024</v>
      </c>
      <c r="L185">
        <f t="shared" si="43"/>
        <v>0</v>
      </c>
      <c r="M185">
        <f t="shared" si="44"/>
        <v>1</v>
      </c>
      <c r="N185">
        <f t="shared" si="45"/>
        <v>0</v>
      </c>
      <c r="O185">
        <f t="shared" si="46"/>
        <v>0</v>
      </c>
      <c r="P185">
        <f t="shared" si="37"/>
        <v>1</v>
      </c>
      <c r="Q185">
        <f t="shared" si="38"/>
        <v>0</v>
      </c>
      <c r="R185">
        <f t="shared" si="39"/>
        <v>0</v>
      </c>
      <c r="S185">
        <f t="shared" si="40"/>
        <v>0</v>
      </c>
      <c r="T185">
        <f t="shared" si="41"/>
        <v>0</v>
      </c>
      <c r="U185">
        <f t="shared" si="42"/>
        <v>0</v>
      </c>
      <c r="V185">
        <f t="shared" si="47"/>
        <v>1</v>
      </c>
      <c r="W185">
        <f t="shared" si="48"/>
        <v>0</v>
      </c>
      <c r="X185">
        <f t="shared" si="49"/>
        <v>0</v>
      </c>
      <c r="Y185">
        <f t="shared" si="50"/>
        <v>0</v>
      </c>
      <c r="Z185">
        <f t="shared" si="51"/>
        <v>0</v>
      </c>
      <c r="AA185">
        <f t="shared" si="52"/>
        <v>0</v>
      </c>
      <c r="AB185">
        <f t="shared" si="53"/>
        <v>1</v>
      </c>
    </row>
    <row r="186" spans="1:28" x14ac:dyDescent="0.25">
      <c r="A186" s="2" t="s">
        <v>1053</v>
      </c>
      <c r="B186" s="3">
        <v>8</v>
      </c>
      <c r="C186" s="3">
        <v>7</v>
      </c>
      <c r="D186" s="3">
        <v>33</v>
      </c>
      <c r="E186" s="3">
        <v>62.857142857142854</v>
      </c>
      <c r="F186" s="3">
        <v>191.75</v>
      </c>
      <c r="G186" s="3">
        <v>8</v>
      </c>
      <c r="H186" s="3">
        <v>55.635863999999984</v>
      </c>
      <c r="I186" s="3">
        <v>25</v>
      </c>
      <c r="J186" s="3">
        <v>30</v>
      </c>
      <c r="K186">
        <f t="shared" si="36"/>
        <v>34.117831869834717</v>
      </c>
      <c r="L186">
        <f t="shared" si="43"/>
        <v>0</v>
      </c>
      <c r="M186">
        <f t="shared" si="44"/>
        <v>0</v>
      </c>
      <c r="N186">
        <f t="shared" si="45"/>
        <v>0</v>
      </c>
      <c r="O186">
        <f t="shared" si="46"/>
        <v>1</v>
      </c>
      <c r="P186">
        <f t="shared" si="37"/>
        <v>0</v>
      </c>
      <c r="Q186">
        <f t="shared" si="38"/>
        <v>0</v>
      </c>
      <c r="R186">
        <f t="shared" si="39"/>
        <v>0</v>
      </c>
      <c r="S186">
        <f t="shared" si="40"/>
        <v>0</v>
      </c>
      <c r="T186">
        <f t="shared" si="41"/>
        <v>1</v>
      </c>
      <c r="U186">
        <f t="shared" si="42"/>
        <v>0</v>
      </c>
      <c r="V186">
        <f t="shared" si="47"/>
        <v>1</v>
      </c>
      <c r="W186">
        <f t="shared" si="48"/>
        <v>0</v>
      </c>
      <c r="X186">
        <f t="shared" si="49"/>
        <v>0</v>
      </c>
      <c r="Y186">
        <f t="shared" si="50"/>
        <v>0</v>
      </c>
      <c r="Z186">
        <f t="shared" si="51"/>
        <v>0</v>
      </c>
      <c r="AA186">
        <f t="shared" si="52"/>
        <v>0</v>
      </c>
      <c r="AB186">
        <f t="shared" si="53"/>
        <v>5</v>
      </c>
    </row>
    <row r="187" spans="1:28" x14ac:dyDescent="0.25">
      <c r="A187" s="2" t="s">
        <v>513</v>
      </c>
      <c r="B187" s="3">
        <v>7</v>
      </c>
      <c r="C187" s="3">
        <v>4</v>
      </c>
      <c r="D187" s="3">
        <v>33</v>
      </c>
      <c r="E187" s="3">
        <v>64</v>
      </c>
      <c r="F187" s="3">
        <v>156.28571428571428</v>
      </c>
      <c r="G187" s="3">
        <v>7</v>
      </c>
      <c r="H187" s="3">
        <v>79.64134</v>
      </c>
      <c r="I187" s="3">
        <v>26</v>
      </c>
      <c r="J187" s="3">
        <v>30</v>
      </c>
      <c r="K187">
        <f t="shared" si="36"/>
        <v>26.823451450892854</v>
      </c>
      <c r="L187">
        <f t="shared" si="43"/>
        <v>0</v>
      </c>
      <c r="M187">
        <f t="shared" si="44"/>
        <v>0</v>
      </c>
      <c r="N187">
        <f t="shared" si="45"/>
        <v>1</v>
      </c>
      <c r="O187">
        <f t="shared" si="46"/>
        <v>0</v>
      </c>
      <c r="P187">
        <f t="shared" si="37"/>
        <v>0</v>
      </c>
      <c r="Q187">
        <f t="shared" si="38"/>
        <v>0</v>
      </c>
      <c r="R187">
        <f t="shared" si="39"/>
        <v>0</v>
      </c>
      <c r="S187">
        <f t="shared" si="40"/>
        <v>1</v>
      </c>
      <c r="T187">
        <f t="shared" si="41"/>
        <v>0</v>
      </c>
      <c r="U187">
        <f t="shared" si="42"/>
        <v>0</v>
      </c>
      <c r="V187">
        <f t="shared" si="47"/>
        <v>1</v>
      </c>
      <c r="W187">
        <f t="shared" si="48"/>
        <v>0</v>
      </c>
      <c r="X187">
        <f t="shared" si="49"/>
        <v>0</v>
      </c>
      <c r="Y187">
        <f t="shared" si="50"/>
        <v>0</v>
      </c>
      <c r="Z187">
        <f t="shared" si="51"/>
        <v>0</v>
      </c>
      <c r="AA187">
        <f t="shared" si="52"/>
        <v>0</v>
      </c>
      <c r="AB187">
        <f t="shared" si="53"/>
        <v>4</v>
      </c>
    </row>
    <row r="188" spans="1:28" x14ac:dyDescent="0.25">
      <c r="A188" s="2" t="s">
        <v>208</v>
      </c>
      <c r="B188" s="3">
        <v>13</v>
      </c>
      <c r="C188" s="3">
        <v>9</v>
      </c>
      <c r="D188" s="3">
        <v>23</v>
      </c>
      <c r="E188" s="3">
        <v>64.111111111111114</v>
      </c>
      <c r="F188" s="3">
        <v>158.53846153846155</v>
      </c>
      <c r="G188" s="3">
        <v>14</v>
      </c>
      <c r="H188" s="3">
        <v>75.258039999999966</v>
      </c>
      <c r="I188" s="3">
        <v>24</v>
      </c>
      <c r="J188" s="3">
        <v>30</v>
      </c>
      <c r="K188">
        <f t="shared" si="36"/>
        <v>27.115858382371663</v>
      </c>
      <c r="L188">
        <f t="shared" si="43"/>
        <v>0</v>
      </c>
      <c r="M188">
        <f t="shared" si="44"/>
        <v>0</v>
      </c>
      <c r="N188">
        <f t="shared" si="45"/>
        <v>1</v>
      </c>
      <c r="O188">
        <f t="shared" si="46"/>
        <v>0</v>
      </c>
      <c r="P188">
        <f t="shared" si="37"/>
        <v>0</v>
      </c>
      <c r="Q188">
        <f t="shared" si="38"/>
        <v>0</v>
      </c>
      <c r="R188">
        <f t="shared" si="39"/>
        <v>0</v>
      </c>
      <c r="S188">
        <f t="shared" si="40"/>
        <v>1</v>
      </c>
      <c r="T188">
        <f t="shared" si="41"/>
        <v>0</v>
      </c>
      <c r="U188">
        <f t="shared" si="42"/>
        <v>0</v>
      </c>
      <c r="V188">
        <f t="shared" si="47"/>
        <v>0</v>
      </c>
      <c r="W188">
        <f t="shared" si="48"/>
        <v>1</v>
      </c>
      <c r="X188">
        <f t="shared" si="49"/>
        <v>0</v>
      </c>
      <c r="Y188">
        <f t="shared" si="50"/>
        <v>0</v>
      </c>
      <c r="Z188">
        <f t="shared" si="51"/>
        <v>1</v>
      </c>
      <c r="AA188">
        <f t="shared" si="52"/>
        <v>0</v>
      </c>
      <c r="AB188">
        <f t="shared" si="53"/>
        <v>6</v>
      </c>
    </row>
    <row r="189" spans="1:28" x14ac:dyDescent="0.25">
      <c r="A189" s="2" t="s">
        <v>752</v>
      </c>
      <c r="B189" s="3">
        <v>2</v>
      </c>
      <c r="C189" s="3">
        <v>2</v>
      </c>
      <c r="D189" s="3">
        <v>33</v>
      </c>
      <c r="E189" s="3">
        <v>70</v>
      </c>
      <c r="F189" s="3">
        <v>192.5</v>
      </c>
      <c r="G189" s="3">
        <v>2</v>
      </c>
      <c r="H189" s="3">
        <v>75.906909999999996</v>
      </c>
      <c r="I189" s="3">
        <v>21</v>
      </c>
      <c r="J189" s="3">
        <v>23</v>
      </c>
      <c r="K189">
        <f t="shared" si="36"/>
        <v>27.617857142857144</v>
      </c>
      <c r="L189">
        <f t="shared" si="43"/>
        <v>0</v>
      </c>
      <c r="M189">
        <f t="shared" si="44"/>
        <v>0</v>
      </c>
      <c r="N189">
        <f t="shared" si="45"/>
        <v>1</v>
      </c>
      <c r="O189">
        <f t="shared" si="46"/>
        <v>0</v>
      </c>
      <c r="P189">
        <f t="shared" si="37"/>
        <v>0</v>
      </c>
      <c r="Q189">
        <f t="shared" si="38"/>
        <v>0</v>
      </c>
      <c r="R189">
        <f t="shared" si="39"/>
        <v>0</v>
      </c>
      <c r="S189">
        <f t="shared" si="40"/>
        <v>1</v>
      </c>
      <c r="T189">
        <f t="shared" si="41"/>
        <v>0</v>
      </c>
      <c r="U189">
        <f t="shared" si="42"/>
        <v>0</v>
      </c>
      <c r="V189">
        <f t="shared" si="47"/>
        <v>0</v>
      </c>
      <c r="W189">
        <f t="shared" si="48"/>
        <v>1</v>
      </c>
      <c r="X189">
        <f t="shared" si="49"/>
        <v>0</v>
      </c>
      <c r="Y189">
        <f t="shared" si="50"/>
        <v>0</v>
      </c>
      <c r="Z189">
        <f t="shared" si="51"/>
        <v>1</v>
      </c>
      <c r="AA189">
        <f t="shared" si="52"/>
        <v>0</v>
      </c>
      <c r="AB189">
        <f t="shared" si="53"/>
        <v>2</v>
      </c>
    </row>
    <row r="190" spans="1:28" x14ac:dyDescent="0.25">
      <c r="A190" s="2" t="s">
        <v>225</v>
      </c>
      <c r="B190" s="3">
        <v>10</v>
      </c>
      <c r="C190" s="3">
        <v>9</v>
      </c>
      <c r="D190" s="3">
        <v>23</v>
      </c>
      <c r="E190" s="3">
        <v>62.777777777777779</v>
      </c>
      <c r="F190" s="3">
        <v>183.9</v>
      </c>
      <c r="G190" s="3">
        <v>11</v>
      </c>
      <c r="H190" s="3">
        <v>62.907597000000003</v>
      </c>
      <c r="I190" s="3">
        <v>26</v>
      </c>
      <c r="J190" s="3">
        <v>30</v>
      </c>
      <c r="K190">
        <f t="shared" si="36"/>
        <v>32.803877202600049</v>
      </c>
      <c r="L190">
        <f t="shared" si="43"/>
        <v>0</v>
      </c>
      <c r="M190">
        <f t="shared" si="44"/>
        <v>0</v>
      </c>
      <c r="N190">
        <f t="shared" si="45"/>
        <v>0</v>
      </c>
      <c r="O190">
        <f t="shared" si="46"/>
        <v>1</v>
      </c>
      <c r="P190">
        <f t="shared" si="37"/>
        <v>0</v>
      </c>
      <c r="Q190">
        <f t="shared" si="38"/>
        <v>0</v>
      </c>
      <c r="R190">
        <f t="shared" si="39"/>
        <v>0</v>
      </c>
      <c r="S190">
        <f t="shared" si="40"/>
        <v>0</v>
      </c>
      <c r="T190">
        <f t="shared" si="41"/>
        <v>1</v>
      </c>
      <c r="U190">
        <f t="shared" si="42"/>
        <v>0</v>
      </c>
      <c r="V190">
        <f t="shared" si="47"/>
        <v>1</v>
      </c>
      <c r="W190">
        <f t="shared" si="48"/>
        <v>0</v>
      </c>
      <c r="X190">
        <f t="shared" si="49"/>
        <v>0</v>
      </c>
      <c r="Y190">
        <f t="shared" si="50"/>
        <v>0</v>
      </c>
      <c r="Z190">
        <f t="shared" si="51"/>
        <v>0</v>
      </c>
      <c r="AA190">
        <f t="shared" si="52"/>
        <v>0</v>
      </c>
      <c r="AB190">
        <f t="shared" si="53"/>
        <v>4</v>
      </c>
    </row>
    <row r="191" spans="1:28" x14ac:dyDescent="0.25">
      <c r="A191" s="2" t="s">
        <v>580</v>
      </c>
      <c r="B191" s="3">
        <v>5</v>
      </c>
      <c r="C191" s="3">
        <v>4</v>
      </c>
      <c r="D191" s="3">
        <v>33</v>
      </c>
      <c r="E191" s="3">
        <v>68.25</v>
      </c>
      <c r="F191" s="3">
        <v>236.4</v>
      </c>
      <c r="G191" s="3">
        <v>5</v>
      </c>
      <c r="H191" s="3">
        <v>47.60575</v>
      </c>
      <c r="I191" s="3">
        <v>29</v>
      </c>
      <c r="J191" s="3">
        <v>30</v>
      </c>
      <c r="K191">
        <f t="shared" si="36"/>
        <v>35.677752284345694</v>
      </c>
      <c r="L191">
        <f t="shared" si="43"/>
        <v>0</v>
      </c>
      <c r="M191">
        <f t="shared" si="44"/>
        <v>0</v>
      </c>
      <c r="N191">
        <f t="shared" si="45"/>
        <v>0</v>
      </c>
      <c r="O191">
        <f t="shared" si="46"/>
        <v>1</v>
      </c>
      <c r="P191">
        <f t="shared" si="37"/>
        <v>0</v>
      </c>
      <c r="Q191">
        <f t="shared" si="38"/>
        <v>0</v>
      </c>
      <c r="R191">
        <f t="shared" si="39"/>
        <v>0</v>
      </c>
      <c r="S191">
        <f t="shared" si="40"/>
        <v>0</v>
      </c>
      <c r="T191">
        <f t="shared" si="41"/>
        <v>1</v>
      </c>
      <c r="U191">
        <f t="shared" si="42"/>
        <v>0</v>
      </c>
      <c r="V191">
        <f t="shared" si="47"/>
        <v>1</v>
      </c>
      <c r="W191">
        <f t="shared" si="48"/>
        <v>0</v>
      </c>
      <c r="X191">
        <f t="shared" si="49"/>
        <v>0</v>
      </c>
      <c r="Y191">
        <f t="shared" si="50"/>
        <v>0</v>
      </c>
      <c r="Z191">
        <f t="shared" si="51"/>
        <v>0</v>
      </c>
      <c r="AA191">
        <f t="shared" si="52"/>
        <v>0</v>
      </c>
      <c r="AB191">
        <f t="shared" si="53"/>
        <v>1</v>
      </c>
    </row>
    <row r="192" spans="1:28" x14ac:dyDescent="0.25">
      <c r="A192" s="2" t="s">
        <v>1085</v>
      </c>
      <c r="B192" s="3">
        <v>4</v>
      </c>
      <c r="C192" s="3">
        <v>4</v>
      </c>
      <c r="D192" s="3">
        <v>44</v>
      </c>
      <c r="E192" s="3">
        <v>64.25</v>
      </c>
      <c r="F192" s="3">
        <v>147.25</v>
      </c>
      <c r="G192" s="3">
        <v>4</v>
      </c>
      <c r="H192" s="3">
        <v>73.013009999999994</v>
      </c>
      <c r="I192" s="3">
        <v>12</v>
      </c>
      <c r="J192" s="3">
        <v>25</v>
      </c>
      <c r="K192">
        <f t="shared" si="36"/>
        <v>25.076352405032626</v>
      </c>
      <c r="L192">
        <f t="shared" si="43"/>
        <v>0</v>
      </c>
      <c r="M192">
        <f t="shared" si="44"/>
        <v>0</v>
      </c>
      <c r="N192">
        <f t="shared" si="45"/>
        <v>1</v>
      </c>
      <c r="O192">
        <f t="shared" si="46"/>
        <v>0</v>
      </c>
      <c r="P192">
        <f t="shared" si="37"/>
        <v>0</v>
      </c>
      <c r="Q192">
        <f t="shared" si="38"/>
        <v>0</v>
      </c>
      <c r="R192">
        <f t="shared" si="39"/>
        <v>0</v>
      </c>
      <c r="S192">
        <f t="shared" si="40"/>
        <v>1</v>
      </c>
      <c r="T192">
        <f t="shared" si="41"/>
        <v>0</v>
      </c>
      <c r="U192">
        <f t="shared" si="42"/>
        <v>0</v>
      </c>
      <c r="V192">
        <f t="shared" si="47"/>
        <v>0</v>
      </c>
      <c r="W192">
        <f t="shared" si="48"/>
        <v>1</v>
      </c>
      <c r="X192">
        <f t="shared" si="49"/>
        <v>0</v>
      </c>
      <c r="Y192">
        <f t="shared" si="50"/>
        <v>0</v>
      </c>
      <c r="Z192">
        <f t="shared" si="51"/>
        <v>1</v>
      </c>
      <c r="AA192">
        <f t="shared" si="52"/>
        <v>0</v>
      </c>
      <c r="AB192">
        <f t="shared" si="53"/>
        <v>13</v>
      </c>
    </row>
    <row r="193" spans="1:28" x14ac:dyDescent="0.25">
      <c r="A193" s="2" t="s">
        <v>1067</v>
      </c>
      <c r="B193" s="3">
        <v>3</v>
      </c>
      <c r="C193" s="3">
        <v>3</v>
      </c>
      <c r="D193" s="3">
        <v>34</v>
      </c>
      <c r="E193" s="3">
        <v>63.666666666666664</v>
      </c>
      <c r="F193" s="3">
        <v>248.66666666666666</v>
      </c>
      <c r="G193" s="3">
        <v>4</v>
      </c>
      <c r="H193" s="3">
        <v>62.554417000000001</v>
      </c>
      <c r="I193" s="3">
        <v>29</v>
      </c>
      <c r="J193" s="3">
        <v>30</v>
      </c>
      <c r="K193">
        <f t="shared" si="36"/>
        <v>43.126942792138372</v>
      </c>
      <c r="L193">
        <f t="shared" si="43"/>
        <v>0</v>
      </c>
      <c r="M193">
        <f t="shared" si="44"/>
        <v>0</v>
      </c>
      <c r="N193">
        <f t="shared" si="45"/>
        <v>0</v>
      </c>
      <c r="O193">
        <f t="shared" si="46"/>
        <v>1</v>
      </c>
      <c r="P193">
        <f t="shared" si="37"/>
        <v>0</v>
      </c>
      <c r="Q193">
        <f t="shared" si="38"/>
        <v>0</v>
      </c>
      <c r="R193">
        <f t="shared" si="39"/>
        <v>0</v>
      </c>
      <c r="S193">
        <f t="shared" si="40"/>
        <v>0</v>
      </c>
      <c r="T193">
        <f t="shared" si="41"/>
        <v>1</v>
      </c>
      <c r="U193">
        <f t="shared" si="42"/>
        <v>0</v>
      </c>
      <c r="V193">
        <f t="shared" si="47"/>
        <v>1</v>
      </c>
      <c r="W193">
        <f t="shared" si="48"/>
        <v>0</v>
      </c>
      <c r="X193">
        <f t="shared" si="49"/>
        <v>0</v>
      </c>
      <c r="Y193">
        <f t="shared" si="50"/>
        <v>0</v>
      </c>
      <c r="Z193">
        <f t="shared" si="51"/>
        <v>0</v>
      </c>
      <c r="AA193">
        <f t="shared" si="52"/>
        <v>0</v>
      </c>
      <c r="AB193">
        <f t="shared" si="53"/>
        <v>1</v>
      </c>
    </row>
    <row r="194" spans="1:28" x14ac:dyDescent="0.25">
      <c r="A194" s="2" t="s">
        <v>723</v>
      </c>
      <c r="B194" s="3">
        <v>10</v>
      </c>
      <c r="C194" s="3">
        <v>10</v>
      </c>
      <c r="D194" s="3">
        <v>33</v>
      </c>
      <c r="E194" s="3">
        <v>62.8</v>
      </c>
      <c r="F194" s="3">
        <v>156.69999999999999</v>
      </c>
      <c r="G194" s="3">
        <v>10</v>
      </c>
      <c r="H194" s="3">
        <v>73.193700000000021</v>
      </c>
      <c r="I194" s="3">
        <v>27</v>
      </c>
      <c r="J194" s="3">
        <v>30</v>
      </c>
      <c r="K194">
        <f t="shared" si="36"/>
        <v>27.932192989573615</v>
      </c>
      <c r="L194">
        <f t="shared" si="43"/>
        <v>0</v>
      </c>
      <c r="M194">
        <f t="shared" si="44"/>
        <v>0</v>
      </c>
      <c r="N194">
        <f t="shared" si="45"/>
        <v>1</v>
      </c>
      <c r="O194">
        <f t="shared" si="46"/>
        <v>0</v>
      </c>
      <c r="P194">
        <f t="shared" si="37"/>
        <v>0</v>
      </c>
      <c r="Q194">
        <f t="shared" si="38"/>
        <v>0</v>
      </c>
      <c r="R194">
        <f t="shared" si="39"/>
        <v>0</v>
      </c>
      <c r="S194">
        <f t="shared" si="40"/>
        <v>1</v>
      </c>
      <c r="T194">
        <f t="shared" si="41"/>
        <v>0</v>
      </c>
      <c r="U194">
        <f t="shared" si="42"/>
        <v>0</v>
      </c>
      <c r="V194">
        <f t="shared" si="47"/>
        <v>1</v>
      </c>
      <c r="W194">
        <f t="shared" si="48"/>
        <v>0</v>
      </c>
      <c r="X194">
        <f t="shared" si="49"/>
        <v>0</v>
      </c>
      <c r="Y194">
        <f t="shared" si="50"/>
        <v>0</v>
      </c>
      <c r="Z194">
        <f t="shared" si="51"/>
        <v>0</v>
      </c>
      <c r="AA194">
        <f t="shared" si="52"/>
        <v>0</v>
      </c>
      <c r="AB194">
        <f t="shared" si="53"/>
        <v>3</v>
      </c>
    </row>
    <row r="195" spans="1:28" x14ac:dyDescent="0.25">
      <c r="A195" s="2" t="s">
        <v>460</v>
      </c>
      <c r="B195" s="3">
        <v>8</v>
      </c>
      <c r="C195" s="3">
        <v>8</v>
      </c>
      <c r="D195" s="3">
        <v>33</v>
      </c>
      <c r="E195" s="3">
        <v>61.375</v>
      </c>
      <c r="F195" s="3">
        <v>121.125</v>
      </c>
      <c r="G195" s="3">
        <v>8</v>
      </c>
      <c r="H195" s="3">
        <v>74.954139999999995</v>
      </c>
      <c r="I195" s="3">
        <v>27</v>
      </c>
      <c r="J195" s="3">
        <v>30</v>
      </c>
      <c r="K195">
        <f t="shared" si="36"/>
        <v>22.60508293892924</v>
      </c>
      <c r="L195">
        <f t="shared" si="43"/>
        <v>0</v>
      </c>
      <c r="M195">
        <f t="shared" si="44"/>
        <v>1</v>
      </c>
      <c r="N195">
        <f t="shared" si="45"/>
        <v>0</v>
      </c>
      <c r="O195">
        <f t="shared" si="46"/>
        <v>0</v>
      </c>
      <c r="P195">
        <f t="shared" si="37"/>
        <v>0</v>
      </c>
      <c r="Q195">
        <f t="shared" si="38"/>
        <v>1</v>
      </c>
      <c r="R195">
        <f t="shared" si="39"/>
        <v>0</v>
      </c>
      <c r="S195">
        <f t="shared" si="40"/>
        <v>0</v>
      </c>
      <c r="T195">
        <f t="shared" si="41"/>
        <v>0</v>
      </c>
      <c r="U195">
        <f t="shared" si="42"/>
        <v>0</v>
      </c>
      <c r="V195">
        <f t="shared" si="47"/>
        <v>1</v>
      </c>
      <c r="W195">
        <f t="shared" si="48"/>
        <v>0</v>
      </c>
      <c r="X195">
        <f t="shared" si="49"/>
        <v>0</v>
      </c>
      <c r="Y195">
        <f t="shared" si="50"/>
        <v>0</v>
      </c>
      <c r="Z195">
        <f t="shared" si="51"/>
        <v>0</v>
      </c>
      <c r="AA195">
        <f t="shared" si="52"/>
        <v>0</v>
      </c>
      <c r="AB195">
        <f t="shared" si="53"/>
        <v>3</v>
      </c>
    </row>
    <row r="196" spans="1:28" x14ac:dyDescent="0.25">
      <c r="A196" s="2" t="s">
        <v>724</v>
      </c>
      <c r="B196" s="3">
        <v>5</v>
      </c>
      <c r="C196" s="3">
        <v>5</v>
      </c>
      <c r="D196" s="3">
        <v>23</v>
      </c>
      <c r="E196" s="3">
        <v>68</v>
      </c>
      <c r="F196" s="3">
        <v>155</v>
      </c>
      <c r="G196" s="3">
        <v>5</v>
      </c>
      <c r="H196" s="3">
        <v>68.50103</v>
      </c>
      <c r="I196" s="3">
        <v>27</v>
      </c>
      <c r="J196" s="3">
        <v>30</v>
      </c>
      <c r="K196">
        <f t="shared" si="36"/>
        <v>23.565095155709344</v>
      </c>
      <c r="L196">
        <f t="shared" si="43"/>
        <v>0</v>
      </c>
      <c r="M196">
        <f t="shared" si="44"/>
        <v>1</v>
      </c>
      <c r="N196">
        <f t="shared" si="45"/>
        <v>0</v>
      </c>
      <c r="O196">
        <f t="shared" si="46"/>
        <v>0</v>
      </c>
      <c r="P196">
        <f t="shared" si="37"/>
        <v>0</v>
      </c>
      <c r="Q196">
        <f t="shared" si="38"/>
        <v>1</v>
      </c>
      <c r="R196">
        <f t="shared" si="39"/>
        <v>0</v>
      </c>
      <c r="S196">
        <f t="shared" si="40"/>
        <v>0</v>
      </c>
      <c r="T196">
        <f t="shared" si="41"/>
        <v>0</v>
      </c>
      <c r="U196">
        <f t="shared" si="42"/>
        <v>0</v>
      </c>
      <c r="V196">
        <f t="shared" si="47"/>
        <v>1</v>
      </c>
      <c r="W196">
        <f t="shared" si="48"/>
        <v>0</v>
      </c>
      <c r="X196">
        <f t="shared" si="49"/>
        <v>0</v>
      </c>
      <c r="Y196">
        <f t="shared" si="50"/>
        <v>0</v>
      </c>
      <c r="Z196">
        <f t="shared" si="51"/>
        <v>0</v>
      </c>
      <c r="AA196">
        <f t="shared" si="52"/>
        <v>0</v>
      </c>
      <c r="AB196">
        <f t="shared" si="53"/>
        <v>3</v>
      </c>
    </row>
    <row r="197" spans="1:28" x14ac:dyDescent="0.25">
      <c r="A197" s="2" t="s">
        <v>606</v>
      </c>
      <c r="B197" s="3">
        <v>4</v>
      </c>
      <c r="C197" s="3">
        <v>3</v>
      </c>
      <c r="D197" s="3">
        <v>23</v>
      </c>
      <c r="E197" s="3">
        <v>64.333333333333329</v>
      </c>
      <c r="F197" s="3">
        <v>215.25</v>
      </c>
      <c r="G197" s="3">
        <v>5</v>
      </c>
      <c r="H197" s="3">
        <v>50.789870000000001</v>
      </c>
      <c r="I197" s="3">
        <v>28</v>
      </c>
      <c r="J197" s="3">
        <v>30</v>
      </c>
      <c r="K197">
        <f t="shared" ref="K197:K260" si="54">BMI(GETPIVOTDATA("Average of height",$A$4,"Subject",A197),GETPIVOTDATA("Average of weight",$A$4,"Subject",A197))</f>
        <v>36.561699642943438</v>
      </c>
      <c r="L197">
        <f t="shared" si="43"/>
        <v>0</v>
      </c>
      <c r="M197">
        <f t="shared" si="44"/>
        <v>0</v>
      </c>
      <c r="N197">
        <f t="shared" si="45"/>
        <v>0</v>
      </c>
      <c r="O197">
        <f t="shared" si="46"/>
        <v>1</v>
      </c>
      <c r="P197">
        <f t="shared" ref="P197:P260" si="55">Hunder67(M197,GETPIVOTDATA("Average of ageAtEntry",$A$4,"Subject",A197))</f>
        <v>0</v>
      </c>
      <c r="Q197">
        <f t="shared" ref="Q197:Q260" si="56">Hover67(M197,GETPIVOTDATA("Average of ageAtEntry",$A$4,"Subject",A197))</f>
        <v>0</v>
      </c>
      <c r="R197">
        <f t="shared" ref="R197:R260" si="57">OWunder67(N197,GETPIVOTDATA("Average of ageAtEntry",$A$4,"Subject",A197))</f>
        <v>0</v>
      </c>
      <c r="S197">
        <f t="shared" ref="S197:S260" si="58">OWover67(N197,GETPIVOTDATA("Average of ageAtEntry",$A$4,"Subject",A197))</f>
        <v>0</v>
      </c>
      <c r="T197">
        <f t="shared" ref="T197:T260" si="59">Ounder67(O197,GETPIVOTDATA("Average of ageAtEntry",$A$4,"Subject",A197))</f>
        <v>1</v>
      </c>
      <c r="U197">
        <f t="shared" ref="U197:U260" si="60">Oover67(O197,GETPIVOTDATA("Average of ageAtEntry",$A$4,"Subject",A197))</f>
        <v>0</v>
      </c>
      <c r="V197">
        <f t="shared" si="47"/>
        <v>1</v>
      </c>
      <c r="W197">
        <f t="shared" si="48"/>
        <v>0</v>
      </c>
      <c r="X197">
        <f t="shared" si="49"/>
        <v>0</v>
      </c>
      <c r="Y197">
        <f t="shared" si="50"/>
        <v>0</v>
      </c>
      <c r="Z197">
        <f t="shared" si="51"/>
        <v>0</v>
      </c>
      <c r="AA197">
        <f t="shared" si="52"/>
        <v>0</v>
      </c>
      <c r="AB197">
        <f t="shared" si="53"/>
        <v>2</v>
      </c>
    </row>
    <row r="198" spans="1:28" x14ac:dyDescent="0.25">
      <c r="A198" s="2" t="s">
        <v>614</v>
      </c>
      <c r="B198" s="3">
        <v>9</v>
      </c>
      <c r="C198" s="3">
        <v>9</v>
      </c>
      <c r="D198" s="3">
        <v>34</v>
      </c>
      <c r="E198" s="3">
        <v>69.666666666666671</v>
      </c>
      <c r="F198" s="3">
        <v>182.88888888888889</v>
      </c>
      <c r="G198" s="3">
        <v>9</v>
      </c>
      <c r="H198" s="3">
        <v>66.710470000000001</v>
      </c>
      <c r="I198" s="3">
        <v>28</v>
      </c>
      <c r="J198" s="3">
        <v>30</v>
      </c>
      <c r="K198">
        <f t="shared" si="54"/>
        <v>26.490648107872985</v>
      </c>
      <c r="L198">
        <f t="shared" ref="L198:L261" si="61">underWeight(K198)</f>
        <v>0</v>
      </c>
      <c r="M198">
        <f t="shared" ref="M198:M261" si="62">healthy(K198)</f>
        <v>0</v>
      </c>
      <c r="N198">
        <f t="shared" ref="N198:N261" si="63">overWeight(K198)</f>
        <v>1</v>
      </c>
      <c r="O198">
        <f t="shared" ref="O198:O261" si="64">obese(K198)</f>
        <v>0</v>
      </c>
      <c r="P198">
        <f t="shared" si="55"/>
        <v>0</v>
      </c>
      <c r="Q198">
        <f t="shared" si="56"/>
        <v>0</v>
      </c>
      <c r="R198">
        <f t="shared" si="57"/>
        <v>1</v>
      </c>
      <c r="S198">
        <f t="shared" si="58"/>
        <v>0</v>
      </c>
      <c r="T198">
        <f t="shared" si="59"/>
        <v>0</v>
      </c>
      <c r="U198">
        <f t="shared" si="60"/>
        <v>0</v>
      </c>
      <c r="V198">
        <f t="shared" ref="V198:V261" si="65">cognitivelyNormal(GETPIVOTDATA("Min of mmse",$A$4,"Subject",A198))</f>
        <v>1</v>
      </c>
      <c r="W198">
        <f t="shared" ref="W198:W261" si="66">Dementia(GETPIVOTDATA("Min of mmse",$A$4,"Subject",A198))</f>
        <v>0</v>
      </c>
      <c r="X198">
        <f t="shared" ref="X198:X261" si="67">underweightanddementia(L198,W198)</f>
        <v>0</v>
      </c>
      <c r="Y198">
        <f t="shared" ref="Y198:Y261" si="68">healthyanddementia(M198,W198)</f>
        <v>0</v>
      </c>
      <c r="Z198">
        <f t="shared" ref="Z198:Z261" si="69">overweightanddementia(N198,W198)</f>
        <v>0</v>
      </c>
      <c r="AA198">
        <f t="shared" ref="AA198:AA261" si="70">obeseanddementia(O198,W198)</f>
        <v>0</v>
      </c>
      <c r="AB198">
        <f t="shared" ref="AB198:AB261" si="71">GETPIVOTDATA("Max of mmse",$A$4,"Subject",A198)-GETPIVOTDATA("Min of mmse",$A$4,"Subject",A198)</f>
        <v>2</v>
      </c>
    </row>
    <row r="199" spans="1:28" x14ac:dyDescent="0.25">
      <c r="A199" s="2" t="s">
        <v>282</v>
      </c>
      <c r="B199" s="3">
        <v>7</v>
      </c>
      <c r="C199" s="3">
        <v>7</v>
      </c>
      <c r="D199" s="3">
        <v>33</v>
      </c>
      <c r="E199" s="3">
        <v>61.428571428571431</v>
      </c>
      <c r="F199" s="3">
        <v>142.14285714285714</v>
      </c>
      <c r="G199" s="3">
        <v>9</v>
      </c>
      <c r="H199" s="3">
        <v>64.730999999999995</v>
      </c>
      <c r="I199" s="3">
        <v>30</v>
      </c>
      <c r="J199" s="3">
        <v>30</v>
      </c>
      <c r="K199">
        <f t="shared" si="54"/>
        <v>26.48131422390481</v>
      </c>
      <c r="L199">
        <f t="shared" si="61"/>
        <v>0</v>
      </c>
      <c r="M199">
        <f t="shared" si="62"/>
        <v>0</v>
      </c>
      <c r="N199">
        <f t="shared" si="63"/>
        <v>1</v>
      </c>
      <c r="O199">
        <f t="shared" si="64"/>
        <v>0</v>
      </c>
      <c r="P199">
        <f t="shared" si="55"/>
        <v>0</v>
      </c>
      <c r="Q199">
        <f t="shared" si="56"/>
        <v>0</v>
      </c>
      <c r="R199">
        <f t="shared" si="57"/>
        <v>1</v>
      </c>
      <c r="S199">
        <f t="shared" si="58"/>
        <v>0</v>
      </c>
      <c r="T199">
        <f t="shared" si="59"/>
        <v>0</v>
      </c>
      <c r="U199">
        <f t="shared" si="60"/>
        <v>0</v>
      </c>
      <c r="V199">
        <f t="shared" si="65"/>
        <v>1</v>
      </c>
      <c r="W199">
        <f t="shared" si="66"/>
        <v>0</v>
      </c>
      <c r="X199">
        <f t="shared" si="67"/>
        <v>0</v>
      </c>
      <c r="Y199">
        <f t="shared" si="68"/>
        <v>0</v>
      </c>
      <c r="Z199">
        <f t="shared" si="69"/>
        <v>0</v>
      </c>
      <c r="AA199">
        <f t="shared" si="70"/>
        <v>0</v>
      </c>
      <c r="AB199">
        <f t="shared" si="71"/>
        <v>0</v>
      </c>
    </row>
    <row r="200" spans="1:28" x14ac:dyDescent="0.25">
      <c r="A200" s="2" t="s">
        <v>409</v>
      </c>
      <c r="B200" s="3">
        <v>7</v>
      </c>
      <c r="C200" s="3">
        <v>6</v>
      </c>
      <c r="D200" s="3">
        <v>24</v>
      </c>
      <c r="E200" s="3">
        <v>62</v>
      </c>
      <c r="F200" s="3">
        <v>139.57142857142858</v>
      </c>
      <c r="G200" s="3">
        <v>7</v>
      </c>
      <c r="H200" s="3">
        <v>54.970570000000002</v>
      </c>
      <c r="I200" s="3">
        <v>28</v>
      </c>
      <c r="J200" s="3">
        <v>30</v>
      </c>
      <c r="K200">
        <f t="shared" si="54"/>
        <v>25.525159803775832</v>
      </c>
      <c r="L200">
        <f t="shared" si="61"/>
        <v>0</v>
      </c>
      <c r="M200">
        <f t="shared" si="62"/>
        <v>0</v>
      </c>
      <c r="N200">
        <f t="shared" si="63"/>
        <v>1</v>
      </c>
      <c r="O200">
        <f t="shared" si="64"/>
        <v>0</v>
      </c>
      <c r="P200">
        <f t="shared" si="55"/>
        <v>0</v>
      </c>
      <c r="Q200">
        <f t="shared" si="56"/>
        <v>0</v>
      </c>
      <c r="R200">
        <f t="shared" si="57"/>
        <v>1</v>
      </c>
      <c r="S200">
        <f t="shared" si="58"/>
        <v>0</v>
      </c>
      <c r="T200">
        <f t="shared" si="59"/>
        <v>0</v>
      </c>
      <c r="U200">
        <f t="shared" si="60"/>
        <v>0</v>
      </c>
      <c r="V200">
        <f t="shared" si="65"/>
        <v>1</v>
      </c>
      <c r="W200">
        <f t="shared" si="66"/>
        <v>0</v>
      </c>
      <c r="X200">
        <f t="shared" si="67"/>
        <v>0</v>
      </c>
      <c r="Y200">
        <f t="shared" si="68"/>
        <v>0</v>
      </c>
      <c r="Z200">
        <f t="shared" si="69"/>
        <v>0</v>
      </c>
      <c r="AA200">
        <f t="shared" si="70"/>
        <v>0</v>
      </c>
      <c r="AB200">
        <f t="shared" si="71"/>
        <v>2</v>
      </c>
    </row>
    <row r="201" spans="1:28" x14ac:dyDescent="0.25">
      <c r="A201" s="2" t="s">
        <v>215</v>
      </c>
      <c r="B201" s="3">
        <v>2</v>
      </c>
      <c r="C201" s="3">
        <v>2</v>
      </c>
      <c r="D201" s="3">
        <v>33</v>
      </c>
      <c r="E201" s="3">
        <v>64</v>
      </c>
      <c r="F201" s="3">
        <v>161.5</v>
      </c>
      <c r="G201" s="3">
        <v>2</v>
      </c>
      <c r="H201" s="3">
        <v>75.123885999999999</v>
      </c>
      <c r="I201" s="3">
        <v>25</v>
      </c>
      <c r="J201" s="3">
        <v>26</v>
      </c>
      <c r="K201">
        <f t="shared" si="54"/>
        <v>27.7183837890625</v>
      </c>
      <c r="L201">
        <f t="shared" si="61"/>
        <v>0</v>
      </c>
      <c r="M201">
        <f t="shared" si="62"/>
        <v>0</v>
      </c>
      <c r="N201">
        <f t="shared" si="63"/>
        <v>1</v>
      </c>
      <c r="O201">
        <f t="shared" si="64"/>
        <v>0</v>
      </c>
      <c r="P201">
        <f t="shared" si="55"/>
        <v>0</v>
      </c>
      <c r="Q201">
        <f t="shared" si="56"/>
        <v>0</v>
      </c>
      <c r="R201">
        <f t="shared" si="57"/>
        <v>0</v>
      </c>
      <c r="S201">
        <f t="shared" si="58"/>
        <v>1</v>
      </c>
      <c r="T201">
        <f t="shared" si="59"/>
        <v>0</v>
      </c>
      <c r="U201">
        <f t="shared" si="60"/>
        <v>0</v>
      </c>
      <c r="V201">
        <f t="shared" si="65"/>
        <v>1</v>
      </c>
      <c r="W201">
        <f t="shared" si="66"/>
        <v>0</v>
      </c>
      <c r="X201">
        <f t="shared" si="67"/>
        <v>0</v>
      </c>
      <c r="Y201">
        <f t="shared" si="68"/>
        <v>0</v>
      </c>
      <c r="Z201">
        <f t="shared" si="69"/>
        <v>0</v>
      </c>
      <c r="AA201">
        <f t="shared" si="70"/>
        <v>0</v>
      </c>
      <c r="AB201">
        <f t="shared" si="71"/>
        <v>1</v>
      </c>
    </row>
    <row r="202" spans="1:28" x14ac:dyDescent="0.25">
      <c r="A202" s="2" t="s">
        <v>1102</v>
      </c>
      <c r="B202" s="3">
        <v>3</v>
      </c>
      <c r="C202" s="3">
        <v>3</v>
      </c>
      <c r="D202" s="3">
        <v>34</v>
      </c>
      <c r="E202" s="3">
        <v>63.666666666666664</v>
      </c>
      <c r="F202" s="3">
        <v>159.66666666666666</v>
      </c>
      <c r="G202" s="3">
        <v>3</v>
      </c>
      <c r="H202" s="3">
        <v>77.122519999999994</v>
      </c>
      <c r="I202" s="3">
        <v>21</v>
      </c>
      <c r="J202" s="3">
        <v>26</v>
      </c>
      <c r="K202">
        <f t="shared" si="54"/>
        <v>27.691428414791261</v>
      </c>
      <c r="L202">
        <f t="shared" si="61"/>
        <v>0</v>
      </c>
      <c r="M202">
        <f t="shared" si="62"/>
        <v>0</v>
      </c>
      <c r="N202">
        <f t="shared" si="63"/>
        <v>1</v>
      </c>
      <c r="O202">
        <f t="shared" si="64"/>
        <v>0</v>
      </c>
      <c r="P202">
        <f t="shared" si="55"/>
        <v>0</v>
      </c>
      <c r="Q202">
        <f t="shared" si="56"/>
        <v>0</v>
      </c>
      <c r="R202">
        <f t="shared" si="57"/>
        <v>0</v>
      </c>
      <c r="S202">
        <f t="shared" si="58"/>
        <v>1</v>
      </c>
      <c r="T202">
        <f t="shared" si="59"/>
        <v>0</v>
      </c>
      <c r="U202">
        <f t="shared" si="60"/>
        <v>0</v>
      </c>
      <c r="V202">
        <f t="shared" si="65"/>
        <v>0</v>
      </c>
      <c r="W202">
        <f t="shared" si="66"/>
        <v>1</v>
      </c>
      <c r="X202">
        <f t="shared" si="67"/>
        <v>0</v>
      </c>
      <c r="Y202">
        <f t="shared" si="68"/>
        <v>0</v>
      </c>
      <c r="Z202">
        <f t="shared" si="69"/>
        <v>1</v>
      </c>
      <c r="AA202">
        <f t="shared" si="70"/>
        <v>0</v>
      </c>
      <c r="AB202">
        <f t="shared" si="71"/>
        <v>5</v>
      </c>
    </row>
    <row r="203" spans="1:28" x14ac:dyDescent="0.25">
      <c r="A203" s="2" t="s">
        <v>583</v>
      </c>
      <c r="B203" s="3">
        <v>6</v>
      </c>
      <c r="C203" s="3">
        <v>4</v>
      </c>
      <c r="D203" s="3">
        <v>33</v>
      </c>
      <c r="E203" s="3">
        <v>62.5</v>
      </c>
      <c r="F203" s="3">
        <v>215</v>
      </c>
      <c r="G203" s="3">
        <v>8</v>
      </c>
      <c r="H203" s="3">
        <v>53.568786999999993</v>
      </c>
      <c r="I203" s="3">
        <v>30</v>
      </c>
      <c r="J203" s="3">
        <v>30</v>
      </c>
      <c r="K203">
        <f t="shared" si="54"/>
        <v>38.69312</v>
      </c>
      <c r="L203">
        <f t="shared" si="61"/>
        <v>0</v>
      </c>
      <c r="M203">
        <f t="shared" si="62"/>
        <v>0</v>
      </c>
      <c r="N203">
        <f t="shared" si="63"/>
        <v>0</v>
      </c>
      <c r="O203">
        <f t="shared" si="64"/>
        <v>1</v>
      </c>
      <c r="P203">
        <f t="shared" si="55"/>
        <v>0</v>
      </c>
      <c r="Q203">
        <f t="shared" si="56"/>
        <v>0</v>
      </c>
      <c r="R203">
        <f t="shared" si="57"/>
        <v>0</v>
      </c>
      <c r="S203">
        <f t="shared" si="58"/>
        <v>0</v>
      </c>
      <c r="T203">
        <f t="shared" si="59"/>
        <v>1</v>
      </c>
      <c r="U203">
        <f t="shared" si="60"/>
        <v>0</v>
      </c>
      <c r="V203">
        <f t="shared" si="65"/>
        <v>1</v>
      </c>
      <c r="W203">
        <f t="shared" si="66"/>
        <v>0</v>
      </c>
      <c r="X203">
        <f t="shared" si="67"/>
        <v>0</v>
      </c>
      <c r="Y203">
        <f t="shared" si="68"/>
        <v>0</v>
      </c>
      <c r="Z203">
        <f t="shared" si="69"/>
        <v>0</v>
      </c>
      <c r="AA203">
        <f t="shared" si="70"/>
        <v>0</v>
      </c>
      <c r="AB203">
        <f t="shared" si="71"/>
        <v>0</v>
      </c>
    </row>
    <row r="204" spans="1:28" x14ac:dyDescent="0.25">
      <c r="A204" s="2" t="s">
        <v>416</v>
      </c>
      <c r="B204" s="3">
        <v>12</v>
      </c>
      <c r="C204" s="3">
        <v>12</v>
      </c>
      <c r="D204" s="3">
        <v>34</v>
      </c>
      <c r="E204" s="3">
        <v>71.166666666666671</v>
      </c>
      <c r="F204" s="3">
        <v>214.83333333333334</v>
      </c>
      <c r="G204" s="3">
        <v>13</v>
      </c>
      <c r="H204" s="3">
        <v>66.836410000000001</v>
      </c>
      <c r="I204" s="3">
        <v>25</v>
      </c>
      <c r="J204" s="3">
        <v>30</v>
      </c>
      <c r="K204">
        <f t="shared" si="54"/>
        <v>29.819732461648993</v>
      </c>
      <c r="L204">
        <f t="shared" si="61"/>
        <v>0</v>
      </c>
      <c r="M204">
        <f t="shared" si="62"/>
        <v>0</v>
      </c>
      <c r="N204">
        <f t="shared" si="63"/>
        <v>1</v>
      </c>
      <c r="O204">
        <f t="shared" si="64"/>
        <v>0</v>
      </c>
      <c r="P204">
        <f t="shared" si="55"/>
        <v>0</v>
      </c>
      <c r="Q204">
        <f t="shared" si="56"/>
        <v>0</v>
      </c>
      <c r="R204">
        <f t="shared" si="57"/>
        <v>1</v>
      </c>
      <c r="S204">
        <f t="shared" si="58"/>
        <v>0</v>
      </c>
      <c r="T204">
        <f t="shared" si="59"/>
        <v>0</v>
      </c>
      <c r="U204">
        <f t="shared" si="60"/>
        <v>0</v>
      </c>
      <c r="V204">
        <f t="shared" si="65"/>
        <v>1</v>
      </c>
      <c r="W204">
        <f t="shared" si="66"/>
        <v>0</v>
      </c>
      <c r="X204">
        <f t="shared" si="67"/>
        <v>0</v>
      </c>
      <c r="Y204">
        <f t="shared" si="68"/>
        <v>0</v>
      </c>
      <c r="Z204">
        <f t="shared" si="69"/>
        <v>0</v>
      </c>
      <c r="AA204">
        <f t="shared" si="70"/>
        <v>0</v>
      </c>
      <c r="AB204">
        <f t="shared" si="71"/>
        <v>5</v>
      </c>
    </row>
    <row r="205" spans="1:28" x14ac:dyDescent="0.25">
      <c r="A205" s="2" t="s">
        <v>95</v>
      </c>
      <c r="B205" s="3">
        <v>7</v>
      </c>
      <c r="C205" s="3">
        <v>7</v>
      </c>
      <c r="D205" s="3">
        <v>34</v>
      </c>
      <c r="E205" s="3">
        <v>68.714285714285708</v>
      </c>
      <c r="F205" s="3">
        <v>160</v>
      </c>
      <c r="G205" s="3">
        <v>7</v>
      </c>
      <c r="H205" s="3">
        <v>84.032849999999982</v>
      </c>
      <c r="I205" s="3">
        <v>28</v>
      </c>
      <c r="J205" s="3">
        <v>30</v>
      </c>
      <c r="K205">
        <f t="shared" si="54"/>
        <v>23.822165360626904</v>
      </c>
      <c r="L205">
        <f t="shared" si="61"/>
        <v>0</v>
      </c>
      <c r="M205">
        <f t="shared" si="62"/>
        <v>1</v>
      </c>
      <c r="N205">
        <f t="shared" si="63"/>
        <v>0</v>
      </c>
      <c r="O205">
        <f t="shared" si="64"/>
        <v>0</v>
      </c>
      <c r="P205">
        <f t="shared" si="55"/>
        <v>0</v>
      </c>
      <c r="Q205">
        <f t="shared" si="56"/>
        <v>1</v>
      </c>
      <c r="R205">
        <f t="shared" si="57"/>
        <v>0</v>
      </c>
      <c r="S205">
        <f t="shared" si="58"/>
        <v>0</v>
      </c>
      <c r="T205">
        <f t="shared" si="59"/>
        <v>0</v>
      </c>
      <c r="U205">
        <f t="shared" si="60"/>
        <v>0</v>
      </c>
      <c r="V205">
        <f t="shared" si="65"/>
        <v>1</v>
      </c>
      <c r="W205">
        <f t="shared" si="66"/>
        <v>0</v>
      </c>
      <c r="X205">
        <f t="shared" si="67"/>
        <v>0</v>
      </c>
      <c r="Y205">
        <f t="shared" si="68"/>
        <v>0</v>
      </c>
      <c r="Z205">
        <f t="shared" si="69"/>
        <v>0</v>
      </c>
      <c r="AA205">
        <f t="shared" si="70"/>
        <v>0</v>
      </c>
      <c r="AB205">
        <f t="shared" si="71"/>
        <v>2</v>
      </c>
    </row>
    <row r="206" spans="1:28" x14ac:dyDescent="0.25">
      <c r="A206" s="2" t="s">
        <v>929</v>
      </c>
      <c r="B206" s="3">
        <v>4</v>
      </c>
      <c r="C206" s="3">
        <v>2</v>
      </c>
      <c r="D206" s="3">
        <v>24</v>
      </c>
      <c r="E206" s="3">
        <v>66</v>
      </c>
      <c r="F206" s="3">
        <v>190.5</v>
      </c>
      <c r="G206" s="3">
        <v>4</v>
      </c>
      <c r="H206" s="3">
        <v>65.111564999999999</v>
      </c>
      <c r="I206" s="3">
        <v>28</v>
      </c>
      <c r="J206" s="3">
        <v>30</v>
      </c>
      <c r="K206">
        <f t="shared" si="54"/>
        <v>30.744146005509641</v>
      </c>
      <c r="L206">
        <f t="shared" si="61"/>
        <v>0</v>
      </c>
      <c r="M206">
        <f t="shared" si="62"/>
        <v>0</v>
      </c>
      <c r="N206">
        <f t="shared" si="63"/>
        <v>0</v>
      </c>
      <c r="O206">
        <f t="shared" si="64"/>
        <v>1</v>
      </c>
      <c r="P206">
        <f t="shared" si="55"/>
        <v>0</v>
      </c>
      <c r="Q206">
        <f t="shared" si="56"/>
        <v>0</v>
      </c>
      <c r="R206">
        <f t="shared" si="57"/>
        <v>0</v>
      </c>
      <c r="S206">
        <f t="shared" si="58"/>
        <v>0</v>
      </c>
      <c r="T206">
        <f t="shared" si="59"/>
        <v>1</v>
      </c>
      <c r="U206">
        <f t="shared" si="60"/>
        <v>0</v>
      </c>
      <c r="V206">
        <f t="shared" si="65"/>
        <v>1</v>
      </c>
      <c r="W206">
        <f t="shared" si="66"/>
        <v>0</v>
      </c>
      <c r="X206">
        <f t="shared" si="67"/>
        <v>0</v>
      </c>
      <c r="Y206">
        <f t="shared" si="68"/>
        <v>0</v>
      </c>
      <c r="Z206">
        <f t="shared" si="69"/>
        <v>0</v>
      </c>
      <c r="AA206">
        <f t="shared" si="70"/>
        <v>0</v>
      </c>
      <c r="AB206">
        <f t="shared" si="71"/>
        <v>2</v>
      </c>
    </row>
    <row r="207" spans="1:28" x14ac:dyDescent="0.25">
      <c r="A207" s="2" t="s">
        <v>150</v>
      </c>
      <c r="B207" s="3">
        <v>11</v>
      </c>
      <c r="C207" s="3">
        <v>11</v>
      </c>
      <c r="D207" s="3">
        <v>33</v>
      </c>
      <c r="E207" s="3">
        <v>61.18181818181818</v>
      </c>
      <c r="F207" s="3">
        <v>120</v>
      </c>
      <c r="G207" s="3">
        <v>11</v>
      </c>
      <c r="H207" s="3">
        <v>66.458589999999987</v>
      </c>
      <c r="I207" s="3">
        <v>27</v>
      </c>
      <c r="J207" s="3">
        <v>30</v>
      </c>
      <c r="K207">
        <f t="shared" si="54"/>
        <v>22.536777287389416</v>
      </c>
      <c r="L207">
        <f t="shared" si="61"/>
        <v>0</v>
      </c>
      <c r="M207">
        <f t="shared" si="62"/>
        <v>1</v>
      </c>
      <c r="N207">
        <f t="shared" si="63"/>
        <v>0</v>
      </c>
      <c r="O207">
        <f t="shared" si="64"/>
        <v>0</v>
      </c>
      <c r="P207">
        <f t="shared" si="55"/>
        <v>1</v>
      </c>
      <c r="Q207">
        <f t="shared" si="56"/>
        <v>0</v>
      </c>
      <c r="R207">
        <f t="shared" si="57"/>
        <v>0</v>
      </c>
      <c r="S207">
        <f t="shared" si="58"/>
        <v>0</v>
      </c>
      <c r="T207">
        <f t="shared" si="59"/>
        <v>0</v>
      </c>
      <c r="U207">
        <f t="shared" si="60"/>
        <v>0</v>
      </c>
      <c r="V207">
        <f t="shared" si="65"/>
        <v>1</v>
      </c>
      <c r="W207">
        <f t="shared" si="66"/>
        <v>0</v>
      </c>
      <c r="X207">
        <f t="shared" si="67"/>
        <v>0</v>
      </c>
      <c r="Y207">
        <f t="shared" si="68"/>
        <v>0</v>
      </c>
      <c r="Z207">
        <f t="shared" si="69"/>
        <v>0</v>
      </c>
      <c r="AA207">
        <f t="shared" si="70"/>
        <v>0</v>
      </c>
      <c r="AB207">
        <f t="shared" si="71"/>
        <v>3</v>
      </c>
    </row>
    <row r="208" spans="1:28" x14ac:dyDescent="0.25">
      <c r="A208" s="2" t="s">
        <v>115</v>
      </c>
      <c r="B208" s="3">
        <v>4</v>
      </c>
      <c r="C208" s="3">
        <v>4</v>
      </c>
      <c r="D208" s="3">
        <v>34</v>
      </c>
      <c r="E208" s="3">
        <v>64</v>
      </c>
      <c r="F208" s="3">
        <v>120.5</v>
      </c>
      <c r="G208" s="3">
        <v>4</v>
      </c>
      <c r="H208" s="3">
        <v>71.802869999999999</v>
      </c>
      <c r="I208" s="3">
        <v>22</v>
      </c>
      <c r="J208" s="3">
        <v>25</v>
      </c>
      <c r="K208">
        <f t="shared" si="54"/>
        <v>20.6815185546875</v>
      </c>
      <c r="L208">
        <f t="shared" si="61"/>
        <v>0</v>
      </c>
      <c r="M208">
        <f t="shared" si="62"/>
        <v>1</v>
      </c>
      <c r="N208">
        <f t="shared" si="63"/>
        <v>0</v>
      </c>
      <c r="O208">
        <f t="shared" si="64"/>
        <v>0</v>
      </c>
      <c r="P208">
        <f t="shared" si="55"/>
        <v>0</v>
      </c>
      <c r="Q208">
        <f t="shared" si="56"/>
        <v>1</v>
      </c>
      <c r="R208">
        <f t="shared" si="57"/>
        <v>0</v>
      </c>
      <c r="S208">
        <f t="shared" si="58"/>
        <v>0</v>
      </c>
      <c r="T208">
        <f t="shared" si="59"/>
        <v>0</v>
      </c>
      <c r="U208">
        <f t="shared" si="60"/>
        <v>0</v>
      </c>
      <c r="V208">
        <f t="shared" si="65"/>
        <v>0</v>
      </c>
      <c r="W208">
        <f t="shared" si="66"/>
        <v>1</v>
      </c>
      <c r="X208">
        <f t="shared" si="67"/>
        <v>0</v>
      </c>
      <c r="Y208">
        <f t="shared" si="68"/>
        <v>1</v>
      </c>
      <c r="Z208">
        <f t="shared" si="69"/>
        <v>0</v>
      </c>
      <c r="AA208">
        <f t="shared" si="70"/>
        <v>0</v>
      </c>
      <c r="AB208">
        <f t="shared" si="71"/>
        <v>3</v>
      </c>
    </row>
    <row r="209" spans="1:28" x14ac:dyDescent="0.25">
      <c r="A209" s="2" t="s">
        <v>317</v>
      </c>
      <c r="B209" s="3">
        <v>8</v>
      </c>
      <c r="C209" s="3">
        <v>8</v>
      </c>
      <c r="D209" s="3">
        <v>33</v>
      </c>
      <c r="E209" s="3">
        <v>62.875</v>
      </c>
      <c r="F209" s="3">
        <v>200.75</v>
      </c>
      <c r="G209" s="3">
        <v>9</v>
      </c>
      <c r="H209" s="3">
        <v>70.770706000000004</v>
      </c>
      <c r="I209" s="3">
        <v>28</v>
      </c>
      <c r="J209" s="3">
        <v>30</v>
      </c>
      <c r="K209">
        <f t="shared" si="54"/>
        <v>35.698903991557614</v>
      </c>
      <c r="L209">
        <f t="shared" si="61"/>
        <v>0</v>
      </c>
      <c r="M209">
        <f t="shared" si="62"/>
        <v>0</v>
      </c>
      <c r="N209">
        <f t="shared" si="63"/>
        <v>0</v>
      </c>
      <c r="O209">
        <f t="shared" si="64"/>
        <v>1</v>
      </c>
      <c r="P209">
        <f t="shared" si="55"/>
        <v>0</v>
      </c>
      <c r="Q209">
        <f t="shared" si="56"/>
        <v>0</v>
      </c>
      <c r="R209">
        <f t="shared" si="57"/>
        <v>0</v>
      </c>
      <c r="S209">
        <f t="shared" si="58"/>
        <v>0</v>
      </c>
      <c r="T209">
        <f t="shared" si="59"/>
        <v>0</v>
      </c>
      <c r="U209">
        <f t="shared" si="60"/>
        <v>1</v>
      </c>
      <c r="V209">
        <f t="shared" si="65"/>
        <v>1</v>
      </c>
      <c r="W209">
        <f t="shared" si="66"/>
        <v>0</v>
      </c>
      <c r="X209">
        <f t="shared" si="67"/>
        <v>0</v>
      </c>
      <c r="Y209">
        <f t="shared" si="68"/>
        <v>0</v>
      </c>
      <c r="Z209">
        <f t="shared" si="69"/>
        <v>0</v>
      </c>
      <c r="AA209">
        <f t="shared" si="70"/>
        <v>0</v>
      </c>
      <c r="AB209">
        <f t="shared" si="71"/>
        <v>2</v>
      </c>
    </row>
    <row r="210" spans="1:28" x14ac:dyDescent="0.25">
      <c r="A210" s="2" t="s">
        <v>751</v>
      </c>
      <c r="B210" s="3">
        <v>5</v>
      </c>
      <c r="C210" s="3">
        <v>5</v>
      </c>
      <c r="D210" s="3">
        <v>24</v>
      </c>
      <c r="E210" s="3">
        <v>71</v>
      </c>
      <c r="F210" s="3">
        <v>136.4</v>
      </c>
      <c r="G210" s="3">
        <v>5</v>
      </c>
      <c r="H210" s="3">
        <v>65.535933999999997</v>
      </c>
      <c r="I210" s="3">
        <v>28</v>
      </c>
      <c r="J210" s="3">
        <v>30</v>
      </c>
      <c r="K210">
        <f t="shared" si="54"/>
        <v>19.021860741916289</v>
      </c>
      <c r="L210">
        <f t="shared" si="61"/>
        <v>0</v>
      </c>
      <c r="M210">
        <f t="shared" si="62"/>
        <v>1</v>
      </c>
      <c r="N210">
        <f t="shared" si="63"/>
        <v>0</v>
      </c>
      <c r="O210">
        <f t="shared" si="64"/>
        <v>0</v>
      </c>
      <c r="P210">
        <f t="shared" si="55"/>
        <v>1</v>
      </c>
      <c r="Q210">
        <f t="shared" si="56"/>
        <v>0</v>
      </c>
      <c r="R210">
        <f t="shared" si="57"/>
        <v>0</v>
      </c>
      <c r="S210">
        <f t="shared" si="58"/>
        <v>0</v>
      </c>
      <c r="T210">
        <f t="shared" si="59"/>
        <v>0</v>
      </c>
      <c r="U210">
        <f t="shared" si="60"/>
        <v>0</v>
      </c>
      <c r="V210">
        <f t="shared" si="65"/>
        <v>1</v>
      </c>
      <c r="W210">
        <f t="shared" si="66"/>
        <v>0</v>
      </c>
      <c r="X210">
        <f t="shared" si="67"/>
        <v>0</v>
      </c>
      <c r="Y210">
        <f t="shared" si="68"/>
        <v>0</v>
      </c>
      <c r="Z210">
        <f t="shared" si="69"/>
        <v>0</v>
      </c>
      <c r="AA210">
        <f t="shared" si="70"/>
        <v>0</v>
      </c>
      <c r="AB210">
        <f t="shared" si="71"/>
        <v>2</v>
      </c>
    </row>
    <row r="211" spans="1:28" x14ac:dyDescent="0.25">
      <c r="A211" s="2" t="s">
        <v>615</v>
      </c>
      <c r="B211" s="3">
        <v>4</v>
      </c>
      <c r="C211" s="3">
        <v>4</v>
      </c>
      <c r="D211" s="3">
        <v>34</v>
      </c>
      <c r="E211" s="3">
        <v>68.75</v>
      </c>
      <c r="F211" s="3">
        <v>213.25</v>
      </c>
      <c r="G211" s="3">
        <v>4</v>
      </c>
      <c r="H211" s="3">
        <v>64.328545000000005</v>
      </c>
      <c r="I211" s="3">
        <v>17</v>
      </c>
      <c r="J211" s="3">
        <v>25</v>
      </c>
      <c r="K211">
        <f t="shared" si="54"/>
        <v>31.71750082644628</v>
      </c>
      <c r="L211">
        <f t="shared" si="61"/>
        <v>0</v>
      </c>
      <c r="M211">
        <f t="shared" si="62"/>
        <v>0</v>
      </c>
      <c r="N211">
        <f t="shared" si="63"/>
        <v>0</v>
      </c>
      <c r="O211">
        <f t="shared" si="64"/>
        <v>1</v>
      </c>
      <c r="P211">
        <f t="shared" si="55"/>
        <v>0</v>
      </c>
      <c r="Q211">
        <f t="shared" si="56"/>
        <v>0</v>
      </c>
      <c r="R211">
        <f t="shared" si="57"/>
        <v>0</v>
      </c>
      <c r="S211">
        <f t="shared" si="58"/>
        <v>0</v>
      </c>
      <c r="T211">
        <f t="shared" si="59"/>
        <v>1</v>
      </c>
      <c r="U211">
        <f t="shared" si="60"/>
        <v>0</v>
      </c>
      <c r="V211">
        <f t="shared" si="65"/>
        <v>0</v>
      </c>
      <c r="W211">
        <f t="shared" si="66"/>
        <v>1</v>
      </c>
      <c r="X211">
        <f t="shared" si="67"/>
        <v>0</v>
      </c>
      <c r="Y211">
        <f t="shared" si="68"/>
        <v>0</v>
      </c>
      <c r="Z211">
        <f t="shared" si="69"/>
        <v>0</v>
      </c>
      <c r="AA211">
        <f t="shared" si="70"/>
        <v>1</v>
      </c>
      <c r="AB211">
        <f t="shared" si="71"/>
        <v>8</v>
      </c>
    </row>
    <row r="212" spans="1:28" x14ac:dyDescent="0.25">
      <c r="A212" s="2" t="s">
        <v>951</v>
      </c>
      <c r="B212" s="3">
        <v>4</v>
      </c>
      <c r="C212" s="3">
        <v>4</v>
      </c>
      <c r="D212" s="3">
        <v>34</v>
      </c>
      <c r="E212" s="3">
        <v>63.5</v>
      </c>
      <c r="F212" s="3">
        <v>159</v>
      </c>
      <c r="G212" s="3">
        <v>4</v>
      </c>
      <c r="H212" s="3">
        <v>74.485969999999995</v>
      </c>
      <c r="I212" s="3">
        <v>22</v>
      </c>
      <c r="J212" s="3">
        <v>29</v>
      </c>
      <c r="K212">
        <f t="shared" si="54"/>
        <v>27.720751441502884</v>
      </c>
      <c r="L212">
        <f t="shared" si="61"/>
        <v>0</v>
      </c>
      <c r="M212">
        <f t="shared" si="62"/>
        <v>0</v>
      </c>
      <c r="N212">
        <f t="shared" si="63"/>
        <v>1</v>
      </c>
      <c r="O212">
        <f t="shared" si="64"/>
        <v>0</v>
      </c>
      <c r="P212">
        <f t="shared" si="55"/>
        <v>0</v>
      </c>
      <c r="Q212">
        <f t="shared" si="56"/>
        <v>0</v>
      </c>
      <c r="R212">
        <f t="shared" si="57"/>
        <v>0</v>
      </c>
      <c r="S212">
        <f t="shared" si="58"/>
        <v>1</v>
      </c>
      <c r="T212">
        <f t="shared" si="59"/>
        <v>0</v>
      </c>
      <c r="U212">
        <f t="shared" si="60"/>
        <v>0</v>
      </c>
      <c r="V212">
        <f t="shared" si="65"/>
        <v>0</v>
      </c>
      <c r="W212">
        <f t="shared" si="66"/>
        <v>1</v>
      </c>
      <c r="X212">
        <f t="shared" si="67"/>
        <v>0</v>
      </c>
      <c r="Y212">
        <f t="shared" si="68"/>
        <v>0</v>
      </c>
      <c r="Z212">
        <f t="shared" si="69"/>
        <v>1</v>
      </c>
      <c r="AA212">
        <f t="shared" si="70"/>
        <v>0</v>
      </c>
      <c r="AB212">
        <f t="shared" si="71"/>
        <v>7</v>
      </c>
    </row>
    <row r="213" spans="1:28" x14ac:dyDescent="0.25">
      <c r="A213" s="2" t="s">
        <v>692</v>
      </c>
      <c r="B213" s="3">
        <v>2</v>
      </c>
      <c r="C213" s="3">
        <v>2</v>
      </c>
      <c r="D213" s="3">
        <v>33</v>
      </c>
      <c r="E213" s="3">
        <v>66.5</v>
      </c>
      <c r="F213" s="3">
        <v>212</v>
      </c>
      <c r="G213" s="3">
        <v>2</v>
      </c>
      <c r="H213" s="3">
        <v>66.080765</v>
      </c>
      <c r="I213" s="3">
        <v>29</v>
      </c>
      <c r="J213" s="3">
        <v>29</v>
      </c>
      <c r="K213">
        <f t="shared" si="54"/>
        <v>33.701396348012892</v>
      </c>
      <c r="L213">
        <f t="shared" si="61"/>
        <v>0</v>
      </c>
      <c r="M213">
        <f t="shared" si="62"/>
        <v>0</v>
      </c>
      <c r="N213">
        <f t="shared" si="63"/>
        <v>0</v>
      </c>
      <c r="O213">
        <f t="shared" si="64"/>
        <v>1</v>
      </c>
      <c r="P213">
        <f t="shared" si="55"/>
        <v>0</v>
      </c>
      <c r="Q213">
        <f t="shared" si="56"/>
        <v>0</v>
      </c>
      <c r="R213">
        <f t="shared" si="57"/>
        <v>0</v>
      </c>
      <c r="S213">
        <f t="shared" si="58"/>
        <v>0</v>
      </c>
      <c r="T213">
        <f t="shared" si="59"/>
        <v>1</v>
      </c>
      <c r="U213">
        <f t="shared" si="60"/>
        <v>0</v>
      </c>
      <c r="V213">
        <f t="shared" si="65"/>
        <v>1</v>
      </c>
      <c r="W213">
        <f t="shared" si="66"/>
        <v>0</v>
      </c>
      <c r="X213">
        <f t="shared" si="67"/>
        <v>0</v>
      </c>
      <c r="Y213">
        <f t="shared" si="68"/>
        <v>0</v>
      </c>
      <c r="Z213">
        <f t="shared" si="69"/>
        <v>0</v>
      </c>
      <c r="AA213">
        <f t="shared" si="70"/>
        <v>0</v>
      </c>
      <c r="AB213">
        <f t="shared" si="71"/>
        <v>0</v>
      </c>
    </row>
    <row r="214" spans="1:28" x14ac:dyDescent="0.25">
      <c r="A214" s="2" t="s">
        <v>154</v>
      </c>
      <c r="B214" s="3">
        <v>3</v>
      </c>
      <c r="C214" s="3">
        <v>3</v>
      </c>
      <c r="D214" s="3">
        <v>44</v>
      </c>
      <c r="E214" s="3">
        <v>67</v>
      </c>
      <c r="F214" s="3">
        <v>160</v>
      </c>
      <c r="G214" s="3">
        <v>3</v>
      </c>
      <c r="H214" s="3">
        <v>67.449690000000004</v>
      </c>
      <c r="I214" s="3">
        <v>28</v>
      </c>
      <c r="J214" s="3">
        <v>29</v>
      </c>
      <c r="K214">
        <f t="shared" si="54"/>
        <v>25.056805524615726</v>
      </c>
      <c r="L214">
        <f t="shared" si="61"/>
        <v>0</v>
      </c>
      <c r="M214">
        <f t="shared" si="62"/>
        <v>0</v>
      </c>
      <c r="N214">
        <f t="shared" si="63"/>
        <v>1</v>
      </c>
      <c r="O214">
        <f t="shared" si="64"/>
        <v>0</v>
      </c>
      <c r="P214">
        <f t="shared" si="55"/>
        <v>0</v>
      </c>
      <c r="Q214">
        <f t="shared" si="56"/>
        <v>0</v>
      </c>
      <c r="R214">
        <f t="shared" si="57"/>
        <v>1</v>
      </c>
      <c r="S214">
        <f t="shared" si="58"/>
        <v>0</v>
      </c>
      <c r="T214">
        <f t="shared" si="59"/>
        <v>0</v>
      </c>
      <c r="U214">
        <f t="shared" si="60"/>
        <v>0</v>
      </c>
      <c r="V214">
        <f t="shared" si="65"/>
        <v>1</v>
      </c>
      <c r="W214">
        <f t="shared" si="66"/>
        <v>0</v>
      </c>
      <c r="X214">
        <f t="shared" si="67"/>
        <v>0</v>
      </c>
      <c r="Y214">
        <f t="shared" si="68"/>
        <v>0</v>
      </c>
      <c r="Z214">
        <f t="shared" si="69"/>
        <v>0</v>
      </c>
      <c r="AA214">
        <f t="shared" si="70"/>
        <v>0</v>
      </c>
      <c r="AB214">
        <f t="shared" si="71"/>
        <v>1</v>
      </c>
    </row>
    <row r="215" spans="1:28" x14ac:dyDescent="0.25">
      <c r="A215" s="2" t="s">
        <v>443</v>
      </c>
      <c r="B215" s="3">
        <v>9</v>
      </c>
      <c r="C215" s="3">
        <v>9</v>
      </c>
      <c r="D215" s="3">
        <v>34</v>
      </c>
      <c r="E215" s="3">
        <v>65.111111111111114</v>
      </c>
      <c r="F215" s="3">
        <v>141.88888888888889</v>
      </c>
      <c r="G215" s="3">
        <v>9</v>
      </c>
      <c r="H215" s="3">
        <v>65.708420000000004</v>
      </c>
      <c r="I215" s="3">
        <v>29</v>
      </c>
      <c r="J215" s="3">
        <v>30</v>
      </c>
      <c r="K215">
        <f t="shared" si="54"/>
        <v>23.528459853929572</v>
      </c>
      <c r="L215">
        <f t="shared" si="61"/>
        <v>0</v>
      </c>
      <c r="M215">
        <f t="shared" si="62"/>
        <v>1</v>
      </c>
      <c r="N215">
        <f t="shared" si="63"/>
        <v>0</v>
      </c>
      <c r="O215">
        <f t="shared" si="64"/>
        <v>0</v>
      </c>
      <c r="P215">
        <f t="shared" si="55"/>
        <v>1</v>
      </c>
      <c r="Q215">
        <f t="shared" si="56"/>
        <v>0</v>
      </c>
      <c r="R215">
        <f t="shared" si="57"/>
        <v>0</v>
      </c>
      <c r="S215">
        <f t="shared" si="58"/>
        <v>0</v>
      </c>
      <c r="T215">
        <f t="shared" si="59"/>
        <v>0</v>
      </c>
      <c r="U215">
        <f t="shared" si="60"/>
        <v>0</v>
      </c>
      <c r="V215">
        <f t="shared" si="65"/>
        <v>1</v>
      </c>
      <c r="W215">
        <f t="shared" si="66"/>
        <v>0</v>
      </c>
      <c r="X215">
        <f t="shared" si="67"/>
        <v>0</v>
      </c>
      <c r="Y215">
        <f t="shared" si="68"/>
        <v>0</v>
      </c>
      <c r="Z215">
        <f t="shared" si="69"/>
        <v>0</v>
      </c>
      <c r="AA215">
        <f t="shared" si="70"/>
        <v>0</v>
      </c>
      <c r="AB215">
        <f t="shared" si="71"/>
        <v>1</v>
      </c>
    </row>
    <row r="216" spans="1:28" x14ac:dyDescent="0.25">
      <c r="A216" s="2" t="s">
        <v>560</v>
      </c>
      <c r="B216" s="3">
        <v>2</v>
      </c>
      <c r="C216" s="3">
        <v>2</v>
      </c>
      <c r="D216" s="3">
        <v>44</v>
      </c>
      <c r="E216" s="3">
        <v>73</v>
      </c>
      <c r="F216" s="3">
        <v>215.5</v>
      </c>
      <c r="G216" s="3">
        <v>4</v>
      </c>
      <c r="H216" s="3">
        <v>61.806980000000003</v>
      </c>
      <c r="I216" s="3">
        <v>21</v>
      </c>
      <c r="J216" s="3">
        <v>26</v>
      </c>
      <c r="K216">
        <f t="shared" si="54"/>
        <v>28.42869206230062</v>
      </c>
      <c r="L216">
        <f t="shared" si="61"/>
        <v>0</v>
      </c>
      <c r="M216">
        <f t="shared" si="62"/>
        <v>0</v>
      </c>
      <c r="N216">
        <f t="shared" si="63"/>
        <v>1</v>
      </c>
      <c r="O216">
        <f t="shared" si="64"/>
        <v>0</v>
      </c>
      <c r="P216">
        <f t="shared" si="55"/>
        <v>0</v>
      </c>
      <c r="Q216">
        <f t="shared" si="56"/>
        <v>0</v>
      </c>
      <c r="R216">
        <f t="shared" si="57"/>
        <v>1</v>
      </c>
      <c r="S216">
        <f t="shared" si="58"/>
        <v>0</v>
      </c>
      <c r="T216">
        <f t="shared" si="59"/>
        <v>0</v>
      </c>
      <c r="U216">
        <f t="shared" si="60"/>
        <v>0</v>
      </c>
      <c r="V216">
        <f t="shared" si="65"/>
        <v>0</v>
      </c>
      <c r="W216">
        <f t="shared" si="66"/>
        <v>1</v>
      </c>
      <c r="X216">
        <f t="shared" si="67"/>
        <v>0</v>
      </c>
      <c r="Y216">
        <f t="shared" si="68"/>
        <v>0</v>
      </c>
      <c r="Z216">
        <f t="shared" si="69"/>
        <v>1</v>
      </c>
      <c r="AA216">
        <f t="shared" si="70"/>
        <v>0</v>
      </c>
      <c r="AB216">
        <f t="shared" si="71"/>
        <v>5</v>
      </c>
    </row>
    <row r="217" spans="1:28" x14ac:dyDescent="0.25">
      <c r="A217" s="2" t="s">
        <v>758</v>
      </c>
      <c r="B217" s="3">
        <v>3</v>
      </c>
      <c r="C217" s="3">
        <v>3</v>
      </c>
      <c r="D217" s="3">
        <v>33</v>
      </c>
      <c r="E217" s="3">
        <v>67.666666666666671</v>
      </c>
      <c r="F217" s="3">
        <v>120.66666666666667</v>
      </c>
      <c r="G217" s="3">
        <v>4</v>
      </c>
      <c r="H217" s="3">
        <v>53.538673000000003</v>
      </c>
      <c r="I217" s="3">
        <v>30</v>
      </c>
      <c r="J217" s="3">
        <v>30</v>
      </c>
      <c r="K217">
        <f t="shared" si="54"/>
        <v>18.526486932466206</v>
      </c>
      <c r="L217">
        <f t="shared" si="61"/>
        <v>0</v>
      </c>
      <c r="M217">
        <f t="shared" si="62"/>
        <v>1</v>
      </c>
      <c r="N217">
        <f t="shared" si="63"/>
        <v>0</v>
      </c>
      <c r="O217">
        <f t="shared" si="64"/>
        <v>0</v>
      </c>
      <c r="P217">
        <f t="shared" si="55"/>
        <v>1</v>
      </c>
      <c r="Q217">
        <f t="shared" si="56"/>
        <v>0</v>
      </c>
      <c r="R217">
        <f t="shared" si="57"/>
        <v>0</v>
      </c>
      <c r="S217">
        <f t="shared" si="58"/>
        <v>0</v>
      </c>
      <c r="T217">
        <f t="shared" si="59"/>
        <v>0</v>
      </c>
      <c r="U217">
        <f t="shared" si="60"/>
        <v>0</v>
      </c>
      <c r="V217">
        <f t="shared" si="65"/>
        <v>1</v>
      </c>
      <c r="W217">
        <f t="shared" si="66"/>
        <v>0</v>
      </c>
      <c r="X217">
        <f t="shared" si="67"/>
        <v>0</v>
      </c>
      <c r="Y217">
        <f t="shared" si="68"/>
        <v>0</v>
      </c>
      <c r="Z217">
        <f t="shared" si="69"/>
        <v>0</v>
      </c>
      <c r="AA217">
        <f t="shared" si="70"/>
        <v>0</v>
      </c>
      <c r="AB217">
        <f t="shared" si="71"/>
        <v>0</v>
      </c>
    </row>
    <row r="218" spans="1:28" x14ac:dyDescent="0.25">
      <c r="A218" s="2" t="s">
        <v>265</v>
      </c>
      <c r="B218" s="3">
        <v>6</v>
      </c>
      <c r="C218" s="3">
        <v>6</v>
      </c>
      <c r="D218" s="3">
        <v>33</v>
      </c>
      <c r="E218" s="3">
        <v>65.833333333333329</v>
      </c>
      <c r="F218" s="3">
        <v>154.5</v>
      </c>
      <c r="G218" s="3">
        <v>6</v>
      </c>
      <c r="H218" s="3">
        <v>65.045860000000005</v>
      </c>
      <c r="I218" s="3">
        <v>27</v>
      </c>
      <c r="J218" s="3">
        <v>30</v>
      </c>
      <c r="K218">
        <f t="shared" si="54"/>
        <v>25.060637718314375</v>
      </c>
      <c r="L218">
        <f t="shared" si="61"/>
        <v>0</v>
      </c>
      <c r="M218">
        <f t="shared" si="62"/>
        <v>0</v>
      </c>
      <c r="N218">
        <f t="shared" si="63"/>
        <v>1</v>
      </c>
      <c r="O218">
        <f t="shared" si="64"/>
        <v>0</v>
      </c>
      <c r="P218">
        <f t="shared" si="55"/>
        <v>0</v>
      </c>
      <c r="Q218">
        <f t="shared" si="56"/>
        <v>0</v>
      </c>
      <c r="R218">
        <f t="shared" si="57"/>
        <v>1</v>
      </c>
      <c r="S218">
        <f t="shared" si="58"/>
        <v>0</v>
      </c>
      <c r="T218">
        <f t="shared" si="59"/>
        <v>0</v>
      </c>
      <c r="U218">
        <f t="shared" si="60"/>
        <v>0</v>
      </c>
      <c r="V218">
        <f t="shared" si="65"/>
        <v>1</v>
      </c>
      <c r="W218">
        <f t="shared" si="66"/>
        <v>0</v>
      </c>
      <c r="X218">
        <f t="shared" si="67"/>
        <v>0</v>
      </c>
      <c r="Y218">
        <f t="shared" si="68"/>
        <v>0</v>
      </c>
      <c r="Z218">
        <f t="shared" si="69"/>
        <v>0</v>
      </c>
      <c r="AA218">
        <f t="shared" si="70"/>
        <v>0</v>
      </c>
      <c r="AB218">
        <f t="shared" si="71"/>
        <v>3</v>
      </c>
    </row>
    <row r="219" spans="1:28" x14ac:dyDescent="0.25">
      <c r="A219" s="2" t="s">
        <v>832</v>
      </c>
      <c r="B219" s="3">
        <v>6</v>
      </c>
      <c r="C219" s="3">
        <v>6</v>
      </c>
      <c r="D219" s="3">
        <v>23</v>
      </c>
      <c r="E219" s="3">
        <v>61.833333333333336</v>
      </c>
      <c r="F219" s="3">
        <v>140</v>
      </c>
      <c r="G219" s="3">
        <v>6</v>
      </c>
      <c r="H219" s="3">
        <v>57.133469999999996</v>
      </c>
      <c r="I219" s="3">
        <v>29</v>
      </c>
      <c r="J219" s="3">
        <v>30</v>
      </c>
      <c r="K219">
        <f t="shared" si="54"/>
        <v>25.741748461577579</v>
      </c>
      <c r="L219">
        <f t="shared" si="61"/>
        <v>0</v>
      </c>
      <c r="M219">
        <f t="shared" si="62"/>
        <v>0</v>
      </c>
      <c r="N219">
        <f t="shared" si="63"/>
        <v>1</v>
      </c>
      <c r="O219">
        <f t="shared" si="64"/>
        <v>0</v>
      </c>
      <c r="P219">
        <f t="shared" si="55"/>
        <v>0</v>
      </c>
      <c r="Q219">
        <f t="shared" si="56"/>
        <v>0</v>
      </c>
      <c r="R219">
        <f t="shared" si="57"/>
        <v>1</v>
      </c>
      <c r="S219">
        <f t="shared" si="58"/>
        <v>0</v>
      </c>
      <c r="T219">
        <f t="shared" si="59"/>
        <v>0</v>
      </c>
      <c r="U219">
        <f t="shared" si="60"/>
        <v>0</v>
      </c>
      <c r="V219">
        <f t="shared" si="65"/>
        <v>1</v>
      </c>
      <c r="W219">
        <f t="shared" si="66"/>
        <v>0</v>
      </c>
      <c r="X219">
        <f t="shared" si="67"/>
        <v>0</v>
      </c>
      <c r="Y219">
        <f t="shared" si="68"/>
        <v>0</v>
      </c>
      <c r="Z219">
        <f t="shared" si="69"/>
        <v>0</v>
      </c>
      <c r="AA219">
        <f t="shared" si="70"/>
        <v>0</v>
      </c>
      <c r="AB219">
        <f t="shared" si="71"/>
        <v>1</v>
      </c>
    </row>
    <row r="220" spans="1:28" x14ac:dyDescent="0.25">
      <c r="A220" s="2" t="s">
        <v>1008</v>
      </c>
      <c r="B220" s="3">
        <v>4</v>
      </c>
      <c r="C220" s="3">
        <v>4</v>
      </c>
      <c r="D220" s="3">
        <v>24</v>
      </c>
      <c r="E220" s="3">
        <v>64.25</v>
      </c>
      <c r="F220" s="3">
        <v>195.25</v>
      </c>
      <c r="G220" s="3">
        <v>4</v>
      </c>
      <c r="H220" s="3">
        <v>72.413414000000003</v>
      </c>
      <c r="I220" s="3">
        <v>20</v>
      </c>
      <c r="J220" s="3">
        <v>29</v>
      </c>
      <c r="K220">
        <f t="shared" si="54"/>
        <v>33.250647246741053</v>
      </c>
      <c r="L220">
        <f t="shared" si="61"/>
        <v>0</v>
      </c>
      <c r="M220">
        <f t="shared" si="62"/>
        <v>0</v>
      </c>
      <c r="N220">
        <f t="shared" si="63"/>
        <v>0</v>
      </c>
      <c r="O220">
        <f t="shared" si="64"/>
        <v>1</v>
      </c>
      <c r="P220">
        <f t="shared" si="55"/>
        <v>0</v>
      </c>
      <c r="Q220">
        <f t="shared" si="56"/>
        <v>0</v>
      </c>
      <c r="R220">
        <f t="shared" si="57"/>
        <v>0</v>
      </c>
      <c r="S220">
        <f t="shared" si="58"/>
        <v>0</v>
      </c>
      <c r="T220">
        <f t="shared" si="59"/>
        <v>0</v>
      </c>
      <c r="U220">
        <f t="shared" si="60"/>
        <v>1</v>
      </c>
      <c r="V220">
        <f t="shared" si="65"/>
        <v>0</v>
      </c>
      <c r="W220">
        <f t="shared" si="66"/>
        <v>1</v>
      </c>
      <c r="X220">
        <f t="shared" si="67"/>
        <v>0</v>
      </c>
      <c r="Y220">
        <f t="shared" si="68"/>
        <v>0</v>
      </c>
      <c r="Z220">
        <f t="shared" si="69"/>
        <v>0</v>
      </c>
      <c r="AA220">
        <f t="shared" si="70"/>
        <v>1</v>
      </c>
      <c r="AB220">
        <f t="shared" si="71"/>
        <v>9</v>
      </c>
    </row>
    <row r="221" spans="1:28" x14ac:dyDescent="0.25">
      <c r="A221" s="2" t="s">
        <v>127</v>
      </c>
      <c r="B221" s="3">
        <v>3</v>
      </c>
      <c r="C221" s="3">
        <v>3</v>
      </c>
      <c r="D221" s="3">
        <v>34</v>
      </c>
      <c r="E221" s="3">
        <v>64</v>
      </c>
      <c r="F221" s="3">
        <v>153</v>
      </c>
      <c r="G221" s="3">
        <v>3</v>
      </c>
      <c r="H221" s="3">
        <v>72.662559999999999</v>
      </c>
      <c r="I221" s="3">
        <v>26</v>
      </c>
      <c r="J221" s="3">
        <v>28</v>
      </c>
      <c r="K221">
        <f t="shared" si="54"/>
        <v>26.259521484375</v>
      </c>
      <c r="L221">
        <f t="shared" si="61"/>
        <v>0</v>
      </c>
      <c r="M221">
        <f t="shared" si="62"/>
        <v>0</v>
      </c>
      <c r="N221">
        <f t="shared" si="63"/>
        <v>1</v>
      </c>
      <c r="O221">
        <f t="shared" si="64"/>
        <v>0</v>
      </c>
      <c r="P221">
        <f t="shared" si="55"/>
        <v>0</v>
      </c>
      <c r="Q221">
        <f t="shared" si="56"/>
        <v>0</v>
      </c>
      <c r="R221">
        <f t="shared" si="57"/>
        <v>0</v>
      </c>
      <c r="S221">
        <f t="shared" si="58"/>
        <v>1</v>
      </c>
      <c r="T221">
        <f t="shared" si="59"/>
        <v>0</v>
      </c>
      <c r="U221">
        <f t="shared" si="60"/>
        <v>0</v>
      </c>
      <c r="V221">
        <f t="shared" si="65"/>
        <v>1</v>
      </c>
      <c r="W221">
        <f t="shared" si="66"/>
        <v>0</v>
      </c>
      <c r="X221">
        <f t="shared" si="67"/>
        <v>0</v>
      </c>
      <c r="Y221">
        <f t="shared" si="68"/>
        <v>0</v>
      </c>
      <c r="Z221">
        <f t="shared" si="69"/>
        <v>0</v>
      </c>
      <c r="AA221">
        <f t="shared" si="70"/>
        <v>0</v>
      </c>
      <c r="AB221">
        <f t="shared" si="71"/>
        <v>2</v>
      </c>
    </row>
    <row r="222" spans="1:28" x14ac:dyDescent="0.25">
      <c r="A222" s="2" t="s">
        <v>183</v>
      </c>
      <c r="B222" s="3">
        <v>8</v>
      </c>
      <c r="C222" s="3">
        <v>8</v>
      </c>
      <c r="D222" s="3">
        <v>33</v>
      </c>
      <c r="E222" s="3">
        <v>69.5</v>
      </c>
      <c r="F222" s="3">
        <v>222</v>
      </c>
      <c r="G222" s="3">
        <v>8</v>
      </c>
      <c r="H222" s="3">
        <v>72.134155000000007</v>
      </c>
      <c r="I222" s="3">
        <v>27</v>
      </c>
      <c r="J222" s="3">
        <v>29</v>
      </c>
      <c r="K222">
        <f t="shared" si="54"/>
        <v>32.310128875317012</v>
      </c>
      <c r="L222">
        <f t="shared" si="61"/>
        <v>0</v>
      </c>
      <c r="M222">
        <f t="shared" si="62"/>
        <v>0</v>
      </c>
      <c r="N222">
        <f t="shared" si="63"/>
        <v>0</v>
      </c>
      <c r="O222">
        <f t="shared" si="64"/>
        <v>1</v>
      </c>
      <c r="P222">
        <f t="shared" si="55"/>
        <v>0</v>
      </c>
      <c r="Q222">
        <f t="shared" si="56"/>
        <v>0</v>
      </c>
      <c r="R222">
        <f t="shared" si="57"/>
        <v>0</v>
      </c>
      <c r="S222">
        <f t="shared" si="58"/>
        <v>0</v>
      </c>
      <c r="T222">
        <f t="shared" si="59"/>
        <v>0</v>
      </c>
      <c r="U222">
        <f t="shared" si="60"/>
        <v>1</v>
      </c>
      <c r="V222">
        <f t="shared" si="65"/>
        <v>1</v>
      </c>
      <c r="W222">
        <f t="shared" si="66"/>
        <v>0</v>
      </c>
      <c r="X222">
        <f t="shared" si="67"/>
        <v>0</v>
      </c>
      <c r="Y222">
        <f t="shared" si="68"/>
        <v>0</v>
      </c>
      <c r="Z222">
        <f t="shared" si="69"/>
        <v>0</v>
      </c>
      <c r="AA222">
        <f t="shared" si="70"/>
        <v>0</v>
      </c>
      <c r="AB222">
        <f t="shared" si="71"/>
        <v>2</v>
      </c>
    </row>
    <row r="223" spans="1:28" x14ac:dyDescent="0.25">
      <c r="A223" s="2" t="s">
        <v>862</v>
      </c>
      <c r="B223" s="3">
        <v>4</v>
      </c>
      <c r="C223" s="3">
        <v>2</v>
      </c>
      <c r="D223" s="3">
        <v>23</v>
      </c>
      <c r="E223" s="3">
        <v>68</v>
      </c>
      <c r="F223" s="3">
        <v>159.5</v>
      </c>
      <c r="G223" s="3">
        <v>4</v>
      </c>
      <c r="H223" s="3">
        <v>82.395619999999994</v>
      </c>
      <c r="I223" s="3">
        <v>12</v>
      </c>
      <c r="J223" s="3">
        <v>24</v>
      </c>
      <c r="K223">
        <f t="shared" si="54"/>
        <v>24.249243079584776</v>
      </c>
      <c r="L223">
        <f t="shared" si="61"/>
        <v>0</v>
      </c>
      <c r="M223">
        <f t="shared" si="62"/>
        <v>1</v>
      </c>
      <c r="N223">
        <f t="shared" si="63"/>
        <v>0</v>
      </c>
      <c r="O223">
        <f t="shared" si="64"/>
        <v>0</v>
      </c>
      <c r="P223">
        <f t="shared" si="55"/>
        <v>0</v>
      </c>
      <c r="Q223">
        <f t="shared" si="56"/>
        <v>1</v>
      </c>
      <c r="R223">
        <f t="shared" si="57"/>
        <v>0</v>
      </c>
      <c r="S223">
        <f t="shared" si="58"/>
        <v>0</v>
      </c>
      <c r="T223">
        <f t="shared" si="59"/>
        <v>0</v>
      </c>
      <c r="U223">
        <f t="shared" si="60"/>
        <v>0</v>
      </c>
      <c r="V223">
        <f t="shared" si="65"/>
        <v>0</v>
      </c>
      <c r="W223">
        <f t="shared" si="66"/>
        <v>1</v>
      </c>
      <c r="X223">
        <f t="shared" si="67"/>
        <v>0</v>
      </c>
      <c r="Y223">
        <f t="shared" si="68"/>
        <v>1</v>
      </c>
      <c r="Z223">
        <f t="shared" si="69"/>
        <v>0</v>
      </c>
      <c r="AA223">
        <f t="shared" si="70"/>
        <v>0</v>
      </c>
      <c r="AB223">
        <f t="shared" si="71"/>
        <v>12</v>
      </c>
    </row>
    <row r="224" spans="1:28" x14ac:dyDescent="0.25">
      <c r="A224" s="2" t="s">
        <v>94</v>
      </c>
      <c r="B224" s="3">
        <v>7</v>
      </c>
      <c r="C224" s="3">
        <v>7</v>
      </c>
      <c r="D224" s="3">
        <v>33</v>
      </c>
      <c r="E224" s="3">
        <v>65.857142857142861</v>
      </c>
      <c r="F224" s="3">
        <v>107.71428571428571</v>
      </c>
      <c r="G224" s="3">
        <v>7</v>
      </c>
      <c r="H224" s="3">
        <v>73.87269000000002</v>
      </c>
      <c r="I224" s="3">
        <v>28</v>
      </c>
      <c r="J224" s="3">
        <v>30</v>
      </c>
      <c r="K224">
        <f t="shared" si="54"/>
        <v>17.459140508467396</v>
      </c>
      <c r="L224">
        <f t="shared" si="61"/>
        <v>1</v>
      </c>
      <c r="M224">
        <f t="shared" si="62"/>
        <v>0</v>
      </c>
      <c r="N224">
        <f t="shared" si="63"/>
        <v>0</v>
      </c>
      <c r="O224">
        <f t="shared" si="64"/>
        <v>0</v>
      </c>
      <c r="P224">
        <f t="shared" si="55"/>
        <v>0</v>
      </c>
      <c r="Q224">
        <f t="shared" si="56"/>
        <v>0</v>
      </c>
      <c r="R224">
        <f t="shared" si="57"/>
        <v>0</v>
      </c>
      <c r="S224">
        <f t="shared" si="58"/>
        <v>0</v>
      </c>
      <c r="T224">
        <f t="shared" si="59"/>
        <v>0</v>
      </c>
      <c r="U224">
        <f t="shared" si="60"/>
        <v>0</v>
      </c>
      <c r="V224">
        <f t="shared" si="65"/>
        <v>1</v>
      </c>
      <c r="W224">
        <f t="shared" si="66"/>
        <v>0</v>
      </c>
      <c r="X224">
        <f t="shared" si="67"/>
        <v>0</v>
      </c>
      <c r="Y224">
        <f t="shared" si="68"/>
        <v>0</v>
      </c>
      <c r="Z224">
        <f t="shared" si="69"/>
        <v>0</v>
      </c>
      <c r="AA224">
        <f t="shared" si="70"/>
        <v>0</v>
      </c>
      <c r="AB224">
        <f t="shared" si="71"/>
        <v>2</v>
      </c>
    </row>
    <row r="225" spans="1:28" x14ac:dyDescent="0.25">
      <c r="A225" s="2" t="s">
        <v>181</v>
      </c>
      <c r="B225" s="3">
        <v>5</v>
      </c>
      <c r="C225" s="3">
        <v>4</v>
      </c>
      <c r="D225" s="3">
        <v>23</v>
      </c>
      <c r="E225" s="3">
        <v>63.25</v>
      </c>
      <c r="F225" s="3">
        <v>151</v>
      </c>
      <c r="G225" s="3">
        <v>5</v>
      </c>
      <c r="H225" s="3">
        <v>54.518819999999991</v>
      </c>
      <c r="I225" s="3">
        <v>29</v>
      </c>
      <c r="J225" s="3">
        <v>30</v>
      </c>
      <c r="K225">
        <f t="shared" si="54"/>
        <v>26.534518583324221</v>
      </c>
      <c r="L225">
        <f t="shared" si="61"/>
        <v>0</v>
      </c>
      <c r="M225">
        <f t="shared" si="62"/>
        <v>0</v>
      </c>
      <c r="N225">
        <f t="shared" si="63"/>
        <v>1</v>
      </c>
      <c r="O225">
        <f t="shared" si="64"/>
        <v>0</v>
      </c>
      <c r="P225">
        <f t="shared" si="55"/>
        <v>0</v>
      </c>
      <c r="Q225">
        <f t="shared" si="56"/>
        <v>0</v>
      </c>
      <c r="R225">
        <f t="shared" si="57"/>
        <v>1</v>
      </c>
      <c r="S225">
        <f t="shared" si="58"/>
        <v>0</v>
      </c>
      <c r="T225">
        <f t="shared" si="59"/>
        <v>0</v>
      </c>
      <c r="U225">
        <f t="shared" si="60"/>
        <v>0</v>
      </c>
      <c r="V225">
        <f t="shared" si="65"/>
        <v>1</v>
      </c>
      <c r="W225">
        <f t="shared" si="66"/>
        <v>0</v>
      </c>
      <c r="X225">
        <f t="shared" si="67"/>
        <v>0</v>
      </c>
      <c r="Y225">
        <f t="shared" si="68"/>
        <v>0</v>
      </c>
      <c r="Z225">
        <f t="shared" si="69"/>
        <v>0</v>
      </c>
      <c r="AA225">
        <f t="shared" si="70"/>
        <v>0</v>
      </c>
      <c r="AB225">
        <f t="shared" si="71"/>
        <v>1</v>
      </c>
    </row>
    <row r="226" spans="1:28" x14ac:dyDescent="0.25">
      <c r="A226" s="2" t="s">
        <v>191</v>
      </c>
      <c r="B226" s="3">
        <v>2</v>
      </c>
      <c r="C226" s="3">
        <v>2</v>
      </c>
      <c r="D226" s="3">
        <v>44</v>
      </c>
      <c r="E226" s="3">
        <v>65.5</v>
      </c>
      <c r="F226" s="3">
        <v>127.5</v>
      </c>
      <c r="G226" s="3">
        <v>4</v>
      </c>
      <c r="H226" s="3">
        <v>45.63176</v>
      </c>
      <c r="I226" s="3">
        <v>29</v>
      </c>
      <c r="J226" s="3">
        <v>30</v>
      </c>
      <c r="K226">
        <f t="shared" si="54"/>
        <v>20.892139152730028</v>
      </c>
      <c r="L226">
        <f t="shared" si="61"/>
        <v>0</v>
      </c>
      <c r="M226">
        <f t="shared" si="62"/>
        <v>1</v>
      </c>
      <c r="N226">
        <f t="shared" si="63"/>
        <v>0</v>
      </c>
      <c r="O226">
        <f t="shared" si="64"/>
        <v>0</v>
      </c>
      <c r="P226">
        <f t="shared" si="55"/>
        <v>1</v>
      </c>
      <c r="Q226">
        <f t="shared" si="56"/>
        <v>0</v>
      </c>
      <c r="R226">
        <f t="shared" si="57"/>
        <v>0</v>
      </c>
      <c r="S226">
        <f t="shared" si="58"/>
        <v>0</v>
      </c>
      <c r="T226">
        <f t="shared" si="59"/>
        <v>0</v>
      </c>
      <c r="U226">
        <f t="shared" si="60"/>
        <v>0</v>
      </c>
      <c r="V226">
        <f t="shared" si="65"/>
        <v>1</v>
      </c>
      <c r="W226">
        <f t="shared" si="66"/>
        <v>0</v>
      </c>
      <c r="X226">
        <f t="shared" si="67"/>
        <v>0</v>
      </c>
      <c r="Y226">
        <f t="shared" si="68"/>
        <v>0</v>
      </c>
      <c r="Z226">
        <f t="shared" si="69"/>
        <v>0</v>
      </c>
      <c r="AA226">
        <f t="shared" si="70"/>
        <v>0</v>
      </c>
      <c r="AB226">
        <f t="shared" si="71"/>
        <v>1</v>
      </c>
    </row>
    <row r="227" spans="1:28" x14ac:dyDescent="0.25">
      <c r="A227" s="2" t="s">
        <v>641</v>
      </c>
      <c r="B227" s="3">
        <v>2</v>
      </c>
      <c r="C227" s="3">
        <v>2</v>
      </c>
      <c r="D227" s="3">
        <v>34</v>
      </c>
      <c r="E227" s="3">
        <v>68.5</v>
      </c>
      <c r="F227" s="3">
        <v>177.5</v>
      </c>
      <c r="G227" s="3">
        <v>2</v>
      </c>
      <c r="H227" s="3">
        <v>62.642024999999997</v>
      </c>
      <c r="I227" s="3">
        <v>19</v>
      </c>
      <c r="J227" s="3">
        <v>20</v>
      </c>
      <c r="K227">
        <f t="shared" si="54"/>
        <v>26.593318770312749</v>
      </c>
      <c r="L227">
        <f t="shared" si="61"/>
        <v>0</v>
      </c>
      <c r="M227">
        <f t="shared" si="62"/>
        <v>0</v>
      </c>
      <c r="N227">
        <f t="shared" si="63"/>
        <v>1</v>
      </c>
      <c r="O227">
        <f t="shared" si="64"/>
        <v>0</v>
      </c>
      <c r="P227">
        <f t="shared" si="55"/>
        <v>0</v>
      </c>
      <c r="Q227">
        <f t="shared" si="56"/>
        <v>0</v>
      </c>
      <c r="R227">
        <f t="shared" si="57"/>
        <v>1</v>
      </c>
      <c r="S227">
        <f t="shared" si="58"/>
        <v>0</v>
      </c>
      <c r="T227">
        <f t="shared" si="59"/>
        <v>0</v>
      </c>
      <c r="U227">
        <f t="shared" si="60"/>
        <v>0</v>
      </c>
      <c r="V227">
        <f t="shared" si="65"/>
        <v>0</v>
      </c>
      <c r="W227">
        <f t="shared" si="66"/>
        <v>1</v>
      </c>
      <c r="X227">
        <f t="shared" si="67"/>
        <v>0</v>
      </c>
      <c r="Y227">
        <f t="shared" si="68"/>
        <v>0</v>
      </c>
      <c r="Z227">
        <f t="shared" si="69"/>
        <v>1</v>
      </c>
      <c r="AA227">
        <f t="shared" si="70"/>
        <v>0</v>
      </c>
      <c r="AB227">
        <f t="shared" si="71"/>
        <v>1</v>
      </c>
    </row>
    <row r="228" spans="1:28" x14ac:dyDescent="0.25">
      <c r="A228" s="2" t="s">
        <v>727</v>
      </c>
      <c r="B228" s="3">
        <v>3</v>
      </c>
      <c r="C228" s="3">
        <v>3</v>
      </c>
      <c r="D228" s="3">
        <v>33</v>
      </c>
      <c r="E228" s="3">
        <v>72</v>
      </c>
      <c r="F228" s="3">
        <v>226.66666666666666</v>
      </c>
      <c r="G228" s="3">
        <v>5</v>
      </c>
      <c r="H228" s="3">
        <v>71.783709999999999</v>
      </c>
      <c r="I228" s="3">
        <v>22</v>
      </c>
      <c r="J228" s="3">
        <v>30</v>
      </c>
      <c r="K228">
        <f t="shared" si="54"/>
        <v>30.738168724279834</v>
      </c>
      <c r="L228">
        <f t="shared" si="61"/>
        <v>0</v>
      </c>
      <c r="M228">
        <f t="shared" si="62"/>
        <v>0</v>
      </c>
      <c r="N228">
        <f t="shared" si="63"/>
        <v>0</v>
      </c>
      <c r="O228">
        <f t="shared" si="64"/>
        <v>1</v>
      </c>
      <c r="P228">
        <f t="shared" si="55"/>
        <v>0</v>
      </c>
      <c r="Q228">
        <f t="shared" si="56"/>
        <v>0</v>
      </c>
      <c r="R228">
        <f t="shared" si="57"/>
        <v>0</v>
      </c>
      <c r="S228">
        <f t="shared" si="58"/>
        <v>0</v>
      </c>
      <c r="T228">
        <f t="shared" si="59"/>
        <v>0</v>
      </c>
      <c r="U228">
        <f t="shared" si="60"/>
        <v>1</v>
      </c>
      <c r="V228">
        <f t="shared" si="65"/>
        <v>0</v>
      </c>
      <c r="W228">
        <f t="shared" si="66"/>
        <v>1</v>
      </c>
      <c r="X228">
        <f t="shared" si="67"/>
        <v>0</v>
      </c>
      <c r="Y228">
        <f t="shared" si="68"/>
        <v>0</v>
      </c>
      <c r="Z228">
        <f t="shared" si="69"/>
        <v>0</v>
      </c>
      <c r="AA228">
        <f t="shared" si="70"/>
        <v>1</v>
      </c>
      <c r="AB228">
        <f t="shared" si="71"/>
        <v>8</v>
      </c>
    </row>
    <row r="229" spans="1:28" x14ac:dyDescent="0.25">
      <c r="A229" s="2" t="s">
        <v>818</v>
      </c>
      <c r="B229" s="3">
        <v>4</v>
      </c>
      <c r="C229" s="3">
        <v>3</v>
      </c>
      <c r="D229" s="3">
        <v>34</v>
      </c>
      <c r="E229" s="3">
        <v>68</v>
      </c>
      <c r="F229" s="3">
        <v>181.75</v>
      </c>
      <c r="G229" s="3">
        <v>5</v>
      </c>
      <c r="H229" s="3">
        <v>50.759754000000001</v>
      </c>
      <c r="I229" s="3">
        <v>29</v>
      </c>
      <c r="J229" s="3">
        <v>30</v>
      </c>
      <c r="K229">
        <f t="shared" si="54"/>
        <v>27.631974480968857</v>
      </c>
      <c r="L229">
        <f t="shared" si="61"/>
        <v>0</v>
      </c>
      <c r="M229">
        <f t="shared" si="62"/>
        <v>0</v>
      </c>
      <c r="N229">
        <f t="shared" si="63"/>
        <v>1</v>
      </c>
      <c r="O229">
        <f t="shared" si="64"/>
        <v>0</v>
      </c>
      <c r="P229">
        <f t="shared" si="55"/>
        <v>0</v>
      </c>
      <c r="Q229">
        <f t="shared" si="56"/>
        <v>0</v>
      </c>
      <c r="R229">
        <f t="shared" si="57"/>
        <v>1</v>
      </c>
      <c r="S229">
        <f t="shared" si="58"/>
        <v>0</v>
      </c>
      <c r="T229">
        <f t="shared" si="59"/>
        <v>0</v>
      </c>
      <c r="U229">
        <f t="shared" si="60"/>
        <v>0</v>
      </c>
      <c r="V229">
        <f t="shared" si="65"/>
        <v>1</v>
      </c>
      <c r="W229">
        <f t="shared" si="66"/>
        <v>0</v>
      </c>
      <c r="X229">
        <f t="shared" si="67"/>
        <v>0</v>
      </c>
      <c r="Y229">
        <f t="shared" si="68"/>
        <v>0</v>
      </c>
      <c r="Z229">
        <f t="shared" si="69"/>
        <v>0</v>
      </c>
      <c r="AA229">
        <f t="shared" si="70"/>
        <v>0</v>
      </c>
      <c r="AB229">
        <f t="shared" si="71"/>
        <v>1</v>
      </c>
    </row>
    <row r="230" spans="1:28" x14ac:dyDescent="0.25">
      <c r="A230" s="2" t="s">
        <v>1006</v>
      </c>
      <c r="B230" s="3">
        <v>2</v>
      </c>
      <c r="C230" s="3">
        <v>2</v>
      </c>
      <c r="D230" s="3">
        <v>33</v>
      </c>
      <c r="E230" s="3">
        <v>76</v>
      </c>
      <c r="F230" s="3">
        <v>210</v>
      </c>
      <c r="G230" s="3">
        <v>2</v>
      </c>
      <c r="H230" s="3">
        <v>47.460644000000002</v>
      </c>
      <c r="I230" s="3">
        <v>30</v>
      </c>
      <c r="J230" s="3">
        <v>30</v>
      </c>
      <c r="K230">
        <f t="shared" si="54"/>
        <v>25.559210526315791</v>
      </c>
      <c r="L230">
        <f t="shared" si="61"/>
        <v>0</v>
      </c>
      <c r="M230">
        <f t="shared" si="62"/>
        <v>0</v>
      </c>
      <c r="N230">
        <f t="shared" si="63"/>
        <v>1</v>
      </c>
      <c r="O230">
        <f t="shared" si="64"/>
        <v>0</v>
      </c>
      <c r="P230">
        <f t="shared" si="55"/>
        <v>0</v>
      </c>
      <c r="Q230">
        <f t="shared" si="56"/>
        <v>0</v>
      </c>
      <c r="R230">
        <f t="shared" si="57"/>
        <v>1</v>
      </c>
      <c r="S230">
        <f t="shared" si="58"/>
        <v>0</v>
      </c>
      <c r="T230">
        <f t="shared" si="59"/>
        <v>0</v>
      </c>
      <c r="U230">
        <f t="shared" si="60"/>
        <v>0</v>
      </c>
      <c r="V230">
        <f t="shared" si="65"/>
        <v>1</v>
      </c>
      <c r="W230">
        <f t="shared" si="66"/>
        <v>0</v>
      </c>
      <c r="X230">
        <f t="shared" si="67"/>
        <v>0</v>
      </c>
      <c r="Y230">
        <f t="shared" si="68"/>
        <v>0</v>
      </c>
      <c r="Z230">
        <f t="shared" si="69"/>
        <v>0</v>
      </c>
      <c r="AA230">
        <f t="shared" si="70"/>
        <v>0</v>
      </c>
      <c r="AB230">
        <f t="shared" si="71"/>
        <v>0</v>
      </c>
    </row>
    <row r="231" spans="1:28" x14ac:dyDescent="0.25">
      <c r="A231" s="2" t="s">
        <v>553</v>
      </c>
      <c r="B231" s="3">
        <v>8</v>
      </c>
      <c r="C231" s="3">
        <v>8</v>
      </c>
      <c r="D231" s="3">
        <v>33</v>
      </c>
      <c r="E231" s="3">
        <v>62.125</v>
      </c>
      <c r="F231" s="3">
        <v>121</v>
      </c>
      <c r="G231" s="3">
        <v>9</v>
      </c>
      <c r="H231" s="3">
        <v>66.310744999999997</v>
      </c>
      <c r="I231" s="3">
        <v>27</v>
      </c>
      <c r="J231" s="3">
        <v>30</v>
      </c>
      <c r="K231">
        <f t="shared" si="54"/>
        <v>22.039812314531048</v>
      </c>
      <c r="L231">
        <f t="shared" si="61"/>
        <v>0</v>
      </c>
      <c r="M231">
        <f t="shared" si="62"/>
        <v>1</v>
      </c>
      <c r="N231">
        <f t="shared" si="63"/>
        <v>0</v>
      </c>
      <c r="O231">
        <f t="shared" si="64"/>
        <v>0</v>
      </c>
      <c r="P231">
        <f t="shared" si="55"/>
        <v>1</v>
      </c>
      <c r="Q231">
        <f t="shared" si="56"/>
        <v>0</v>
      </c>
      <c r="R231">
        <f t="shared" si="57"/>
        <v>0</v>
      </c>
      <c r="S231">
        <f t="shared" si="58"/>
        <v>0</v>
      </c>
      <c r="T231">
        <f t="shared" si="59"/>
        <v>0</v>
      </c>
      <c r="U231">
        <f t="shared" si="60"/>
        <v>0</v>
      </c>
      <c r="V231">
        <f t="shared" si="65"/>
        <v>1</v>
      </c>
      <c r="W231">
        <f t="shared" si="66"/>
        <v>0</v>
      </c>
      <c r="X231">
        <f t="shared" si="67"/>
        <v>0</v>
      </c>
      <c r="Y231">
        <f t="shared" si="68"/>
        <v>0</v>
      </c>
      <c r="Z231">
        <f t="shared" si="69"/>
        <v>0</v>
      </c>
      <c r="AA231">
        <f t="shared" si="70"/>
        <v>0</v>
      </c>
      <c r="AB231">
        <f t="shared" si="71"/>
        <v>3</v>
      </c>
    </row>
    <row r="232" spans="1:28" x14ac:dyDescent="0.25">
      <c r="A232" s="2" t="s">
        <v>288</v>
      </c>
      <c r="B232" s="3">
        <v>6</v>
      </c>
      <c r="C232" s="3">
        <v>6</v>
      </c>
      <c r="D232" s="3">
        <v>34</v>
      </c>
      <c r="E232" s="3">
        <v>62.333333333333336</v>
      </c>
      <c r="F232" s="3">
        <v>209.5</v>
      </c>
      <c r="G232" s="3">
        <v>6</v>
      </c>
      <c r="H232" s="3">
        <v>71.86</v>
      </c>
      <c r="I232" s="3">
        <v>12</v>
      </c>
      <c r="J232" s="3">
        <v>27</v>
      </c>
      <c r="K232">
        <f t="shared" si="54"/>
        <v>37.905187451742968</v>
      </c>
      <c r="L232">
        <f t="shared" si="61"/>
        <v>0</v>
      </c>
      <c r="M232">
        <f t="shared" si="62"/>
        <v>0</v>
      </c>
      <c r="N232">
        <f t="shared" si="63"/>
        <v>0</v>
      </c>
      <c r="O232">
        <f t="shared" si="64"/>
        <v>1</v>
      </c>
      <c r="P232">
        <f t="shared" si="55"/>
        <v>0</v>
      </c>
      <c r="Q232">
        <f t="shared" si="56"/>
        <v>0</v>
      </c>
      <c r="R232">
        <f t="shared" si="57"/>
        <v>0</v>
      </c>
      <c r="S232">
        <f t="shared" si="58"/>
        <v>0</v>
      </c>
      <c r="T232">
        <f t="shared" si="59"/>
        <v>0</v>
      </c>
      <c r="U232">
        <f t="shared" si="60"/>
        <v>1</v>
      </c>
      <c r="V232">
        <f t="shared" si="65"/>
        <v>0</v>
      </c>
      <c r="W232">
        <f t="shared" si="66"/>
        <v>1</v>
      </c>
      <c r="X232">
        <f t="shared" si="67"/>
        <v>0</v>
      </c>
      <c r="Y232">
        <f t="shared" si="68"/>
        <v>0</v>
      </c>
      <c r="Z232">
        <f t="shared" si="69"/>
        <v>0</v>
      </c>
      <c r="AA232">
        <f t="shared" si="70"/>
        <v>1</v>
      </c>
      <c r="AB232">
        <f t="shared" si="71"/>
        <v>15</v>
      </c>
    </row>
    <row r="233" spans="1:28" x14ac:dyDescent="0.25">
      <c r="A233" s="2" t="s">
        <v>556</v>
      </c>
      <c r="B233" s="3">
        <v>2</v>
      </c>
      <c r="C233" s="3">
        <v>2</v>
      </c>
      <c r="D233" s="3">
        <v>33</v>
      </c>
      <c r="E233" s="3">
        <v>60</v>
      </c>
      <c r="F233" s="3">
        <v>137</v>
      </c>
      <c r="G233" s="3">
        <v>2</v>
      </c>
      <c r="H233" s="3">
        <v>56.681725</v>
      </c>
      <c r="I233" s="3">
        <v>30</v>
      </c>
      <c r="J233" s="3">
        <v>30</v>
      </c>
      <c r="K233">
        <f t="shared" si="54"/>
        <v>26.753055555555555</v>
      </c>
      <c r="L233">
        <f t="shared" si="61"/>
        <v>0</v>
      </c>
      <c r="M233">
        <f t="shared" si="62"/>
        <v>0</v>
      </c>
      <c r="N233">
        <f t="shared" si="63"/>
        <v>1</v>
      </c>
      <c r="O233">
        <f t="shared" si="64"/>
        <v>0</v>
      </c>
      <c r="P233">
        <f t="shared" si="55"/>
        <v>0</v>
      </c>
      <c r="Q233">
        <f t="shared" si="56"/>
        <v>0</v>
      </c>
      <c r="R233">
        <f t="shared" si="57"/>
        <v>1</v>
      </c>
      <c r="S233">
        <f t="shared" si="58"/>
        <v>0</v>
      </c>
      <c r="T233">
        <f t="shared" si="59"/>
        <v>0</v>
      </c>
      <c r="U233">
        <f t="shared" si="60"/>
        <v>0</v>
      </c>
      <c r="V233">
        <f t="shared" si="65"/>
        <v>1</v>
      </c>
      <c r="W233">
        <f t="shared" si="66"/>
        <v>0</v>
      </c>
      <c r="X233">
        <f t="shared" si="67"/>
        <v>0</v>
      </c>
      <c r="Y233">
        <f t="shared" si="68"/>
        <v>0</v>
      </c>
      <c r="Z233">
        <f t="shared" si="69"/>
        <v>0</v>
      </c>
      <c r="AA233">
        <f t="shared" si="70"/>
        <v>0</v>
      </c>
      <c r="AB233">
        <f t="shared" si="71"/>
        <v>0</v>
      </c>
    </row>
    <row r="234" spans="1:28" x14ac:dyDescent="0.25">
      <c r="A234" s="2" t="s">
        <v>594</v>
      </c>
      <c r="B234" s="3">
        <v>3</v>
      </c>
      <c r="C234" s="3">
        <v>3</v>
      </c>
      <c r="D234" s="3">
        <v>33</v>
      </c>
      <c r="E234" s="3">
        <v>60.333333333333336</v>
      </c>
      <c r="F234" s="3">
        <v>106</v>
      </c>
      <c r="G234" s="3">
        <v>3</v>
      </c>
      <c r="H234" s="3">
        <v>82.516080000000002</v>
      </c>
      <c r="I234" s="3">
        <v>28</v>
      </c>
      <c r="J234" s="3">
        <v>30</v>
      </c>
      <c r="K234">
        <f t="shared" si="54"/>
        <v>20.471353133298738</v>
      </c>
      <c r="L234">
        <f t="shared" si="61"/>
        <v>0</v>
      </c>
      <c r="M234">
        <f t="shared" si="62"/>
        <v>1</v>
      </c>
      <c r="N234">
        <f t="shared" si="63"/>
        <v>0</v>
      </c>
      <c r="O234">
        <f t="shared" si="64"/>
        <v>0</v>
      </c>
      <c r="P234">
        <f t="shared" si="55"/>
        <v>0</v>
      </c>
      <c r="Q234">
        <f t="shared" si="56"/>
        <v>1</v>
      </c>
      <c r="R234">
        <f t="shared" si="57"/>
        <v>0</v>
      </c>
      <c r="S234">
        <f t="shared" si="58"/>
        <v>0</v>
      </c>
      <c r="T234">
        <f t="shared" si="59"/>
        <v>0</v>
      </c>
      <c r="U234">
        <f t="shared" si="60"/>
        <v>0</v>
      </c>
      <c r="V234">
        <f t="shared" si="65"/>
        <v>1</v>
      </c>
      <c r="W234">
        <f t="shared" si="66"/>
        <v>0</v>
      </c>
      <c r="X234">
        <f t="shared" si="67"/>
        <v>0</v>
      </c>
      <c r="Y234">
        <f t="shared" si="68"/>
        <v>0</v>
      </c>
      <c r="Z234">
        <f t="shared" si="69"/>
        <v>0</v>
      </c>
      <c r="AA234">
        <f t="shared" si="70"/>
        <v>0</v>
      </c>
      <c r="AB234">
        <f t="shared" si="71"/>
        <v>2</v>
      </c>
    </row>
    <row r="235" spans="1:28" x14ac:dyDescent="0.25">
      <c r="A235" s="2" t="s">
        <v>566</v>
      </c>
      <c r="B235" s="3">
        <v>8</v>
      </c>
      <c r="C235" s="3">
        <v>8</v>
      </c>
      <c r="D235" s="3">
        <v>34</v>
      </c>
      <c r="E235" s="3">
        <v>63.625</v>
      </c>
      <c r="F235" s="3">
        <v>144</v>
      </c>
      <c r="G235" s="3">
        <v>8</v>
      </c>
      <c r="H235" s="3">
        <v>82.798080000000013</v>
      </c>
      <c r="I235" s="3">
        <v>27</v>
      </c>
      <c r="J235" s="3">
        <v>30</v>
      </c>
      <c r="K235">
        <f t="shared" si="54"/>
        <v>25.007036409462678</v>
      </c>
      <c r="L235">
        <f t="shared" si="61"/>
        <v>0</v>
      </c>
      <c r="M235">
        <f t="shared" si="62"/>
        <v>0</v>
      </c>
      <c r="N235">
        <f t="shared" si="63"/>
        <v>1</v>
      </c>
      <c r="O235">
        <f t="shared" si="64"/>
        <v>0</v>
      </c>
      <c r="P235">
        <f t="shared" si="55"/>
        <v>0</v>
      </c>
      <c r="Q235">
        <f t="shared" si="56"/>
        <v>0</v>
      </c>
      <c r="R235">
        <f t="shared" si="57"/>
        <v>0</v>
      </c>
      <c r="S235">
        <f t="shared" si="58"/>
        <v>1</v>
      </c>
      <c r="T235">
        <f t="shared" si="59"/>
        <v>0</v>
      </c>
      <c r="U235">
        <f t="shared" si="60"/>
        <v>0</v>
      </c>
      <c r="V235">
        <f t="shared" si="65"/>
        <v>1</v>
      </c>
      <c r="W235">
        <f t="shared" si="66"/>
        <v>0</v>
      </c>
      <c r="X235">
        <f t="shared" si="67"/>
        <v>0</v>
      </c>
      <c r="Y235">
        <f t="shared" si="68"/>
        <v>0</v>
      </c>
      <c r="Z235">
        <f t="shared" si="69"/>
        <v>0</v>
      </c>
      <c r="AA235">
        <f t="shared" si="70"/>
        <v>0</v>
      </c>
      <c r="AB235">
        <f t="shared" si="71"/>
        <v>3</v>
      </c>
    </row>
    <row r="236" spans="1:28" x14ac:dyDescent="0.25">
      <c r="A236" s="2" t="s">
        <v>1136</v>
      </c>
      <c r="B236" s="3">
        <v>3</v>
      </c>
      <c r="C236" s="3">
        <v>3</v>
      </c>
      <c r="D236" s="3">
        <v>34</v>
      </c>
      <c r="E236" s="3">
        <v>58.333333333333336</v>
      </c>
      <c r="F236" s="3">
        <v>100</v>
      </c>
      <c r="G236" s="3">
        <v>4</v>
      </c>
      <c r="H236" s="3">
        <v>88.689940000000007</v>
      </c>
      <c r="I236" s="3">
        <v>27</v>
      </c>
      <c r="J236" s="3">
        <v>30</v>
      </c>
      <c r="K236">
        <f t="shared" si="54"/>
        <v>20.659591836734691</v>
      </c>
      <c r="L236">
        <f t="shared" si="61"/>
        <v>0</v>
      </c>
      <c r="M236">
        <f t="shared" si="62"/>
        <v>1</v>
      </c>
      <c r="N236">
        <f t="shared" si="63"/>
        <v>0</v>
      </c>
      <c r="O236">
        <f t="shared" si="64"/>
        <v>0</v>
      </c>
      <c r="P236">
        <f t="shared" si="55"/>
        <v>0</v>
      </c>
      <c r="Q236">
        <f t="shared" si="56"/>
        <v>1</v>
      </c>
      <c r="R236">
        <f t="shared" si="57"/>
        <v>0</v>
      </c>
      <c r="S236">
        <f t="shared" si="58"/>
        <v>0</v>
      </c>
      <c r="T236">
        <f t="shared" si="59"/>
        <v>0</v>
      </c>
      <c r="U236">
        <f t="shared" si="60"/>
        <v>0</v>
      </c>
      <c r="V236">
        <f t="shared" si="65"/>
        <v>1</v>
      </c>
      <c r="W236">
        <f t="shared" si="66"/>
        <v>0</v>
      </c>
      <c r="X236">
        <f t="shared" si="67"/>
        <v>0</v>
      </c>
      <c r="Y236">
        <f t="shared" si="68"/>
        <v>0</v>
      </c>
      <c r="Z236">
        <f t="shared" si="69"/>
        <v>0</v>
      </c>
      <c r="AA236">
        <f t="shared" si="70"/>
        <v>0</v>
      </c>
      <c r="AB236">
        <f t="shared" si="71"/>
        <v>3</v>
      </c>
    </row>
    <row r="237" spans="1:28" x14ac:dyDescent="0.25">
      <c r="A237" s="2" t="s">
        <v>754</v>
      </c>
      <c r="B237" s="3">
        <v>3</v>
      </c>
      <c r="C237" s="3">
        <v>2</v>
      </c>
      <c r="D237" s="3">
        <v>33</v>
      </c>
      <c r="E237" s="3">
        <v>62</v>
      </c>
      <c r="F237" s="3">
        <v>118.66666666666667</v>
      </c>
      <c r="G237" s="3">
        <v>3</v>
      </c>
      <c r="H237" s="3">
        <v>49.059547000000002</v>
      </c>
      <c r="I237" s="3">
        <v>30</v>
      </c>
      <c r="J237" s="3">
        <v>30</v>
      </c>
      <c r="K237">
        <f t="shared" si="54"/>
        <v>21.702046479361776</v>
      </c>
      <c r="L237">
        <f t="shared" si="61"/>
        <v>0</v>
      </c>
      <c r="M237">
        <f t="shared" si="62"/>
        <v>1</v>
      </c>
      <c r="N237">
        <f t="shared" si="63"/>
        <v>0</v>
      </c>
      <c r="O237">
        <f t="shared" si="64"/>
        <v>0</v>
      </c>
      <c r="P237">
        <f t="shared" si="55"/>
        <v>1</v>
      </c>
      <c r="Q237">
        <f t="shared" si="56"/>
        <v>0</v>
      </c>
      <c r="R237">
        <f t="shared" si="57"/>
        <v>0</v>
      </c>
      <c r="S237">
        <f t="shared" si="58"/>
        <v>0</v>
      </c>
      <c r="T237">
        <f t="shared" si="59"/>
        <v>0</v>
      </c>
      <c r="U237">
        <f t="shared" si="60"/>
        <v>0</v>
      </c>
      <c r="V237">
        <f t="shared" si="65"/>
        <v>1</v>
      </c>
      <c r="W237">
        <f t="shared" si="66"/>
        <v>0</v>
      </c>
      <c r="X237">
        <f t="shared" si="67"/>
        <v>0</v>
      </c>
      <c r="Y237">
        <f t="shared" si="68"/>
        <v>0</v>
      </c>
      <c r="Z237">
        <f t="shared" si="69"/>
        <v>0</v>
      </c>
      <c r="AA237">
        <f t="shared" si="70"/>
        <v>0</v>
      </c>
      <c r="AB237">
        <f t="shared" si="71"/>
        <v>0</v>
      </c>
    </row>
    <row r="238" spans="1:28" x14ac:dyDescent="0.25">
      <c r="A238" s="2" t="s">
        <v>812</v>
      </c>
      <c r="B238" s="3">
        <v>3</v>
      </c>
      <c r="C238" s="3">
        <v>3</v>
      </c>
      <c r="D238" s="3">
        <v>34</v>
      </c>
      <c r="E238" s="3">
        <v>62</v>
      </c>
      <c r="F238" s="3">
        <v>126.33333333333333</v>
      </c>
      <c r="G238" s="3">
        <v>3</v>
      </c>
      <c r="H238" s="3">
        <v>79.145790000000005</v>
      </c>
      <c r="I238" s="3">
        <v>26</v>
      </c>
      <c r="J238" s="3">
        <v>28</v>
      </c>
      <c r="K238">
        <f t="shared" si="54"/>
        <v>23.104144987859868</v>
      </c>
      <c r="L238">
        <f t="shared" si="61"/>
        <v>0</v>
      </c>
      <c r="M238">
        <f t="shared" si="62"/>
        <v>1</v>
      </c>
      <c r="N238">
        <f t="shared" si="63"/>
        <v>0</v>
      </c>
      <c r="O238">
        <f t="shared" si="64"/>
        <v>0</v>
      </c>
      <c r="P238">
        <f t="shared" si="55"/>
        <v>0</v>
      </c>
      <c r="Q238">
        <f t="shared" si="56"/>
        <v>1</v>
      </c>
      <c r="R238">
        <f t="shared" si="57"/>
        <v>0</v>
      </c>
      <c r="S238">
        <f t="shared" si="58"/>
        <v>0</v>
      </c>
      <c r="T238">
        <f t="shared" si="59"/>
        <v>0</v>
      </c>
      <c r="U238">
        <f t="shared" si="60"/>
        <v>0</v>
      </c>
      <c r="V238">
        <f t="shared" si="65"/>
        <v>1</v>
      </c>
      <c r="W238">
        <f t="shared" si="66"/>
        <v>0</v>
      </c>
      <c r="X238">
        <f t="shared" si="67"/>
        <v>0</v>
      </c>
      <c r="Y238">
        <f t="shared" si="68"/>
        <v>0</v>
      </c>
      <c r="Z238">
        <f t="shared" si="69"/>
        <v>0</v>
      </c>
      <c r="AA238">
        <f t="shared" si="70"/>
        <v>0</v>
      </c>
      <c r="AB238">
        <f t="shared" si="71"/>
        <v>2</v>
      </c>
    </row>
    <row r="239" spans="1:28" x14ac:dyDescent="0.25">
      <c r="A239" s="2" t="s">
        <v>906</v>
      </c>
      <c r="B239" s="3">
        <v>2</v>
      </c>
      <c r="C239" s="3">
        <v>2</v>
      </c>
      <c r="D239" s="3">
        <v>33</v>
      </c>
      <c r="E239" s="3">
        <v>63</v>
      </c>
      <c r="F239" s="3">
        <v>212.5</v>
      </c>
      <c r="G239" s="3">
        <v>3</v>
      </c>
      <c r="H239" s="3">
        <v>74.984260000000006</v>
      </c>
      <c r="I239" s="3">
        <v>26</v>
      </c>
      <c r="J239" s="3">
        <v>29</v>
      </c>
      <c r="K239">
        <f t="shared" si="54"/>
        <v>37.638573948097758</v>
      </c>
      <c r="L239">
        <f t="shared" si="61"/>
        <v>0</v>
      </c>
      <c r="M239">
        <f t="shared" si="62"/>
        <v>0</v>
      </c>
      <c r="N239">
        <f t="shared" si="63"/>
        <v>0</v>
      </c>
      <c r="O239">
        <f t="shared" si="64"/>
        <v>1</v>
      </c>
      <c r="P239">
        <f t="shared" si="55"/>
        <v>0</v>
      </c>
      <c r="Q239">
        <f t="shared" si="56"/>
        <v>0</v>
      </c>
      <c r="R239">
        <f t="shared" si="57"/>
        <v>0</v>
      </c>
      <c r="S239">
        <f t="shared" si="58"/>
        <v>0</v>
      </c>
      <c r="T239">
        <f t="shared" si="59"/>
        <v>0</v>
      </c>
      <c r="U239">
        <f t="shared" si="60"/>
        <v>1</v>
      </c>
      <c r="V239">
        <f t="shared" si="65"/>
        <v>1</v>
      </c>
      <c r="W239">
        <f t="shared" si="66"/>
        <v>0</v>
      </c>
      <c r="X239">
        <f t="shared" si="67"/>
        <v>0</v>
      </c>
      <c r="Y239">
        <f t="shared" si="68"/>
        <v>0</v>
      </c>
      <c r="Z239">
        <f t="shared" si="69"/>
        <v>0</v>
      </c>
      <c r="AA239">
        <f t="shared" si="70"/>
        <v>0</v>
      </c>
      <c r="AB239">
        <f t="shared" si="71"/>
        <v>3</v>
      </c>
    </row>
    <row r="240" spans="1:28" x14ac:dyDescent="0.25">
      <c r="A240" s="2" t="s">
        <v>710</v>
      </c>
      <c r="B240" s="3">
        <v>5</v>
      </c>
      <c r="C240" s="3">
        <v>5</v>
      </c>
      <c r="D240" s="3">
        <v>33</v>
      </c>
      <c r="E240" s="3">
        <v>64.599999999999994</v>
      </c>
      <c r="F240" s="3">
        <v>144.4</v>
      </c>
      <c r="G240" s="3">
        <v>5</v>
      </c>
      <c r="H240" s="3">
        <v>85.316909999999993</v>
      </c>
      <c r="I240" s="3">
        <v>26</v>
      </c>
      <c r="J240" s="3">
        <v>29</v>
      </c>
      <c r="K240">
        <f t="shared" si="54"/>
        <v>24.325259515570938</v>
      </c>
      <c r="L240">
        <f t="shared" si="61"/>
        <v>0</v>
      </c>
      <c r="M240">
        <f t="shared" si="62"/>
        <v>1</v>
      </c>
      <c r="N240">
        <f t="shared" si="63"/>
        <v>0</v>
      </c>
      <c r="O240">
        <f t="shared" si="64"/>
        <v>0</v>
      </c>
      <c r="P240">
        <f t="shared" si="55"/>
        <v>0</v>
      </c>
      <c r="Q240">
        <f t="shared" si="56"/>
        <v>1</v>
      </c>
      <c r="R240">
        <f t="shared" si="57"/>
        <v>0</v>
      </c>
      <c r="S240">
        <f t="shared" si="58"/>
        <v>0</v>
      </c>
      <c r="T240">
        <f t="shared" si="59"/>
        <v>0</v>
      </c>
      <c r="U240">
        <f t="shared" si="60"/>
        <v>0</v>
      </c>
      <c r="V240">
        <f t="shared" si="65"/>
        <v>1</v>
      </c>
      <c r="W240">
        <f t="shared" si="66"/>
        <v>0</v>
      </c>
      <c r="X240">
        <f t="shared" si="67"/>
        <v>0</v>
      </c>
      <c r="Y240">
        <f t="shared" si="68"/>
        <v>0</v>
      </c>
      <c r="Z240">
        <f t="shared" si="69"/>
        <v>0</v>
      </c>
      <c r="AA240">
        <f t="shared" si="70"/>
        <v>0</v>
      </c>
      <c r="AB240">
        <f t="shared" si="71"/>
        <v>3</v>
      </c>
    </row>
    <row r="241" spans="1:28" x14ac:dyDescent="0.25">
      <c r="A241" s="2" t="s">
        <v>404</v>
      </c>
      <c r="B241" s="3">
        <v>15</v>
      </c>
      <c r="C241" s="3">
        <v>12</v>
      </c>
      <c r="D241" s="3">
        <v>33</v>
      </c>
      <c r="E241" s="3">
        <v>66</v>
      </c>
      <c r="F241" s="3">
        <v>131</v>
      </c>
      <c r="G241" s="3">
        <v>16</v>
      </c>
      <c r="H241" s="3">
        <v>58.179330000000022</v>
      </c>
      <c r="I241" s="3">
        <v>29</v>
      </c>
      <c r="J241" s="3">
        <v>30</v>
      </c>
      <c r="K241">
        <f t="shared" si="54"/>
        <v>21.141643709825527</v>
      </c>
      <c r="L241">
        <f t="shared" si="61"/>
        <v>0</v>
      </c>
      <c r="M241">
        <f t="shared" si="62"/>
        <v>1</v>
      </c>
      <c r="N241">
        <f t="shared" si="63"/>
        <v>0</v>
      </c>
      <c r="O241">
        <f t="shared" si="64"/>
        <v>0</v>
      </c>
      <c r="P241">
        <f t="shared" si="55"/>
        <v>1</v>
      </c>
      <c r="Q241">
        <f t="shared" si="56"/>
        <v>0</v>
      </c>
      <c r="R241">
        <f t="shared" si="57"/>
        <v>0</v>
      </c>
      <c r="S241">
        <f t="shared" si="58"/>
        <v>0</v>
      </c>
      <c r="T241">
        <f t="shared" si="59"/>
        <v>0</v>
      </c>
      <c r="U241">
        <f t="shared" si="60"/>
        <v>0</v>
      </c>
      <c r="V241">
        <f t="shared" si="65"/>
        <v>1</v>
      </c>
      <c r="W241">
        <f t="shared" si="66"/>
        <v>0</v>
      </c>
      <c r="X241">
        <f t="shared" si="67"/>
        <v>0</v>
      </c>
      <c r="Y241">
        <f t="shared" si="68"/>
        <v>0</v>
      </c>
      <c r="Z241">
        <f t="shared" si="69"/>
        <v>0</v>
      </c>
      <c r="AA241">
        <f t="shared" si="70"/>
        <v>0</v>
      </c>
      <c r="AB241">
        <f t="shared" si="71"/>
        <v>1</v>
      </c>
    </row>
    <row r="242" spans="1:28" x14ac:dyDescent="0.25">
      <c r="A242" s="2" t="s">
        <v>1108</v>
      </c>
      <c r="B242" s="3">
        <v>2</v>
      </c>
      <c r="C242" s="3">
        <v>2</v>
      </c>
      <c r="D242" s="3"/>
      <c r="E242" s="3">
        <v>68</v>
      </c>
      <c r="F242" s="3">
        <v>164</v>
      </c>
      <c r="G242" s="3">
        <v>2</v>
      </c>
      <c r="H242" s="3">
        <v>68.689940000000007</v>
      </c>
      <c r="I242" s="3">
        <v>29</v>
      </c>
      <c r="J242" s="3">
        <v>30</v>
      </c>
      <c r="K242">
        <f t="shared" si="54"/>
        <v>24.933391003460208</v>
      </c>
      <c r="L242">
        <f t="shared" si="61"/>
        <v>0</v>
      </c>
      <c r="M242">
        <f t="shared" si="62"/>
        <v>1</v>
      </c>
      <c r="N242">
        <f t="shared" si="63"/>
        <v>0</v>
      </c>
      <c r="O242">
        <f t="shared" si="64"/>
        <v>0</v>
      </c>
      <c r="P242">
        <f t="shared" si="55"/>
        <v>0</v>
      </c>
      <c r="Q242">
        <f t="shared" si="56"/>
        <v>1</v>
      </c>
      <c r="R242">
        <f t="shared" si="57"/>
        <v>0</v>
      </c>
      <c r="S242">
        <f t="shared" si="58"/>
        <v>0</v>
      </c>
      <c r="T242">
        <f t="shared" si="59"/>
        <v>0</v>
      </c>
      <c r="U242">
        <f t="shared" si="60"/>
        <v>0</v>
      </c>
      <c r="V242">
        <f t="shared" si="65"/>
        <v>1</v>
      </c>
      <c r="W242">
        <f t="shared" si="66"/>
        <v>0</v>
      </c>
      <c r="X242">
        <f t="shared" si="67"/>
        <v>0</v>
      </c>
      <c r="Y242">
        <f t="shared" si="68"/>
        <v>0</v>
      </c>
      <c r="Z242">
        <f t="shared" si="69"/>
        <v>0</v>
      </c>
      <c r="AA242">
        <f t="shared" si="70"/>
        <v>0</v>
      </c>
      <c r="AB242">
        <f t="shared" si="71"/>
        <v>1</v>
      </c>
    </row>
    <row r="243" spans="1:28" x14ac:dyDescent="0.25">
      <c r="A243" s="2" t="s">
        <v>878</v>
      </c>
      <c r="B243" s="3">
        <v>5</v>
      </c>
      <c r="C243" s="3">
        <v>5</v>
      </c>
      <c r="D243" s="3">
        <v>33</v>
      </c>
      <c r="E243" s="3">
        <v>66</v>
      </c>
      <c r="F243" s="3">
        <v>156.80000000000001</v>
      </c>
      <c r="G243" s="3">
        <v>5</v>
      </c>
      <c r="H243" s="3">
        <v>71.170429999999996</v>
      </c>
      <c r="I243" s="3">
        <v>27</v>
      </c>
      <c r="J243" s="3">
        <v>30</v>
      </c>
      <c r="K243">
        <f t="shared" si="54"/>
        <v>25.305417814508726</v>
      </c>
      <c r="L243">
        <f t="shared" si="61"/>
        <v>0</v>
      </c>
      <c r="M243">
        <f t="shared" si="62"/>
        <v>0</v>
      </c>
      <c r="N243">
        <f t="shared" si="63"/>
        <v>1</v>
      </c>
      <c r="O243">
        <f t="shared" si="64"/>
        <v>0</v>
      </c>
      <c r="P243">
        <f t="shared" si="55"/>
        <v>0</v>
      </c>
      <c r="Q243">
        <f t="shared" si="56"/>
        <v>0</v>
      </c>
      <c r="R243">
        <f t="shared" si="57"/>
        <v>0</v>
      </c>
      <c r="S243">
        <f t="shared" si="58"/>
        <v>1</v>
      </c>
      <c r="T243">
        <f t="shared" si="59"/>
        <v>0</v>
      </c>
      <c r="U243">
        <f t="shared" si="60"/>
        <v>0</v>
      </c>
      <c r="V243">
        <f t="shared" si="65"/>
        <v>1</v>
      </c>
      <c r="W243">
        <f t="shared" si="66"/>
        <v>0</v>
      </c>
      <c r="X243">
        <f t="shared" si="67"/>
        <v>0</v>
      </c>
      <c r="Y243">
        <f t="shared" si="68"/>
        <v>0</v>
      </c>
      <c r="Z243">
        <f t="shared" si="69"/>
        <v>0</v>
      </c>
      <c r="AA243">
        <f t="shared" si="70"/>
        <v>0</v>
      </c>
      <c r="AB243">
        <f t="shared" si="71"/>
        <v>3</v>
      </c>
    </row>
    <row r="244" spans="1:28" x14ac:dyDescent="0.25">
      <c r="A244" s="2" t="s">
        <v>716</v>
      </c>
      <c r="B244" s="3">
        <v>2</v>
      </c>
      <c r="C244" s="3">
        <v>2</v>
      </c>
      <c r="D244" s="3">
        <v>33</v>
      </c>
      <c r="E244" s="3">
        <v>70</v>
      </c>
      <c r="F244" s="3">
        <v>203.5</v>
      </c>
      <c r="G244" s="3">
        <v>2</v>
      </c>
      <c r="H244" s="3">
        <v>72.353179999999995</v>
      </c>
      <c r="I244" s="3">
        <v>29</v>
      </c>
      <c r="J244" s="3">
        <v>30</v>
      </c>
      <c r="K244">
        <f t="shared" si="54"/>
        <v>29.196020408163264</v>
      </c>
      <c r="L244">
        <f t="shared" si="61"/>
        <v>0</v>
      </c>
      <c r="M244">
        <f t="shared" si="62"/>
        <v>0</v>
      </c>
      <c r="N244">
        <f t="shared" si="63"/>
        <v>1</v>
      </c>
      <c r="O244">
        <f t="shared" si="64"/>
        <v>0</v>
      </c>
      <c r="P244">
        <f t="shared" si="55"/>
        <v>0</v>
      </c>
      <c r="Q244">
        <f t="shared" si="56"/>
        <v>0</v>
      </c>
      <c r="R244">
        <f t="shared" si="57"/>
        <v>0</v>
      </c>
      <c r="S244">
        <f t="shared" si="58"/>
        <v>1</v>
      </c>
      <c r="T244">
        <f t="shared" si="59"/>
        <v>0</v>
      </c>
      <c r="U244">
        <f t="shared" si="60"/>
        <v>0</v>
      </c>
      <c r="V244">
        <f t="shared" si="65"/>
        <v>1</v>
      </c>
      <c r="W244">
        <f t="shared" si="66"/>
        <v>0</v>
      </c>
      <c r="X244">
        <f t="shared" si="67"/>
        <v>0</v>
      </c>
      <c r="Y244">
        <f t="shared" si="68"/>
        <v>0</v>
      </c>
      <c r="Z244">
        <f t="shared" si="69"/>
        <v>0</v>
      </c>
      <c r="AA244">
        <f t="shared" si="70"/>
        <v>0</v>
      </c>
      <c r="AB244">
        <f t="shared" si="71"/>
        <v>1</v>
      </c>
    </row>
    <row r="245" spans="1:28" x14ac:dyDescent="0.25">
      <c r="A245" s="2" t="s">
        <v>742</v>
      </c>
      <c r="B245" s="3">
        <v>8</v>
      </c>
      <c r="C245" s="3">
        <v>8</v>
      </c>
      <c r="D245" s="3">
        <v>33</v>
      </c>
      <c r="E245" s="3">
        <v>69.75</v>
      </c>
      <c r="F245" s="3">
        <v>174.125</v>
      </c>
      <c r="G245" s="3">
        <v>9</v>
      </c>
      <c r="H245" s="3">
        <v>77.349760000000003</v>
      </c>
      <c r="I245" s="3">
        <v>29</v>
      </c>
      <c r="J245" s="3">
        <v>30</v>
      </c>
      <c r="K245">
        <f t="shared" si="54"/>
        <v>25.161007695173495</v>
      </c>
      <c r="L245">
        <f t="shared" si="61"/>
        <v>0</v>
      </c>
      <c r="M245">
        <f t="shared" si="62"/>
        <v>0</v>
      </c>
      <c r="N245">
        <f t="shared" si="63"/>
        <v>1</v>
      </c>
      <c r="O245">
        <f t="shared" si="64"/>
        <v>0</v>
      </c>
      <c r="P245">
        <f t="shared" si="55"/>
        <v>0</v>
      </c>
      <c r="Q245">
        <f t="shared" si="56"/>
        <v>0</v>
      </c>
      <c r="R245">
        <f t="shared" si="57"/>
        <v>0</v>
      </c>
      <c r="S245">
        <f t="shared" si="58"/>
        <v>1</v>
      </c>
      <c r="T245">
        <f t="shared" si="59"/>
        <v>0</v>
      </c>
      <c r="U245">
        <f t="shared" si="60"/>
        <v>0</v>
      </c>
      <c r="V245">
        <f t="shared" si="65"/>
        <v>1</v>
      </c>
      <c r="W245">
        <f t="shared" si="66"/>
        <v>0</v>
      </c>
      <c r="X245">
        <f t="shared" si="67"/>
        <v>0</v>
      </c>
      <c r="Y245">
        <f t="shared" si="68"/>
        <v>0</v>
      </c>
      <c r="Z245">
        <f t="shared" si="69"/>
        <v>0</v>
      </c>
      <c r="AA245">
        <f t="shared" si="70"/>
        <v>0</v>
      </c>
      <c r="AB245">
        <f t="shared" si="71"/>
        <v>1</v>
      </c>
    </row>
    <row r="246" spans="1:28" x14ac:dyDescent="0.25">
      <c r="A246" s="2" t="s">
        <v>917</v>
      </c>
      <c r="B246" s="3">
        <v>2</v>
      </c>
      <c r="C246" s="3">
        <v>2</v>
      </c>
      <c r="D246" s="3">
        <v>34</v>
      </c>
      <c r="E246" s="3">
        <v>65</v>
      </c>
      <c r="F246" s="3">
        <v>187</v>
      </c>
      <c r="G246" s="3">
        <v>2</v>
      </c>
      <c r="H246" s="3">
        <v>55.772759999999998</v>
      </c>
      <c r="I246" s="3">
        <v>30</v>
      </c>
      <c r="J246" s="3">
        <v>30</v>
      </c>
      <c r="K246">
        <f t="shared" si="54"/>
        <v>31.115029585798816</v>
      </c>
      <c r="L246">
        <f t="shared" si="61"/>
        <v>0</v>
      </c>
      <c r="M246">
        <f t="shared" si="62"/>
        <v>0</v>
      </c>
      <c r="N246">
        <f t="shared" si="63"/>
        <v>0</v>
      </c>
      <c r="O246">
        <f t="shared" si="64"/>
        <v>1</v>
      </c>
      <c r="P246">
        <f t="shared" si="55"/>
        <v>0</v>
      </c>
      <c r="Q246">
        <f t="shared" si="56"/>
        <v>0</v>
      </c>
      <c r="R246">
        <f t="shared" si="57"/>
        <v>0</v>
      </c>
      <c r="S246">
        <f t="shared" si="58"/>
        <v>0</v>
      </c>
      <c r="T246">
        <f t="shared" si="59"/>
        <v>1</v>
      </c>
      <c r="U246">
        <f t="shared" si="60"/>
        <v>0</v>
      </c>
      <c r="V246">
        <f t="shared" si="65"/>
        <v>1</v>
      </c>
      <c r="W246">
        <f t="shared" si="66"/>
        <v>0</v>
      </c>
      <c r="X246">
        <f t="shared" si="67"/>
        <v>0</v>
      </c>
      <c r="Y246">
        <f t="shared" si="68"/>
        <v>0</v>
      </c>
      <c r="Z246">
        <f t="shared" si="69"/>
        <v>0</v>
      </c>
      <c r="AA246">
        <f t="shared" si="70"/>
        <v>0</v>
      </c>
      <c r="AB246">
        <f t="shared" si="71"/>
        <v>0</v>
      </c>
    </row>
    <row r="247" spans="1:28" x14ac:dyDescent="0.25">
      <c r="A247" s="2" t="s">
        <v>990</v>
      </c>
      <c r="B247" s="3">
        <v>3</v>
      </c>
      <c r="C247" s="3">
        <v>3</v>
      </c>
      <c r="D247" s="3">
        <v>34</v>
      </c>
      <c r="E247" s="3">
        <v>62.333333333333336</v>
      </c>
      <c r="F247" s="3">
        <v>105.33333333333333</v>
      </c>
      <c r="G247" s="3">
        <v>3</v>
      </c>
      <c r="H247" s="3">
        <v>86.841889999999992</v>
      </c>
      <c r="I247" s="3">
        <v>27</v>
      </c>
      <c r="J247" s="3">
        <v>29</v>
      </c>
      <c r="K247">
        <f t="shared" si="54"/>
        <v>19.058137207240698</v>
      </c>
      <c r="L247">
        <f t="shared" si="61"/>
        <v>0</v>
      </c>
      <c r="M247">
        <f t="shared" si="62"/>
        <v>1</v>
      </c>
      <c r="N247">
        <f t="shared" si="63"/>
        <v>0</v>
      </c>
      <c r="O247">
        <f t="shared" si="64"/>
        <v>0</v>
      </c>
      <c r="P247">
        <f t="shared" si="55"/>
        <v>0</v>
      </c>
      <c r="Q247">
        <f t="shared" si="56"/>
        <v>1</v>
      </c>
      <c r="R247">
        <f t="shared" si="57"/>
        <v>0</v>
      </c>
      <c r="S247">
        <f t="shared" si="58"/>
        <v>0</v>
      </c>
      <c r="T247">
        <f t="shared" si="59"/>
        <v>0</v>
      </c>
      <c r="U247">
        <f t="shared" si="60"/>
        <v>0</v>
      </c>
      <c r="V247">
        <f t="shared" si="65"/>
        <v>1</v>
      </c>
      <c r="W247">
        <f t="shared" si="66"/>
        <v>0</v>
      </c>
      <c r="X247">
        <f t="shared" si="67"/>
        <v>0</v>
      </c>
      <c r="Y247">
        <f t="shared" si="68"/>
        <v>0</v>
      </c>
      <c r="Z247">
        <f t="shared" si="69"/>
        <v>0</v>
      </c>
      <c r="AA247">
        <f t="shared" si="70"/>
        <v>0</v>
      </c>
      <c r="AB247">
        <f t="shared" si="71"/>
        <v>2</v>
      </c>
    </row>
    <row r="248" spans="1:28" x14ac:dyDescent="0.25">
      <c r="A248" s="2" t="s">
        <v>1025</v>
      </c>
      <c r="B248" s="3">
        <v>2</v>
      </c>
      <c r="C248" s="3">
        <v>2</v>
      </c>
      <c r="D248" s="3">
        <v>33</v>
      </c>
      <c r="E248" s="3">
        <v>66.5</v>
      </c>
      <c r="F248" s="3">
        <v>202.5</v>
      </c>
      <c r="G248" s="3">
        <v>2</v>
      </c>
      <c r="H248" s="3">
        <v>66.537989999999994</v>
      </c>
      <c r="I248" s="3">
        <v>28</v>
      </c>
      <c r="J248" s="3">
        <v>29</v>
      </c>
      <c r="K248">
        <f t="shared" si="54"/>
        <v>32.191192266380234</v>
      </c>
      <c r="L248">
        <f t="shared" si="61"/>
        <v>0</v>
      </c>
      <c r="M248">
        <f t="shared" si="62"/>
        <v>0</v>
      </c>
      <c r="N248">
        <f t="shared" si="63"/>
        <v>0</v>
      </c>
      <c r="O248">
        <f t="shared" si="64"/>
        <v>1</v>
      </c>
      <c r="P248">
        <f t="shared" si="55"/>
        <v>0</v>
      </c>
      <c r="Q248">
        <f t="shared" si="56"/>
        <v>0</v>
      </c>
      <c r="R248">
        <f t="shared" si="57"/>
        <v>0</v>
      </c>
      <c r="S248">
        <f t="shared" si="58"/>
        <v>0</v>
      </c>
      <c r="T248">
        <f t="shared" si="59"/>
        <v>1</v>
      </c>
      <c r="U248">
        <f t="shared" si="60"/>
        <v>0</v>
      </c>
      <c r="V248">
        <f t="shared" si="65"/>
        <v>1</v>
      </c>
      <c r="W248">
        <f t="shared" si="66"/>
        <v>0</v>
      </c>
      <c r="X248">
        <f t="shared" si="67"/>
        <v>0</v>
      </c>
      <c r="Y248">
        <f t="shared" si="68"/>
        <v>0</v>
      </c>
      <c r="Z248">
        <f t="shared" si="69"/>
        <v>0</v>
      </c>
      <c r="AA248">
        <f t="shared" si="70"/>
        <v>0</v>
      </c>
      <c r="AB248">
        <f t="shared" si="71"/>
        <v>1</v>
      </c>
    </row>
    <row r="249" spans="1:28" x14ac:dyDescent="0.25">
      <c r="A249" s="2" t="s">
        <v>969</v>
      </c>
      <c r="B249" s="3">
        <v>2</v>
      </c>
      <c r="C249" s="3">
        <v>2</v>
      </c>
      <c r="D249" s="3">
        <v>23</v>
      </c>
      <c r="E249" s="3">
        <v>63</v>
      </c>
      <c r="F249" s="3">
        <v>131.5</v>
      </c>
      <c r="G249" s="3">
        <v>2</v>
      </c>
      <c r="H249" s="3">
        <v>76.208079999999995</v>
      </c>
      <c r="I249" s="3">
        <v>25</v>
      </c>
      <c r="J249" s="3">
        <v>25</v>
      </c>
      <c r="K249">
        <f t="shared" si="54"/>
        <v>23.291635172587554</v>
      </c>
      <c r="L249">
        <f t="shared" si="61"/>
        <v>0</v>
      </c>
      <c r="M249">
        <f t="shared" si="62"/>
        <v>1</v>
      </c>
      <c r="N249">
        <f t="shared" si="63"/>
        <v>0</v>
      </c>
      <c r="O249">
        <f t="shared" si="64"/>
        <v>0</v>
      </c>
      <c r="P249">
        <f t="shared" si="55"/>
        <v>0</v>
      </c>
      <c r="Q249">
        <f t="shared" si="56"/>
        <v>1</v>
      </c>
      <c r="R249">
        <f t="shared" si="57"/>
        <v>0</v>
      </c>
      <c r="S249">
        <f t="shared" si="58"/>
        <v>0</v>
      </c>
      <c r="T249">
        <f t="shared" si="59"/>
        <v>0</v>
      </c>
      <c r="U249">
        <f t="shared" si="60"/>
        <v>0</v>
      </c>
      <c r="V249">
        <f t="shared" si="65"/>
        <v>1</v>
      </c>
      <c r="W249">
        <f t="shared" si="66"/>
        <v>0</v>
      </c>
      <c r="X249">
        <f t="shared" si="67"/>
        <v>0</v>
      </c>
      <c r="Y249">
        <f t="shared" si="68"/>
        <v>0</v>
      </c>
      <c r="Z249">
        <f t="shared" si="69"/>
        <v>0</v>
      </c>
      <c r="AA249">
        <f t="shared" si="70"/>
        <v>0</v>
      </c>
      <c r="AB249">
        <f t="shared" si="71"/>
        <v>0</v>
      </c>
    </row>
    <row r="250" spans="1:28" x14ac:dyDescent="0.25">
      <c r="A250" s="2" t="s">
        <v>239</v>
      </c>
      <c r="B250" s="3">
        <v>3</v>
      </c>
      <c r="C250" s="3">
        <v>3</v>
      </c>
      <c r="D250" s="3">
        <v>34</v>
      </c>
      <c r="E250" s="3">
        <v>65.333333333333329</v>
      </c>
      <c r="F250" s="3">
        <v>186</v>
      </c>
      <c r="G250" s="3">
        <v>3</v>
      </c>
      <c r="H250" s="3">
        <v>67.89049</v>
      </c>
      <c r="I250" s="3">
        <v>23</v>
      </c>
      <c r="J250" s="3">
        <v>28</v>
      </c>
      <c r="K250">
        <f t="shared" si="54"/>
        <v>30.633642232403169</v>
      </c>
      <c r="L250">
        <f t="shared" si="61"/>
        <v>0</v>
      </c>
      <c r="M250">
        <f t="shared" si="62"/>
        <v>0</v>
      </c>
      <c r="N250">
        <f t="shared" si="63"/>
        <v>0</v>
      </c>
      <c r="O250">
        <f t="shared" si="64"/>
        <v>1</v>
      </c>
      <c r="P250">
        <f t="shared" si="55"/>
        <v>0</v>
      </c>
      <c r="Q250">
        <f t="shared" si="56"/>
        <v>0</v>
      </c>
      <c r="R250">
        <f t="shared" si="57"/>
        <v>0</v>
      </c>
      <c r="S250">
        <f t="shared" si="58"/>
        <v>0</v>
      </c>
      <c r="T250">
        <f t="shared" si="59"/>
        <v>1</v>
      </c>
      <c r="U250">
        <f t="shared" si="60"/>
        <v>0</v>
      </c>
      <c r="V250">
        <f t="shared" si="65"/>
        <v>0</v>
      </c>
      <c r="W250">
        <f t="shared" si="66"/>
        <v>1</v>
      </c>
      <c r="X250">
        <f t="shared" si="67"/>
        <v>0</v>
      </c>
      <c r="Y250">
        <f t="shared" si="68"/>
        <v>0</v>
      </c>
      <c r="Z250">
        <f t="shared" si="69"/>
        <v>0</v>
      </c>
      <c r="AA250">
        <f t="shared" si="70"/>
        <v>1</v>
      </c>
      <c r="AB250">
        <f t="shared" si="71"/>
        <v>5</v>
      </c>
    </row>
    <row r="251" spans="1:28" x14ac:dyDescent="0.25">
      <c r="A251" s="2" t="s">
        <v>130</v>
      </c>
      <c r="B251" s="3">
        <v>21</v>
      </c>
      <c r="C251" s="3">
        <v>11</v>
      </c>
      <c r="D251" s="3">
        <v>34</v>
      </c>
      <c r="E251" s="3">
        <v>64.454545454545453</v>
      </c>
      <c r="F251" s="3">
        <v>147.71428571428572</v>
      </c>
      <c r="G251" s="3">
        <v>26</v>
      </c>
      <c r="H251" s="3">
        <v>56.561259999999962</v>
      </c>
      <c r="I251" s="3">
        <v>26</v>
      </c>
      <c r="J251" s="3">
        <v>30</v>
      </c>
      <c r="K251">
        <f t="shared" si="54"/>
        <v>24.996011955324125</v>
      </c>
      <c r="L251">
        <f t="shared" si="61"/>
        <v>0</v>
      </c>
      <c r="M251">
        <f t="shared" si="62"/>
        <v>1</v>
      </c>
      <c r="N251">
        <f t="shared" si="63"/>
        <v>0</v>
      </c>
      <c r="O251">
        <f t="shared" si="64"/>
        <v>0</v>
      </c>
      <c r="P251">
        <f t="shared" si="55"/>
        <v>1</v>
      </c>
      <c r="Q251">
        <f t="shared" si="56"/>
        <v>0</v>
      </c>
      <c r="R251">
        <f t="shared" si="57"/>
        <v>0</v>
      </c>
      <c r="S251">
        <f t="shared" si="58"/>
        <v>0</v>
      </c>
      <c r="T251">
        <f t="shared" si="59"/>
        <v>0</v>
      </c>
      <c r="U251">
        <f t="shared" si="60"/>
        <v>0</v>
      </c>
      <c r="V251">
        <f t="shared" si="65"/>
        <v>1</v>
      </c>
      <c r="W251">
        <f t="shared" si="66"/>
        <v>0</v>
      </c>
      <c r="X251">
        <f t="shared" si="67"/>
        <v>0</v>
      </c>
      <c r="Y251">
        <f t="shared" si="68"/>
        <v>0</v>
      </c>
      <c r="Z251">
        <f t="shared" si="69"/>
        <v>0</v>
      </c>
      <c r="AA251">
        <f t="shared" si="70"/>
        <v>0</v>
      </c>
      <c r="AB251">
        <f t="shared" si="71"/>
        <v>4</v>
      </c>
    </row>
    <row r="252" spans="1:28" x14ac:dyDescent="0.25">
      <c r="A252" s="2" t="s">
        <v>590</v>
      </c>
      <c r="B252" s="3">
        <v>4</v>
      </c>
      <c r="C252" s="3">
        <v>4</v>
      </c>
      <c r="D252" s="3">
        <v>33</v>
      </c>
      <c r="E252" s="3">
        <v>70</v>
      </c>
      <c r="F252" s="3">
        <v>237</v>
      </c>
      <c r="G252" s="3">
        <v>4</v>
      </c>
      <c r="H252" s="3">
        <v>77.349760000000003</v>
      </c>
      <c r="I252" s="3">
        <v>20</v>
      </c>
      <c r="J252" s="3">
        <v>27</v>
      </c>
      <c r="K252">
        <f t="shared" si="54"/>
        <v>34.002244897959187</v>
      </c>
      <c r="L252">
        <f t="shared" si="61"/>
        <v>0</v>
      </c>
      <c r="M252">
        <f t="shared" si="62"/>
        <v>0</v>
      </c>
      <c r="N252">
        <f t="shared" si="63"/>
        <v>0</v>
      </c>
      <c r="O252">
        <f t="shared" si="64"/>
        <v>1</v>
      </c>
      <c r="P252">
        <f t="shared" si="55"/>
        <v>0</v>
      </c>
      <c r="Q252">
        <f t="shared" si="56"/>
        <v>0</v>
      </c>
      <c r="R252">
        <f t="shared" si="57"/>
        <v>0</v>
      </c>
      <c r="S252">
        <f t="shared" si="58"/>
        <v>0</v>
      </c>
      <c r="T252">
        <f t="shared" si="59"/>
        <v>0</v>
      </c>
      <c r="U252">
        <f t="shared" si="60"/>
        <v>1</v>
      </c>
      <c r="V252">
        <f t="shared" si="65"/>
        <v>0</v>
      </c>
      <c r="W252">
        <f t="shared" si="66"/>
        <v>1</v>
      </c>
      <c r="X252">
        <f t="shared" si="67"/>
        <v>0</v>
      </c>
      <c r="Y252">
        <f t="shared" si="68"/>
        <v>0</v>
      </c>
      <c r="Z252">
        <f t="shared" si="69"/>
        <v>0</v>
      </c>
      <c r="AA252">
        <f t="shared" si="70"/>
        <v>1</v>
      </c>
      <c r="AB252">
        <f t="shared" si="71"/>
        <v>7</v>
      </c>
    </row>
    <row r="253" spans="1:28" x14ac:dyDescent="0.25">
      <c r="A253" s="2" t="s">
        <v>355</v>
      </c>
      <c r="B253" s="3">
        <v>4</v>
      </c>
      <c r="C253" s="3">
        <v>4</v>
      </c>
      <c r="D253" s="3">
        <v>33</v>
      </c>
      <c r="E253" s="3">
        <v>67</v>
      </c>
      <c r="F253" s="3">
        <v>157.5</v>
      </c>
      <c r="G253" s="3">
        <v>5</v>
      </c>
      <c r="H253" s="3">
        <v>69.264885000000007</v>
      </c>
      <c r="I253" s="3">
        <v>19</v>
      </c>
      <c r="J253" s="3">
        <v>25</v>
      </c>
      <c r="K253">
        <f t="shared" si="54"/>
        <v>24.665292938293607</v>
      </c>
      <c r="L253">
        <f t="shared" si="61"/>
        <v>0</v>
      </c>
      <c r="M253">
        <f t="shared" si="62"/>
        <v>1</v>
      </c>
      <c r="N253">
        <f t="shared" si="63"/>
        <v>0</v>
      </c>
      <c r="O253">
        <f t="shared" si="64"/>
        <v>0</v>
      </c>
      <c r="P253">
        <f t="shared" si="55"/>
        <v>0</v>
      </c>
      <c r="Q253">
        <f t="shared" si="56"/>
        <v>1</v>
      </c>
      <c r="R253">
        <f t="shared" si="57"/>
        <v>0</v>
      </c>
      <c r="S253">
        <f t="shared" si="58"/>
        <v>0</v>
      </c>
      <c r="T253">
        <f t="shared" si="59"/>
        <v>0</v>
      </c>
      <c r="U253">
        <f t="shared" si="60"/>
        <v>0</v>
      </c>
      <c r="V253">
        <f t="shared" si="65"/>
        <v>0</v>
      </c>
      <c r="W253">
        <f t="shared" si="66"/>
        <v>1</v>
      </c>
      <c r="X253">
        <f t="shared" si="67"/>
        <v>0</v>
      </c>
      <c r="Y253">
        <f t="shared" si="68"/>
        <v>1</v>
      </c>
      <c r="Z253">
        <f t="shared" si="69"/>
        <v>0</v>
      </c>
      <c r="AA253">
        <f t="shared" si="70"/>
        <v>0</v>
      </c>
      <c r="AB253">
        <f t="shared" si="71"/>
        <v>6</v>
      </c>
    </row>
    <row r="254" spans="1:28" x14ac:dyDescent="0.25">
      <c r="A254" s="2" t="s">
        <v>1148</v>
      </c>
      <c r="B254" s="3">
        <v>3</v>
      </c>
      <c r="C254" s="3">
        <v>3</v>
      </c>
      <c r="D254" s="3">
        <v>33</v>
      </c>
      <c r="E254" s="3">
        <v>70</v>
      </c>
      <c r="F254" s="3">
        <v>225</v>
      </c>
      <c r="G254" s="3">
        <v>3</v>
      </c>
      <c r="H254" s="3">
        <v>73.590689999999995</v>
      </c>
      <c r="I254" s="3">
        <v>27</v>
      </c>
      <c r="J254" s="3">
        <v>29</v>
      </c>
      <c r="K254">
        <f t="shared" si="54"/>
        <v>32.280612244897959</v>
      </c>
      <c r="L254">
        <f t="shared" si="61"/>
        <v>0</v>
      </c>
      <c r="M254">
        <f t="shared" si="62"/>
        <v>0</v>
      </c>
      <c r="N254">
        <f t="shared" si="63"/>
        <v>0</v>
      </c>
      <c r="O254">
        <f t="shared" si="64"/>
        <v>1</v>
      </c>
      <c r="P254">
        <f t="shared" si="55"/>
        <v>0</v>
      </c>
      <c r="Q254">
        <f t="shared" si="56"/>
        <v>0</v>
      </c>
      <c r="R254">
        <f t="shared" si="57"/>
        <v>0</v>
      </c>
      <c r="S254">
        <f t="shared" si="58"/>
        <v>0</v>
      </c>
      <c r="T254">
        <f t="shared" si="59"/>
        <v>0</v>
      </c>
      <c r="U254">
        <f t="shared" si="60"/>
        <v>1</v>
      </c>
      <c r="V254">
        <f t="shared" si="65"/>
        <v>1</v>
      </c>
      <c r="W254">
        <f t="shared" si="66"/>
        <v>0</v>
      </c>
      <c r="X254">
        <f t="shared" si="67"/>
        <v>0</v>
      </c>
      <c r="Y254">
        <f t="shared" si="68"/>
        <v>0</v>
      </c>
      <c r="Z254">
        <f t="shared" si="69"/>
        <v>0</v>
      </c>
      <c r="AA254">
        <f t="shared" si="70"/>
        <v>0</v>
      </c>
      <c r="AB254">
        <f t="shared" si="71"/>
        <v>2</v>
      </c>
    </row>
    <row r="255" spans="1:28" x14ac:dyDescent="0.25">
      <c r="A255" s="2" t="s">
        <v>243</v>
      </c>
      <c r="B255" s="3">
        <v>5</v>
      </c>
      <c r="C255" s="3">
        <v>5</v>
      </c>
      <c r="D255" s="3">
        <v>33</v>
      </c>
      <c r="E255" s="3">
        <v>70</v>
      </c>
      <c r="F255" s="3">
        <v>198.4</v>
      </c>
      <c r="G255" s="3">
        <v>5</v>
      </c>
      <c r="H255" s="3">
        <v>63.718001999999998</v>
      </c>
      <c r="I255" s="3">
        <v>26</v>
      </c>
      <c r="J255" s="3">
        <v>30</v>
      </c>
      <c r="K255">
        <f t="shared" si="54"/>
        <v>28.464326530612247</v>
      </c>
      <c r="L255">
        <f t="shared" si="61"/>
        <v>0</v>
      </c>
      <c r="M255">
        <f t="shared" si="62"/>
        <v>0</v>
      </c>
      <c r="N255">
        <f t="shared" si="63"/>
        <v>1</v>
      </c>
      <c r="O255">
        <f t="shared" si="64"/>
        <v>0</v>
      </c>
      <c r="P255">
        <f t="shared" si="55"/>
        <v>0</v>
      </c>
      <c r="Q255">
        <f t="shared" si="56"/>
        <v>0</v>
      </c>
      <c r="R255">
        <f t="shared" si="57"/>
        <v>1</v>
      </c>
      <c r="S255">
        <f t="shared" si="58"/>
        <v>0</v>
      </c>
      <c r="T255">
        <f t="shared" si="59"/>
        <v>0</v>
      </c>
      <c r="U255">
        <f t="shared" si="60"/>
        <v>0</v>
      </c>
      <c r="V255">
        <f t="shared" si="65"/>
        <v>1</v>
      </c>
      <c r="W255">
        <f t="shared" si="66"/>
        <v>0</v>
      </c>
      <c r="X255">
        <f t="shared" si="67"/>
        <v>0</v>
      </c>
      <c r="Y255">
        <f t="shared" si="68"/>
        <v>0</v>
      </c>
      <c r="Z255">
        <f t="shared" si="69"/>
        <v>0</v>
      </c>
      <c r="AA255">
        <f t="shared" si="70"/>
        <v>0</v>
      </c>
      <c r="AB255">
        <f t="shared" si="71"/>
        <v>4</v>
      </c>
    </row>
    <row r="256" spans="1:28" x14ac:dyDescent="0.25">
      <c r="A256" s="2" t="s">
        <v>958</v>
      </c>
      <c r="B256" s="3">
        <v>2</v>
      </c>
      <c r="C256" s="3">
        <v>2</v>
      </c>
      <c r="D256" s="3">
        <v>33</v>
      </c>
      <c r="E256" s="3">
        <v>64</v>
      </c>
      <c r="F256" s="3">
        <v>185.5</v>
      </c>
      <c r="G256" s="3">
        <v>2</v>
      </c>
      <c r="H256" s="3">
        <v>52.42163</v>
      </c>
      <c r="I256" s="3">
        <v>27</v>
      </c>
      <c r="J256" s="3">
        <v>28</v>
      </c>
      <c r="K256">
        <f t="shared" si="54"/>
        <v>31.8375244140625</v>
      </c>
      <c r="L256">
        <f t="shared" si="61"/>
        <v>0</v>
      </c>
      <c r="M256">
        <f t="shared" si="62"/>
        <v>0</v>
      </c>
      <c r="N256">
        <f t="shared" si="63"/>
        <v>0</v>
      </c>
      <c r="O256">
        <f t="shared" si="64"/>
        <v>1</v>
      </c>
      <c r="P256">
        <f t="shared" si="55"/>
        <v>0</v>
      </c>
      <c r="Q256">
        <f t="shared" si="56"/>
        <v>0</v>
      </c>
      <c r="R256">
        <f t="shared" si="57"/>
        <v>0</v>
      </c>
      <c r="S256">
        <f t="shared" si="58"/>
        <v>0</v>
      </c>
      <c r="T256">
        <f t="shared" si="59"/>
        <v>1</v>
      </c>
      <c r="U256">
        <f t="shared" si="60"/>
        <v>0</v>
      </c>
      <c r="V256">
        <f t="shared" si="65"/>
        <v>1</v>
      </c>
      <c r="W256">
        <f t="shared" si="66"/>
        <v>0</v>
      </c>
      <c r="X256">
        <f t="shared" si="67"/>
        <v>0</v>
      </c>
      <c r="Y256">
        <f t="shared" si="68"/>
        <v>0</v>
      </c>
      <c r="Z256">
        <f t="shared" si="69"/>
        <v>0</v>
      </c>
      <c r="AA256">
        <f t="shared" si="70"/>
        <v>0</v>
      </c>
      <c r="AB256">
        <f t="shared" si="71"/>
        <v>1</v>
      </c>
    </row>
    <row r="257" spans="1:28" x14ac:dyDescent="0.25">
      <c r="A257" s="2" t="s">
        <v>796</v>
      </c>
      <c r="B257" s="3">
        <v>8</v>
      </c>
      <c r="C257" s="3">
        <v>8</v>
      </c>
      <c r="D257" s="3">
        <v>33</v>
      </c>
      <c r="E257" s="3">
        <v>70.125</v>
      </c>
      <c r="F257" s="3">
        <v>167.625</v>
      </c>
      <c r="G257" s="3">
        <v>8</v>
      </c>
      <c r="H257" s="3">
        <v>68.780289999999994</v>
      </c>
      <c r="I257" s="3">
        <v>27</v>
      </c>
      <c r="J257" s="3">
        <v>30</v>
      </c>
      <c r="K257">
        <f t="shared" si="54"/>
        <v>23.963396150876491</v>
      </c>
      <c r="L257">
        <f t="shared" si="61"/>
        <v>0</v>
      </c>
      <c r="M257">
        <f t="shared" si="62"/>
        <v>1</v>
      </c>
      <c r="N257">
        <f t="shared" si="63"/>
        <v>0</v>
      </c>
      <c r="O257">
        <f t="shared" si="64"/>
        <v>0</v>
      </c>
      <c r="P257">
        <f t="shared" si="55"/>
        <v>0</v>
      </c>
      <c r="Q257">
        <f t="shared" si="56"/>
        <v>1</v>
      </c>
      <c r="R257">
        <f t="shared" si="57"/>
        <v>0</v>
      </c>
      <c r="S257">
        <f t="shared" si="58"/>
        <v>0</v>
      </c>
      <c r="T257">
        <f t="shared" si="59"/>
        <v>0</v>
      </c>
      <c r="U257">
        <f t="shared" si="60"/>
        <v>0</v>
      </c>
      <c r="V257">
        <f t="shared" si="65"/>
        <v>1</v>
      </c>
      <c r="W257">
        <f t="shared" si="66"/>
        <v>0</v>
      </c>
      <c r="X257">
        <f t="shared" si="67"/>
        <v>0</v>
      </c>
      <c r="Y257">
        <f t="shared" si="68"/>
        <v>0</v>
      </c>
      <c r="Z257">
        <f t="shared" si="69"/>
        <v>0</v>
      </c>
      <c r="AA257">
        <f t="shared" si="70"/>
        <v>0</v>
      </c>
      <c r="AB257">
        <f t="shared" si="71"/>
        <v>3</v>
      </c>
    </row>
    <row r="258" spans="1:28" x14ac:dyDescent="0.25">
      <c r="A258" s="2" t="s">
        <v>787</v>
      </c>
      <c r="B258" s="3">
        <v>9</v>
      </c>
      <c r="C258" s="3">
        <v>9</v>
      </c>
      <c r="D258" s="3">
        <v>33</v>
      </c>
      <c r="E258" s="3">
        <v>66.333333333333329</v>
      </c>
      <c r="F258" s="3">
        <v>187.22222222222223</v>
      </c>
      <c r="G258" s="3">
        <v>9</v>
      </c>
      <c r="H258" s="3">
        <v>65.719370000000012</v>
      </c>
      <c r="I258" s="3">
        <v>29</v>
      </c>
      <c r="J258" s="3">
        <v>30</v>
      </c>
      <c r="K258">
        <f t="shared" si="54"/>
        <v>29.912249690664382</v>
      </c>
      <c r="L258">
        <f t="shared" si="61"/>
        <v>0</v>
      </c>
      <c r="M258">
        <f t="shared" si="62"/>
        <v>0</v>
      </c>
      <c r="N258">
        <f t="shared" si="63"/>
        <v>1</v>
      </c>
      <c r="O258">
        <f t="shared" si="64"/>
        <v>0</v>
      </c>
      <c r="P258">
        <f t="shared" si="55"/>
        <v>0</v>
      </c>
      <c r="Q258">
        <f t="shared" si="56"/>
        <v>0</v>
      </c>
      <c r="R258">
        <f t="shared" si="57"/>
        <v>1</v>
      </c>
      <c r="S258">
        <f t="shared" si="58"/>
        <v>0</v>
      </c>
      <c r="T258">
        <f t="shared" si="59"/>
        <v>0</v>
      </c>
      <c r="U258">
        <f t="shared" si="60"/>
        <v>0</v>
      </c>
      <c r="V258">
        <f t="shared" si="65"/>
        <v>1</v>
      </c>
      <c r="W258">
        <f t="shared" si="66"/>
        <v>0</v>
      </c>
      <c r="X258">
        <f t="shared" si="67"/>
        <v>0</v>
      </c>
      <c r="Y258">
        <f t="shared" si="68"/>
        <v>0</v>
      </c>
      <c r="Z258">
        <f t="shared" si="69"/>
        <v>0</v>
      </c>
      <c r="AA258">
        <f t="shared" si="70"/>
        <v>0</v>
      </c>
      <c r="AB258">
        <f t="shared" si="71"/>
        <v>1</v>
      </c>
    </row>
    <row r="259" spans="1:28" x14ac:dyDescent="0.25">
      <c r="A259" s="2" t="s">
        <v>143</v>
      </c>
      <c r="B259" s="3">
        <v>14</v>
      </c>
      <c r="C259" s="3">
        <v>12</v>
      </c>
      <c r="D259" s="3">
        <v>33</v>
      </c>
      <c r="E259" s="3">
        <v>68.833333333333329</v>
      </c>
      <c r="F259" s="3">
        <v>172.21428571428572</v>
      </c>
      <c r="G259" s="3">
        <v>14</v>
      </c>
      <c r="H259" s="3">
        <v>69.609856000000008</v>
      </c>
      <c r="I259" s="3">
        <v>26</v>
      </c>
      <c r="J259" s="3">
        <v>30</v>
      </c>
      <c r="K259">
        <f t="shared" si="54"/>
        <v>25.552117576213401</v>
      </c>
      <c r="L259">
        <f t="shared" si="61"/>
        <v>0</v>
      </c>
      <c r="M259">
        <f t="shared" si="62"/>
        <v>0</v>
      </c>
      <c r="N259">
        <f t="shared" si="63"/>
        <v>1</v>
      </c>
      <c r="O259">
        <f t="shared" si="64"/>
        <v>0</v>
      </c>
      <c r="P259">
        <f t="shared" si="55"/>
        <v>0</v>
      </c>
      <c r="Q259">
        <f t="shared" si="56"/>
        <v>0</v>
      </c>
      <c r="R259">
        <f t="shared" si="57"/>
        <v>0</v>
      </c>
      <c r="S259">
        <f t="shared" si="58"/>
        <v>1</v>
      </c>
      <c r="T259">
        <f t="shared" si="59"/>
        <v>0</v>
      </c>
      <c r="U259">
        <f t="shared" si="60"/>
        <v>0</v>
      </c>
      <c r="V259">
        <f t="shared" si="65"/>
        <v>1</v>
      </c>
      <c r="W259">
        <f t="shared" si="66"/>
        <v>0</v>
      </c>
      <c r="X259">
        <f t="shared" si="67"/>
        <v>0</v>
      </c>
      <c r="Y259">
        <f t="shared" si="68"/>
        <v>0</v>
      </c>
      <c r="Z259">
        <f t="shared" si="69"/>
        <v>0</v>
      </c>
      <c r="AA259">
        <f t="shared" si="70"/>
        <v>0</v>
      </c>
      <c r="AB259">
        <f t="shared" si="71"/>
        <v>4</v>
      </c>
    </row>
    <row r="260" spans="1:28" x14ac:dyDescent="0.25">
      <c r="A260" s="2" t="s">
        <v>712</v>
      </c>
      <c r="B260" s="3">
        <v>2</v>
      </c>
      <c r="C260" s="3">
        <v>2</v>
      </c>
      <c r="D260" s="3">
        <v>34</v>
      </c>
      <c r="E260" s="3">
        <v>62</v>
      </c>
      <c r="F260" s="3">
        <v>152.5</v>
      </c>
      <c r="G260" s="3">
        <v>2</v>
      </c>
      <c r="H260" s="3">
        <v>66.880219999999994</v>
      </c>
      <c r="I260" s="3">
        <v>27</v>
      </c>
      <c r="J260" s="3">
        <v>30</v>
      </c>
      <c r="K260">
        <f t="shared" si="54"/>
        <v>27.889568158168576</v>
      </c>
      <c r="L260">
        <f t="shared" si="61"/>
        <v>0</v>
      </c>
      <c r="M260">
        <f t="shared" si="62"/>
        <v>0</v>
      </c>
      <c r="N260">
        <f t="shared" si="63"/>
        <v>1</v>
      </c>
      <c r="O260">
        <f t="shared" si="64"/>
        <v>0</v>
      </c>
      <c r="P260">
        <f t="shared" si="55"/>
        <v>0</v>
      </c>
      <c r="Q260">
        <f t="shared" si="56"/>
        <v>0</v>
      </c>
      <c r="R260">
        <f t="shared" si="57"/>
        <v>1</v>
      </c>
      <c r="S260">
        <f t="shared" si="58"/>
        <v>0</v>
      </c>
      <c r="T260">
        <f t="shared" si="59"/>
        <v>0</v>
      </c>
      <c r="U260">
        <f t="shared" si="60"/>
        <v>0</v>
      </c>
      <c r="V260">
        <f t="shared" si="65"/>
        <v>1</v>
      </c>
      <c r="W260">
        <f t="shared" si="66"/>
        <v>0</v>
      </c>
      <c r="X260">
        <f t="shared" si="67"/>
        <v>0</v>
      </c>
      <c r="Y260">
        <f t="shared" si="68"/>
        <v>0</v>
      </c>
      <c r="Z260">
        <f t="shared" si="69"/>
        <v>0</v>
      </c>
      <c r="AA260">
        <f t="shared" si="70"/>
        <v>0</v>
      </c>
      <c r="AB260">
        <f t="shared" si="71"/>
        <v>3</v>
      </c>
    </row>
    <row r="261" spans="1:28" x14ac:dyDescent="0.25">
      <c r="A261" s="2" t="s">
        <v>207</v>
      </c>
      <c r="B261" s="3">
        <v>6</v>
      </c>
      <c r="C261" s="3">
        <v>6</v>
      </c>
      <c r="D261" s="3">
        <v>33</v>
      </c>
      <c r="E261" s="3">
        <v>61</v>
      </c>
      <c r="F261" s="3">
        <v>126.83333333333333</v>
      </c>
      <c r="G261" s="3">
        <v>6</v>
      </c>
      <c r="H261" s="3">
        <v>60.052019999999992</v>
      </c>
      <c r="I261" s="3">
        <v>29</v>
      </c>
      <c r="J261" s="3">
        <v>30</v>
      </c>
      <c r="K261">
        <f t="shared" ref="K261:K324" si="72">BMI(GETPIVOTDATA("Average of height",$A$4,"Subject",A261),GETPIVOTDATA("Average of weight",$A$4,"Subject",A261))</f>
        <v>23.962330914628684</v>
      </c>
      <c r="L261">
        <f t="shared" si="61"/>
        <v>0</v>
      </c>
      <c r="M261">
        <f t="shared" si="62"/>
        <v>1</v>
      </c>
      <c r="N261">
        <f t="shared" si="63"/>
        <v>0</v>
      </c>
      <c r="O261">
        <f t="shared" si="64"/>
        <v>0</v>
      </c>
      <c r="P261">
        <f t="shared" ref="P261:P324" si="73">Hunder67(M261,GETPIVOTDATA("Average of ageAtEntry",$A$4,"Subject",A261))</f>
        <v>1</v>
      </c>
      <c r="Q261">
        <f t="shared" ref="Q261:Q324" si="74">Hover67(M261,GETPIVOTDATA("Average of ageAtEntry",$A$4,"Subject",A261))</f>
        <v>0</v>
      </c>
      <c r="R261">
        <f t="shared" ref="R261:R324" si="75">OWunder67(N261,GETPIVOTDATA("Average of ageAtEntry",$A$4,"Subject",A261))</f>
        <v>0</v>
      </c>
      <c r="S261">
        <f t="shared" ref="S261:S324" si="76">OWover67(N261,GETPIVOTDATA("Average of ageAtEntry",$A$4,"Subject",A261))</f>
        <v>0</v>
      </c>
      <c r="T261">
        <f t="shared" ref="T261:T324" si="77">Ounder67(O261,GETPIVOTDATA("Average of ageAtEntry",$A$4,"Subject",A261))</f>
        <v>0</v>
      </c>
      <c r="U261">
        <f t="shared" ref="U261:U324" si="78">Oover67(O261,GETPIVOTDATA("Average of ageAtEntry",$A$4,"Subject",A261))</f>
        <v>0</v>
      </c>
      <c r="V261">
        <f t="shared" si="65"/>
        <v>1</v>
      </c>
      <c r="W261">
        <f t="shared" si="66"/>
        <v>0</v>
      </c>
      <c r="X261">
        <f t="shared" si="67"/>
        <v>0</v>
      </c>
      <c r="Y261">
        <f t="shared" si="68"/>
        <v>0</v>
      </c>
      <c r="Z261">
        <f t="shared" si="69"/>
        <v>0</v>
      </c>
      <c r="AA261">
        <f t="shared" si="70"/>
        <v>0</v>
      </c>
      <c r="AB261">
        <f t="shared" si="71"/>
        <v>1</v>
      </c>
    </row>
    <row r="262" spans="1:28" x14ac:dyDescent="0.25">
      <c r="A262" s="2" t="s">
        <v>932</v>
      </c>
      <c r="B262" s="3">
        <v>4</v>
      </c>
      <c r="C262" s="3">
        <v>4</v>
      </c>
      <c r="D262" s="3">
        <v>34</v>
      </c>
      <c r="E262" s="3">
        <v>66.5</v>
      </c>
      <c r="F262" s="3">
        <v>125</v>
      </c>
      <c r="G262" s="3">
        <v>4</v>
      </c>
      <c r="H262" s="3">
        <v>63.353867000000001</v>
      </c>
      <c r="I262" s="3">
        <v>16</v>
      </c>
      <c r="J262" s="3">
        <v>24</v>
      </c>
      <c r="K262">
        <f t="shared" si="72"/>
        <v>19.871106337271751</v>
      </c>
      <c r="L262">
        <f t="shared" ref="L262:L325" si="79">underWeight(K262)</f>
        <v>0</v>
      </c>
      <c r="M262">
        <f t="shared" ref="M262:M325" si="80">healthy(K262)</f>
        <v>1</v>
      </c>
      <c r="N262">
        <f t="shared" ref="N262:N325" si="81">overWeight(K262)</f>
        <v>0</v>
      </c>
      <c r="O262">
        <f t="shared" ref="O262:O325" si="82">obese(K262)</f>
        <v>0</v>
      </c>
      <c r="P262">
        <f t="shared" si="73"/>
        <v>1</v>
      </c>
      <c r="Q262">
        <f t="shared" si="74"/>
        <v>0</v>
      </c>
      <c r="R262">
        <f t="shared" si="75"/>
        <v>0</v>
      </c>
      <c r="S262">
        <f t="shared" si="76"/>
        <v>0</v>
      </c>
      <c r="T262">
        <f t="shared" si="77"/>
        <v>0</v>
      </c>
      <c r="U262">
        <f t="shared" si="78"/>
        <v>0</v>
      </c>
      <c r="V262">
        <f t="shared" ref="V262:V325" si="83">cognitivelyNormal(GETPIVOTDATA("Min of mmse",$A$4,"Subject",A262))</f>
        <v>0</v>
      </c>
      <c r="W262">
        <f t="shared" ref="W262:W325" si="84">Dementia(GETPIVOTDATA("Min of mmse",$A$4,"Subject",A262))</f>
        <v>1</v>
      </c>
      <c r="X262">
        <f t="shared" ref="X262:X325" si="85">underweightanddementia(L262,W262)</f>
        <v>0</v>
      </c>
      <c r="Y262">
        <f t="shared" ref="Y262:Y325" si="86">healthyanddementia(M262,W262)</f>
        <v>1</v>
      </c>
      <c r="Z262">
        <f t="shared" ref="Z262:Z325" si="87">overweightanddementia(N262,W262)</f>
        <v>0</v>
      </c>
      <c r="AA262">
        <f t="shared" ref="AA262:AA325" si="88">obeseanddementia(O262,W262)</f>
        <v>0</v>
      </c>
      <c r="AB262">
        <f t="shared" ref="AB262:AB325" si="89">GETPIVOTDATA("Max of mmse",$A$4,"Subject",A262)-GETPIVOTDATA("Min of mmse",$A$4,"Subject",A262)</f>
        <v>8</v>
      </c>
    </row>
    <row r="263" spans="1:28" x14ac:dyDescent="0.25">
      <c r="A263" s="2" t="s">
        <v>344</v>
      </c>
      <c r="B263" s="3">
        <v>5</v>
      </c>
      <c r="C263" s="3">
        <v>5</v>
      </c>
      <c r="D263" s="3">
        <v>33</v>
      </c>
      <c r="E263" s="3">
        <v>63.4</v>
      </c>
      <c r="F263" s="3">
        <v>172.8</v>
      </c>
      <c r="G263" s="3">
        <v>5</v>
      </c>
      <c r="H263" s="3">
        <v>73.952089999999998</v>
      </c>
      <c r="I263" s="3">
        <v>24</v>
      </c>
      <c r="J263" s="3">
        <v>28</v>
      </c>
      <c r="K263">
        <f t="shared" si="72"/>
        <v>30.221815323070189</v>
      </c>
      <c r="L263">
        <f t="shared" si="79"/>
        <v>0</v>
      </c>
      <c r="M263">
        <f t="shared" si="80"/>
        <v>0</v>
      </c>
      <c r="N263">
        <f t="shared" si="81"/>
        <v>0</v>
      </c>
      <c r="O263">
        <f t="shared" si="82"/>
        <v>1</v>
      </c>
      <c r="P263">
        <f t="shared" si="73"/>
        <v>0</v>
      </c>
      <c r="Q263">
        <f t="shared" si="74"/>
        <v>0</v>
      </c>
      <c r="R263">
        <f t="shared" si="75"/>
        <v>0</v>
      </c>
      <c r="S263">
        <f t="shared" si="76"/>
        <v>0</v>
      </c>
      <c r="T263">
        <f t="shared" si="77"/>
        <v>0</v>
      </c>
      <c r="U263">
        <f t="shared" si="78"/>
        <v>1</v>
      </c>
      <c r="V263">
        <f t="shared" si="83"/>
        <v>0</v>
      </c>
      <c r="W263">
        <f t="shared" si="84"/>
        <v>1</v>
      </c>
      <c r="X263">
        <f t="shared" si="85"/>
        <v>0</v>
      </c>
      <c r="Y263">
        <f t="shared" si="86"/>
        <v>0</v>
      </c>
      <c r="Z263">
        <f t="shared" si="87"/>
        <v>0</v>
      </c>
      <c r="AA263">
        <f t="shared" si="88"/>
        <v>1</v>
      </c>
      <c r="AB263">
        <f t="shared" si="89"/>
        <v>4</v>
      </c>
    </row>
    <row r="264" spans="1:28" x14ac:dyDescent="0.25">
      <c r="A264" s="2" t="s">
        <v>861</v>
      </c>
      <c r="B264" s="3">
        <v>2</v>
      </c>
      <c r="C264" s="3">
        <v>2</v>
      </c>
      <c r="D264" s="3">
        <v>34</v>
      </c>
      <c r="E264" s="3">
        <v>68</v>
      </c>
      <c r="F264" s="3">
        <v>140</v>
      </c>
      <c r="G264" s="3">
        <v>2</v>
      </c>
      <c r="H264" s="3">
        <v>72.481864999999999</v>
      </c>
      <c r="I264" s="3">
        <v>28</v>
      </c>
      <c r="J264" s="3">
        <v>28</v>
      </c>
      <c r="K264">
        <f t="shared" si="72"/>
        <v>21.284602076124568</v>
      </c>
      <c r="L264">
        <f t="shared" si="79"/>
        <v>0</v>
      </c>
      <c r="M264">
        <f t="shared" si="80"/>
        <v>1</v>
      </c>
      <c r="N264">
        <f t="shared" si="81"/>
        <v>0</v>
      </c>
      <c r="O264">
        <f t="shared" si="82"/>
        <v>0</v>
      </c>
      <c r="P264">
        <f t="shared" si="73"/>
        <v>0</v>
      </c>
      <c r="Q264">
        <f t="shared" si="74"/>
        <v>1</v>
      </c>
      <c r="R264">
        <f t="shared" si="75"/>
        <v>0</v>
      </c>
      <c r="S264">
        <f t="shared" si="76"/>
        <v>0</v>
      </c>
      <c r="T264">
        <f t="shared" si="77"/>
        <v>0</v>
      </c>
      <c r="U264">
        <f t="shared" si="78"/>
        <v>0</v>
      </c>
      <c r="V264">
        <f t="shared" si="83"/>
        <v>1</v>
      </c>
      <c r="W264">
        <f t="shared" si="84"/>
        <v>0</v>
      </c>
      <c r="X264">
        <f t="shared" si="85"/>
        <v>0</v>
      </c>
      <c r="Y264">
        <f t="shared" si="86"/>
        <v>0</v>
      </c>
      <c r="Z264">
        <f t="shared" si="87"/>
        <v>0</v>
      </c>
      <c r="AA264">
        <f t="shared" si="88"/>
        <v>0</v>
      </c>
      <c r="AB264">
        <f t="shared" si="89"/>
        <v>0</v>
      </c>
    </row>
    <row r="265" spans="1:28" x14ac:dyDescent="0.25">
      <c r="A265" s="2" t="s">
        <v>850</v>
      </c>
      <c r="B265" s="3">
        <v>3</v>
      </c>
      <c r="C265" s="3">
        <v>3</v>
      </c>
      <c r="D265" s="3">
        <v>23</v>
      </c>
      <c r="E265" s="3">
        <v>72</v>
      </c>
      <c r="F265" s="3">
        <v>201.66666666666666</v>
      </c>
      <c r="G265" s="3">
        <v>4</v>
      </c>
      <c r="H265" s="3">
        <v>72.555785999999998</v>
      </c>
      <c r="I265" s="3">
        <v>26</v>
      </c>
      <c r="J265" s="3">
        <v>30</v>
      </c>
      <c r="K265">
        <f t="shared" si="72"/>
        <v>27.34792952674897</v>
      </c>
      <c r="L265">
        <f t="shared" si="79"/>
        <v>0</v>
      </c>
      <c r="M265">
        <f t="shared" si="80"/>
        <v>0</v>
      </c>
      <c r="N265">
        <f t="shared" si="81"/>
        <v>1</v>
      </c>
      <c r="O265">
        <f t="shared" si="82"/>
        <v>0</v>
      </c>
      <c r="P265">
        <f t="shared" si="73"/>
        <v>0</v>
      </c>
      <c r="Q265">
        <f t="shared" si="74"/>
        <v>0</v>
      </c>
      <c r="R265">
        <f t="shared" si="75"/>
        <v>0</v>
      </c>
      <c r="S265">
        <f t="shared" si="76"/>
        <v>1</v>
      </c>
      <c r="T265">
        <f t="shared" si="77"/>
        <v>0</v>
      </c>
      <c r="U265">
        <f t="shared" si="78"/>
        <v>0</v>
      </c>
      <c r="V265">
        <f t="shared" si="83"/>
        <v>1</v>
      </c>
      <c r="W265">
        <f t="shared" si="84"/>
        <v>0</v>
      </c>
      <c r="X265">
        <f t="shared" si="85"/>
        <v>0</v>
      </c>
      <c r="Y265">
        <f t="shared" si="86"/>
        <v>0</v>
      </c>
      <c r="Z265">
        <f t="shared" si="87"/>
        <v>0</v>
      </c>
      <c r="AA265">
        <f t="shared" si="88"/>
        <v>0</v>
      </c>
      <c r="AB265">
        <f t="shared" si="89"/>
        <v>4</v>
      </c>
    </row>
    <row r="266" spans="1:28" x14ac:dyDescent="0.25">
      <c r="A266" s="2" t="s">
        <v>774</v>
      </c>
      <c r="B266" s="3">
        <v>3</v>
      </c>
      <c r="C266" s="3">
        <v>3</v>
      </c>
      <c r="D266" s="3">
        <v>33</v>
      </c>
      <c r="E266" s="3">
        <v>68.666666666666671</v>
      </c>
      <c r="F266" s="3">
        <v>177.66666666666666</v>
      </c>
      <c r="G266" s="3">
        <v>3</v>
      </c>
      <c r="H266" s="3">
        <v>76.287475999999998</v>
      </c>
      <c r="I266" s="3">
        <v>29</v>
      </c>
      <c r="J266" s="3">
        <v>30</v>
      </c>
      <c r="K266">
        <f t="shared" si="72"/>
        <v>26.489230841738141</v>
      </c>
      <c r="L266">
        <f t="shared" si="79"/>
        <v>0</v>
      </c>
      <c r="M266">
        <f t="shared" si="80"/>
        <v>0</v>
      </c>
      <c r="N266">
        <f t="shared" si="81"/>
        <v>1</v>
      </c>
      <c r="O266">
        <f t="shared" si="82"/>
        <v>0</v>
      </c>
      <c r="P266">
        <f t="shared" si="73"/>
        <v>0</v>
      </c>
      <c r="Q266">
        <f t="shared" si="74"/>
        <v>0</v>
      </c>
      <c r="R266">
        <f t="shared" si="75"/>
        <v>0</v>
      </c>
      <c r="S266">
        <f t="shared" si="76"/>
        <v>1</v>
      </c>
      <c r="T266">
        <f t="shared" si="77"/>
        <v>0</v>
      </c>
      <c r="U266">
        <f t="shared" si="78"/>
        <v>0</v>
      </c>
      <c r="V266">
        <f t="shared" si="83"/>
        <v>1</v>
      </c>
      <c r="W266">
        <f t="shared" si="84"/>
        <v>0</v>
      </c>
      <c r="X266">
        <f t="shared" si="85"/>
        <v>0</v>
      </c>
      <c r="Y266">
        <f t="shared" si="86"/>
        <v>0</v>
      </c>
      <c r="Z266">
        <f t="shared" si="87"/>
        <v>0</v>
      </c>
      <c r="AA266">
        <f t="shared" si="88"/>
        <v>0</v>
      </c>
      <c r="AB266">
        <f t="shared" si="89"/>
        <v>1</v>
      </c>
    </row>
    <row r="267" spans="1:28" x14ac:dyDescent="0.25">
      <c r="A267" s="2" t="s">
        <v>358</v>
      </c>
      <c r="B267" s="3">
        <v>9</v>
      </c>
      <c r="C267" s="3">
        <v>9</v>
      </c>
      <c r="D267" s="3">
        <v>33</v>
      </c>
      <c r="E267" s="3">
        <v>64</v>
      </c>
      <c r="F267" s="3">
        <v>183.55555555555554</v>
      </c>
      <c r="G267" s="3">
        <v>9</v>
      </c>
      <c r="H267" s="3">
        <v>80.761120000000005</v>
      </c>
      <c r="I267" s="3">
        <v>21</v>
      </c>
      <c r="J267" s="3">
        <v>29</v>
      </c>
      <c r="K267">
        <f t="shared" si="72"/>
        <v>31.503797743055554</v>
      </c>
      <c r="L267">
        <f t="shared" si="79"/>
        <v>0</v>
      </c>
      <c r="M267">
        <f t="shared" si="80"/>
        <v>0</v>
      </c>
      <c r="N267">
        <f t="shared" si="81"/>
        <v>0</v>
      </c>
      <c r="O267">
        <f t="shared" si="82"/>
        <v>1</v>
      </c>
      <c r="P267">
        <f t="shared" si="73"/>
        <v>0</v>
      </c>
      <c r="Q267">
        <f t="shared" si="74"/>
        <v>0</v>
      </c>
      <c r="R267">
        <f t="shared" si="75"/>
        <v>0</v>
      </c>
      <c r="S267">
        <f t="shared" si="76"/>
        <v>0</v>
      </c>
      <c r="T267">
        <f t="shared" si="77"/>
        <v>0</v>
      </c>
      <c r="U267">
        <f t="shared" si="78"/>
        <v>1</v>
      </c>
      <c r="V267">
        <f t="shared" si="83"/>
        <v>0</v>
      </c>
      <c r="W267">
        <f t="shared" si="84"/>
        <v>1</v>
      </c>
      <c r="X267">
        <f t="shared" si="85"/>
        <v>0</v>
      </c>
      <c r="Y267">
        <f t="shared" si="86"/>
        <v>0</v>
      </c>
      <c r="Z267">
        <f t="shared" si="87"/>
        <v>0</v>
      </c>
      <c r="AA267">
        <f t="shared" si="88"/>
        <v>1</v>
      </c>
      <c r="AB267">
        <f t="shared" si="89"/>
        <v>8</v>
      </c>
    </row>
    <row r="268" spans="1:28" x14ac:dyDescent="0.25">
      <c r="A268" s="2" t="s">
        <v>56</v>
      </c>
      <c r="B268" s="3">
        <v>12</v>
      </c>
      <c r="C268" s="3">
        <v>6</v>
      </c>
      <c r="D268" s="3">
        <v>33</v>
      </c>
      <c r="E268" s="3">
        <v>70.666666666666671</v>
      </c>
      <c r="F268" s="3">
        <v>186.08333333333334</v>
      </c>
      <c r="G268" s="3">
        <v>12</v>
      </c>
      <c r="H268" s="3">
        <v>67.48254399999999</v>
      </c>
      <c r="I268" s="3">
        <v>17</v>
      </c>
      <c r="J268" s="3">
        <v>30</v>
      </c>
      <c r="K268">
        <f t="shared" si="72"/>
        <v>26.195916028835882</v>
      </c>
      <c r="L268">
        <f t="shared" si="79"/>
        <v>0</v>
      </c>
      <c r="M268">
        <f t="shared" si="80"/>
        <v>0</v>
      </c>
      <c r="N268">
        <f t="shared" si="81"/>
        <v>1</v>
      </c>
      <c r="O268">
        <f t="shared" si="82"/>
        <v>0</v>
      </c>
      <c r="P268">
        <f t="shared" si="73"/>
        <v>0</v>
      </c>
      <c r="Q268">
        <f t="shared" si="74"/>
        <v>0</v>
      </c>
      <c r="R268">
        <f t="shared" si="75"/>
        <v>1</v>
      </c>
      <c r="S268">
        <f t="shared" si="76"/>
        <v>0</v>
      </c>
      <c r="T268">
        <f t="shared" si="77"/>
        <v>0</v>
      </c>
      <c r="U268">
        <f t="shared" si="78"/>
        <v>0</v>
      </c>
      <c r="V268">
        <f t="shared" si="83"/>
        <v>0</v>
      </c>
      <c r="W268">
        <f t="shared" si="84"/>
        <v>1</v>
      </c>
      <c r="X268">
        <f t="shared" si="85"/>
        <v>0</v>
      </c>
      <c r="Y268">
        <f t="shared" si="86"/>
        <v>0</v>
      </c>
      <c r="Z268">
        <f t="shared" si="87"/>
        <v>1</v>
      </c>
      <c r="AA268">
        <f t="shared" si="88"/>
        <v>0</v>
      </c>
      <c r="AB268">
        <f t="shared" si="89"/>
        <v>13</v>
      </c>
    </row>
    <row r="269" spans="1:28" x14ac:dyDescent="0.25">
      <c r="A269" s="2" t="s">
        <v>334</v>
      </c>
      <c r="B269" s="3">
        <v>10</v>
      </c>
      <c r="C269" s="3">
        <v>10</v>
      </c>
      <c r="D269" s="3">
        <v>33</v>
      </c>
      <c r="E269" s="3">
        <v>64.099999999999994</v>
      </c>
      <c r="F269" s="3">
        <v>171.2</v>
      </c>
      <c r="G269" s="3">
        <v>10</v>
      </c>
      <c r="H269" s="3">
        <v>70.119095000000002</v>
      </c>
      <c r="I269" s="3">
        <v>29</v>
      </c>
      <c r="J269" s="3">
        <v>30</v>
      </c>
      <c r="K269">
        <f t="shared" si="72"/>
        <v>29.291595376763592</v>
      </c>
      <c r="L269">
        <f t="shared" si="79"/>
        <v>0</v>
      </c>
      <c r="M269">
        <f t="shared" si="80"/>
        <v>0</v>
      </c>
      <c r="N269">
        <f t="shared" si="81"/>
        <v>1</v>
      </c>
      <c r="O269">
        <f t="shared" si="82"/>
        <v>0</v>
      </c>
      <c r="P269">
        <f t="shared" si="73"/>
        <v>0</v>
      </c>
      <c r="Q269">
        <f t="shared" si="74"/>
        <v>0</v>
      </c>
      <c r="R269">
        <f t="shared" si="75"/>
        <v>0</v>
      </c>
      <c r="S269">
        <f t="shared" si="76"/>
        <v>1</v>
      </c>
      <c r="T269">
        <f t="shared" si="77"/>
        <v>0</v>
      </c>
      <c r="U269">
        <f t="shared" si="78"/>
        <v>0</v>
      </c>
      <c r="V269">
        <f t="shared" si="83"/>
        <v>1</v>
      </c>
      <c r="W269">
        <f t="shared" si="84"/>
        <v>0</v>
      </c>
      <c r="X269">
        <f t="shared" si="85"/>
        <v>0</v>
      </c>
      <c r="Y269">
        <f t="shared" si="86"/>
        <v>0</v>
      </c>
      <c r="Z269">
        <f t="shared" si="87"/>
        <v>0</v>
      </c>
      <c r="AA269">
        <f t="shared" si="88"/>
        <v>0</v>
      </c>
      <c r="AB269">
        <f t="shared" si="89"/>
        <v>1</v>
      </c>
    </row>
    <row r="270" spans="1:28" x14ac:dyDescent="0.25">
      <c r="A270" s="2" t="s">
        <v>998</v>
      </c>
      <c r="B270" s="3">
        <v>2</v>
      </c>
      <c r="C270" s="3">
        <v>2</v>
      </c>
      <c r="D270" s="3">
        <v>44</v>
      </c>
      <c r="E270" s="3">
        <v>68.5</v>
      </c>
      <c r="F270" s="3">
        <v>164.5</v>
      </c>
      <c r="G270" s="3">
        <v>2</v>
      </c>
      <c r="H270" s="3">
        <v>78.38467</v>
      </c>
      <c r="I270" s="3">
        <v>16</v>
      </c>
      <c r="J270" s="3">
        <v>22</v>
      </c>
      <c r="K270">
        <f t="shared" si="72"/>
        <v>24.645639085726465</v>
      </c>
      <c r="L270">
        <f t="shared" si="79"/>
        <v>0</v>
      </c>
      <c r="M270">
        <f t="shared" si="80"/>
        <v>1</v>
      </c>
      <c r="N270">
        <f t="shared" si="81"/>
        <v>0</v>
      </c>
      <c r="O270">
        <f t="shared" si="82"/>
        <v>0</v>
      </c>
      <c r="P270">
        <f t="shared" si="73"/>
        <v>0</v>
      </c>
      <c r="Q270">
        <f t="shared" si="74"/>
        <v>1</v>
      </c>
      <c r="R270">
        <f t="shared" si="75"/>
        <v>0</v>
      </c>
      <c r="S270">
        <f t="shared" si="76"/>
        <v>0</v>
      </c>
      <c r="T270">
        <f t="shared" si="77"/>
        <v>0</v>
      </c>
      <c r="U270">
        <f t="shared" si="78"/>
        <v>0</v>
      </c>
      <c r="V270">
        <f t="shared" si="83"/>
        <v>0</v>
      </c>
      <c r="W270">
        <f t="shared" si="84"/>
        <v>1</v>
      </c>
      <c r="X270">
        <f t="shared" si="85"/>
        <v>0</v>
      </c>
      <c r="Y270">
        <f t="shared" si="86"/>
        <v>1</v>
      </c>
      <c r="Z270">
        <f t="shared" si="87"/>
        <v>0</v>
      </c>
      <c r="AA270">
        <f t="shared" si="88"/>
        <v>0</v>
      </c>
      <c r="AB270">
        <f t="shared" si="89"/>
        <v>6</v>
      </c>
    </row>
    <row r="271" spans="1:28" x14ac:dyDescent="0.25">
      <c r="A271" s="2" t="s">
        <v>472</v>
      </c>
      <c r="B271" s="3">
        <v>10</v>
      </c>
      <c r="C271" s="3">
        <v>10</v>
      </c>
      <c r="D271" s="3">
        <v>33</v>
      </c>
      <c r="E271" s="3">
        <v>63.5</v>
      </c>
      <c r="F271" s="3">
        <v>174.7</v>
      </c>
      <c r="G271" s="3">
        <v>13</v>
      </c>
      <c r="H271" s="3">
        <v>66.409310000000005</v>
      </c>
      <c r="I271" s="3">
        <v>29</v>
      </c>
      <c r="J271" s="3">
        <v>30</v>
      </c>
      <c r="K271">
        <f t="shared" si="72"/>
        <v>30.45795771591543</v>
      </c>
      <c r="L271">
        <f t="shared" si="79"/>
        <v>0</v>
      </c>
      <c r="M271">
        <f t="shared" si="80"/>
        <v>0</v>
      </c>
      <c r="N271">
        <f t="shared" si="81"/>
        <v>0</v>
      </c>
      <c r="O271">
        <f t="shared" si="82"/>
        <v>1</v>
      </c>
      <c r="P271">
        <f t="shared" si="73"/>
        <v>0</v>
      </c>
      <c r="Q271">
        <f t="shared" si="74"/>
        <v>0</v>
      </c>
      <c r="R271">
        <f t="shared" si="75"/>
        <v>0</v>
      </c>
      <c r="S271">
        <f t="shared" si="76"/>
        <v>0</v>
      </c>
      <c r="T271">
        <f t="shared" si="77"/>
        <v>1</v>
      </c>
      <c r="U271">
        <f t="shared" si="78"/>
        <v>0</v>
      </c>
      <c r="V271">
        <f t="shared" si="83"/>
        <v>1</v>
      </c>
      <c r="W271">
        <f t="shared" si="84"/>
        <v>0</v>
      </c>
      <c r="X271">
        <f t="shared" si="85"/>
        <v>0</v>
      </c>
      <c r="Y271">
        <f t="shared" si="86"/>
        <v>0</v>
      </c>
      <c r="Z271">
        <f t="shared" si="87"/>
        <v>0</v>
      </c>
      <c r="AA271">
        <f t="shared" si="88"/>
        <v>0</v>
      </c>
      <c r="AB271">
        <f t="shared" si="89"/>
        <v>1</v>
      </c>
    </row>
    <row r="272" spans="1:28" x14ac:dyDescent="0.25">
      <c r="A272" s="2" t="s">
        <v>864</v>
      </c>
      <c r="B272" s="3">
        <v>5</v>
      </c>
      <c r="C272" s="3">
        <v>5</v>
      </c>
      <c r="D272" s="3">
        <v>33</v>
      </c>
      <c r="E272" s="3">
        <v>68.2</v>
      </c>
      <c r="F272" s="3">
        <v>206</v>
      </c>
      <c r="G272" s="3">
        <v>5</v>
      </c>
      <c r="H272" s="3">
        <v>74.305269999999993</v>
      </c>
      <c r="I272" s="3">
        <v>28</v>
      </c>
      <c r="J272" s="3">
        <v>30</v>
      </c>
      <c r="K272">
        <f t="shared" si="72"/>
        <v>31.135353153137654</v>
      </c>
      <c r="L272">
        <f t="shared" si="79"/>
        <v>0</v>
      </c>
      <c r="M272">
        <f t="shared" si="80"/>
        <v>0</v>
      </c>
      <c r="N272">
        <f t="shared" si="81"/>
        <v>0</v>
      </c>
      <c r="O272">
        <f t="shared" si="82"/>
        <v>1</v>
      </c>
      <c r="P272">
        <f t="shared" si="73"/>
        <v>0</v>
      </c>
      <c r="Q272">
        <f t="shared" si="74"/>
        <v>0</v>
      </c>
      <c r="R272">
        <f t="shared" si="75"/>
        <v>0</v>
      </c>
      <c r="S272">
        <f t="shared" si="76"/>
        <v>0</v>
      </c>
      <c r="T272">
        <f t="shared" si="77"/>
        <v>0</v>
      </c>
      <c r="U272">
        <f t="shared" si="78"/>
        <v>1</v>
      </c>
      <c r="V272">
        <f t="shared" si="83"/>
        <v>1</v>
      </c>
      <c r="W272">
        <f t="shared" si="84"/>
        <v>0</v>
      </c>
      <c r="X272">
        <f t="shared" si="85"/>
        <v>0</v>
      </c>
      <c r="Y272">
        <f t="shared" si="86"/>
        <v>0</v>
      </c>
      <c r="Z272">
        <f t="shared" si="87"/>
        <v>0</v>
      </c>
      <c r="AA272">
        <f t="shared" si="88"/>
        <v>0</v>
      </c>
      <c r="AB272">
        <f t="shared" si="89"/>
        <v>2</v>
      </c>
    </row>
    <row r="273" spans="1:28" x14ac:dyDescent="0.25">
      <c r="A273" s="2" t="s">
        <v>502</v>
      </c>
      <c r="B273" s="3">
        <v>3</v>
      </c>
      <c r="C273" s="3">
        <v>3</v>
      </c>
      <c r="D273" s="3">
        <v>33</v>
      </c>
      <c r="E273" s="3">
        <v>62</v>
      </c>
      <c r="F273" s="3">
        <v>161.33333333333334</v>
      </c>
      <c r="G273" s="3">
        <v>4</v>
      </c>
      <c r="H273" s="3">
        <v>68.306640000000002</v>
      </c>
      <c r="I273" s="3">
        <v>29</v>
      </c>
      <c r="J273" s="3">
        <v>30</v>
      </c>
      <c r="K273">
        <f t="shared" si="72"/>
        <v>29.505029483177246</v>
      </c>
      <c r="L273">
        <f t="shared" si="79"/>
        <v>0</v>
      </c>
      <c r="M273">
        <f t="shared" si="80"/>
        <v>0</v>
      </c>
      <c r="N273">
        <f t="shared" si="81"/>
        <v>1</v>
      </c>
      <c r="O273">
        <f t="shared" si="82"/>
        <v>0</v>
      </c>
      <c r="P273">
        <f t="shared" si="73"/>
        <v>0</v>
      </c>
      <c r="Q273">
        <f t="shared" si="74"/>
        <v>0</v>
      </c>
      <c r="R273">
        <f t="shared" si="75"/>
        <v>0</v>
      </c>
      <c r="S273">
        <f t="shared" si="76"/>
        <v>1</v>
      </c>
      <c r="T273">
        <f t="shared" si="77"/>
        <v>0</v>
      </c>
      <c r="U273">
        <f t="shared" si="78"/>
        <v>0</v>
      </c>
      <c r="V273">
        <f t="shared" si="83"/>
        <v>1</v>
      </c>
      <c r="W273">
        <f t="shared" si="84"/>
        <v>0</v>
      </c>
      <c r="X273">
        <f t="shared" si="85"/>
        <v>0</v>
      </c>
      <c r="Y273">
        <f t="shared" si="86"/>
        <v>0</v>
      </c>
      <c r="Z273">
        <f t="shared" si="87"/>
        <v>0</v>
      </c>
      <c r="AA273">
        <f t="shared" si="88"/>
        <v>0</v>
      </c>
      <c r="AB273">
        <f t="shared" si="89"/>
        <v>1</v>
      </c>
    </row>
    <row r="274" spans="1:28" x14ac:dyDescent="0.25">
      <c r="A274" s="2" t="s">
        <v>933</v>
      </c>
      <c r="B274" s="3">
        <v>3</v>
      </c>
      <c r="C274" s="3">
        <v>3</v>
      </c>
      <c r="D274" s="3">
        <v>33</v>
      </c>
      <c r="E274" s="3">
        <v>70</v>
      </c>
      <c r="F274" s="3">
        <v>160</v>
      </c>
      <c r="G274" s="3">
        <v>3</v>
      </c>
      <c r="H274" s="3">
        <v>73.697463999999997</v>
      </c>
      <c r="I274" s="3">
        <v>29</v>
      </c>
      <c r="J274" s="3">
        <v>29</v>
      </c>
      <c r="K274">
        <f t="shared" si="72"/>
        <v>22.955102040816328</v>
      </c>
      <c r="L274">
        <f t="shared" si="79"/>
        <v>0</v>
      </c>
      <c r="M274">
        <f t="shared" si="80"/>
        <v>1</v>
      </c>
      <c r="N274">
        <f t="shared" si="81"/>
        <v>0</v>
      </c>
      <c r="O274">
        <f t="shared" si="82"/>
        <v>0</v>
      </c>
      <c r="P274">
        <f t="shared" si="73"/>
        <v>0</v>
      </c>
      <c r="Q274">
        <f t="shared" si="74"/>
        <v>1</v>
      </c>
      <c r="R274">
        <f t="shared" si="75"/>
        <v>0</v>
      </c>
      <c r="S274">
        <f t="shared" si="76"/>
        <v>0</v>
      </c>
      <c r="T274">
        <f t="shared" si="77"/>
        <v>0</v>
      </c>
      <c r="U274">
        <f t="shared" si="78"/>
        <v>0</v>
      </c>
      <c r="V274">
        <f t="shared" si="83"/>
        <v>1</v>
      </c>
      <c r="W274">
        <f t="shared" si="84"/>
        <v>0</v>
      </c>
      <c r="X274">
        <f t="shared" si="85"/>
        <v>0</v>
      </c>
      <c r="Y274">
        <f t="shared" si="86"/>
        <v>0</v>
      </c>
      <c r="Z274">
        <f t="shared" si="87"/>
        <v>0</v>
      </c>
      <c r="AA274">
        <f t="shared" si="88"/>
        <v>0</v>
      </c>
      <c r="AB274">
        <f t="shared" si="89"/>
        <v>0</v>
      </c>
    </row>
    <row r="275" spans="1:28" x14ac:dyDescent="0.25">
      <c r="A275" s="2" t="s">
        <v>798</v>
      </c>
      <c r="B275" s="3">
        <v>2</v>
      </c>
      <c r="C275" s="3">
        <v>2</v>
      </c>
      <c r="D275" s="3"/>
      <c r="E275" s="3">
        <v>64</v>
      </c>
      <c r="F275" s="3">
        <v>138</v>
      </c>
      <c r="G275" s="3">
        <v>2</v>
      </c>
      <c r="H275" s="3">
        <v>69.141684999999995</v>
      </c>
      <c r="I275" s="3">
        <v>26</v>
      </c>
      <c r="J275" s="3">
        <v>30</v>
      </c>
      <c r="K275">
        <f t="shared" si="72"/>
        <v>23.68505859375</v>
      </c>
      <c r="L275">
        <f t="shared" si="79"/>
        <v>0</v>
      </c>
      <c r="M275">
        <f t="shared" si="80"/>
        <v>1</v>
      </c>
      <c r="N275">
        <f t="shared" si="81"/>
        <v>0</v>
      </c>
      <c r="O275">
        <f t="shared" si="82"/>
        <v>0</v>
      </c>
      <c r="P275">
        <f t="shared" si="73"/>
        <v>0</v>
      </c>
      <c r="Q275">
        <f t="shared" si="74"/>
        <v>1</v>
      </c>
      <c r="R275">
        <f t="shared" si="75"/>
        <v>0</v>
      </c>
      <c r="S275">
        <f t="shared" si="76"/>
        <v>0</v>
      </c>
      <c r="T275">
        <f t="shared" si="77"/>
        <v>0</v>
      </c>
      <c r="U275">
        <f t="shared" si="78"/>
        <v>0</v>
      </c>
      <c r="V275">
        <f t="shared" si="83"/>
        <v>1</v>
      </c>
      <c r="W275">
        <f t="shared" si="84"/>
        <v>0</v>
      </c>
      <c r="X275">
        <f t="shared" si="85"/>
        <v>0</v>
      </c>
      <c r="Y275">
        <f t="shared" si="86"/>
        <v>0</v>
      </c>
      <c r="Z275">
        <f t="shared" si="87"/>
        <v>0</v>
      </c>
      <c r="AA275">
        <f t="shared" si="88"/>
        <v>0</v>
      </c>
      <c r="AB275">
        <f t="shared" si="89"/>
        <v>4</v>
      </c>
    </row>
    <row r="276" spans="1:28" x14ac:dyDescent="0.25">
      <c r="A276" s="2" t="s">
        <v>1155</v>
      </c>
      <c r="B276" s="3">
        <v>4</v>
      </c>
      <c r="C276" s="3">
        <v>4</v>
      </c>
      <c r="D276" s="3">
        <v>34</v>
      </c>
      <c r="E276" s="3">
        <v>66</v>
      </c>
      <c r="F276" s="3">
        <v>172.25</v>
      </c>
      <c r="G276" s="3">
        <v>4</v>
      </c>
      <c r="H276" s="3">
        <v>79.112939999999995</v>
      </c>
      <c r="I276" s="3">
        <v>22</v>
      </c>
      <c r="J276" s="3">
        <v>28</v>
      </c>
      <c r="K276">
        <f t="shared" si="72"/>
        <v>27.798840679522499</v>
      </c>
      <c r="L276">
        <f t="shared" si="79"/>
        <v>0</v>
      </c>
      <c r="M276">
        <f t="shared" si="80"/>
        <v>0</v>
      </c>
      <c r="N276">
        <f t="shared" si="81"/>
        <v>1</v>
      </c>
      <c r="O276">
        <f t="shared" si="82"/>
        <v>0</v>
      </c>
      <c r="P276">
        <f t="shared" si="73"/>
        <v>0</v>
      </c>
      <c r="Q276">
        <f t="shared" si="74"/>
        <v>0</v>
      </c>
      <c r="R276">
        <f t="shared" si="75"/>
        <v>0</v>
      </c>
      <c r="S276">
        <f t="shared" si="76"/>
        <v>1</v>
      </c>
      <c r="T276">
        <f t="shared" si="77"/>
        <v>0</v>
      </c>
      <c r="U276">
        <f t="shared" si="78"/>
        <v>0</v>
      </c>
      <c r="V276">
        <f t="shared" si="83"/>
        <v>0</v>
      </c>
      <c r="W276">
        <f t="shared" si="84"/>
        <v>1</v>
      </c>
      <c r="X276">
        <f t="shared" si="85"/>
        <v>0</v>
      </c>
      <c r="Y276">
        <f t="shared" si="86"/>
        <v>0</v>
      </c>
      <c r="Z276">
        <f t="shared" si="87"/>
        <v>1</v>
      </c>
      <c r="AA276">
        <f t="shared" si="88"/>
        <v>0</v>
      </c>
      <c r="AB276">
        <f t="shared" si="89"/>
        <v>6</v>
      </c>
    </row>
    <row r="277" spans="1:28" x14ac:dyDescent="0.25">
      <c r="A277" s="2" t="s">
        <v>106</v>
      </c>
      <c r="B277" s="3">
        <v>17</v>
      </c>
      <c r="C277" s="3">
        <v>11</v>
      </c>
      <c r="D277" s="3">
        <v>33</v>
      </c>
      <c r="E277" s="3">
        <v>63.81818181818182</v>
      </c>
      <c r="F277" s="3">
        <v>149.94117647058823</v>
      </c>
      <c r="G277" s="3">
        <v>17</v>
      </c>
      <c r="H277" s="3">
        <v>68.386039999999994</v>
      </c>
      <c r="I277" s="3">
        <v>27</v>
      </c>
      <c r="J277" s="3">
        <v>30</v>
      </c>
      <c r="K277">
        <f t="shared" si="72"/>
        <v>25.881377371363961</v>
      </c>
      <c r="L277">
        <f t="shared" si="79"/>
        <v>0</v>
      </c>
      <c r="M277">
        <f t="shared" si="80"/>
        <v>0</v>
      </c>
      <c r="N277">
        <f t="shared" si="81"/>
        <v>1</v>
      </c>
      <c r="O277">
        <f t="shared" si="82"/>
        <v>0</v>
      </c>
      <c r="P277">
        <f t="shared" si="73"/>
        <v>0</v>
      </c>
      <c r="Q277">
        <f t="shared" si="74"/>
        <v>0</v>
      </c>
      <c r="R277">
        <f t="shared" si="75"/>
        <v>0</v>
      </c>
      <c r="S277">
        <f t="shared" si="76"/>
        <v>1</v>
      </c>
      <c r="T277">
        <f t="shared" si="77"/>
        <v>0</v>
      </c>
      <c r="U277">
        <f t="shared" si="78"/>
        <v>0</v>
      </c>
      <c r="V277">
        <f t="shared" si="83"/>
        <v>1</v>
      </c>
      <c r="W277">
        <f t="shared" si="84"/>
        <v>0</v>
      </c>
      <c r="X277">
        <f t="shared" si="85"/>
        <v>0</v>
      </c>
      <c r="Y277">
        <f t="shared" si="86"/>
        <v>0</v>
      </c>
      <c r="Z277">
        <f t="shared" si="87"/>
        <v>0</v>
      </c>
      <c r="AA277">
        <f t="shared" si="88"/>
        <v>0</v>
      </c>
      <c r="AB277">
        <f t="shared" si="89"/>
        <v>3</v>
      </c>
    </row>
    <row r="278" spans="1:28" x14ac:dyDescent="0.25">
      <c r="A278" s="2" t="s">
        <v>853</v>
      </c>
      <c r="B278" s="3">
        <v>7</v>
      </c>
      <c r="C278" s="3">
        <v>7</v>
      </c>
      <c r="D278" s="3">
        <v>44</v>
      </c>
      <c r="E278" s="3">
        <v>65</v>
      </c>
      <c r="F278" s="3">
        <v>208.85714285714286</v>
      </c>
      <c r="G278" s="3">
        <v>7</v>
      </c>
      <c r="H278" s="3">
        <v>81.232029999999995</v>
      </c>
      <c r="I278" s="3">
        <v>20</v>
      </c>
      <c r="J278" s="3">
        <v>30</v>
      </c>
      <c r="K278">
        <f t="shared" si="72"/>
        <v>34.751851225697379</v>
      </c>
      <c r="L278">
        <f t="shared" si="79"/>
        <v>0</v>
      </c>
      <c r="M278">
        <f t="shared" si="80"/>
        <v>0</v>
      </c>
      <c r="N278">
        <f t="shared" si="81"/>
        <v>0</v>
      </c>
      <c r="O278">
        <f t="shared" si="82"/>
        <v>1</v>
      </c>
      <c r="P278">
        <f t="shared" si="73"/>
        <v>0</v>
      </c>
      <c r="Q278">
        <f t="shared" si="74"/>
        <v>0</v>
      </c>
      <c r="R278">
        <f t="shared" si="75"/>
        <v>0</v>
      </c>
      <c r="S278">
        <f t="shared" si="76"/>
        <v>0</v>
      </c>
      <c r="T278">
        <f t="shared" si="77"/>
        <v>0</v>
      </c>
      <c r="U278">
        <f t="shared" si="78"/>
        <v>1</v>
      </c>
      <c r="V278">
        <f t="shared" si="83"/>
        <v>0</v>
      </c>
      <c r="W278">
        <f t="shared" si="84"/>
        <v>1</v>
      </c>
      <c r="X278">
        <f t="shared" si="85"/>
        <v>0</v>
      </c>
      <c r="Y278">
        <f t="shared" si="86"/>
        <v>0</v>
      </c>
      <c r="Z278">
        <f t="shared" si="87"/>
        <v>0</v>
      </c>
      <c r="AA278">
        <f t="shared" si="88"/>
        <v>1</v>
      </c>
      <c r="AB278">
        <f t="shared" si="89"/>
        <v>10</v>
      </c>
    </row>
    <row r="279" spans="1:28" x14ac:dyDescent="0.25">
      <c r="A279" s="2" t="s">
        <v>914</v>
      </c>
      <c r="B279" s="3">
        <v>2</v>
      </c>
      <c r="C279" s="3">
        <v>2</v>
      </c>
      <c r="D279" s="3">
        <v>44</v>
      </c>
      <c r="E279" s="3">
        <v>63.5</v>
      </c>
      <c r="F279" s="3">
        <v>165.5</v>
      </c>
      <c r="G279" s="3">
        <v>2</v>
      </c>
      <c r="H279" s="3">
        <v>66.891170000000002</v>
      </c>
      <c r="I279" s="3">
        <v>17</v>
      </c>
      <c r="J279" s="3">
        <v>18</v>
      </c>
      <c r="K279">
        <f t="shared" si="72"/>
        <v>28.853989707979416</v>
      </c>
      <c r="L279">
        <f t="shared" si="79"/>
        <v>0</v>
      </c>
      <c r="M279">
        <f t="shared" si="80"/>
        <v>0</v>
      </c>
      <c r="N279">
        <f t="shared" si="81"/>
        <v>1</v>
      </c>
      <c r="O279">
        <f t="shared" si="82"/>
        <v>0</v>
      </c>
      <c r="P279">
        <f t="shared" si="73"/>
        <v>0</v>
      </c>
      <c r="Q279">
        <f t="shared" si="74"/>
        <v>0</v>
      </c>
      <c r="R279">
        <f t="shared" si="75"/>
        <v>1</v>
      </c>
      <c r="S279">
        <f t="shared" si="76"/>
        <v>0</v>
      </c>
      <c r="T279">
        <f t="shared" si="77"/>
        <v>0</v>
      </c>
      <c r="U279">
        <f t="shared" si="78"/>
        <v>0</v>
      </c>
      <c r="V279">
        <f t="shared" si="83"/>
        <v>0</v>
      </c>
      <c r="W279">
        <f t="shared" si="84"/>
        <v>1</v>
      </c>
      <c r="X279">
        <f t="shared" si="85"/>
        <v>0</v>
      </c>
      <c r="Y279">
        <f t="shared" si="86"/>
        <v>0</v>
      </c>
      <c r="Z279">
        <f t="shared" si="87"/>
        <v>1</v>
      </c>
      <c r="AA279">
        <f t="shared" si="88"/>
        <v>0</v>
      </c>
      <c r="AB279">
        <f t="shared" si="89"/>
        <v>1</v>
      </c>
    </row>
    <row r="280" spans="1:28" x14ac:dyDescent="0.25">
      <c r="A280" s="2" t="s">
        <v>406</v>
      </c>
      <c r="B280" s="3">
        <v>4</v>
      </c>
      <c r="C280" s="3">
        <v>4</v>
      </c>
      <c r="D280" s="3">
        <v>33</v>
      </c>
      <c r="E280" s="3">
        <v>63.25</v>
      </c>
      <c r="F280" s="3">
        <v>131.75</v>
      </c>
      <c r="G280" s="3">
        <v>4</v>
      </c>
      <c r="H280" s="3">
        <v>72.150580000000005</v>
      </c>
      <c r="I280" s="3">
        <v>25</v>
      </c>
      <c r="J280" s="3">
        <v>30</v>
      </c>
      <c r="K280">
        <f t="shared" si="72"/>
        <v>23.151806777171959</v>
      </c>
      <c r="L280">
        <f t="shared" si="79"/>
        <v>0</v>
      </c>
      <c r="M280">
        <f t="shared" si="80"/>
        <v>1</v>
      </c>
      <c r="N280">
        <f t="shared" si="81"/>
        <v>0</v>
      </c>
      <c r="O280">
        <f t="shared" si="82"/>
        <v>0</v>
      </c>
      <c r="P280">
        <f t="shared" si="73"/>
        <v>0</v>
      </c>
      <c r="Q280">
        <f t="shared" si="74"/>
        <v>1</v>
      </c>
      <c r="R280">
        <f t="shared" si="75"/>
        <v>0</v>
      </c>
      <c r="S280">
        <f t="shared" si="76"/>
        <v>0</v>
      </c>
      <c r="T280">
        <f t="shared" si="77"/>
        <v>0</v>
      </c>
      <c r="U280">
        <f t="shared" si="78"/>
        <v>0</v>
      </c>
      <c r="V280">
        <f t="shared" si="83"/>
        <v>1</v>
      </c>
      <c r="W280">
        <f t="shared" si="84"/>
        <v>0</v>
      </c>
      <c r="X280">
        <f t="shared" si="85"/>
        <v>0</v>
      </c>
      <c r="Y280">
        <f t="shared" si="86"/>
        <v>0</v>
      </c>
      <c r="Z280">
        <f t="shared" si="87"/>
        <v>0</v>
      </c>
      <c r="AA280">
        <f t="shared" si="88"/>
        <v>0</v>
      </c>
      <c r="AB280">
        <f t="shared" si="89"/>
        <v>5</v>
      </c>
    </row>
    <row r="281" spans="1:28" x14ac:dyDescent="0.25">
      <c r="A281" s="2" t="s">
        <v>202</v>
      </c>
      <c r="B281" s="3">
        <v>11</v>
      </c>
      <c r="C281" s="3">
        <v>3</v>
      </c>
      <c r="D281" s="3">
        <v>34</v>
      </c>
      <c r="E281" s="3">
        <v>71</v>
      </c>
      <c r="F281" s="3">
        <v>197.72727272727272</v>
      </c>
      <c r="G281" s="3">
        <v>11</v>
      </c>
      <c r="H281" s="3">
        <v>77.730320000000006</v>
      </c>
      <c r="I281" s="3">
        <v>25</v>
      </c>
      <c r="J281" s="3">
        <v>30</v>
      </c>
      <c r="K281">
        <f t="shared" si="72"/>
        <v>27.574344917134045</v>
      </c>
      <c r="L281">
        <f t="shared" si="79"/>
        <v>0</v>
      </c>
      <c r="M281">
        <f t="shared" si="80"/>
        <v>0</v>
      </c>
      <c r="N281">
        <f t="shared" si="81"/>
        <v>1</v>
      </c>
      <c r="O281">
        <f t="shared" si="82"/>
        <v>0</v>
      </c>
      <c r="P281">
        <f t="shared" si="73"/>
        <v>0</v>
      </c>
      <c r="Q281">
        <f t="shared" si="74"/>
        <v>0</v>
      </c>
      <c r="R281">
        <f t="shared" si="75"/>
        <v>0</v>
      </c>
      <c r="S281">
        <f t="shared" si="76"/>
        <v>1</v>
      </c>
      <c r="T281">
        <f t="shared" si="77"/>
        <v>0</v>
      </c>
      <c r="U281">
        <f t="shared" si="78"/>
        <v>0</v>
      </c>
      <c r="V281">
        <f t="shared" si="83"/>
        <v>1</v>
      </c>
      <c r="W281">
        <f t="shared" si="84"/>
        <v>0</v>
      </c>
      <c r="X281">
        <f t="shared" si="85"/>
        <v>0</v>
      </c>
      <c r="Y281">
        <f t="shared" si="86"/>
        <v>0</v>
      </c>
      <c r="Z281">
        <f t="shared" si="87"/>
        <v>0</v>
      </c>
      <c r="AA281">
        <f t="shared" si="88"/>
        <v>0</v>
      </c>
      <c r="AB281">
        <f t="shared" si="89"/>
        <v>5</v>
      </c>
    </row>
    <row r="282" spans="1:28" x14ac:dyDescent="0.25">
      <c r="A282" s="2" t="s">
        <v>311</v>
      </c>
      <c r="B282" s="3">
        <v>2</v>
      </c>
      <c r="C282" s="3">
        <v>2</v>
      </c>
      <c r="D282" s="3">
        <v>34</v>
      </c>
      <c r="E282" s="3">
        <v>72</v>
      </c>
      <c r="F282" s="3">
        <v>196</v>
      </c>
      <c r="G282" s="3">
        <v>2</v>
      </c>
      <c r="H282" s="3">
        <v>71.132099999999994</v>
      </c>
      <c r="I282" s="3">
        <v>28</v>
      </c>
      <c r="J282" s="3">
        <v>29</v>
      </c>
      <c r="K282">
        <f t="shared" si="72"/>
        <v>26.579475308641975</v>
      </c>
      <c r="L282">
        <f t="shared" si="79"/>
        <v>0</v>
      </c>
      <c r="M282">
        <f t="shared" si="80"/>
        <v>0</v>
      </c>
      <c r="N282">
        <f t="shared" si="81"/>
        <v>1</v>
      </c>
      <c r="O282">
        <f t="shared" si="82"/>
        <v>0</v>
      </c>
      <c r="P282">
        <f t="shared" si="73"/>
        <v>0</v>
      </c>
      <c r="Q282">
        <f t="shared" si="74"/>
        <v>0</v>
      </c>
      <c r="R282">
        <f t="shared" si="75"/>
        <v>0</v>
      </c>
      <c r="S282">
        <f t="shared" si="76"/>
        <v>1</v>
      </c>
      <c r="T282">
        <f t="shared" si="77"/>
        <v>0</v>
      </c>
      <c r="U282">
        <f t="shared" si="78"/>
        <v>0</v>
      </c>
      <c r="V282">
        <f t="shared" si="83"/>
        <v>1</v>
      </c>
      <c r="W282">
        <f t="shared" si="84"/>
        <v>0</v>
      </c>
      <c r="X282">
        <f t="shared" si="85"/>
        <v>0</v>
      </c>
      <c r="Y282">
        <f t="shared" si="86"/>
        <v>0</v>
      </c>
      <c r="Z282">
        <f t="shared" si="87"/>
        <v>0</v>
      </c>
      <c r="AA282">
        <f t="shared" si="88"/>
        <v>0</v>
      </c>
      <c r="AB282">
        <f t="shared" si="89"/>
        <v>1</v>
      </c>
    </row>
    <row r="283" spans="1:28" x14ac:dyDescent="0.25">
      <c r="A283" s="2" t="s">
        <v>458</v>
      </c>
      <c r="B283" s="3">
        <v>10</v>
      </c>
      <c r="C283" s="3">
        <v>10</v>
      </c>
      <c r="D283" s="3">
        <v>33</v>
      </c>
      <c r="E283" s="3">
        <v>69.3</v>
      </c>
      <c r="F283" s="3">
        <v>201.7</v>
      </c>
      <c r="G283" s="3">
        <v>11</v>
      </c>
      <c r="H283" s="3">
        <v>73.667349999999985</v>
      </c>
      <c r="I283" s="3">
        <v>25</v>
      </c>
      <c r="J283" s="3">
        <v>30</v>
      </c>
      <c r="K283">
        <f t="shared" si="72"/>
        <v>29.525329568619611</v>
      </c>
      <c r="L283">
        <f t="shared" si="79"/>
        <v>0</v>
      </c>
      <c r="M283">
        <f t="shared" si="80"/>
        <v>0</v>
      </c>
      <c r="N283">
        <f t="shared" si="81"/>
        <v>1</v>
      </c>
      <c r="O283">
        <f t="shared" si="82"/>
        <v>0</v>
      </c>
      <c r="P283">
        <f t="shared" si="73"/>
        <v>0</v>
      </c>
      <c r="Q283">
        <f t="shared" si="74"/>
        <v>0</v>
      </c>
      <c r="R283">
        <f t="shared" si="75"/>
        <v>0</v>
      </c>
      <c r="S283">
        <f t="shared" si="76"/>
        <v>1</v>
      </c>
      <c r="T283">
        <f t="shared" si="77"/>
        <v>0</v>
      </c>
      <c r="U283">
        <f t="shared" si="78"/>
        <v>0</v>
      </c>
      <c r="V283">
        <f t="shared" si="83"/>
        <v>1</v>
      </c>
      <c r="W283">
        <f t="shared" si="84"/>
        <v>0</v>
      </c>
      <c r="X283">
        <f t="shared" si="85"/>
        <v>0</v>
      </c>
      <c r="Y283">
        <f t="shared" si="86"/>
        <v>0</v>
      </c>
      <c r="Z283">
        <f t="shared" si="87"/>
        <v>0</v>
      </c>
      <c r="AA283">
        <f t="shared" si="88"/>
        <v>0</v>
      </c>
      <c r="AB283">
        <f t="shared" si="89"/>
        <v>5</v>
      </c>
    </row>
    <row r="284" spans="1:28" x14ac:dyDescent="0.25">
      <c r="A284" s="2" t="s">
        <v>1069</v>
      </c>
      <c r="B284" s="3">
        <v>5</v>
      </c>
      <c r="C284" s="3">
        <v>5</v>
      </c>
      <c r="D284" s="3">
        <v>33</v>
      </c>
      <c r="E284" s="3">
        <v>60</v>
      </c>
      <c r="F284" s="3">
        <v>122.4</v>
      </c>
      <c r="G284" s="3">
        <v>5</v>
      </c>
      <c r="H284" s="3">
        <v>80.112250000000003</v>
      </c>
      <c r="I284" s="3">
        <v>28</v>
      </c>
      <c r="J284" s="3">
        <v>30</v>
      </c>
      <c r="K284">
        <f t="shared" si="72"/>
        <v>23.902000000000001</v>
      </c>
      <c r="L284">
        <f t="shared" si="79"/>
        <v>0</v>
      </c>
      <c r="M284">
        <f t="shared" si="80"/>
        <v>1</v>
      </c>
      <c r="N284">
        <f t="shared" si="81"/>
        <v>0</v>
      </c>
      <c r="O284">
        <f t="shared" si="82"/>
        <v>0</v>
      </c>
      <c r="P284">
        <f t="shared" si="73"/>
        <v>0</v>
      </c>
      <c r="Q284">
        <f t="shared" si="74"/>
        <v>1</v>
      </c>
      <c r="R284">
        <f t="shared" si="75"/>
        <v>0</v>
      </c>
      <c r="S284">
        <f t="shared" si="76"/>
        <v>0</v>
      </c>
      <c r="T284">
        <f t="shared" si="77"/>
        <v>0</v>
      </c>
      <c r="U284">
        <f t="shared" si="78"/>
        <v>0</v>
      </c>
      <c r="V284">
        <f t="shared" si="83"/>
        <v>1</v>
      </c>
      <c r="W284">
        <f t="shared" si="84"/>
        <v>0</v>
      </c>
      <c r="X284">
        <f t="shared" si="85"/>
        <v>0</v>
      </c>
      <c r="Y284">
        <f t="shared" si="86"/>
        <v>0</v>
      </c>
      <c r="Z284">
        <f t="shared" si="87"/>
        <v>0</v>
      </c>
      <c r="AA284">
        <f t="shared" si="88"/>
        <v>0</v>
      </c>
      <c r="AB284">
        <f t="shared" si="89"/>
        <v>2</v>
      </c>
    </row>
    <row r="285" spans="1:28" x14ac:dyDescent="0.25">
      <c r="A285" s="2" t="s">
        <v>842</v>
      </c>
      <c r="B285" s="3">
        <v>3</v>
      </c>
      <c r="C285" s="3">
        <v>3</v>
      </c>
      <c r="D285" s="3">
        <v>34</v>
      </c>
      <c r="E285" s="3">
        <v>63.333333333333336</v>
      </c>
      <c r="F285" s="3">
        <v>133.66666666666666</v>
      </c>
      <c r="G285" s="3">
        <v>3</v>
      </c>
      <c r="H285" s="3">
        <v>94.932236000000003</v>
      </c>
      <c r="I285" s="3">
        <v>27</v>
      </c>
      <c r="J285" s="3">
        <v>28</v>
      </c>
      <c r="K285">
        <f t="shared" si="72"/>
        <v>23.426842105263155</v>
      </c>
      <c r="L285">
        <f t="shared" si="79"/>
        <v>0</v>
      </c>
      <c r="M285">
        <f t="shared" si="80"/>
        <v>1</v>
      </c>
      <c r="N285">
        <f t="shared" si="81"/>
        <v>0</v>
      </c>
      <c r="O285">
        <f t="shared" si="82"/>
        <v>0</v>
      </c>
      <c r="P285">
        <f t="shared" si="73"/>
        <v>0</v>
      </c>
      <c r="Q285">
        <f t="shared" si="74"/>
        <v>1</v>
      </c>
      <c r="R285">
        <f t="shared" si="75"/>
        <v>0</v>
      </c>
      <c r="S285">
        <f t="shared" si="76"/>
        <v>0</v>
      </c>
      <c r="T285">
        <f t="shared" si="77"/>
        <v>0</v>
      </c>
      <c r="U285">
        <f t="shared" si="78"/>
        <v>0</v>
      </c>
      <c r="V285">
        <f t="shared" si="83"/>
        <v>1</v>
      </c>
      <c r="W285">
        <f t="shared" si="84"/>
        <v>0</v>
      </c>
      <c r="X285">
        <f t="shared" si="85"/>
        <v>0</v>
      </c>
      <c r="Y285">
        <f t="shared" si="86"/>
        <v>0</v>
      </c>
      <c r="Z285">
        <f t="shared" si="87"/>
        <v>0</v>
      </c>
      <c r="AA285">
        <f t="shared" si="88"/>
        <v>0</v>
      </c>
      <c r="AB285">
        <f t="shared" si="89"/>
        <v>1</v>
      </c>
    </row>
    <row r="286" spans="1:28" x14ac:dyDescent="0.25">
      <c r="A286" s="2" t="s">
        <v>621</v>
      </c>
      <c r="B286" s="3">
        <v>3</v>
      </c>
      <c r="C286" s="3">
        <v>2</v>
      </c>
      <c r="D286" s="3">
        <v>33</v>
      </c>
      <c r="E286" s="3">
        <v>65.5</v>
      </c>
      <c r="F286" s="3">
        <v>222.66666666666666</v>
      </c>
      <c r="G286" s="3">
        <v>5</v>
      </c>
      <c r="H286" s="3">
        <v>57.423682999999997</v>
      </c>
      <c r="I286" s="3">
        <v>29</v>
      </c>
      <c r="J286" s="3">
        <v>30</v>
      </c>
      <c r="K286">
        <f t="shared" si="72"/>
        <v>36.486141056271002</v>
      </c>
      <c r="L286">
        <f t="shared" si="79"/>
        <v>0</v>
      </c>
      <c r="M286">
        <f t="shared" si="80"/>
        <v>0</v>
      </c>
      <c r="N286">
        <f t="shared" si="81"/>
        <v>0</v>
      </c>
      <c r="O286">
        <f t="shared" si="82"/>
        <v>1</v>
      </c>
      <c r="P286">
        <f t="shared" si="73"/>
        <v>0</v>
      </c>
      <c r="Q286">
        <f t="shared" si="74"/>
        <v>0</v>
      </c>
      <c r="R286">
        <f t="shared" si="75"/>
        <v>0</v>
      </c>
      <c r="S286">
        <f t="shared" si="76"/>
        <v>0</v>
      </c>
      <c r="T286">
        <f t="shared" si="77"/>
        <v>1</v>
      </c>
      <c r="U286">
        <f t="shared" si="78"/>
        <v>0</v>
      </c>
      <c r="V286">
        <f t="shared" si="83"/>
        <v>1</v>
      </c>
      <c r="W286">
        <f t="shared" si="84"/>
        <v>0</v>
      </c>
      <c r="X286">
        <f t="shared" si="85"/>
        <v>0</v>
      </c>
      <c r="Y286">
        <f t="shared" si="86"/>
        <v>0</v>
      </c>
      <c r="Z286">
        <f t="shared" si="87"/>
        <v>0</v>
      </c>
      <c r="AA286">
        <f t="shared" si="88"/>
        <v>0</v>
      </c>
      <c r="AB286">
        <f t="shared" si="89"/>
        <v>1</v>
      </c>
    </row>
    <row r="287" spans="1:28" x14ac:dyDescent="0.25">
      <c r="A287" s="2" t="s">
        <v>29</v>
      </c>
      <c r="B287" s="3">
        <v>5</v>
      </c>
      <c r="C287" s="3">
        <v>5</v>
      </c>
      <c r="D287" s="3">
        <v>33</v>
      </c>
      <c r="E287" s="3">
        <v>67.400000000000006</v>
      </c>
      <c r="F287" s="3">
        <v>191.6</v>
      </c>
      <c r="G287" s="3">
        <v>5</v>
      </c>
      <c r="H287" s="3">
        <v>66.642030000000005</v>
      </c>
      <c r="I287" s="3">
        <v>26</v>
      </c>
      <c r="J287" s="3">
        <v>30</v>
      </c>
      <c r="K287">
        <f t="shared" si="72"/>
        <v>29.650432776549934</v>
      </c>
      <c r="L287">
        <f t="shared" si="79"/>
        <v>0</v>
      </c>
      <c r="M287">
        <f t="shared" si="80"/>
        <v>0</v>
      </c>
      <c r="N287">
        <f t="shared" si="81"/>
        <v>1</v>
      </c>
      <c r="O287">
        <f t="shared" si="82"/>
        <v>0</v>
      </c>
      <c r="P287">
        <f t="shared" si="73"/>
        <v>0</v>
      </c>
      <c r="Q287">
        <f t="shared" si="74"/>
        <v>0</v>
      </c>
      <c r="R287">
        <f t="shared" si="75"/>
        <v>1</v>
      </c>
      <c r="S287">
        <f t="shared" si="76"/>
        <v>0</v>
      </c>
      <c r="T287">
        <f t="shared" si="77"/>
        <v>0</v>
      </c>
      <c r="U287">
        <f t="shared" si="78"/>
        <v>0</v>
      </c>
      <c r="V287">
        <f t="shared" si="83"/>
        <v>1</v>
      </c>
      <c r="W287">
        <f t="shared" si="84"/>
        <v>0</v>
      </c>
      <c r="X287">
        <f t="shared" si="85"/>
        <v>0</v>
      </c>
      <c r="Y287">
        <f t="shared" si="86"/>
        <v>0</v>
      </c>
      <c r="Z287">
        <f t="shared" si="87"/>
        <v>0</v>
      </c>
      <c r="AA287">
        <f t="shared" si="88"/>
        <v>0</v>
      </c>
      <c r="AB287">
        <f t="shared" si="89"/>
        <v>4</v>
      </c>
    </row>
    <row r="288" spans="1:28" x14ac:dyDescent="0.25">
      <c r="A288" s="2" t="s">
        <v>465</v>
      </c>
      <c r="B288" s="3">
        <v>4</v>
      </c>
      <c r="C288" s="3">
        <v>3</v>
      </c>
      <c r="D288" s="3">
        <v>34</v>
      </c>
      <c r="E288" s="3">
        <v>74</v>
      </c>
      <c r="F288" s="3">
        <v>199.25</v>
      </c>
      <c r="G288" s="3">
        <v>4</v>
      </c>
      <c r="H288" s="3">
        <v>66.751540000000006</v>
      </c>
      <c r="I288" s="3">
        <v>28</v>
      </c>
      <c r="J288" s="3">
        <v>30</v>
      </c>
      <c r="K288">
        <f t="shared" si="72"/>
        <v>25.579391891891891</v>
      </c>
      <c r="L288">
        <f t="shared" si="79"/>
        <v>0</v>
      </c>
      <c r="M288">
        <f t="shared" si="80"/>
        <v>0</v>
      </c>
      <c r="N288">
        <f t="shared" si="81"/>
        <v>1</v>
      </c>
      <c r="O288">
        <f t="shared" si="82"/>
        <v>0</v>
      </c>
      <c r="P288">
        <f t="shared" si="73"/>
        <v>0</v>
      </c>
      <c r="Q288">
        <f t="shared" si="74"/>
        <v>0</v>
      </c>
      <c r="R288">
        <f t="shared" si="75"/>
        <v>1</v>
      </c>
      <c r="S288">
        <f t="shared" si="76"/>
        <v>0</v>
      </c>
      <c r="T288">
        <f t="shared" si="77"/>
        <v>0</v>
      </c>
      <c r="U288">
        <f t="shared" si="78"/>
        <v>0</v>
      </c>
      <c r="V288">
        <f t="shared" si="83"/>
        <v>1</v>
      </c>
      <c r="W288">
        <f t="shared" si="84"/>
        <v>0</v>
      </c>
      <c r="X288">
        <f t="shared" si="85"/>
        <v>0</v>
      </c>
      <c r="Y288">
        <f t="shared" si="86"/>
        <v>0</v>
      </c>
      <c r="Z288">
        <f t="shared" si="87"/>
        <v>0</v>
      </c>
      <c r="AA288">
        <f t="shared" si="88"/>
        <v>0</v>
      </c>
      <c r="AB288">
        <f t="shared" si="89"/>
        <v>2</v>
      </c>
    </row>
    <row r="289" spans="1:28" x14ac:dyDescent="0.25">
      <c r="A289" s="2" t="s">
        <v>533</v>
      </c>
      <c r="B289" s="3">
        <v>3</v>
      </c>
      <c r="C289" s="3">
        <v>2</v>
      </c>
      <c r="D289" s="3">
        <v>33</v>
      </c>
      <c r="E289" s="3">
        <v>74</v>
      </c>
      <c r="F289" s="3">
        <v>174</v>
      </c>
      <c r="G289" s="3">
        <v>3</v>
      </c>
      <c r="H289" s="3">
        <v>80.563995000000006</v>
      </c>
      <c r="I289" s="3">
        <v>26</v>
      </c>
      <c r="J289" s="3">
        <v>29</v>
      </c>
      <c r="K289">
        <f t="shared" si="72"/>
        <v>22.337837837837839</v>
      </c>
      <c r="L289">
        <f t="shared" si="79"/>
        <v>0</v>
      </c>
      <c r="M289">
        <f t="shared" si="80"/>
        <v>1</v>
      </c>
      <c r="N289">
        <f t="shared" si="81"/>
        <v>0</v>
      </c>
      <c r="O289">
        <f t="shared" si="82"/>
        <v>0</v>
      </c>
      <c r="P289">
        <f t="shared" si="73"/>
        <v>0</v>
      </c>
      <c r="Q289">
        <f t="shared" si="74"/>
        <v>1</v>
      </c>
      <c r="R289">
        <f t="shared" si="75"/>
        <v>0</v>
      </c>
      <c r="S289">
        <f t="shared" si="76"/>
        <v>0</v>
      </c>
      <c r="T289">
        <f t="shared" si="77"/>
        <v>0</v>
      </c>
      <c r="U289">
        <f t="shared" si="78"/>
        <v>0</v>
      </c>
      <c r="V289">
        <f t="shared" si="83"/>
        <v>1</v>
      </c>
      <c r="W289">
        <f t="shared" si="84"/>
        <v>0</v>
      </c>
      <c r="X289">
        <f t="shared" si="85"/>
        <v>0</v>
      </c>
      <c r="Y289">
        <f t="shared" si="86"/>
        <v>0</v>
      </c>
      <c r="Z289">
        <f t="shared" si="87"/>
        <v>0</v>
      </c>
      <c r="AA289">
        <f t="shared" si="88"/>
        <v>0</v>
      </c>
      <c r="AB289">
        <f t="shared" si="89"/>
        <v>3</v>
      </c>
    </row>
    <row r="290" spans="1:28" x14ac:dyDescent="0.25">
      <c r="A290" s="2" t="s">
        <v>873</v>
      </c>
      <c r="B290" s="3">
        <v>5</v>
      </c>
      <c r="C290" s="3">
        <v>5</v>
      </c>
      <c r="D290" s="3">
        <v>34</v>
      </c>
      <c r="E290" s="3">
        <v>70</v>
      </c>
      <c r="F290" s="3">
        <v>160.6</v>
      </c>
      <c r="G290" s="3">
        <v>5</v>
      </c>
      <c r="H290" s="3">
        <v>73.448325999999994</v>
      </c>
      <c r="I290" s="3">
        <v>26</v>
      </c>
      <c r="J290" s="3">
        <v>30</v>
      </c>
      <c r="K290">
        <f t="shared" si="72"/>
        <v>23.041183673469387</v>
      </c>
      <c r="L290">
        <f t="shared" si="79"/>
        <v>0</v>
      </c>
      <c r="M290">
        <f t="shared" si="80"/>
        <v>1</v>
      </c>
      <c r="N290">
        <f t="shared" si="81"/>
        <v>0</v>
      </c>
      <c r="O290">
        <f t="shared" si="82"/>
        <v>0</v>
      </c>
      <c r="P290">
        <f t="shared" si="73"/>
        <v>0</v>
      </c>
      <c r="Q290">
        <f t="shared" si="74"/>
        <v>1</v>
      </c>
      <c r="R290">
        <f t="shared" si="75"/>
        <v>0</v>
      </c>
      <c r="S290">
        <f t="shared" si="76"/>
        <v>0</v>
      </c>
      <c r="T290">
        <f t="shared" si="77"/>
        <v>0</v>
      </c>
      <c r="U290">
        <f t="shared" si="78"/>
        <v>0</v>
      </c>
      <c r="V290">
        <f t="shared" si="83"/>
        <v>1</v>
      </c>
      <c r="W290">
        <f t="shared" si="84"/>
        <v>0</v>
      </c>
      <c r="X290">
        <f t="shared" si="85"/>
        <v>0</v>
      </c>
      <c r="Y290">
        <f t="shared" si="86"/>
        <v>0</v>
      </c>
      <c r="Z290">
        <f t="shared" si="87"/>
        <v>0</v>
      </c>
      <c r="AA290">
        <f t="shared" si="88"/>
        <v>0</v>
      </c>
      <c r="AB290">
        <f t="shared" si="89"/>
        <v>4</v>
      </c>
    </row>
    <row r="291" spans="1:28" x14ac:dyDescent="0.25">
      <c r="A291" s="2" t="s">
        <v>1097</v>
      </c>
      <c r="B291" s="3">
        <v>2</v>
      </c>
      <c r="C291" s="3">
        <v>2</v>
      </c>
      <c r="D291" s="3">
        <v>34</v>
      </c>
      <c r="E291" s="3">
        <v>63</v>
      </c>
      <c r="F291" s="3">
        <v>121.5</v>
      </c>
      <c r="G291" s="3">
        <v>2</v>
      </c>
      <c r="H291" s="3">
        <v>72.914444000000003</v>
      </c>
      <c r="I291" s="3">
        <v>23</v>
      </c>
      <c r="J291" s="3">
        <v>27</v>
      </c>
      <c r="K291">
        <f t="shared" si="72"/>
        <v>21.520408163265305</v>
      </c>
      <c r="L291">
        <f t="shared" si="79"/>
        <v>0</v>
      </c>
      <c r="M291">
        <f t="shared" si="80"/>
        <v>1</v>
      </c>
      <c r="N291">
        <f t="shared" si="81"/>
        <v>0</v>
      </c>
      <c r="O291">
        <f t="shared" si="82"/>
        <v>0</v>
      </c>
      <c r="P291">
        <f t="shared" si="73"/>
        <v>0</v>
      </c>
      <c r="Q291">
        <f t="shared" si="74"/>
        <v>1</v>
      </c>
      <c r="R291">
        <f t="shared" si="75"/>
        <v>0</v>
      </c>
      <c r="S291">
        <f t="shared" si="76"/>
        <v>0</v>
      </c>
      <c r="T291">
        <f t="shared" si="77"/>
        <v>0</v>
      </c>
      <c r="U291">
        <f t="shared" si="78"/>
        <v>0</v>
      </c>
      <c r="V291">
        <f t="shared" si="83"/>
        <v>0</v>
      </c>
      <c r="W291">
        <f t="shared" si="84"/>
        <v>1</v>
      </c>
      <c r="X291">
        <f t="shared" si="85"/>
        <v>0</v>
      </c>
      <c r="Y291">
        <f t="shared" si="86"/>
        <v>1</v>
      </c>
      <c r="Z291">
        <f t="shared" si="87"/>
        <v>0</v>
      </c>
      <c r="AA291">
        <f t="shared" si="88"/>
        <v>0</v>
      </c>
      <c r="AB291">
        <f t="shared" si="89"/>
        <v>4</v>
      </c>
    </row>
    <row r="292" spans="1:28" x14ac:dyDescent="0.25">
      <c r="A292" s="2" t="s">
        <v>543</v>
      </c>
      <c r="B292" s="3">
        <v>9</v>
      </c>
      <c r="C292" s="3">
        <v>8</v>
      </c>
      <c r="D292" s="3">
        <v>33</v>
      </c>
      <c r="E292" s="3">
        <v>66.125</v>
      </c>
      <c r="F292" s="3">
        <v>129.77777777777777</v>
      </c>
      <c r="G292" s="3">
        <v>9</v>
      </c>
      <c r="H292" s="3">
        <v>74.735114999999993</v>
      </c>
      <c r="I292" s="3">
        <v>27</v>
      </c>
      <c r="J292" s="3">
        <v>30</v>
      </c>
      <c r="K292">
        <f t="shared" si="72"/>
        <v>20.865283420863197</v>
      </c>
      <c r="L292">
        <f t="shared" si="79"/>
        <v>0</v>
      </c>
      <c r="M292">
        <f t="shared" si="80"/>
        <v>1</v>
      </c>
      <c r="N292">
        <f t="shared" si="81"/>
        <v>0</v>
      </c>
      <c r="O292">
        <f t="shared" si="82"/>
        <v>0</v>
      </c>
      <c r="P292">
        <f t="shared" si="73"/>
        <v>0</v>
      </c>
      <c r="Q292">
        <f t="shared" si="74"/>
        <v>1</v>
      </c>
      <c r="R292">
        <f t="shared" si="75"/>
        <v>0</v>
      </c>
      <c r="S292">
        <f t="shared" si="76"/>
        <v>0</v>
      </c>
      <c r="T292">
        <f t="shared" si="77"/>
        <v>0</v>
      </c>
      <c r="U292">
        <f t="shared" si="78"/>
        <v>0</v>
      </c>
      <c r="V292">
        <f t="shared" si="83"/>
        <v>1</v>
      </c>
      <c r="W292">
        <f t="shared" si="84"/>
        <v>0</v>
      </c>
      <c r="X292">
        <f t="shared" si="85"/>
        <v>0</v>
      </c>
      <c r="Y292">
        <f t="shared" si="86"/>
        <v>0</v>
      </c>
      <c r="Z292">
        <f t="shared" si="87"/>
        <v>0</v>
      </c>
      <c r="AA292">
        <f t="shared" si="88"/>
        <v>0</v>
      </c>
      <c r="AB292">
        <f t="shared" si="89"/>
        <v>3</v>
      </c>
    </row>
    <row r="293" spans="1:28" x14ac:dyDescent="0.25">
      <c r="A293" s="2" t="s">
        <v>1088</v>
      </c>
      <c r="B293" s="3">
        <v>3</v>
      </c>
      <c r="C293" s="3">
        <v>3</v>
      </c>
      <c r="D293" s="3">
        <v>33</v>
      </c>
      <c r="E293" s="3">
        <v>61</v>
      </c>
      <c r="F293" s="3">
        <v>131.33333333333334</v>
      </c>
      <c r="G293" s="3">
        <v>3</v>
      </c>
      <c r="H293" s="3">
        <v>67.540040000000005</v>
      </c>
      <c r="I293" s="3">
        <v>27</v>
      </c>
      <c r="J293" s="3">
        <v>29</v>
      </c>
      <c r="K293">
        <f t="shared" si="72"/>
        <v>24.812505598853356</v>
      </c>
      <c r="L293">
        <f t="shared" si="79"/>
        <v>0</v>
      </c>
      <c r="M293">
        <f t="shared" si="80"/>
        <v>1</v>
      </c>
      <c r="N293">
        <f t="shared" si="81"/>
        <v>0</v>
      </c>
      <c r="O293">
        <f t="shared" si="82"/>
        <v>0</v>
      </c>
      <c r="P293">
        <f t="shared" si="73"/>
        <v>1</v>
      </c>
      <c r="Q293">
        <f t="shared" si="74"/>
        <v>0</v>
      </c>
      <c r="R293">
        <f t="shared" si="75"/>
        <v>0</v>
      </c>
      <c r="S293">
        <f t="shared" si="76"/>
        <v>0</v>
      </c>
      <c r="T293">
        <f t="shared" si="77"/>
        <v>0</v>
      </c>
      <c r="U293">
        <f t="shared" si="78"/>
        <v>0</v>
      </c>
      <c r="V293">
        <f t="shared" si="83"/>
        <v>1</v>
      </c>
      <c r="W293">
        <f t="shared" si="84"/>
        <v>0</v>
      </c>
      <c r="X293">
        <f t="shared" si="85"/>
        <v>0</v>
      </c>
      <c r="Y293">
        <f t="shared" si="86"/>
        <v>0</v>
      </c>
      <c r="Z293">
        <f t="shared" si="87"/>
        <v>0</v>
      </c>
      <c r="AA293">
        <f t="shared" si="88"/>
        <v>0</v>
      </c>
      <c r="AB293">
        <f t="shared" si="89"/>
        <v>2</v>
      </c>
    </row>
    <row r="294" spans="1:28" x14ac:dyDescent="0.25">
      <c r="A294" s="2" t="s">
        <v>940</v>
      </c>
      <c r="B294" s="3">
        <v>6</v>
      </c>
      <c r="C294" s="3">
        <v>6</v>
      </c>
      <c r="D294" s="3">
        <v>24</v>
      </c>
      <c r="E294" s="3">
        <v>62.166666666666664</v>
      </c>
      <c r="F294" s="3">
        <v>175.5</v>
      </c>
      <c r="G294" s="3">
        <v>6</v>
      </c>
      <c r="H294" s="3">
        <v>71.047226000000009</v>
      </c>
      <c r="I294" s="3">
        <v>29</v>
      </c>
      <c r="J294" s="3">
        <v>30</v>
      </c>
      <c r="K294">
        <f t="shared" si="72"/>
        <v>31.923998591235474</v>
      </c>
      <c r="L294">
        <f t="shared" si="79"/>
        <v>0</v>
      </c>
      <c r="M294">
        <f t="shared" si="80"/>
        <v>0</v>
      </c>
      <c r="N294">
        <f t="shared" si="81"/>
        <v>0</v>
      </c>
      <c r="O294">
        <f t="shared" si="82"/>
        <v>1</v>
      </c>
      <c r="P294">
        <f t="shared" si="73"/>
        <v>0</v>
      </c>
      <c r="Q294">
        <f t="shared" si="74"/>
        <v>0</v>
      </c>
      <c r="R294">
        <f t="shared" si="75"/>
        <v>0</v>
      </c>
      <c r="S294">
        <f t="shared" si="76"/>
        <v>0</v>
      </c>
      <c r="T294">
        <f t="shared" si="77"/>
        <v>0</v>
      </c>
      <c r="U294">
        <f t="shared" si="78"/>
        <v>1</v>
      </c>
      <c r="V294">
        <f t="shared" si="83"/>
        <v>1</v>
      </c>
      <c r="W294">
        <f t="shared" si="84"/>
        <v>0</v>
      </c>
      <c r="X294">
        <f t="shared" si="85"/>
        <v>0</v>
      </c>
      <c r="Y294">
        <f t="shared" si="86"/>
        <v>0</v>
      </c>
      <c r="Z294">
        <f t="shared" si="87"/>
        <v>0</v>
      </c>
      <c r="AA294">
        <f t="shared" si="88"/>
        <v>0</v>
      </c>
      <c r="AB294">
        <f t="shared" si="89"/>
        <v>1</v>
      </c>
    </row>
    <row r="295" spans="1:28" x14ac:dyDescent="0.25">
      <c r="A295" s="2" t="s">
        <v>535</v>
      </c>
      <c r="B295" s="3">
        <v>20</v>
      </c>
      <c r="C295" s="3">
        <v>6</v>
      </c>
      <c r="D295" s="3">
        <v>33</v>
      </c>
      <c r="E295" s="3">
        <v>62.5</v>
      </c>
      <c r="F295" s="3">
        <v>164.35</v>
      </c>
      <c r="G295" s="3">
        <v>23</v>
      </c>
      <c r="H295" s="3">
        <v>58.502396000000012</v>
      </c>
      <c r="I295" s="3">
        <v>27</v>
      </c>
      <c r="J295" s="3">
        <v>30</v>
      </c>
      <c r="K295">
        <f t="shared" si="72"/>
        <v>29.577740799999997</v>
      </c>
      <c r="L295">
        <f t="shared" si="79"/>
        <v>0</v>
      </c>
      <c r="M295">
        <f t="shared" si="80"/>
        <v>0</v>
      </c>
      <c r="N295">
        <f t="shared" si="81"/>
        <v>1</v>
      </c>
      <c r="O295">
        <f t="shared" si="82"/>
        <v>0</v>
      </c>
      <c r="P295">
        <f t="shared" si="73"/>
        <v>0</v>
      </c>
      <c r="Q295">
        <f t="shared" si="74"/>
        <v>0</v>
      </c>
      <c r="R295">
        <f t="shared" si="75"/>
        <v>1</v>
      </c>
      <c r="S295">
        <f t="shared" si="76"/>
        <v>0</v>
      </c>
      <c r="T295">
        <f t="shared" si="77"/>
        <v>0</v>
      </c>
      <c r="U295">
        <f t="shared" si="78"/>
        <v>0</v>
      </c>
      <c r="V295">
        <f t="shared" si="83"/>
        <v>1</v>
      </c>
      <c r="W295">
        <f t="shared" si="84"/>
        <v>0</v>
      </c>
      <c r="X295">
        <f t="shared" si="85"/>
        <v>0</v>
      </c>
      <c r="Y295">
        <f t="shared" si="86"/>
        <v>0</v>
      </c>
      <c r="Z295">
        <f t="shared" si="87"/>
        <v>0</v>
      </c>
      <c r="AA295">
        <f t="shared" si="88"/>
        <v>0</v>
      </c>
      <c r="AB295">
        <f t="shared" si="89"/>
        <v>3</v>
      </c>
    </row>
    <row r="296" spans="1:28" x14ac:dyDescent="0.25">
      <c r="A296" s="2" t="s">
        <v>445</v>
      </c>
      <c r="B296" s="3">
        <v>5</v>
      </c>
      <c r="C296" s="3">
        <v>5</v>
      </c>
      <c r="D296" s="3">
        <v>22</v>
      </c>
      <c r="E296" s="3">
        <v>65.400000000000006</v>
      </c>
      <c r="F296" s="3">
        <v>141.80000000000001</v>
      </c>
      <c r="G296" s="3">
        <v>7</v>
      </c>
      <c r="H296" s="3">
        <v>57.916496000000002</v>
      </c>
      <c r="I296" s="3">
        <v>30</v>
      </c>
      <c r="J296" s="3">
        <v>30</v>
      </c>
      <c r="K296">
        <f t="shared" si="72"/>
        <v>23.306446333548426</v>
      </c>
      <c r="L296">
        <f t="shared" si="79"/>
        <v>0</v>
      </c>
      <c r="M296">
        <f t="shared" si="80"/>
        <v>1</v>
      </c>
      <c r="N296">
        <f t="shared" si="81"/>
        <v>0</v>
      </c>
      <c r="O296">
        <f t="shared" si="82"/>
        <v>0</v>
      </c>
      <c r="P296">
        <f t="shared" si="73"/>
        <v>1</v>
      </c>
      <c r="Q296">
        <f t="shared" si="74"/>
        <v>0</v>
      </c>
      <c r="R296">
        <f t="shared" si="75"/>
        <v>0</v>
      </c>
      <c r="S296">
        <f t="shared" si="76"/>
        <v>0</v>
      </c>
      <c r="T296">
        <f t="shared" si="77"/>
        <v>0</v>
      </c>
      <c r="U296">
        <f t="shared" si="78"/>
        <v>0</v>
      </c>
      <c r="V296">
        <f t="shared" si="83"/>
        <v>1</v>
      </c>
      <c r="W296">
        <f t="shared" si="84"/>
        <v>0</v>
      </c>
      <c r="X296">
        <f t="shared" si="85"/>
        <v>0</v>
      </c>
      <c r="Y296">
        <f t="shared" si="86"/>
        <v>0</v>
      </c>
      <c r="Z296">
        <f t="shared" si="87"/>
        <v>0</v>
      </c>
      <c r="AA296">
        <f t="shared" si="88"/>
        <v>0</v>
      </c>
      <c r="AB296">
        <f t="shared" si="89"/>
        <v>0</v>
      </c>
    </row>
    <row r="297" spans="1:28" x14ac:dyDescent="0.25">
      <c r="A297" s="2" t="s">
        <v>506</v>
      </c>
      <c r="B297" s="3">
        <v>4</v>
      </c>
      <c r="C297" s="3">
        <v>4</v>
      </c>
      <c r="D297" s="3">
        <v>34</v>
      </c>
      <c r="E297" s="3">
        <v>68</v>
      </c>
      <c r="F297" s="3">
        <v>191.5</v>
      </c>
      <c r="G297" s="3">
        <v>4</v>
      </c>
      <c r="H297" s="3">
        <v>56.391514000000001</v>
      </c>
      <c r="I297" s="3">
        <v>29</v>
      </c>
      <c r="J297" s="3">
        <v>30</v>
      </c>
      <c r="K297">
        <f t="shared" si="72"/>
        <v>29.114294982698961</v>
      </c>
      <c r="L297">
        <f t="shared" si="79"/>
        <v>0</v>
      </c>
      <c r="M297">
        <f t="shared" si="80"/>
        <v>0</v>
      </c>
      <c r="N297">
        <f t="shared" si="81"/>
        <v>1</v>
      </c>
      <c r="O297">
        <f t="shared" si="82"/>
        <v>0</v>
      </c>
      <c r="P297">
        <f t="shared" si="73"/>
        <v>0</v>
      </c>
      <c r="Q297">
        <f t="shared" si="74"/>
        <v>0</v>
      </c>
      <c r="R297">
        <f t="shared" si="75"/>
        <v>1</v>
      </c>
      <c r="S297">
        <f t="shared" si="76"/>
        <v>0</v>
      </c>
      <c r="T297">
        <f t="shared" si="77"/>
        <v>0</v>
      </c>
      <c r="U297">
        <f t="shared" si="78"/>
        <v>0</v>
      </c>
      <c r="V297">
        <f t="shared" si="83"/>
        <v>1</v>
      </c>
      <c r="W297">
        <f t="shared" si="84"/>
        <v>0</v>
      </c>
      <c r="X297">
        <f t="shared" si="85"/>
        <v>0</v>
      </c>
      <c r="Y297">
        <f t="shared" si="86"/>
        <v>0</v>
      </c>
      <c r="Z297">
        <f t="shared" si="87"/>
        <v>0</v>
      </c>
      <c r="AA297">
        <f t="shared" si="88"/>
        <v>0</v>
      </c>
      <c r="AB297">
        <f t="shared" si="89"/>
        <v>1</v>
      </c>
    </row>
    <row r="298" spans="1:28" x14ac:dyDescent="0.25">
      <c r="A298" s="2" t="s">
        <v>318</v>
      </c>
      <c r="B298" s="3">
        <v>19</v>
      </c>
      <c r="C298" s="3">
        <v>12</v>
      </c>
      <c r="D298" s="3">
        <v>33</v>
      </c>
      <c r="E298" s="3">
        <v>60.75</v>
      </c>
      <c r="F298" s="3">
        <v>122.89473684210526</v>
      </c>
      <c r="G298" s="3">
        <v>19</v>
      </c>
      <c r="H298" s="3">
        <v>64.413414000000017</v>
      </c>
      <c r="I298" s="3">
        <v>28</v>
      </c>
      <c r="J298" s="3">
        <v>30</v>
      </c>
      <c r="K298">
        <f t="shared" si="72"/>
        <v>23.409710579349355</v>
      </c>
      <c r="L298">
        <f t="shared" si="79"/>
        <v>0</v>
      </c>
      <c r="M298">
        <f t="shared" si="80"/>
        <v>1</v>
      </c>
      <c r="N298">
        <f t="shared" si="81"/>
        <v>0</v>
      </c>
      <c r="O298">
        <f t="shared" si="82"/>
        <v>0</v>
      </c>
      <c r="P298">
        <f t="shared" si="73"/>
        <v>1</v>
      </c>
      <c r="Q298">
        <f t="shared" si="74"/>
        <v>0</v>
      </c>
      <c r="R298">
        <f t="shared" si="75"/>
        <v>0</v>
      </c>
      <c r="S298">
        <f t="shared" si="76"/>
        <v>0</v>
      </c>
      <c r="T298">
        <f t="shared" si="77"/>
        <v>0</v>
      </c>
      <c r="U298">
        <f t="shared" si="78"/>
        <v>0</v>
      </c>
      <c r="V298">
        <f t="shared" si="83"/>
        <v>1</v>
      </c>
      <c r="W298">
        <f t="shared" si="84"/>
        <v>0</v>
      </c>
      <c r="X298">
        <f t="shared" si="85"/>
        <v>0</v>
      </c>
      <c r="Y298">
        <f t="shared" si="86"/>
        <v>0</v>
      </c>
      <c r="Z298">
        <f t="shared" si="87"/>
        <v>0</v>
      </c>
      <c r="AA298">
        <f t="shared" si="88"/>
        <v>0</v>
      </c>
      <c r="AB298">
        <f t="shared" si="89"/>
        <v>2</v>
      </c>
    </row>
    <row r="299" spans="1:28" x14ac:dyDescent="0.25">
      <c r="A299" s="2" t="s">
        <v>171</v>
      </c>
      <c r="B299" s="3">
        <v>7</v>
      </c>
      <c r="C299" s="3">
        <v>7</v>
      </c>
      <c r="D299" s="3">
        <v>44</v>
      </c>
      <c r="E299" s="3">
        <v>69.142857142857139</v>
      </c>
      <c r="F299" s="3">
        <v>207.28571428571428</v>
      </c>
      <c r="G299" s="3">
        <v>7</v>
      </c>
      <c r="H299" s="3">
        <v>66.223140000000001</v>
      </c>
      <c r="I299" s="3">
        <v>28</v>
      </c>
      <c r="J299" s="3">
        <v>30</v>
      </c>
      <c r="K299">
        <f t="shared" si="72"/>
        <v>30.48105918311591</v>
      </c>
      <c r="L299">
        <f t="shared" si="79"/>
        <v>0</v>
      </c>
      <c r="M299">
        <f t="shared" si="80"/>
        <v>0</v>
      </c>
      <c r="N299">
        <f t="shared" si="81"/>
        <v>0</v>
      </c>
      <c r="O299">
        <f t="shared" si="82"/>
        <v>1</v>
      </c>
      <c r="P299">
        <f t="shared" si="73"/>
        <v>0</v>
      </c>
      <c r="Q299">
        <f t="shared" si="74"/>
        <v>0</v>
      </c>
      <c r="R299">
        <f t="shared" si="75"/>
        <v>0</v>
      </c>
      <c r="S299">
        <f t="shared" si="76"/>
        <v>0</v>
      </c>
      <c r="T299">
        <f t="shared" si="77"/>
        <v>1</v>
      </c>
      <c r="U299">
        <f t="shared" si="78"/>
        <v>0</v>
      </c>
      <c r="V299">
        <f t="shared" si="83"/>
        <v>1</v>
      </c>
      <c r="W299">
        <f t="shared" si="84"/>
        <v>0</v>
      </c>
      <c r="X299">
        <f t="shared" si="85"/>
        <v>0</v>
      </c>
      <c r="Y299">
        <f t="shared" si="86"/>
        <v>0</v>
      </c>
      <c r="Z299">
        <f t="shared" si="87"/>
        <v>0</v>
      </c>
      <c r="AA299">
        <f t="shared" si="88"/>
        <v>0</v>
      </c>
      <c r="AB299">
        <f t="shared" si="89"/>
        <v>2</v>
      </c>
    </row>
    <row r="300" spans="1:28" x14ac:dyDescent="0.25">
      <c r="A300" s="2" t="s">
        <v>534</v>
      </c>
      <c r="B300" s="3">
        <v>4</v>
      </c>
      <c r="C300" s="3">
        <v>3</v>
      </c>
      <c r="D300" s="3">
        <v>33</v>
      </c>
      <c r="E300" s="3">
        <v>65.333333333333329</v>
      </c>
      <c r="F300" s="3">
        <v>160.25</v>
      </c>
      <c r="G300" s="3">
        <v>5</v>
      </c>
      <c r="H300" s="3">
        <v>54.365499999999997</v>
      </c>
      <c r="I300" s="3">
        <v>27</v>
      </c>
      <c r="J300" s="3">
        <v>30</v>
      </c>
      <c r="K300">
        <f t="shared" si="72"/>
        <v>26.392694450229076</v>
      </c>
      <c r="L300">
        <f t="shared" si="79"/>
        <v>0</v>
      </c>
      <c r="M300">
        <f t="shared" si="80"/>
        <v>0</v>
      </c>
      <c r="N300">
        <f t="shared" si="81"/>
        <v>1</v>
      </c>
      <c r="O300">
        <f t="shared" si="82"/>
        <v>0</v>
      </c>
      <c r="P300">
        <f t="shared" si="73"/>
        <v>0</v>
      </c>
      <c r="Q300">
        <f t="shared" si="74"/>
        <v>0</v>
      </c>
      <c r="R300">
        <f t="shared" si="75"/>
        <v>1</v>
      </c>
      <c r="S300">
        <f t="shared" si="76"/>
        <v>0</v>
      </c>
      <c r="T300">
        <f t="shared" si="77"/>
        <v>0</v>
      </c>
      <c r="U300">
        <f t="shared" si="78"/>
        <v>0</v>
      </c>
      <c r="V300">
        <f t="shared" si="83"/>
        <v>1</v>
      </c>
      <c r="W300">
        <f t="shared" si="84"/>
        <v>0</v>
      </c>
      <c r="X300">
        <f t="shared" si="85"/>
        <v>0</v>
      </c>
      <c r="Y300">
        <f t="shared" si="86"/>
        <v>0</v>
      </c>
      <c r="Z300">
        <f t="shared" si="87"/>
        <v>0</v>
      </c>
      <c r="AA300">
        <f t="shared" si="88"/>
        <v>0</v>
      </c>
      <c r="AB300">
        <f t="shared" si="89"/>
        <v>3</v>
      </c>
    </row>
    <row r="301" spans="1:28" x14ac:dyDescent="0.25">
      <c r="A301" s="2" t="s">
        <v>442</v>
      </c>
      <c r="B301" s="3">
        <v>5</v>
      </c>
      <c r="C301" s="3">
        <v>5</v>
      </c>
      <c r="D301" s="3">
        <v>24</v>
      </c>
      <c r="E301" s="3">
        <v>69.400000000000006</v>
      </c>
      <c r="F301" s="3">
        <v>186.6</v>
      </c>
      <c r="G301" s="3">
        <v>5</v>
      </c>
      <c r="H301" s="3">
        <v>69.828890000000001</v>
      </c>
      <c r="I301" s="3">
        <v>15</v>
      </c>
      <c r="J301" s="3">
        <v>27</v>
      </c>
      <c r="K301">
        <f t="shared" si="72"/>
        <v>27.236294629139014</v>
      </c>
      <c r="L301">
        <f t="shared" si="79"/>
        <v>0</v>
      </c>
      <c r="M301">
        <f t="shared" si="80"/>
        <v>0</v>
      </c>
      <c r="N301">
        <f t="shared" si="81"/>
        <v>1</v>
      </c>
      <c r="O301">
        <f t="shared" si="82"/>
        <v>0</v>
      </c>
      <c r="P301">
        <f t="shared" si="73"/>
        <v>0</v>
      </c>
      <c r="Q301">
        <f t="shared" si="74"/>
        <v>0</v>
      </c>
      <c r="R301">
        <f t="shared" si="75"/>
        <v>0</v>
      </c>
      <c r="S301">
        <f t="shared" si="76"/>
        <v>1</v>
      </c>
      <c r="T301">
        <f t="shared" si="77"/>
        <v>0</v>
      </c>
      <c r="U301">
        <f t="shared" si="78"/>
        <v>0</v>
      </c>
      <c r="V301">
        <f t="shared" si="83"/>
        <v>0</v>
      </c>
      <c r="W301">
        <f t="shared" si="84"/>
        <v>1</v>
      </c>
      <c r="X301">
        <f t="shared" si="85"/>
        <v>0</v>
      </c>
      <c r="Y301">
        <f t="shared" si="86"/>
        <v>0</v>
      </c>
      <c r="Z301">
        <f t="shared" si="87"/>
        <v>1</v>
      </c>
      <c r="AA301">
        <f t="shared" si="88"/>
        <v>0</v>
      </c>
      <c r="AB301">
        <f t="shared" si="89"/>
        <v>12</v>
      </c>
    </row>
    <row r="302" spans="1:28" x14ac:dyDescent="0.25">
      <c r="A302" s="2" t="s">
        <v>194</v>
      </c>
      <c r="B302" s="3">
        <v>5</v>
      </c>
      <c r="C302" s="3">
        <v>5</v>
      </c>
      <c r="D302" s="3">
        <v>44</v>
      </c>
      <c r="E302" s="3">
        <v>62</v>
      </c>
      <c r="F302" s="3">
        <v>218.4</v>
      </c>
      <c r="G302" s="3">
        <v>6</v>
      </c>
      <c r="H302" s="3">
        <v>76.041070000000005</v>
      </c>
      <c r="I302" s="3">
        <v>23</v>
      </c>
      <c r="J302" s="3">
        <v>28</v>
      </c>
      <c r="K302">
        <f t="shared" si="72"/>
        <v>39.941519250780438</v>
      </c>
      <c r="L302">
        <f t="shared" si="79"/>
        <v>0</v>
      </c>
      <c r="M302">
        <f t="shared" si="80"/>
        <v>0</v>
      </c>
      <c r="N302">
        <f t="shared" si="81"/>
        <v>0</v>
      </c>
      <c r="O302">
        <f t="shared" si="82"/>
        <v>1</v>
      </c>
      <c r="P302">
        <f t="shared" si="73"/>
        <v>0</v>
      </c>
      <c r="Q302">
        <f t="shared" si="74"/>
        <v>0</v>
      </c>
      <c r="R302">
        <f t="shared" si="75"/>
        <v>0</v>
      </c>
      <c r="S302">
        <f t="shared" si="76"/>
        <v>0</v>
      </c>
      <c r="T302">
        <f t="shared" si="77"/>
        <v>0</v>
      </c>
      <c r="U302">
        <f t="shared" si="78"/>
        <v>1</v>
      </c>
      <c r="V302">
        <f t="shared" si="83"/>
        <v>0</v>
      </c>
      <c r="W302">
        <f t="shared" si="84"/>
        <v>1</v>
      </c>
      <c r="X302">
        <f t="shared" si="85"/>
        <v>0</v>
      </c>
      <c r="Y302">
        <f t="shared" si="86"/>
        <v>0</v>
      </c>
      <c r="Z302">
        <f t="shared" si="87"/>
        <v>0</v>
      </c>
      <c r="AA302">
        <f t="shared" si="88"/>
        <v>1</v>
      </c>
      <c r="AB302">
        <f t="shared" si="89"/>
        <v>5</v>
      </c>
    </row>
    <row r="303" spans="1:28" x14ac:dyDescent="0.25">
      <c r="A303" s="2" t="s">
        <v>78</v>
      </c>
      <c r="B303" s="3">
        <v>16</v>
      </c>
      <c r="C303" s="3">
        <v>10</v>
      </c>
      <c r="D303" s="3">
        <v>33</v>
      </c>
      <c r="E303" s="3">
        <v>71.3</v>
      </c>
      <c r="F303" s="3">
        <v>243.5625</v>
      </c>
      <c r="G303" s="3">
        <v>16</v>
      </c>
      <c r="H303" s="3">
        <v>50.420259999999992</v>
      </c>
      <c r="I303" s="3">
        <v>23</v>
      </c>
      <c r="J303" s="3">
        <v>30</v>
      </c>
      <c r="K303">
        <f t="shared" si="72"/>
        <v>33.681132700853126</v>
      </c>
      <c r="L303">
        <f t="shared" si="79"/>
        <v>0</v>
      </c>
      <c r="M303">
        <f t="shared" si="80"/>
        <v>0</v>
      </c>
      <c r="N303">
        <f t="shared" si="81"/>
        <v>0</v>
      </c>
      <c r="O303">
        <f t="shared" si="82"/>
        <v>1</v>
      </c>
      <c r="P303">
        <f t="shared" si="73"/>
        <v>0</v>
      </c>
      <c r="Q303">
        <f t="shared" si="74"/>
        <v>0</v>
      </c>
      <c r="R303">
        <f t="shared" si="75"/>
        <v>0</v>
      </c>
      <c r="S303">
        <f t="shared" si="76"/>
        <v>0</v>
      </c>
      <c r="T303">
        <f t="shared" si="77"/>
        <v>1</v>
      </c>
      <c r="U303">
        <f t="shared" si="78"/>
        <v>0</v>
      </c>
      <c r="V303">
        <f t="shared" si="83"/>
        <v>0</v>
      </c>
      <c r="W303">
        <f t="shared" si="84"/>
        <v>1</v>
      </c>
      <c r="X303">
        <f t="shared" si="85"/>
        <v>0</v>
      </c>
      <c r="Y303">
        <f t="shared" si="86"/>
        <v>0</v>
      </c>
      <c r="Z303">
        <f t="shared" si="87"/>
        <v>0</v>
      </c>
      <c r="AA303">
        <f t="shared" si="88"/>
        <v>1</v>
      </c>
      <c r="AB303">
        <f t="shared" si="89"/>
        <v>7</v>
      </c>
    </row>
    <row r="304" spans="1:28" x14ac:dyDescent="0.25">
      <c r="A304" s="2" t="s">
        <v>757</v>
      </c>
      <c r="B304" s="3">
        <v>4</v>
      </c>
      <c r="C304" s="3">
        <v>4</v>
      </c>
      <c r="D304" s="3">
        <v>33</v>
      </c>
      <c r="E304" s="3">
        <v>67.25</v>
      </c>
      <c r="F304" s="3">
        <v>193</v>
      </c>
      <c r="G304" s="3">
        <v>5</v>
      </c>
      <c r="H304" s="3">
        <v>72.689940000000007</v>
      </c>
      <c r="I304" s="3">
        <v>28</v>
      </c>
      <c r="J304" s="3">
        <v>30</v>
      </c>
      <c r="K304">
        <f t="shared" si="72"/>
        <v>30.00046986636448</v>
      </c>
      <c r="L304">
        <f t="shared" si="79"/>
        <v>0</v>
      </c>
      <c r="M304">
        <f t="shared" si="80"/>
        <v>0</v>
      </c>
      <c r="N304">
        <f t="shared" si="81"/>
        <v>0</v>
      </c>
      <c r="O304">
        <f t="shared" si="82"/>
        <v>1</v>
      </c>
      <c r="P304">
        <f t="shared" si="73"/>
        <v>0</v>
      </c>
      <c r="Q304">
        <f t="shared" si="74"/>
        <v>0</v>
      </c>
      <c r="R304">
        <f t="shared" si="75"/>
        <v>0</v>
      </c>
      <c r="S304">
        <f t="shared" si="76"/>
        <v>0</v>
      </c>
      <c r="T304">
        <f t="shared" si="77"/>
        <v>0</v>
      </c>
      <c r="U304">
        <f t="shared" si="78"/>
        <v>1</v>
      </c>
      <c r="V304">
        <f t="shared" si="83"/>
        <v>1</v>
      </c>
      <c r="W304">
        <f t="shared" si="84"/>
        <v>0</v>
      </c>
      <c r="X304">
        <f t="shared" si="85"/>
        <v>0</v>
      </c>
      <c r="Y304">
        <f t="shared" si="86"/>
        <v>0</v>
      </c>
      <c r="Z304">
        <f t="shared" si="87"/>
        <v>0</v>
      </c>
      <c r="AA304">
        <f t="shared" si="88"/>
        <v>0</v>
      </c>
      <c r="AB304">
        <f t="shared" si="89"/>
        <v>2</v>
      </c>
    </row>
    <row r="305" spans="1:28" x14ac:dyDescent="0.25">
      <c r="A305" s="2" t="s">
        <v>111</v>
      </c>
      <c r="B305" s="3">
        <v>8</v>
      </c>
      <c r="C305" s="3">
        <v>5</v>
      </c>
      <c r="D305" s="3">
        <v>33</v>
      </c>
      <c r="E305" s="3">
        <v>70</v>
      </c>
      <c r="F305" s="3">
        <v>169.75</v>
      </c>
      <c r="G305" s="3">
        <v>8</v>
      </c>
      <c r="H305" s="3">
        <v>83.345659999999995</v>
      </c>
      <c r="I305" s="3">
        <v>25</v>
      </c>
      <c r="J305" s="3">
        <v>29</v>
      </c>
      <c r="K305">
        <f t="shared" si="72"/>
        <v>24.353928571428572</v>
      </c>
      <c r="L305">
        <f t="shared" si="79"/>
        <v>0</v>
      </c>
      <c r="M305">
        <f t="shared" si="80"/>
        <v>1</v>
      </c>
      <c r="N305">
        <f t="shared" si="81"/>
        <v>0</v>
      </c>
      <c r="O305">
        <f t="shared" si="82"/>
        <v>0</v>
      </c>
      <c r="P305">
        <f t="shared" si="73"/>
        <v>0</v>
      </c>
      <c r="Q305">
        <f t="shared" si="74"/>
        <v>1</v>
      </c>
      <c r="R305">
        <f t="shared" si="75"/>
        <v>0</v>
      </c>
      <c r="S305">
        <f t="shared" si="76"/>
        <v>0</v>
      </c>
      <c r="T305">
        <f t="shared" si="77"/>
        <v>0</v>
      </c>
      <c r="U305">
        <f t="shared" si="78"/>
        <v>0</v>
      </c>
      <c r="V305">
        <f t="shared" si="83"/>
        <v>1</v>
      </c>
      <c r="W305">
        <f t="shared" si="84"/>
        <v>0</v>
      </c>
      <c r="X305">
        <f t="shared" si="85"/>
        <v>0</v>
      </c>
      <c r="Y305">
        <f t="shared" si="86"/>
        <v>0</v>
      </c>
      <c r="Z305">
        <f t="shared" si="87"/>
        <v>0</v>
      </c>
      <c r="AA305">
        <f t="shared" si="88"/>
        <v>0</v>
      </c>
      <c r="AB305">
        <f t="shared" si="89"/>
        <v>4</v>
      </c>
    </row>
    <row r="306" spans="1:28" x14ac:dyDescent="0.25">
      <c r="A306" s="2" t="s">
        <v>471</v>
      </c>
      <c r="B306" s="3">
        <v>9</v>
      </c>
      <c r="C306" s="3">
        <v>3</v>
      </c>
      <c r="D306" s="3">
        <v>33</v>
      </c>
      <c r="E306" s="3">
        <v>63</v>
      </c>
      <c r="F306" s="3">
        <v>170.22222222222223</v>
      </c>
      <c r="G306" s="3">
        <v>9</v>
      </c>
      <c r="H306" s="3">
        <v>61.390826999999994</v>
      </c>
      <c r="I306" s="3">
        <v>27</v>
      </c>
      <c r="J306" s="3">
        <v>29</v>
      </c>
      <c r="K306">
        <f t="shared" si="72"/>
        <v>30.150219758685367</v>
      </c>
      <c r="L306">
        <f t="shared" si="79"/>
        <v>0</v>
      </c>
      <c r="M306">
        <f t="shared" si="80"/>
        <v>0</v>
      </c>
      <c r="N306">
        <f t="shared" si="81"/>
        <v>0</v>
      </c>
      <c r="O306">
        <f t="shared" si="82"/>
        <v>1</v>
      </c>
      <c r="P306">
        <f t="shared" si="73"/>
        <v>0</v>
      </c>
      <c r="Q306">
        <f t="shared" si="74"/>
        <v>0</v>
      </c>
      <c r="R306">
        <f t="shared" si="75"/>
        <v>0</v>
      </c>
      <c r="S306">
        <f t="shared" si="76"/>
        <v>0</v>
      </c>
      <c r="T306">
        <f t="shared" si="77"/>
        <v>1</v>
      </c>
      <c r="U306">
        <f t="shared" si="78"/>
        <v>0</v>
      </c>
      <c r="V306">
        <f t="shared" si="83"/>
        <v>1</v>
      </c>
      <c r="W306">
        <f t="shared" si="84"/>
        <v>0</v>
      </c>
      <c r="X306">
        <f t="shared" si="85"/>
        <v>0</v>
      </c>
      <c r="Y306">
        <f t="shared" si="86"/>
        <v>0</v>
      </c>
      <c r="Z306">
        <f t="shared" si="87"/>
        <v>0</v>
      </c>
      <c r="AA306">
        <f t="shared" si="88"/>
        <v>0</v>
      </c>
      <c r="AB306">
        <f t="shared" si="89"/>
        <v>2</v>
      </c>
    </row>
    <row r="307" spans="1:28" x14ac:dyDescent="0.25">
      <c r="A307" s="2" t="s">
        <v>487</v>
      </c>
      <c r="B307" s="3">
        <v>11</v>
      </c>
      <c r="C307" s="3">
        <v>8</v>
      </c>
      <c r="D307" s="3">
        <v>23</v>
      </c>
      <c r="E307" s="3">
        <v>69.75</v>
      </c>
      <c r="F307" s="3">
        <v>181</v>
      </c>
      <c r="G307" s="3">
        <v>12</v>
      </c>
      <c r="H307" s="3">
        <v>70.338129999999992</v>
      </c>
      <c r="I307" s="3">
        <v>23</v>
      </c>
      <c r="J307" s="3">
        <v>30</v>
      </c>
      <c r="K307">
        <f t="shared" si="72"/>
        <v>26.154443031307409</v>
      </c>
      <c r="L307">
        <f t="shared" si="79"/>
        <v>0</v>
      </c>
      <c r="M307">
        <f t="shared" si="80"/>
        <v>0</v>
      </c>
      <c r="N307">
        <f t="shared" si="81"/>
        <v>1</v>
      </c>
      <c r="O307">
        <f t="shared" si="82"/>
        <v>0</v>
      </c>
      <c r="P307">
        <f t="shared" si="73"/>
        <v>0</v>
      </c>
      <c r="Q307">
        <f t="shared" si="74"/>
        <v>0</v>
      </c>
      <c r="R307">
        <f t="shared" si="75"/>
        <v>0</v>
      </c>
      <c r="S307">
        <f t="shared" si="76"/>
        <v>1</v>
      </c>
      <c r="T307">
        <f t="shared" si="77"/>
        <v>0</v>
      </c>
      <c r="U307">
        <f t="shared" si="78"/>
        <v>0</v>
      </c>
      <c r="V307">
        <f t="shared" si="83"/>
        <v>0</v>
      </c>
      <c r="W307">
        <f t="shared" si="84"/>
        <v>1</v>
      </c>
      <c r="X307">
        <f t="shared" si="85"/>
        <v>0</v>
      </c>
      <c r="Y307">
        <f t="shared" si="86"/>
        <v>0</v>
      </c>
      <c r="Z307">
        <f t="shared" si="87"/>
        <v>1</v>
      </c>
      <c r="AA307">
        <f t="shared" si="88"/>
        <v>0</v>
      </c>
      <c r="AB307">
        <f t="shared" si="89"/>
        <v>7</v>
      </c>
    </row>
    <row r="308" spans="1:28" x14ac:dyDescent="0.25">
      <c r="A308" s="2" t="s">
        <v>451</v>
      </c>
      <c r="B308" s="3">
        <v>8</v>
      </c>
      <c r="C308" s="3">
        <v>8</v>
      </c>
      <c r="D308" s="3">
        <v>33</v>
      </c>
      <c r="E308" s="3">
        <v>70.125</v>
      </c>
      <c r="F308" s="3">
        <v>224.625</v>
      </c>
      <c r="G308" s="3">
        <v>8</v>
      </c>
      <c r="H308" s="3">
        <v>72.090350000000001</v>
      </c>
      <c r="I308" s="3">
        <v>29</v>
      </c>
      <c r="J308" s="3">
        <v>30</v>
      </c>
      <c r="K308">
        <f t="shared" si="72"/>
        <v>32.112023029921737</v>
      </c>
      <c r="L308">
        <f t="shared" si="79"/>
        <v>0</v>
      </c>
      <c r="M308">
        <f t="shared" si="80"/>
        <v>0</v>
      </c>
      <c r="N308">
        <f t="shared" si="81"/>
        <v>0</v>
      </c>
      <c r="O308">
        <f t="shared" si="82"/>
        <v>1</v>
      </c>
      <c r="P308">
        <f t="shared" si="73"/>
        <v>0</v>
      </c>
      <c r="Q308">
        <f t="shared" si="74"/>
        <v>0</v>
      </c>
      <c r="R308">
        <f t="shared" si="75"/>
        <v>0</v>
      </c>
      <c r="S308">
        <f t="shared" si="76"/>
        <v>0</v>
      </c>
      <c r="T308">
        <f t="shared" si="77"/>
        <v>0</v>
      </c>
      <c r="U308">
        <f t="shared" si="78"/>
        <v>1</v>
      </c>
      <c r="V308">
        <f t="shared" si="83"/>
        <v>1</v>
      </c>
      <c r="W308">
        <f t="shared" si="84"/>
        <v>0</v>
      </c>
      <c r="X308">
        <f t="shared" si="85"/>
        <v>0</v>
      </c>
      <c r="Y308">
        <f t="shared" si="86"/>
        <v>0</v>
      </c>
      <c r="Z308">
        <f t="shared" si="87"/>
        <v>0</v>
      </c>
      <c r="AA308">
        <f t="shared" si="88"/>
        <v>0</v>
      </c>
      <c r="AB308">
        <f t="shared" si="89"/>
        <v>1</v>
      </c>
    </row>
    <row r="309" spans="1:28" x14ac:dyDescent="0.25">
      <c r="A309" s="2" t="s">
        <v>578</v>
      </c>
      <c r="B309" s="3">
        <v>4</v>
      </c>
      <c r="C309" s="3">
        <v>3</v>
      </c>
      <c r="D309" s="3">
        <v>22</v>
      </c>
      <c r="E309" s="3">
        <v>66</v>
      </c>
      <c r="F309" s="3">
        <v>131.5</v>
      </c>
      <c r="G309" s="3">
        <v>5</v>
      </c>
      <c r="H309" s="3">
        <v>88.490074000000007</v>
      </c>
      <c r="I309" s="3">
        <v>26</v>
      </c>
      <c r="J309" s="3">
        <v>30</v>
      </c>
      <c r="K309">
        <f t="shared" si="72"/>
        <v>21.222337006427914</v>
      </c>
      <c r="L309">
        <f t="shared" si="79"/>
        <v>0</v>
      </c>
      <c r="M309">
        <f t="shared" si="80"/>
        <v>1</v>
      </c>
      <c r="N309">
        <f t="shared" si="81"/>
        <v>0</v>
      </c>
      <c r="O309">
        <f t="shared" si="82"/>
        <v>0</v>
      </c>
      <c r="P309">
        <f t="shared" si="73"/>
        <v>0</v>
      </c>
      <c r="Q309">
        <f t="shared" si="74"/>
        <v>1</v>
      </c>
      <c r="R309">
        <f t="shared" si="75"/>
        <v>0</v>
      </c>
      <c r="S309">
        <f t="shared" si="76"/>
        <v>0</v>
      </c>
      <c r="T309">
        <f t="shared" si="77"/>
        <v>0</v>
      </c>
      <c r="U309">
        <f t="shared" si="78"/>
        <v>0</v>
      </c>
      <c r="V309">
        <f t="shared" si="83"/>
        <v>1</v>
      </c>
      <c r="W309">
        <f t="shared" si="84"/>
        <v>0</v>
      </c>
      <c r="X309">
        <f t="shared" si="85"/>
        <v>0</v>
      </c>
      <c r="Y309">
        <f t="shared" si="86"/>
        <v>0</v>
      </c>
      <c r="Z309">
        <f t="shared" si="87"/>
        <v>0</v>
      </c>
      <c r="AA309">
        <f t="shared" si="88"/>
        <v>0</v>
      </c>
      <c r="AB309">
        <f t="shared" si="89"/>
        <v>4</v>
      </c>
    </row>
    <row r="310" spans="1:28" x14ac:dyDescent="0.25">
      <c r="A310" s="2" t="s">
        <v>1032</v>
      </c>
      <c r="B310" s="3">
        <v>2</v>
      </c>
      <c r="C310" s="3">
        <v>2</v>
      </c>
      <c r="D310" s="3">
        <v>33</v>
      </c>
      <c r="E310" s="3">
        <v>61.5</v>
      </c>
      <c r="F310" s="3">
        <v>125</v>
      </c>
      <c r="G310" s="3">
        <v>2</v>
      </c>
      <c r="H310" s="3">
        <v>73.264885000000007</v>
      </c>
      <c r="I310" s="3">
        <v>27</v>
      </c>
      <c r="J310" s="3">
        <v>29</v>
      </c>
      <c r="K310">
        <f t="shared" si="72"/>
        <v>23.233525018177012</v>
      </c>
      <c r="L310">
        <f t="shared" si="79"/>
        <v>0</v>
      </c>
      <c r="M310">
        <f t="shared" si="80"/>
        <v>1</v>
      </c>
      <c r="N310">
        <f t="shared" si="81"/>
        <v>0</v>
      </c>
      <c r="O310">
        <f t="shared" si="82"/>
        <v>0</v>
      </c>
      <c r="P310">
        <f t="shared" si="73"/>
        <v>0</v>
      </c>
      <c r="Q310">
        <f t="shared" si="74"/>
        <v>1</v>
      </c>
      <c r="R310">
        <f t="shared" si="75"/>
        <v>0</v>
      </c>
      <c r="S310">
        <f t="shared" si="76"/>
        <v>0</v>
      </c>
      <c r="T310">
        <f t="shared" si="77"/>
        <v>0</v>
      </c>
      <c r="U310">
        <f t="shared" si="78"/>
        <v>0</v>
      </c>
      <c r="V310">
        <f t="shared" si="83"/>
        <v>1</v>
      </c>
      <c r="W310">
        <f t="shared" si="84"/>
        <v>0</v>
      </c>
      <c r="X310">
        <f t="shared" si="85"/>
        <v>0</v>
      </c>
      <c r="Y310">
        <f t="shared" si="86"/>
        <v>0</v>
      </c>
      <c r="Z310">
        <f t="shared" si="87"/>
        <v>0</v>
      </c>
      <c r="AA310">
        <f t="shared" si="88"/>
        <v>0</v>
      </c>
      <c r="AB310">
        <f t="shared" si="89"/>
        <v>2</v>
      </c>
    </row>
    <row r="311" spans="1:28" x14ac:dyDescent="0.25">
      <c r="A311" s="2" t="s">
        <v>1127</v>
      </c>
      <c r="B311" s="3">
        <v>2</v>
      </c>
      <c r="C311" s="3">
        <v>2</v>
      </c>
      <c r="D311" s="3">
        <v>34</v>
      </c>
      <c r="E311" s="3">
        <v>72</v>
      </c>
      <c r="F311" s="3">
        <v>189</v>
      </c>
      <c r="G311" s="3">
        <v>2</v>
      </c>
      <c r="H311" s="3">
        <v>74.778914999999998</v>
      </c>
      <c r="I311" s="3">
        <v>29</v>
      </c>
      <c r="J311" s="3">
        <v>30</v>
      </c>
      <c r="K311">
        <f t="shared" si="72"/>
        <v>25.630208333333332</v>
      </c>
      <c r="L311">
        <f t="shared" si="79"/>
        <v>0</v>
      </c>
      <c r="M311">
        <f t="shared" si="80"/>
        <v>0</v>
      </c>
      <c r="N311">
        <f t="shared" si="81"/>
        <v>1</v>
      </c>
      <c r="O311">
        <f t="shared" si="82"/>
        <v>0</v>
      </c>
      <c r="P311">
        <f t="shared" si="73"/>
        <v>0</v>
      </c>
      <c r="Q311">
        <f t="shared" si="74"/>
        <v>0</v>
      </c>
      <c r="R311">
        <f t="shared" si="75"/>
        <v>0</v>
      </c>
      <c r="S311">
        <f t="shared" si="76"/>
        <v>1</v>
      </c>
      <c r="T311">
        <f t="shared" si="77"/>
        <v>0</v>
      </c>
      <c r="U311">
        <f t="shared" si="78"/>
        <v>0</v>
      </c>
      <c r="V311">
        <f t="shared" si="83"/>
        <v>1</v>
      </c>
      <c r="W311">
        <f t="shared" si="84"/>
        <v>0</v>
      </c>
      <c r="X311">
        <f t="shared" si="85"/>
        <v>0</v>
      </c>
      <c r="Y311">
        <f t="shared" si="86"/>
        <v>0</v>
      </c>
      <c r="Z311">
        <f t="shared" si="87"/>
        <v>0</v>
      </c>
      <c r="AA311">
        <f t="shared" si="88"/>
        <v>0</v>
      </c>
      <c r="AB311">
        <f t="shared" si="89"/>
        <v>1</v>
      </c>
    </row>
    <row r="312" spans="1:28" x14ac:dyDescent="0.25">
      <c r="A312" s="2" t="s">
        <v>400</v>
      </c>
      <c r="B312" s="3">
        <v>12</v>
      </c>
      <c r="C312" s="3">
        <v>12</v>
      </c>
      <c r="D312" s="3">
        <v>33</v>
      </c>
      <c r="E312" s="3">
        <v>64.166666666666671</v>
      </c>
      <c r="F312" s="3">
        <v>179.75</v>
      </c>
      <c r="G312" s="3">
        <v>12</v>
      </c>
      <c r="H312" s="3">
        <v>74.058859999999996</v>
      </c>
      <c r="I312" s="3">
        <v>26</v>
      </c>
      <c r="J312" s="3">
        <v>30</v>
      </c>
      <c r="K312">
        <f t="shared" si="72"/>
        <v>30.690592005397196</v>
      </c>
      <c r="L312">
        <f t="shared" si="79"/>
        <v>0</v>
      </c>
      <c r="M312">
        <f t="shared" si="80"/>
        <v>0</v>
      </c>
      <c r="N312">
        <f t="shared" si="81"/>
        <v>0</v>
      </c>
      <c r="O312">
        <f t="shared" si="82"/>
        <v>1</v>
      </c>
      <c r="P312">
        <f t="shared" si="73"/>
        <v>0</v>
      </c>
      <c r="Q312">
        <f t="shared" si="74"/>
        <v>0</v>
      </c>
      <c r="R312">
        <f t="shared" si="75"/>
        <v>0</v>
      </c>
      <c r="S312">
        <f t="shared" si="76"/>
        <v>0</v>
      </c>
      <c r="T312">
        <f t="shared" si="77"/>
        <v>0</v>
      </c>
      <c r="U312">
        <f t="shared" si="78"/>
        <v>1</v>
      </c>
      <c r="V312">
        <f t="shared" si="83"/>
        <v>1</v>
      </c>
      <c r="W312">
        <f t="shared" si="84"/>
        <v>0</v>
      </c>
      <c r="X312">
        <f t="shared" si="85"/>
        <v>0</v>
      </c>
      <c r="Y312">
        <f t="shared" si="86"/>
        <v>0</v>
      </c>
      <c r="Z312">
        <f t="shared" si="87"/>
        <v>0</v>
      </c>
      <c r="AA312">
        <f t="shared" si="88"/>
        <v>0</v>
      </c>
      <c r="AB312">
        <f t="shared" si="89"/>
        <v>4</v>
      </c>
    </row>
    <row r="313" spans="1:28" x14ac:dyDescent="0.25">
      <c r="A313" s="2" t="s">
        <v>528</v>
      </c>
      <c r="B313" s="3">
        <v>4</v>
      </c>
      <c r="C313" s="3">
        <v>4</v>
      </c>
      <c r="D313" s="3">
        <v>24</v>
      </c>
      <c r="E313" s="3">
        <v>63</v>
      </c>
      <c r="F313" s="3">
        <v>128.25</v>
      </c>
      <c r="G313" s="3">
        <v>4</v>
      </c>
      <c r="H313" s="3">
        <v>76.435320000000004</v>
      </c>
      <c r="I313" s="3">
        <v>12</v>
      </c>
      <c r="J313" s="3">
        <v>28</v>
      </c>
      <c r="K313">
        <f t="shared" si="72"/>
        <v>22.715986394557824</v>
      </c>
      <c r="L313">
        <f t="shared" si="79"/>
        <v>0</v>
      </c>
      <c r="M313">
        <f t="shared" si="80"/>
        <v>1</v>
      </c>
      <c r="N313">
        <f t="shared" si="81"/>
        <v>0</v>
      </c>
      <c r="O313">
        <f t="shared" si="82"/>
        <v>0</v>
      </c>
      <c r="P313">
        <f t="shared" si="73"/>
        <v>0</v>
      </c>
      <c r="Q313">
        <f t="shared" si="74"/>
        <v>1</v>
      </c>
      <c r="R313">
        <f t="shared" si="75"/>
        <v>0</v>
      </c>
      <c r="S313">
        <f t="shared" si="76"/>
        <v>0</v>
      </c>
      <c r="T313">
        <f t="shared" si="77"/>
        <v>0</v>
      </c>
      <c r="U313">
        <f t="shared" si="78"/>
        <v>0</v>
      </c>
      <c r="V313">
        <f t="shared" si="83"/>
        <v>0</v>
      </c>
      <c r="W313">
        <f t="shared" si="84"/>
        <v>1</v>
      </c>
      <c r="X313">
        <f t="shared" si="85"/>
        <v>0</v>
      </c>
      <c r="Y313">
        <f t="shared" si="86"/>
        <v>1</v>
      </c>
      <c r="Z313">
        <f t="shared" si="87"/>
        <v>0</v>
      </c>
      <c r="AA313">
        <f t="shared" si="88"/>
        <v>0</v>
      </c>
      <c r="AB313">
        <f t="shared" si="89"/>
        <v>16</v>
      </c>
    </row>
    <row r="314" spans="1:28" x14ac:dyDescent="0.25">
      <c r="A314" s="2" t="s">
        <v>1172</v>
      </c>
      <c r="B314" s="3">
        <v>3</v>
      </c>
      <c r="C314" s="3">
        <v>3</v>
      </c>
      <c r="D314" s="3">
        <v>33</v>
      </c>
      <c r="E314" s="3">
        <v>68</v>
      </c>
      <c r="F314" s="3">
        <v>222</v>
      </c>
      <c r="G314" s="3">
        <v>4</v>
      </c>
      <c r="H314" s="3">
        <v>50.590007999999997</v>
      </c>
      <c r="I314" s="3">
        <v>28</v>
      </c>
      <c r="J314" s="3">
        <v>30</v>
      </c>
      <c r="K314">
        <f t="shared" si="72"/>
        <v>33.751297577854672</v>
      </c>
      <c r="L314">
        <f t="shared" si="79"/>
        <v>0</v>
      </c>
      <c r="M314">
        <f t="shared" si="80"/>
        <v>0</v>
      </c>
      <c r="N314">
        <f t="shared" si="81"/>
        <v>0</v>
      </c>
      <c r="O314">
        <f t="shared" si="82"/>
        <v>1</v>
      </c>
      <c r="P314">
        <f t="shared" si="73"/>
        <v>0</v>
      </c>
      <c r="Q314">
        <f t="shared" si="74"/>
        <v>0</v>
      </c>
      <c r="R314">
        <f t="shared" si="75"/>
        <v>0</v>
      </c>
      <c r="S314">
        <f t="shared" si="76"/>
        <v>0</v>
      </c>
      <c r="T314">
        <f t="shared" si="77"/>
        <v>1</v>
      </c>
      <c r="U314">
        <f t="shared" si="78"/>
        <v>0</v>
      </c>
      <c r="V314">
        <f t="shared" si="83"/>
        <v>1</v>
      </c>
      <c r="W314">
        <f t="shared" si="84"/>
        <v>0</v>
      </c>
      <c r="X314">
        <f t="shared" si="85"/>
        <v>0</v>
      </c>
      <c r="Y314">
        <f t="shared" si="86"/>
        <v>0</v>
      </c>
      <c r="Z314">
        <f t="shared" si="87"/>
        <v>0</v>
      </c>
      <c r="AA314">
        <f t="shared" si="88"/>
        <v>0</v>
      </c>
      <c r="AB314">
        <f t="shared" si="89"/>
        <v>2</v>
      </c>
    </row>
    <row r="315" spans="1:28" x14ac:dyDescent="0.25">
      <c r="A315" s="2" t="s">
        <v>857</v>
      </c>
      <c r="B315" s="3">
        <v>7</v>
      </c>
      <c r="C315" s="3">
        <v>7</v>
      </c>
      <c r="D315" s="3">
        <v>34</v>
      </c>
      <c r="E315" s="3">
        <v>65.714285714285708</v>
      </c>
      <c r="F315" s="3">
        <v>149.14285714285714</v>
      </c>
      <c r="G315" s="3">
        <v>7</v>
      </c>
      <c r="H315" s="3">
        <v>82.819983999999991</v>
      </c>
      <c r="I315" s="3">
        <v>25</v>
      </c>
      <c r="J315" s="3">
        <v>30</v>
      </c>
      <c r="K315">
        <f t="shared" si="72"/>
        <v>24.279413988657847</v>
      </c>
      <c r="L315">
        <f t="shared" si="79"/>
        <v>0</v>
      </c>
      <c r="M315">
        <f t="shared" si="80"/>
        <v>1</v>
      </c>
      <c r="N315">
        <f t="shared" si="81"/>
        <v>0</v>
      </c>
      <c r="O315">
        <f t="shared" si="82"/>
        <v>0</v>
      </c>
      <c r="P315">
        <f t="shared" si="73"/>
        <v>0</v>
      </c>
      <c r="Q315">
        <f t="shared" si="74"/>
        <v>1</v>
      </c>
      <c r="R315">
        <f t="shared" si="75"/>
        <v>0</v>
      </c>
      <c r="S315">
        <f t="shared" si="76"/>
        <v>0</v>
      </c>
      <c r="T315">
        <f t="shared" si="77"/>
        <v>0</v>
      </c>
      <c r="U315">
        <f t="shared" si="78"/>
        <v>0</v>
      </c>
      <c r="V315">
        <f t="shared" si="83"/>
        <v>1</v>
      </c>
      <c r="W315">
        <f t="shared" si="84"/>
        <v>0</v>
      </c>
      <c r="X315">
        <f t="shared" si="85"/>
        <v>0</v>
      </c>
      <c r="Y315">
        <f t="shared" si="86"/>
        <v>0</v>
      </c>
      <c r="Z315">
        <f t="shared" si="87"/>
        <v>0</v>
      </c>
      <c r="AA315">
        <f t="shared" si="88"/>
        <v>0</v>
      </c>
      <c r="AB315">
        <f t="shared" si="89"/>
        <v>5</v>
      </c>
    </row>
    <row r="316" spans="1:28" x14ac:dyDescent="0.25">
      <c r="A316" s="2" t="s">
        <v>173</v>
      </c>
      <c r="B316" s="3">
        <v>11</v>
      </c>
      <c r="C316" s="3">
        <v>10</v>
      </c>
      <c r="D316" s="3">
        <v>23</v>
      </c>
      <c r="E316" s="3">
        <v>71.400000000000006</v>
      </c>
      <c r="F316" s="3">
        <v>190</v>
      </c>
      <c r="G316" s="3">
        <v>11</v>
      </c>
      <c r="H316" s="3">
        <v>72.435320000000019</v>
      </c>
      <c r="I316" s="3">
        <v>29</v>
      </c>
      <c r="J316" s="3">
        <v>30</v>
      </c>
      <c r="K316">
        <f t="shared" si="72"/>
        <v>26.200676348970958</v>
      </c>
      <c r="L316">
        <f t="shared" si="79"/>
        <v>0</v>
      </c>
      <c r="M316">
        <f t="shared" si="80"/>
        <v>0</v>
      </c>
      <c r="N316">
        <f t="shared" si="81"/>
        <v>1</v>
      </c>
      <c r="O316">
        <f t="shared" si="82"/>
        <v>0</v>
      </c>
      <c r="P316">
        <f t="shared" si="73"/>
        <v>0</v>
      </c>
      <c r="Q316">
        <f t="shared" si="74"/>
        <v>0</v>
      </c>
      <c r="R316">
        <f t="shared" si="75"/>
        <v>0</v>
      </c>
      <c r="S316">
        <f t="shared" si="76"/>
        <v>1</v>
      </c>
      <c r="T316">
        <f t="shared" si="77"/>
        <v>0</v>
      </c>
      <c r="U316">
        <f t="shared" si="78"/>
        <v>0</v>
      </c>
      <c r="V316">
        <f t="shared" si="83"/>
        <v>1</v>
      </c>
      <c r="W316">
        <f t="shared" si="84"/>
        <v>0</v>
      </c>
      <c r="X316">
        <f t="shared" si="85"/>
        <v>0</v>
      </c>
      <c r="Y316">
        <f t="shared" si="86"/>
        <v>0</v>
      </c>
      <c r="Z316">
        <f t="shared" si="87"/>
        <v>0</v>
      </c>
      <c r="AA316">
        <f t="shared" si="88"/>
        <v>0</v>
      </c>
      <c r="AB316">
        <f t="shared" si="89"/>
        <v>1</v>
      </c>
    </row>
    <row r="317" spans="1:28" x14ac:dyDescent="0.25">
      <c r="A317" s="2" t="s">
        <v>165</v>
      </c>
      <c r="B317" s="3">
        <v>24</v>
      </c>
      <c r="C317" s="3">
        <v>11</v>
      </c>
      <c r="D317" s="3">
        <v>33</v>
      </c>
      <c r="E317" s="3">
        <v>63</v>
      </c>
      <c r="F317" s="3">
        <v>158.625</v>
      </c>
      <c r="G317" s="3">
        <v>29</v>
      </c>
      <c r="H317" s="3">
        <v>63.553730000000023</v>
      </c>
      <c r="I317" s="3">
        <v>27</v>
      </c>
      <c r="J317" s="3">
        <v>30</v>
      </c>
      <c r="K317">
        <f t="shared" si="72"/>
        <v>28.096088435374149</v>
      </c>
      <c r="L317">
        <f t="shared" si="79"/>
        <v>0</v>
      </c>
      <c r="M317">
        <f t="shared" si="80"/>
        <v>0</v>
      </c>
      <c r="N317">
        <f t="shared" si="81"/>
        <v>1</v>
      </c>
      <c r="O317">
        <f t="shared" si="82"/>
        <v>0</v>
      </c>
      <c r="P317">
        <f t="shared" si="73"/>
        <v>0</v>
      </c>
      <c r="Q317">
        <f t="shared" si="74"/>
        <v>0</v>
      </c>
      <c r="R317">
        <f t="shared" si="75"/>
        <v>1</v>
      </c>
      <c r="S317">
        <f t="shared" si="76"/>
        <v>0</v>
      </c>
      <c r="T317">
        <f t="shared" si="77"/>
        <v>0</v>
      </c>
      <c r="U317">
        <f t="shared" si="78"/>
        <v>0</v>
      </c>
      <c r="V317">
        <f t="shared" si="83"/>
        <v>1</v>
      </c>
      <c r="W317">
        <f t="shared" si="84"/>
        <v>0</v>
      </c>
      <c r="X317">
        <f t="shared" si="85"/>
        <v>0</v>
      </c>
      <c r="Y317">
        <f t="shared" si="86"/>
        <v>0</v>
      </c>
      <c r="Z317">
        <f t="shared" si="87"/>
        <v>0</v>
      </c>
      <c r="AA317">
        <f t="shared" si="88"/>
        <v>0</v>
      </c>
      <c r="AB317">
        <f t="shared" si="89"/>
        <v>3</v>
      </c>
    </row>
    <row r="318" spans="1:28" x14ac:dyDescent="0.25">
      <c r="A318" s="2" t="s">
        <v>626</v>
      </c>
      <c r="B318" s="3">
        <v>2</v>
      </c>
      <c r="C318" s="3">
        <v>2</v>
      </c>
      <c r="D318" s="3">
        <v>33</v>
      </c>
      <c r="E318" s="3">
        <v>67.5</v>
      </c>
      <c r="F318" s="3">
        <v>188</v>
      </c>
      <c r="G318" s="3">
        <v>2</v>
      </c>
      <c r="H318" s="3">
        <v>84.785769999999999</v>
      </c>
      <c r="I318" s="3">
        <v>19</v>
      </c>
      <c r="J318" s="3">
        <v>26</v>
      </c>
      <c r="K318">
        <f t="shared" si="72"/>
        <v>29.00718792866941</v>
      </c>
      <c r="L318">
        <f t="shared" si="79"/>
        <v>0</v>
      </c>
      <c r="M318">
        <f t="shared" si="80"/>
        <v>0</v>
      </c>
      <c r="N318">
        <f t="shared" si="81"/>
        <v>1</v>
      </c>
      <c r="O318">
        <f t="shared" si="82"/>
        <v>0</v>
      </c>
      <c r="P318">
        <f t="shared" si="73"/>
        <v>0</v>
      </c>
      <c r="Q318">
        <f t="shared" si="74"/>
        <v>0</v>
      </c>
      <c r="R318">
        <f t="shared" si="75"/>
        <v>0</v>
      </c>
      <c r="S318">
        <f t="shared" si="76"/>
        <v>1</v>
      </c>
      <c r="T318">
        <f t="shared" si="77"/>
        <v>0</v>
      </c>
      <c r="U318">
        <f t="shared" si="78"/>
        <v>0</v>
      </c>
      <c r="V318">
        <f t="shared" si="83"/>
        <v>0</v>
      </c>
      <c r="W318">
        <f t="shared" si="84"/>
        <v>1</v>
      </c>
      <c r="X318">
        <f t="shared" si="85"/>
        <v>0</v>
      </c>
      <c r="Y318">
        <f t="shared" si="86"/>
        <v>0</v>
      </c>
      <c r="Z318">
        <f t="shared" si="87"/>
        <v>1</v>
      </c>
      <c r="AA318">
        <f t="shared" si="88"/>
        <v>0</v>
      </c>
      <c r="AB318">
        <f t="shared" si="89"/>
        <v>7</v>
      </c>
    </row>
    <row r="319" spans="1:28" x14ac:dyDescent="0.25">
      <c r="A319" s="2" t="s">
        <v>589</v>
      </c>
      <c r="B319" s="3">
        <v>4</v>
      </c>
      <c r="C319" s="3">
        <v>4</v>
      </c>
      <c r="D319" s="3">
        <v>34</v>
      </c>
      <c r="E319" s="3">
        <v>74</v>
      </c>
      <c r="F319" s="3">
        <v>223.25</v>
      </c>
      <c r="G319" s="3">
        <v>4</v>
      </c>
      <c r="H319" s="3">
        <v>70.00958</v>
      </c>
      <c r="I319" s="3">
        <v>29</v>
      </c>
      <c r="J319" s="3">
        <v>30</v>
      </c>
      <c r="K319">
        <f t="shared" si="72"/>
        <v>28.660472972972972</v>
      </c>
      <c r="L319">
        <f t="shared" si="79"/>
        <v>0</v>
      </c>
      <c r="M319">
        <f t="shared" si="80"/>
        <v>0</v>
      </c>
      <c r="N319">
        <f t="shared" si="81"/>
        <v>1</v>
      </c>
      <c r="O319">
        <f t="shared" si="82"/>
        <v>0</v>
      </c>
      <c r="P319">
        <f t="shared" si="73"/>
        <v>0</v>
      </c>
      <c r="Q319">
        <f t="shared" si="74"/>
        <v>0</v>
      </c>
      <c r="R319">
        <f t="shared" si="75"/>
        <v>0</v>
      </c>
      <c r="S319">
        <f t="shared" si="76"/>
        <v>1</v>
      </c>
      <c r="T319">
        <f t="shared" si="77"/>
        <v>0</v>
      </c>
      <c r="U319">
        <f t="shared" si="78"/>
        <v>0</v>
      </c>
      <c r="V319">
        <f t="shared" si="83"/>
        <v>1</v>
      </c>
      <c r="W319">
        <f t="shared" si="84"/>
        <v>0</v>
      </c>
      <c r="X319">
        <f t="shared" si="85"/>
        <v>0</v>
      </c>
      <c r="Y319">
        <f t="shared" si="86"/>
        <v>0</v>
      </c>
      <c r="Z319">
        <f t="shared" si="87"/>
        <v>0</v>
      </c>
      <c r="AA319">
        <f t="shared" si="88"/>
        <v>0</v>
      </c>
      <c r="AB319">
        <f t="shared" si="89"/>
        <v>1</v>
      </c>
    </row>
    <row r="320" spans="1:28" x14ac:dyDescent="0.25">
      <c r="A320" s="2" t="s">
        <v>1208</v>
      </c>
      <c r="B320" s="3">
        <v>2</v>
      </c>
      <c r="C320" s="3">
        <v>2</v>
      </c>
      <c r="D320" s="3">
        <v>23</v>
      </c>
      <c r="E320" s="3">
        <v>64.5</v>
      </c>
      <c r="F320" s="3">
        <v>118</v>
      </c>
      <c r="G320" s="3">
        <v>2</v>
      </c>
      <c r="H320" s="3">
        <v>68.900750000000002</v>
      </c>
      <c r="I320" s="3">
        <v>16</v>
      </c>
      <c r="J320" s="3">
        <v>22</v>
      </c>
      <c r="K320">
        <f t="shared" si="72"/>
        <v>19.939667087314465</v>
      </c>
      <c r="L320">
        <f t="shared" si="79"/>
        <v>0</v>
      </c>
      <c r="M320">
        <f t="shared" si="80"/>
        <v>1</v>
      </c>
      <c r="N320">
        <f t="shared" si="81"/>
        <v>0</v>
      </c>
      <c r="O320">
        <f t="shared" si="82"/>
        <v>0</v>
      </c>
      <c r="P320">
        <f t="shared" si="73"/>
        <v>0</v>
      </c>
      <c r="Q320">
        <f t="shared" si="74"/>
        <v>1</v>
      </c>
      <c r="R320">
        <f t="shared" si="75"/>
        <v>0</v>
      </c>
      <c r="S320">
        <f t="shared" si="76"/>
        <v>0</v>
      </c>
      <c r="T320">
        <f t="shared" si="77"/>
        <v>0</v>
      </c>
      <c r="U320">
        <f t="shared" si="78"/>
        <v>0</v>
      </c>
      <c r="V320">
        <f t="shared" si="83"/>
        <v>0</v>
      </c>
      <c r="W320">
        <f t="shared" si="84"/>
        <v>1</v>
      </c>
      <c r="X320">
        <f t="shared" si="85"/>
        <v>0</v>
      </c>
      <c r="Y320">
        <f t="shared" si="86"/>
        <v>1</v>
      </c>
      <c r="Z320">
        <f t="shared" si="87"/>
        <v>0</v>
      </c>
      <c r="AA320">
        <f t="shared" si="88"/>
        <v>0</v>
      </c>
      <c r="AB320">
        <f t="shared" si="89"/>
        <v>6</v>
      </c>
    </row>
    <row r="321" spans="1:28" x14ac:dyDescent="0.25">
      <c r="A321" s="2" t="s">
        <v>768</v>
      </c>
      <c r="B321" s="3">
        <v>3</v>
      </c>
      <c r="C321" s="3">
        <v>3</v>
      </c>
      <c r="D321" s="3">
        <v>24</v>
      </c>
      <c r="E321" s="3">
        <v>65</v>
      </c>
      <c r="F321" s="3">
        <v>160</v>
      </c>
      <c r="G321" s="3">
        <v>3</v>
      </c>
      <c r="H321" s="3">
        <v>74.847369999999998</v>
      </c>
      <c r="I321" s="3">
        <v>27</v>
      </c>
      <c r="J321" s="3">
        <v>30</v>
      </c>
      <c r="K321">
        <f t="shared" si="72"/>
        <v>26.622485207100592</v>
      </c>
      <c r="L321">
        <f t="shared" si="79"/>
        <v>0</v>
      </c>
      <c r="M321">
        <f t="shared" si="80"/>
        <v>0</v>
      </c>
      <c r="N321">
        <f t="shared" si="81"/>
        <v>1</v>
      </c>
      <c r="O321">
        <f t="shared" si="82"/>
        <v>0</v>
      </c>
      <c r="P321">
        <f t="shared" si="73"/>
        <v>0</v>
      </c>
      <c r="Q321">
        <f t="shared" si="74"/>
        <v>0</v>
      </c>
      <c r="R321">
        <f t="shared" si="75"/>
        <v>0</v>
      </c>
      <c r="S321">
        <f t="shared" si="76"/>
        <v>1</v>
      </c>
      <c r="T321">
        <f t="shared" si="77"/>
        <v>0</v>
      </c>
      <c r="U321">
        <f t="shared" si="78"/>
        <v>0</v>
      </c>
      <c r="V321">
        <f t="shared" si="83"/>
        <v>1</v>
      </c>
      <c r="W321">
        <f t="shared" si="84"/>
        <v>0</v>
      </c>
      <c r="X321">
        <f t="shared" si="85"/>
        <v>0</v>
      </c>
      <c r="Y321">
        <f t="shared" si="86"/>
        <v>0</v>
      </c>
      <c r="Z321">
        <f t="shared" si="87"/>
        <v>0</v>
      </c>
      <c r="AA321">
        <f t="shared" si="88"/>
        <v>0</v>
      </c>
      <c r="AB321">
        <f t="shared" si="89"/>
        <v>3</v>
      </c>
    </row>
    <row r="322" spans="1:28" x14ac:dyDescent="0.25">
      <c r="A322" s="2" t="s">
        <v>720</v>
      </c>
      <c r="B322" s="3">
        <v>8</v>
      </c>
      <c r="C322" s="3">
        <v>8</v>
      </c>
      <c r="D322" s="3">
        <v>33</v>
      </c>
      <c r="E322" s="3">
        <v>69.125</v>
      </c>
      <c r="F322" s="3">
        <v>170.125</v>
      </c>
      <c r="G322" s="3">
        <v>8</v>
      </c>
      <c r="H322" s="3">
        <v>79.069129999999987</v>
      </c>
      <c r="I322" s="3">
        <v>21</v>
      </c>
      <c r="J322" s="3">
        <v>29</v>
      </c>
      <c r="K322">
        <f t="shared" si="72"/>
        <v>25.029557665078528</v>
      </c>
      <c r="L322">
        <f t="shared" si="79"/>
        <v>0</v>
      </c>
      <c r="M322">
        <f t="shared" si="80"/>
        <v>0</v>
      </c>
      <c r="N322">
        <f t="shared" si="81"/>
        <v>1</v>
      </c>
      <c r="O322">
        <f t="shared" si="82"/>
        <v>0</v>
      </c>
      <c r="P322">
        <f t="shared" si="73"/>
        <v>0</v>
      </c>
      <c r="Q322">
        <f t="shared" si="74"/>
        <v>0</v>
      </c>
      <c r="R322">
        <f t="shared" si="75"/>
        <v>0</v>
      </c>
      <c r="S322">
        <f t="shared" si="76"/>
        <v>1</v>
      </c>
      <c r="T322">
        <f t="shared" si="77"/>
        <v>0</v>
      </c>
      <c r="U322">
        <f t="shared" si="78"/>
        <v>0</v>
      </c>
      <c r="V322">
        <f t="shared" si="83"/>
        <v>0</v>
      </c>
      <c r="W322">
        <f t="shared" si="84"/>
        <v>1</v>
      </c>
      <c r="X322">
        <f t="shared" si="85"/>
        <v>0</v>
      </c>
      <c r="Y322">
        <f t="shared" si="86"/>
        <v>0</v>
      </c>
      <c r="Z322">
        <f t="shared" si="87"/>
        <v>1</v>
      </c>
      <c r="AA322">
        <f t="shared" si="88"/>
        <v>0</v>
      </c>
      <c r="AB322">
        <f t="shared" si="89"/>
        <v>8</v>
      </c>
    </row>
    <row r="323" spans="1:28" x14ac:dyDescent="0.25">
      <c r="A323" s="2" t="s">
        <v>1043</v>
      </c>
      <c r="B323" s="3">
        <v>2</v>
      </c>
      <c r="C323" s="3">
        <v>2</v>
      </c>
      <c r="D323" s="3">
        <v>34</v>
      </c>
      <c r="E323" s="3">
        <v>72.5</v>
      </c>
      <c r="F323" s="3">
        <v>194</v>
      </c>
      <c r="G323" s="3">
        <v>2</v>
      </c>
      <c r="H323" s="3">
        <v>53.92745</v>
      </c>
      <c r="I323" s="3">
        <v>29</v>
      </c>
      <c r="J323" s="3">
        <v>30</v>
      </c>
      <c r="K323">
        <f t="shared" si="72"/>
        <v>25.946634958382877</v>
      </c>
      <c r="L323">
        <f t="shared" si="79"/>
        <v>0</v>
      </c>
      <c r="M323">
        <f t="shared" si="80"/>
        <v>0</v>
      </c>
      <c r="N323">
        <f t="shared" si="81"/>
        <v>1</v>
      </c>
      <c r="O323">
        <f t="shared" si="82"/>
        <v>0</v>
      </c>
      <c r="P323">
        <f t="shared" si="73"/>
        <v>0</v>
      </c>
      <c r="Q323">
        <f t="shared" si="74"/>
        <v>0</v>
      </c>
      <c r="R323">
        <f t="shared" si="75"/>
        <v>1</v>
      </c>
      <c r="S323">
        <f t="shared" si="76"/>
        <v>0</v>
      </c>
      <c r="T323">
        <f t="shared" si="77"/>
        <v>0</v>
      </c>
      <c r="U323">
        <f t="shared" si="78"/>
        <v>0</v>
      </c>
      <c r="V323">
        <f t="shared" si="83"/>
        <v>1</v>
      </c>
      <c r="W323">
        <f t="shared" si="84"/>
        <v>0</v>
      </c>
      <c r="X323">
        <f t="shared" si="85"/>
        <v>0</v>
      </c>
      <c r="Y323">
        <f t="shared" si="86"/>
        <v>0</v>
      </c>
      <c r="Z323">
        <f t="shared" si="87"/>
        <v>0</v>
      </c>
      <c r="AA323">
        <f t="shared" si="88"/>
        <v>0</v>
      </c>
      <c r="AB323">
        <f t="shared" si="89"/>
        <v>1</v>
      </c>
    </row>
    <row r="324" spans="1:28" x14ac:dyDescent="0.25">
      <c r="A324" s="2" t="s">
        <v>485</v>
      </c>
      <c r="B324" s="3">
        <v>4</v>
      </c>
      <c r="C324" s="3">
        <v>4</v>
      </c>
      <c r="D324" s="3">
        <v>33</v>
      </c>
      <c r="E324" s="3">
        <v>62.25</v>
      </c>
      <c r="F324" s="3">
        <v>168.25</v>
      </c>
      <c r="G324" s="3">
        <v>4</v>
      </c>
      <c r="H324" s="3">
        <v>63.772759999999998</v>
      </c>
      <c r="I324" s="3">
        <v>19</v>
      </c>
      <c r="J324" s="3">
        <v>28</v>
      </c>
      <c r="K324">
        <f t="shared" si="72"/>
        <v>30.523314140094513</v>
      </c>
      <c r="L324">
        <f t="shared" si="79"/>
        <v>0</v>
      </c>
      <c r="M324">
        <f t="shared" si="80"/>
        <v>0</v>
      </c>
      <c r="N324">
        <f t="shared" si="81"/>
        <v>0</v>
      </c>
      <c r="O324">
        <f t="shared" si="82"/>
        <v>1</v>
      </c>
      <c r="P324">
        <f t="shared" si="73"/>
        <v>0</v>
      </c>
      <c r="Q324">
        <f t="shared" si="74"/>
        <v>0</v>
      </c>
      <c r="R324">
        <f t="shared" si="75"/>
        <v>0</v>
      </c>
      <c r="S324">
        <f t="shared" si="76"/>
        <v>0</v>
      </c>
      <c r="T324">
        <f t="shared" si="77"/>
        <v>1</v>
      </c>
      <c r="U324">
        <f t="shared" si="78"/>
        <v>0</v>
      </c>
      <c r="V324">
        <f t="shared" si="83"/>
        <v>0</v>
      </c>
      <c r="W324">
        <f t="shared" si="84"/>
        <v>1</v>
      </c>
      <c r="X324">
        <f t="shared" si="85"/>
        <v>0</v>
      </c>
      <c r="Y324">
        <f t="shared" si="86"/>
        <v>0</v>
      </c>
      <c r="Z324">
        <f t="shared" si="87"/>
        <v>0</v>
      </c>
      <c r="AA324">
        <f t="shared" si="88"/>
        <v>1</v>
      </c>
      <c r="AB324">
        <f t="shared" si="89"/>
        <v>9</v>
      </c>
    </row>
    <row r="325" spans="1:28" x14ac:dyDescent="0.25">
      <c r="A325" s="2" t="s">
        <v>256</v>
      </c>
      <c r="B325" s="3">
        <v>4</v>
      </c>
      <c r="C325" s="3">
        <v>4</v>
      </c>
      <c r="D325" s="3">
        <v>23</v>
      </c>
      <c r="E325" s="3">
        <v>65.75</v>
      </c>
      <c r="F325" s="3">
        <v>180.75</v>
      </c>
      <c r="G325" s="3">
        <v>4</v>
      </c>
      <c r="H325" s="3">
        <v>67.734430000000003</v>
      </c>
      <c r="I325" s="3">
        <v>29</v>
      </c>
      <c r="J325" s="3">
        <v>29</v>
      </c>
      <c r="K325">
        <f t="shared" ref="K325:K388" si="90">BMI(GETPIVOTDATA("Average of height",$A$4,"Subject",A325),GETPIVOTDATA("Average of weight",$A$4,"Subject",A325))</f>
        <v>29.392878312538855</v>
      </c>
      <c r="L325">
        <f t="shared" si="79"/>
        <v>0</v>
      </c>
      <c r="M325">
        <f t="shared" si="80"/>
        <v>0</v>
      </c>
      <c r="N325">
        <f t="shared" si="81"/>
        <v>1</v>
      </c>
      <c r="O325">
        <f t="shared" si="82"/>
        <v>0</v>
      </c>
      <c r="P325">
        <f t="shared" ref="P325:P388" si="91">Hunder67(M325,GETPIVOTDATA("Average of ageAtEntry",$A$4,"Subject",A325))</f>
        <v>0</v>
      </c>
      <c r="Q325">
        <f t="shared" ref="Q325:Q388" si="92">Hover67(M325,GETPIVOTDATA("Average of ageAtEntry",$A$4,"Subject",A325))</f>
        <v>0</v>
      </c>
      <c r="R325">
        <f t="shared" ref="R325:R388" si="93">OWunder67(N325,GETPIVOTDATA("Average of ageAtEntry",$A$4,"Subject",A325))</f>
        <v>1</v>
      </c>
      <c r="S325">
        <f t="shared" ref="S325:S388" si="94">OWover67(N325,GETPIVOTDATA("Average of ageAtEntry",$A$4,"Subject",A325))</f>
        <v>0</v>
      </c>
      <c r="T325">
        <f t="shared" ref="T325:T388" si="95">Ounder67(O325,GETPIVOTDATA("Average of ageAtEntry",$A$4,"Subject",A325))</f>
        <v>0</v>
      </c>
      <c r="U325">
        <f t="shared" ref="U325:U388" si="96">Oover67(O325,GETPIVOTDATA("Average of ageAtEntry",$A$4,"Subject",A325))</f>
        <v>0</v>
      </c>
      <c r="V325">
        <f t="shared" si="83"/>
        <v>1</v>
      </c>
      <c r="W325">
        <f t="shared" si="84"/>
        <v>0</v>
      </c>
      <c r="X325">
        <f t="shared" si="85"/>
        <v>0</v>
      </c>
      <c r="Y325">
        <f t="shared" si="86"/>
        <v>0</v>
      </c>
      <c r="Z325">
        <f t="shared" si="87"/>
        <v>0</v>
      </c>
      <c r="AA325">
        <f t="shared" si="88"/>
        <v>0</v>
      </c>
      <c r="AB325">
        <f t="shared" si="89"/>
        <v>0</v>
      </c>
    </row>
    <row r="326" spans="1:28" x14ac:dyDescent="0.25">
      <c r="A326" s="2" t="s">
        <v>922</v>
      </c>
      <c r="B326" s="3">
        <v>4</v>
      </c>
      <c r="C326" s="3">
        <v>4</v>
      </c>
      <c r="D326" s="3">
        <v>44</v>
      </c>
      <c r="E326" s="3">
        <v>63.5</v>
      </c>
      <c r="F326" s="3">
        <v>194.5</v>
      </c>
      <c r="G326" s="3">
        <v>5</v>
      </c>
      <c r="H326" s="3">
        <v>58.518819999999991</v>
      </c>
      <c r="I326" s="3">
        <v>21</v>
      </c>
      <c r="J326" s="3">
        <v>30</v>
      </c>
      <c r="K326">
        <f t="shared" si="90"/>
        <v>33.90997581995164</v>
      </c>
      <c r="L326">
        <f t="shared" ref="L326:L389" si="97">underWeight(K326)</f>
        <v>0</v>
      </c>
      <c r="M326">
        <f t="shared" ref="M326:M389" si="98">healthy(K326)</f>
        <v>0</v>
      </c>
      <c r="N326">
        <f t="shared" ref="N326:N389" si="99">overWeight(K326)</f>
        <v>0</v>
      </c>
      <c r="O326">
        <f t="shared" ref="O326:O389" si="100">obese(K326)</f>
        <v>1</v>
      </c>
      <c r="P326">
        <f t="shared" si="91"/>
        <v>0</v>
      </c>
      <c r="Q326">
        <f t="shared" si="92"/>
        <v>0</v>
      </c>
      <c r="R326">
        <f t="shared" si="93"/>
        <v>0</v>
      </c>
      <c r="S326">
        <f t="shared" si="94"/>
        <v>0</v>
      </c>
      <c r="T326">
        <f t="shared" si="95"/>
        <v>1</v>
      </c>
      <c r="U326">
        <f t="shared" si="96"/>
        <v>0</v>
      </c>
      <c r="V326">
        <f t="shared" ref="V326:V389" si="101">cognitivelyNormal(GETPIVOTDATA("Min of mmse",$A$4,"Subject",A326))</f>
        <v>0</v>
      </c>
      <c r="W326">
        <f t="shared" ref="W326:W389" si="102">Dementia(GETPIVOTDATA("Min of mmse",$A$4,"Subject",A326))</f>
        <v>1</v>
      </c>
      <c r="X326">
        <f t="shared" ref="X326:X389" si="103">underweightanddementia(L326,W326)</f>
        <v>0</v>
      </c>
      <c r="Y326">
        <f t="shared" ref="Y326:Y389" si="104">healthyanddementia(M326,W326)</f>
        <v>0</v>
      </c>
      <c r="Z326">
        <f t="shared" ref="Z326:Z389" si="105">overweightanddementia(N326,W326)</f>
        <v>0</v>
      </c>
      <c r="AA326">
        <f t="shared" ref="AA326:AA389" si="106">obeseanddementia(O326,W326)</f>
        <v>1</v>
      </c>
      <c r="AB326">
        <f t="shared" ref="AB326:AB389" si="107">GETPIVOTDATA("Max of mmse",$A$4,"Subject",A326)-GETPIVOTDATA("Min of mmse",$A$4,"Subject",A326)</f>
        <v>9</v>
      </c>
    </row>
    <row r="327" spans="1:28" x14ac:dyDescent="0.25">
      <c r="A327" s="2" t="s">
        <v>746</v>
      </c>
      <c r="B327" s="3">
        <v>2</v>
      </c>
      <c r="C327" s="3">
        <v>2</v>
      </c>
      <c r="D327" s="3">
        <v>34</v>
      </c>
      <c r="E327" s="3">
        <v>67</v>
      </c>
      <c r="F327" s="3">
        <v>238.5</v>
      </c>
      <c r="G327" s="3">
        <v>3</v>
      </c>
      <c r="H327" s="3">
        <v>63.534565000000008</v>
      </c>
      <c r="I327" s="3">
        <v>25</v>
      </c>
      <c r="J327" s="3">
        <v>26</v>
      </c>
      <c r="K327">
        <f t="shared" si="90"/>
        <v>37.350300735130318</v>
      </c>
      <c r="L327">
        <f t="shared" si="97"/>
        <v>0</v>
      </c>
      <c r="M327">
        <f t="shared" si="98"/>
        <v>0</v>
      </c>
      <c r="N327">
        <f t="shared" si="99"/>
        <v>0</v>
      </c>
      <c r="O327">
        <f t="shared" si="100"/>
        <v>1</v>
      </c>
      <c r="P327">
        <f t="shared" si="91"/>
        <v>0</v>
      </c>
      <c r="Q327">
        <f t="shared" si="92"/>
        <v>0</v>
      </c>
      <c r="R327">
        <f t="shared" si="93"/>
        <v>0</v>
      </c>
      <c r="S327">
        <f t="shared" si="94"/>
        <v>0</v>
      </c>
      <c r="T327">
        <f t="shared" si="95"/>
        <v>1</v>
      </c>
      <c r="U327">
        <f t="shared" si="96"/>
        <v>0</v>
      </c>
      <c r="V327">
        <f t="shared" si="101"/>
        <v>1</v>
      </c>
      <c r="W327">
        <f t="shared" si="102"/>
        <v>0</v>
      </c>
      <c r="X327">
        <f t="shared" si="103"/>
        <v>0</v>
      </c>
      <c r="Y327">
        <f t="shared" si="104"/>
        <v>0</v>
      </c>
      <c r="Z327">
        <f t="shared" si="105"/>
        <v>0</v>
      </c>
      <c r="AA327">
        <f t="shared" si="106"/>
        <v>0</v>
      </c>
      <c r="AB327">
        <f t="shared" si="107"/>
        <v>1</v>
      </c>
    </row>
    <row r="328" spans="1:28" x14ac:dyDescent="0.25">
      <c r="A328" s="2" t="s">
        <v>195</v>
      </c>
      <c r="B328" s="3">
        <v>7</v>
      </c>
      <c r="C328" s="3">
        <v>7</v>
      </c>
      <c r="D328" s="3">
        <v>44</v>
      </c>
      <c r="E328" s="3">
        <v>60.428571428571431</v>
      </c>
      <c r="F328" s="3">
        <v>103.14285714285714</v>
      </c>
      <c r="G328" s="3">
        <v>8</v>
      </c>
      <c r="H328" s="3">
        <v>70.562629999999999</v>
      </c>
      <c r="I328" s="3">
        <v>29</v>
      </c>
      <c r="J328" s="3">
        <v>30</v>
      </c>
      <c r="K328">
        <f t="shared" si="90"/>
        <v>19.856825891834188</v>
      </c>
      <c r="L328">
        <f t="shared" si="97"/>
        <v>0</v>
      </c>
      <c r="M328">
        <f t="shared" si="98"/>
        <v>1</v>
      </c>
      <c r="N328">
        <f t="shared" si="99"/>
        <v>0</v>
      </c>
      <c r="O328">
        <f t="shared" si="100"/>
        <v>0</v>
      </c>
      <c r="P328">
        <f t="shared" si="91"/>
        <v>0</v>
      </c>
      <c r="Q328">
        <f t="shared" si="92"/>
        <v>1</v>
      </c>
      <c r="R328">
        <f t="shared" si="93"/>
        <v>0</v>
      </c>
      <c r="S328">
        <f t="shared" si="94"/>
        <v>0</v>
      </c>
      <c r="T328">
        <f t="shared" si="95"/>
        <v>0</v>
      </c>
      <c r="U328">
        <f t="shared" si="96"/>
        <v>0</v>
      </c>
      <c r="V328">
        <f t="shared" si="101"/>
        <v>1</v>
      </c>
      <c r="W328">
        <f t="shared" si="102"/>
        <v>0</v>
      </c>
      <c r="X328">
        <f t="shared" si="103"/>
        <v>0</v>
      </c>
      <c r="Y328">
        <f t="shared" si="104"/>
        <v>0</v>
      </c>
      <c r="Z328">
        <f t="shared" si="105"/>
        <v>0</v>
      </c>
      <c r="AA328">
        <f t="shared" si="106"/>
        <v>0</v>
      </c>
      <c r="AB328">
        <f t="shared" si="107"/>
        <v>1</v>
      </c>
    </row>
    <row r="329" spans="1:28" x14ac:dyDescent="0.25">
      <c r="A329" s="2" t="s">
        <v>725</v>
      </c>
      <c r="B329" s="3">
        <v>6</v>
      </c>
      <c r="C329" s="3">
        <v>6</v>
      </c>
      <c r="D329" s="3">
        <v>33</v>
      </c>
      <c r="E329" s="3">
        <v>66</v>
      </c>
      <c r="F329" s="3">
        <v>148</v>
      </c>
      <c r="G329" s="3">
        <v>6</v>
      </c>
      <c r="H329" s="3">
        <v>75.693359999999998</v>
      </c>
      <c r="I329" s="3">
        <v>29</v>
      </c>
      <c r="J329" s="3">
        <v>29</v>
      </c>
      <c r="K329">
        <f t="shared" si="90"/>
        <v>23.885215794306703</v>
      </c>
      <c r="L329">
        <f t="shared" si="97"/>
        <v>0</v>
      </c>
      <c r="M329">
        <f t="shared" si="98"/>
        <v>1</v>
      </c>
      <c r="N329">
        <f t="shared" si="99"/>
        <v>0</v>
      </c>
      <c r="O329">
        <f t="shared" si="100"/>
        <v>0</v>
      </c>
      <c r="P329">
        <f t="shared" si="91"/>
        <v>0</v>
      </c>
      <c r="Q329">
        <f t="shared" si="92"/>
        <v>1</v>
      </c>
      <c r="R329">
        <f t="shared" si="93"/>
        <v>0</v>
      </c>
      <c r="S329">
        <f t="shared" si="94"/>
        <v>0</v>
      </c>
      <c r="T329">
        <f t="shared" si="95"/>
        <v>0</v>
      </c>
      <c r="U329">
        <f t="shared" si="96"/>
        <v>0</v>
      </c>
      <c r="V329">
        <f t="shared" si="101"/>
        <v>1</v>
      </c>
      <c r="W329">
        <f t="shared" si="102"/>
        <v>0</v>
      </c>
      <c r="X329">
        <f t="shared" si="103"/>
        <v>0</v>
      </c>
      <c r="Y329">
        <f t="shared" si="104"/>
        <v>0</v>
      </c>
      <c r="Z329">
        <f t="shared" si="105"/>
        <v>0</v>
      </c>
      <c r="AA329">
        <f t="shared" si="106"/>
        <v>0</v>
      </c>
      <c r="AB329">
        <f t="shared" si="107"/>
        <v>0</v>
      </c>
    </row>
    <row r="330" spans="1:28" x14ac:dyDescent="0.25">
      <c r="A330" s="2" t="s">
        <v>425</v>
      </c>
      <c r="B330" s="3">
        <v>9</v>
      </c>
      <c r="C330" s="3">
        <v>9</v>
      </c>
      <c r="D330" s="3">
        <v>34</v>
      </c>
      <c r="E330" s="3">
        <v>65</v>
      </c>
      <c r="F330" s="3">
        <v>138.22222222222223</v>
      </c>
      <c r="G330" s="3">
        <v>9</v>
      </c>
      <c r="H330" s="3">
        <v>75.682410000000004</v>
      </c>
      <c r="I330" s="3">
        <v>27</v>
      </c>
      <c r="J330" s="3">
        <v>30</v>
      </c>
      <c r="K330">
        <f t="shared" si="90"/>
        <v>22.998869165023013</v>
      </c>
      <c r="L330">
        <f t="shared" si="97"/>
        <v>0</v>
      </c>
      <c r="M330">
        <f t="shared" si="98"/>
        <v>1</v>
      </c>
      <c r="N330">
        <f t="shared" si="99"/>
        <v>0</v>
      </c>
      <c r="O330">
        <f t="shared" si="100"/>
        <v>0</v>
      </c>
      <c r="P330">
        <f t="shared" si="91"/>
        <v>0</v>
      </c>
      <c r="Q330">
        <f t="shared" si="92"/>
        <v>1</v>
      </c>
      <c r="R330">
        <f t="shared" si="93"/>
        <v>0</v>
      </c>
      <c r="S330">
        <f t="shared" si="94"/>
        <v>0</v>
      </c>
      <c r="T330">
        <f t="shared" si="95"/>
        <v>0</v>
      </c>
      <c r="U330">
        <f t="shared" si="96"/>
        <v>0</v>
      </c>
      <c r="V330">
        <f t="shared" si="101"/>
        <v>1</v>
      </c>
      <c r="W330">
        <f t="shared" si="102"/>
        <v>0</v>
      </c>
      <c r="X330">
        <f t="shared" si="103"/>
        <v>0</v>
      </c>
      <c r="Y330">
        <f t="shared" si="104"/>
        <v>0</v>
      </c>
      <c r="Z330">
        <f t="shared" si="105"/>
        <v>0</v>
      </c>
      <c r="AA330">
        <f t="shared" si="106"/>
        <v>0</v>
      </c>
      <c r="AB330">
        <f t="shared" si="107"/>
        <v>3</v>
      </c>
    </row>
    <row r="331" spans="1:28" x14ac:dyDescent="0.25">
      <c r="A331" s="2" t="s">
        <v>936</v>
      </c>
      <c r="B331" s="3">
        <v>3</v>
      </c>
      <c r="C331" s="3">
        <v>3</v>
      </c>
      <c r="D331" s="3">
        <v>34</v>
      </c>
      <c r="E331" s="3">
        <v>62</v>
      </c>
      <c r="F331" s="3">
        <v>140</v>
      </c>
      <c r="G331" s="3">
        <v>3</v>
      </c>
      <c r="H331" s="3">
        <v>74.214920000000006</v>
      </c>
      <c r="I331" s="3">
        <v>22</v>
      </c>
      <c r="J331" s="3">
        <v>25</v>
      </c>
      <c r="K331">
        <f t="shared" si="90"/>
        <v>25.603537981269511</v>
      </c>
      <c r="L331">
        <f t="shared" si="97"/>
        <v>0</v>
      </c>
      <c r="M331">
        <f t="shared" si="98"/>
        <v>0</v>
      </c>
      <c r="N331">
        <f t="shared" si="99"/>
        <v>1</v>
      </c>
      <c r="O331">
        <f t="shared" si="100"/>
        <v>0</v>
      </c>
      <c r="P331">
        <f t="shared" si="91"/>
        <v>0</v>
      </c>
      <c r="Q331">
        <f t="shared" si="92"/>
        <v>0</v>
      </c>
      <c r="R331">
        <f t="shared" si="93"/>
        <v>0</v>
      </c>
      <c r="S331">
        <f t="shared" si="94"/>
        <v>1</v>
      </c>
      <c r="T331">
        <f t="shared" si="95"/>
        <v>0</v>
      </c>
      <c r="U331">
        <f t="shared" si="96"/>
        <v>0</v>
      </c>
      <c r="V331">
        <f t="shared" si="101"/>
        <v>0</v>
      </c>
      <c r="W331">
        <f t="shared" si="102"/>
        <v>1</v>
      </c>
      <c r="X331">
        <f t="shared" si="103"/>
        <v>0</v>
      </c>
      <c r="Y331">
        <f t="shared" si="104"/>
        <v>0</v>
      </c>
      <c r="Z331">
        <f t="shared" si="105"/>
        <v>1</v>
      </c>
      <c r="AA331">
        <f t="shared" si="106"/>
        <v>0</v>
      </c>
      <c r="AB331">
        <f t="shared" si="107"/>
        <v>3</v>
      </c>
    </row>
    <row r="332" spans="1:28" x14ac:dyDescent="0.25">
      <c r="A332" s="2" t="s">
        <v>601</v>
      </c>
      <c r="B332" s="3">
        <v>3</v>
      </c>
      <c r="C332" s="3">
        <v>2</v>
      </c>
      <c r="D332" s="3">
        <v>33</v>
      </c>
      <c r="E332" s="3">
        <v>75</v>
      </c>
      <c r="F332" s="3">
        <v>179.33333333333334</v>
      </c>
      <c r="G332" s="3">
        <v>4</v>
      </c>
      <c r="H332" s="3">
        <v>47.526352000000003</v>
      </c>
      <c r="I332" s="3">
        <v>29</v>
      </c>
      <c r="J332" s="3">
        <v>30</v>
      </c>
      <c r="K332">
        <f t="shared" si="90"/>
        <v>22.412681481481481</v>
      </c>
      <c r="L332">
        <f t="shared" si="97"/>
        <v>0</v>
      </c>
      <c r="M332">
        <f t="shared" si="98"/>
        <v>1</v>
      </c>
      <c r="N332">
        <f t="shared" si="99"/>
        <v>0</v>
      </c>
      <c r="O332">
        <f t="shared" si="100"/>
        <v>0</v>
      </c>
      <c r="P332">
        <f t="shared" si="91"/>
        <v>1</v>
      </c>
      <c r="Q332">
        <f t="shared" si="92"/>
        <v>0</v>
      </c>
      <c r="R332">
        <f t="shared" si="93"/>
        <v>0</v>
      </c>
      <c r="S332">
        <f t="shared" si="94"/>
        <v>0</v>
      </c>
      <c r="T332">
        <f t="shared" si="95"/>
        <v>0</v>
      </c>
      <c r="U332">
        <f t="shared" si="96"/>
        <v>0</v>
      </c>
      <c r="V332">
        <f t="shared" si="101"/>
        <v>1</v>
      </c>
      <c r="W332">
        <f t="shared" si="102"/>
        <v>0</v>
      </c>
      <c r="X332">
        <f t="shared" si="103"/>
        <v>0</v>
      </c>
      <c r="Y332">
        <f t="shared" si="104"/>
        <v>0</v>
      </c>
      <c r="Z332">
        <f t="shared" si="105"/>
        <v>0</v>
      </c>
      <c r="AA332">
        <f t="shared" si="106"/>
        <v>0</v>
      </c>
      <c r="AB332">
        <f t="shared" si="107"/>
        <v>1</v>
      </c>
    </row>
    <row r="333" spans="1:28" x14ac:dyDescent="0.25">
      <c r="A333" s="2" t="s">
        <v>434</v>
      </c>
      <c r="B333" s="3">
        <v>16</v>
      </c>
      <c r="C333" s="3">
        <v>2</v>
      </c>
      <c r="D333" s="3">
        <v>23</v>
      </c>
      <c r="E333" s="3">
        <v>61</v>
      </c>
      <c r="F333" s="3">
        <v>130.875</v>
      </c>
      <c r="G333" s="3">
        <v>21</v>
      </c>
      <c r="H333" s="3">
        <v>80.613280000000017</v>
      </c>
      <c r="I333" s="3">
        <v>28</v>
      </c>
      <c r="J333" s="3">
        <v>30</v>
      </c>
      <c r="K333">
        <f t="shared" si="90"/>
        <v>24.725913732867507</v>
      </c>
      <c r="L333">
        <f t="shared" si="97"/>
        <v>0</v>
      </c>
      <c r="M333">
        <f t="shared" si="98"/>
        <v>1</v>
      </c>
      <c r="N333">
        <f t="shared" si="99"/>
        <v>0</v>
      </c>
      <c r="O333">
        <f t="shared" si="100"/>
        <v>0</v>
      </c>
      <c r="P333">
        <f t="shared" si="91"/>
        <v>0</v>
      </c>
      <c r="Q333">
        <f t="shared" si="92"/>
        <v>1</v>
      </c>
      <c r="R333">
        <f t="shared" si="93"/>
        <v>0</v>
      </c>
      <c r="S333">
        <f t="shared" si="94"/>
        <v>0</v>
      </c>
      <c r="T333">
        <f t="shared" si="95"/>
        <v>0</v>
      </c>
      <c r="U333">
        <f t="shared" si="96"/>
        <v>0</v>
      </c>
      <c r="V333">
        <f t="shared" si="101"/>
        <v>1</v>
      </c>
      <c r="W333">
        <f t="shared" si="102"/>
        <v>0</v>
      </c>
      <c r="X333">
        <f t="shared" si="103"/>
        <v>0</v>
      </c>
      <c r="Y333">
        <f t="shared" si="104"/>
        <v>0</v>
      </c>
      <c r="Z333">
        <f t="shared" si="105"/>
        <v>0</v>
      </c>
      <c r="AA333">
        <f t="shared" si="106"/>
        <v>0</v>
      </c>
      <c r="AB333">
        <f t="shared" si="107"/>
        <v>2</v>
      </c>
    </row>
    <row r="334" spans="1:28" x14ac:dyDescent="0.25">
      <c r="A334" s="2" t="s">
        <v>659</v>
      </c>
      <c r="B334" s="3">
        <v>5</v>
      </c>
      <c r="C334" s="3">
        <v>5</v>
      </c>
      <c r="D334" s="3">
        <v>33</v>
      </c>
      <c r="E334" s="3">
        <v>65.2</v>
      </c>
      <c r="F334" s="3">
        <v>141.4</v>
      </c>
      <c r="G334" s="3">
        <v>5</v>
      </c>
      <c r="H334" s="3">
        <v>64.306640000000002</v>
      </c>
      <c r="I334" s="3">
        <v>30</v>
      </c>
      <c r="J334" s="3">
        <v>30</v>
      </c>
      <c r="K334">
        <f t="shared" si="90"/>
        <v>23.383501449057171</v>
      </c>
      <c r="L334">
        <f t="shared" si="97"/>
        <v>0</v>
      </c>
      <c r="M334">
        <f t="shared" si="98"/>
        <v>1</v>
      </c>
      <c r="N334">
        <f t="shared" si="99"/>
        <v>0</v>
      </c>
      <c r="O334">
        <f t="shared" si="100"/>
        <v>0</v>
      </c>
      <c r="P334">
        <f t="shared" si="91"/>
        <v>1</v>
      </c>
      <c r="Q334">
        <f t="shared" si="92"/>
        <v>0</v>
      </c>
      <c r="R334">
        <f t="shared" si="93"/>
        <v>0</v>
      </c>
      <c r="S334">
        <f t="shared" si="94"/>
        <v>0</v>
      </c>
      <c r="T334">
        <f t="shared" si="95"/>
        <v>0</v>
      </c>
      <c r="U334">
        <f t="shared" si="96"/>
        <v>0</v>
      </c>
      <c r="V334">
        <f t="shared" si="101"/>
        <v>1</v>
      </c>
      <c r="W334">
        <f t="shared" si="102"/>
        <v>0</v>
      </c>
      <c r="X334">
        <f t="shared" si="103"/>
        <v>0</v>
      </c>
      <c r="Y334">
        <f t="shared" si="104"/>
        <v>0</v>
      </c>
      <c r="Z334">
        <f t="shared" si="105"/>
        <v>0</v>
      </c>
      <c r="AA334">
        <f t="shared" si="106"/>
        <v>0</v>
      </c>
      <c r="AB334">
        <f t="shared" si="107"/>
        <v>0</v>
      </c>
    </row>
    <row r="335" spans="1:28" x14ac:dyDescent="0.25">
      <c r="A335" s="2" t="s">
        <v>304</v>
      </c>
      <c r="B335" s="3">
        <v>5</v>
      </c>
      <c r="C335" s="3">
        <v>5</v>
      </c>
      <c r="D335" s="3">
        <v>23</v>
      </c>
      <c r="E335" s="3">
        <v>67.2</v>
      </c>
      <c r="F335" s="3">
        <v>209.6</v>
      </c>
      <c r="G335" s="3">
        <v>6</v>
      </c>
      <c r="H335" s="3">
        <v>73.144424000000001</v>
      </c>
      <c r="I335" s="3">
        <v>29</v>
      </c>
      <c r="J335" s="3">
        <v>30</v>
      </c>
      <c r="K335">
        <f t="shared" si="90"/>
        <v>32.629322562358276</v>
      </c>
      <c r="L335">
        <f t="shared" si="97"/>
        <v>0</v>
      </c>
      <c r="M335">
        <f t="shared" si="98"/>
        <v>0</v>
      </c>
      <c r="N335">
        <f t="shared" si="99"/>
        <v>0</v>
      </c>
      <c r="O335">
        <f t="shared" si="100"/>
        <v>1</v>
      </c>
      <c r="P335">
        <f t="shared" si="91"/>
        <v>0</v>
      </c>
      <c r="Q335">
        <f t="shared" si="92"/>
        <v>0</v>
      </c>
      <c r="R335">
        <f t="shared" si="93"/>
        <v>0</v>
      </c>
      <c r="S335">
        <f t="shared" si="94"/>
        <v>0</v>
      </c>
      <c r="T335">
        <f t="shared" si="95"/>
        <v>0</v>
      </c>
      <c r="U335">
        <f t="shared" si="96"/>
        <v>1</v>
      </c>
      <c r="V335">
        <f t="shared" si="101"/>
        <v>1</v>
      </c>
      <c r="W335">
        <f t="shared" si="102"/>
        <v>0</v>
      </c>
      <c r="X335">
        <f t="shared" si="103"/>
        <v>0</v>
      </c>
      <c r="Y335">
        <f t="shared" si="104"/>
        <v>0</v>
      </c>
      <c r="Z335">
        <f t="shared" si="105"/>
        <v>0</v>
      </c>
      <c r="AA335">
        <f t="shared" si="106"/>
        <v>0</v>
      </c>
      <c r="AB335">
        <f t="shared" si="107"/>
        <v>1</v>
      </c>
    </row>
    <row r="336" spans="1:28" x14ac:dyDescent="0.25">
      <c r="A336" s="2" t="s">
        <v>79</v>
      </c>
      <c r="B336" s="3">
        <v>6</v>
      </c>
      <c r="C336" s="3">
        <v>6</v>
      </c>
      <c r="D336" s="3">
        <v>23</v>
      </c>
      <c r="E336" s="3">
        <v>70</v>
      </c>
      <c r="F336" s="3">
        <v>180.16666666666666</v>
      </c>
      <c r="G336" s="3">
        <v>6</v>
      </c>
      <c r="H336" s="3">
        <v>73.002049999999997</v>
      </c>
      <c r="I336" s="3">
        <v>26</v>
      </c>
      <c r="J336" s="3">
        <v>30</v>
      </c>
      <c r="K336">
        <f t="shared" si="90"/>
        <v>25.848401360544216</v>
      </c>
      <c r="L336">
        <f t="shared" si="97"/>
        <v>0</v>
      </c>
      <c r="M336">
        <f t="shared" si="98"/>
        <v>0</v>
      </c>
      <c r="N336">
        <f t="shared" si="99"/>
        <v>1</v>
      </c>
      <c r="O336">
        <f t="shared" si="100"/>
        <v>0</v>
      </c>
      <c r="P336">
        <f t="shared" si="91"/>
        <v>0</v>
      </c>
      <c r="Q336">
        <f t="shared" si="92"/>
        <v>0</v>
      </c>
      <c r="R336">
        <f t="shared" si="93"/>
        <v>0</v>
      </c>
      <c r="S336">
        <f t="shared" si="94"/>
        <v>1</v>
      </c>
      <c r="T336">
        <f t="shared" si="95"/>
        <v>0</v>
      </c>
      <c r="U336">
        <f t="shared" si="96"/>
        <v>0</v>
      </c>
      <c r="V336">
        <f t="shared" si="101"/>
        <v>1</v>
      </c>
      <c r="W336">
        <f t="shared" si="102"/>
        <v>0</v>
      </c>
      <c r="X336">
        <f t="shared" si="103"/>
        <v>0</v>
      </c>
      <c r="Y336">
        <f t="shared" si="104"/>
        <v>0</v>
      </c>
      <c r="Z336">
        <f t="shared" si="105"/>
        <v>0</v>
      </c>
      <c r="AA336">
        <f t="shared" si="106"/>
        <v>0</v>
      </c>
      <c r="AB336">
        <f t="shared" si="107"/>
        <v>4</v>
      </c>
    </row>
    <row r="337" spans="1:28" x14ac:dyDescent="0.25">
      <c r="A337" s="2" t="s">
        <v>1087</v>
      </c>
      <c r="B337" s="3">
        <v>2</v>
      </c>
      <c r="C337" s="3">
        <v>2</v>
      </c>
      <c r="D337" s="3">
        <v>23</v>
      </c>
      <c r="E337" s="3">
        <v>62.5</v>
      </c>
      <c r="F337" s="3">
        <v>135.5</v>
      </c>
      <c r="G337" s="3">
        <v>2</v>
      </c>
      <c r="H337" s="3">
        <v>79.197810000000004</v>
      </c>
      <c r="I337" s="3">
        <v>13</v>
      </c>
      <c r="J337" s="3">
        <v>23</v>
      </c>
      <c r="K337">
        <f t="shared" si="90"/>
        <v>24.385663999999998</v>
      </c>
      <c r="L337">
        <f t="shared" si="97"/>
        <v>0</v>
      </c>
      <c r="M337">
        <f t="shared" si="98"/>
        <v>1</v>
      </c>
      <c r="N337">
        <f t="shared" si="99"/>
        <v>0</v>
      </c>
      <c r="O337">
        <f t="shared" si="100"/>
        <v>0</v>
      </c>
      <c r="P337">
        <f t="shared" si="91"/>
        <v>0</v>
      </c>
      <c r="Q337">
        <f t="shared" si="92"/>
        <v>1</v>
      </c>
      <c r="R337">
        <f t="shared" si="93"/>
        <v>0</v>
      </c>
      <c r="S337">
        <f t="shared" si="94"/>
        <v>0</v>
      </c>
      <c r="T337">
        <f t="shared" si="95"/>
        <v>0</v>
      </c>
      <c r="U337">
        <f t="shared" si="96"/>
        <v>0</v>
      </c>
      <c r="V337">
        <f t="shared" si="101"/>
        <v>0</v>
      </c>
      <c r="W337">
        <f t="shared" si="102"/>
        <v>1</v>
      </c>
      <c r="X337">
        <f t="shared" si="103"/>
        <v>0</v>
      </c>
      <c r="Y337">
        <f t="shared" si="104"/>
        <v>1</v>
      </c>
      <c r="Z337">
        <f t="shared" si="105"/>
        <v>0</v>
      </c>
      <c r="AA337">
        <f t="shared" si="106"/>
        <v>0</v>
      </c>
      <c r="AB337">
        <f t="shared" si="107"/>
        <v>10</v>
      </c>
    </row>
    <row r="338" spans="1:28" x14ac:dyDescent="0.25">
      <c r="A338" s="2" t="s">
        <v>694</v>
      </c>
      <c r="B338" s="3">
        <v>5</v>
      </c>
      <c r="C338" s="3">
        <v>5</v>
      </c>
      <c r="D338" s="3">
        <v>34</v>
      </c>
      <c r="E338" s="3">
        <v>62.8</v>
      </c>
      <c r="F338" s="3">
        <v>180.8</v>
      </c>
      <c r="G338" s="3">
        <v>5</v>
      </c>
      <c r="H338" s="3">
        <v>69.670090000000002</v>
      </c>
      <c r="I338" s="3">
        <v>24</v>
      </c>
      <c r="J338" s="3">
        <v>30</v>
      </c>
      <c r="K338">
        <f t="shared" si="90"/>
        <v>32.228082275143009</v>
      </c>
      <c r="L338">
        <f t="shared" si="97"/>
        <v>0</v>
      </c>
      <c r="M338">
        <f t="shared" si="98"/>
        <v>0</v>
      </c>
      <c r="N338">
        <f t="shared" si="99"/>
        <v>0</v>
      </c>
      <c r="O338">
        <f t="shared" si="100"/>
        <v>1</v>
      </c>
      <c r="P338">
        <f t="shared" si="91"/>
        <v>0</v>
      </c>
      <c r="Q338">
        <f t="shared" si="92"/>
        <v>0</v>
      </c>
      <c r="R338">
        <f t="shared" si="93"/>
        <v>0</v>
      </c>
      <c r="S338">
        <f t="shared" si="94"/>
        <v>0</v>
      </c>
      <c r="T338">
        <f t="shared" si="95"/>
        <v>0</v>
      </c>
      <c r="U338">
        <f t="shared" si="96"/>
        <v>1</v>
      </c>
      <c r="V338">
        <f t="shared" si="101"/>
        <v>0</v>
      </c>
      <c r="W338">
        <f t="shared" si="102"/>
        <v>1</v>
      </c>
      <c r="X338">
        <f t="shared" si="103"/>
        <v>0</v>
      </c>
      <c r="Y338">
        <f t="shared" si="104"/>
        <v>0</v>
      </c>
      <c r="Z338">
        <f t="shared" si="105"/>
        <v>0</v>
      </c>
      <c r="AA338">
        <f t="shared" si="106"/>
        <v>1</v>
      </c>
      <c r="AB338">
        <f t="shared" si="107"/>
        <v>6</v>
      </c>
    </row>
    <row r="339" spans="1:28" x14ac:dyDescent="0.25">
      <c r="A339" s="2" t="s">
        <v>1121</v>
      </c>
      <c r="B339" s="3">
        <v>6</v>
      </c>
      <c r="C339" s="3">
        <v>6</v>
      </c>
      <c r="D339" s="3">
        <v>34</v>
      </c>
      <c r="E339" s="3">
        <v>69</v>
      </c>
      <c r="F339" s="3">
        <v>176</v>
      </c>
      <c r="G339" s="3">
        <v>6</v>
      </c>
      <c r="H339" s="3">
        <v>74.297060000000002</v>
      </c>
      <c r="I339" s="3">
        <v>27</v>
      </c>
      <c r="J339" s="3">
        <v>29</v>
      </c>
      <c r="K339">
        <f t="shared" si="90"/>
        <v>25.98781768536022</v>
      </c>
      <c r="L339">
        <f t="shared" si="97"/>
        <v>0</v>
      </c>
      <c r="M339">
        <f t="shared" si="98"/>
        <v>0</v>
      </c>
      <c r="N339">
        <f t="shared" si="99"/>
        <v>1</v>
      </c>
      <c r="O339">
        <f t="shared" si="100"/>
        <v>0</v>
      </c>
      <c r="P339">
        <f t="shared" si="91"/>
        <v>0</v>
      </c>
      <c r="Q339">
        <f t="shared" si="92"/>
        <v>0</v>
      </c>
      <c r="R339">
        <f t="shared" si="93"/>
        <v>0</v>
      </c>
      <c r="S339">
        <f t="shared" si="94"/>
        <v>1</v>
      </c>
      <c r="T339">
        <f t="shared" si="95"/>
        <v>0</v>
      </c>
      <c r="U339">
        <f t="shared" si="96"/>
        <v>0</v>
      </c>
      <c r="V339">
        <f t="shared" si="101"/>
        <v>1</v>
      </c>
      <c r="W339">
        <f t="shared" si="102"/>
        <v>0</v>
      </c>
      <c r="X339">
        <f t="shared" si="103"/>
        <v>0</v>
      </c>
      <c r="Y339">
        <f t="shared" si="104"/>
        <v>0</v>
      </c>
      <c r="Z339">
        <f t="shared" si="105"/>
        <v>0</v>
      </c>
      <c r="AA339">
        <f t="shared" si="106"/>
        <v>0</v>
      </c>
      <c r="AB339">
        <f t="shared" si="107"/>
        <v>2</v>
      </c>
    </row>
    <row r="340" spans="1:28" x14ac:dyDescent="0.25">
      <c r="A340" s="2" t="s">
        <v>795</v>
      </c>
      <c r="B340" s="3">
        <v>4</v>
      </c>
      <c r="C340" s="3">
        <v>3</v>
      </c>
      <c r="D340" s="3">
        <v>34</v>
      </c>
      <c r="E340" s="3">
        <v>63.333333333333336</v>
      </c>
      <c r="F340" s="3">
        <v>136.25</v>
      </c>
      <c r="G340" s="3">
        <v>5</v>
      </c>
      <c r="H340" s="3">
        <v>47.359344</v>
      </c>
      <c r="I340" s="3">
        <v>28</v>
      </c>
      <c r="J340" s="3">
        <v>30</v>
      </c>
      <c r="K340">
        <f t="shared" si="90"/>
        <v>23.879605263157892</v>
      </c>
      <c r="L340">
        <f t="shared" si="97"/>
        <v>0</v>
      </c>
      <c r="M340">
        <f t="shared" si="98"/>
        <v>1</v>
      </c>
      <c r="N340">
        <f t="shared" si="99"/>
        <v>0</v>
      </c>
      <c r="O340">
        <f t="shared" si="100"/>
        <v>0</v>
      </c>
      <c r="P340">
        <f t="shared" si="91"/>
        <v>1</v>
      </c>
      <c r="Q340">
        <f t="shared" si="92"/>
        <v>0</v>
      </c>
      <c r="R340">
        <f t="shared" si="93"/>
        <v>0</v>
      </c>
      <c r="S340">
        <f t="shared" si="94"/>
        <v>0</v>
      </c>
      <c r="T340">
        <f t="shared" si="95"/>
        <v>0</v>
      </c>
      <c r="U340">
        <f t="shared" si="96"/>
        <v>0</v>
      </c>
      <c r="V340">
        <f t="shared" si="101"/>
        <v>1</v>
      </c>
      <c r="W340">
        <f t="shared" si="102"/>
        <v>0</v>
      </c>
      <c r="X340">
        <f t="shared" si="103"/>
        <v>0</v>
      </c>
      <c r="Y340">
        <f t="shared" si="104"/>
        <v>0</v>
      </c>
      <c r="Z340">
        <f t="shared" si="105"/>
        <v>0</v>
      </c>
      <c r="AA340">
        <f t="shared" si="106"/>
        <v>0</v>
      </c>
      <c r="AB340">
        <f t="shared" si="107"/>
        <v>2</v>
      </c>
    </row>
    <row r="341" spans="1:28" x14ac:dyDescent="0.25">
      <c r="A341" s="2" t="s">
        <v>138</v>
      </c>
      <c r="B341" s="3">
        <v>9</v>
      </c>
      <c r="C341" s="3">
        <v>4</v>
      </c>
      <c r="D341" s="3">
        <v>33</v>
      </c>
      <c r="E341" s="3">
        <v>57.5</v>
      </c>
      <c r="F341" s="3">
        <v>133.22222222222223</v>
      </c>
      <c r="G341" s="3">
        <v>11</v>
      </c>
      <c r="H341" s="3">
        <v>85.330600000000004</v>
      </c>
      <c r="I341" s="3">
        <v>27</v>
      </c>
      <c r="J341" s="3">
        <v>30</v>
      </c>
      <c r="K341">
        <f t="shared" si="90"/>
        <v>28.32672127704264</v>
      </c>
      <c r="L341">
        <f t="shared" si="97"/>
        <v>0</v>
      </c>
      <c r="M341">
        <f t="shared" si="98"/>
        <v>0</v>
      </c>
      <c r="N341">
        <f t="shared" si="99"/>
        <v>1</v>
      </c>
      <c r="O341">
        <f t="shared" si="100"/>
        <v>0</v>
      </c>
      <c r="P341">
        <f t="shared" si="91"/>
        <v>0</v>
      </c>
      <c r="Q341">
        <f t="shared" si="92"/>
        <v>0</v>
      </c>
      <c r="R341">
        <f t="shared" si="93"/>
        <v>0</v>
      </c>
      <c r="S341">
        <f t="shared" si="94"/>
        <v>1</v>
      </c>
      <c r="T341">
        <f t="shared" si="95"/>
        <v>0</v>
      </c>
      <c r="U341">
        <f t="shared" si="96"/>
        <v>0</v>
      </c>
      <c r="V341">
        <f t="shared" si="101"/>
        <v>1</v>
      </c>
      <c r="W341">
        <f t="shared" si="102"/>
        <v>0</v>
      </c>
      <c r="X341">
        <f t="shared" si="103"/>
        <v>0</v>
      </c>
      <c r="Y341">
        <f t="shared" si="104"/>
        <v>0</v>
      </c>
      <c r="Z341">
        <f t="shared" si="105"/>
        <v>0</v>
      </c>
      <c r="AA341">
        <f t="shared" si="106"/>
        <v>0</v>
      </c>
      <c r="AB341">
        <f t="shared" si="107"/>
        <v>3</v>
      </c>
    </row>
    <row r="342" spans="1:28" x14ac:dyDescent="0.25">
      <c r="A342" s="2" t="s">
        <v>399</v>
      </c>
      <c r="B342" s="3">
        <v>12</v>
      </c>
      <c r="C342" s="3">
        <v>10</v>
      </c>
      <c r="D342" s="3">
        <v>33</v>
      </c>
      <c r="E342" s="3">
        <v>73.400000000000006</v>
      </c>
      <c r="F342" s="3">
        <v>210.25</v>
      </c>
      <c r="G342" s="3">
        <v>12</v>
      </c>
      <c r="H342" s="3">
        <v>71.348389999999995</v>
      </c>
      <c r="I342" s="3">
        <v>26</v>
      </c>
      <c r="J342" s="3">
        <v>30</v>
      </c>
      <c r="K342">
        <f t="shared" si="90"/>
        <v>27.434636458805095</v>
      </c>
      <c r="L342">
        <f t="shared" si="97"/>
        <v>0</v>
      </c>
      <c r="M342">
        <f t="shared" si="98"/>
        <v>0</v>
      </c>
      <c r="N342">
        <f t="shared" si="99"/>
        <v>1</v>
      </c>
      <c r="O342">
        <f t="shared" si="100"/>
        <v>0</v>
      </c>
      <c r="P342">
        <f t="shared" si="91"/>
        <v>0</v>
      </c>
      <c r="Q342">
        <f t="shared" si="92"/>
        <v>0</v>
      </c>
      <c r="R342">
        <f t="shared" si="93"/>
        <v>0</v>
      </c>
      <c r="S342">
        <f t="shared" si="94"/>
        <v>1</v>
      </c>
      <c r="T342">
        <f t="shared" si="95"/>
        <v>0</v>
      </c>
      <c r="U342">
        <f t="shared" si="96"/>
        <v>0</v>
      </c>
      <c r="V342">
        <f t="shared" si="101"/>
        <v>1</v>
      </c>
      <c r="W342">
        <f t="shared" si="102"/>
        <v>0</v>
      </c>
      <c r="X342">
        <f t="shared" si="103"/>
        <v>0</v>
      </c>
      <c r="Y342">
        <f t="shared" si="104"/>
        <v>0</v>
      </c>
      <c r="Z342">
        <f t="shared" si="105"/>
        <v>0</v>
      </c>
      <c r="AA342">
        <f t="shared" si="106"/>
        <v>0</v>
      </c>
      <c r="AB342">
        <f t="shared" si="107"/>
        <v>4</v>
      </c>
    </row>
    <row r="343" spans="1:28" x14ac:dyDescent="0.25">
      <c r="A343" s="2" t="s">
        <v>449</v>
      </c>
      <c r="B343" s="3">
        <v>6</v>
      </c>
      <c r="C343" s="3">
        <v>6</v>
      </c>
      <c r="D343" s="3">
        <v>33</v>
      </c>
      <c r="E343" s="3">
        <v>62.5</v>
      </c>
      <c r="F343" s="3">
        <v>127.83333333333333</v>
      </c>
      <c r="G343" s="3">
        <v>6</v>
      </c>
      <c r="H343" s="3">
        <v>79.154009999999985</v>
      </c>
      <c r="I343" s="3">
        <v>29</v>
      </c>
      <c r="J343" s="3">
        <v>30</v>
      </c>
      <c r="K343">
        <f t="shared" si="90"/>
        <v>23.005909333333332</v>
      </c>
      <c r="L343">
        <f t="shared" si="97"/>
        <v>0</v>
      </c>
      <c r="M343">
        <f t="shared" si="98"/>
        <v>1</v>
      </c>
      <c r="N343">
        <f t="shared" si="99"/>
        <v>0</v>
      </c>
      <c r="O343">
        <f t="shared" si="100"/>
        <v>0</v>
      </c>
      <c r="P343">
        <f t="shared" si="91"/>
        <v>0</v>
      </c>
      <c r="Q343">
        <f t="shared" si="92"/>
        <v>1</v>
      </c>
      <c r="R343">
        <f t="shared" si="93"/>
        <v>0</v>
      </c>
      <c r="S343">
        <f t="shared" si="94"/>
        <v>0</v>
      </c>
      <c r="T343">
        <f t="shared" si="95"/>
        <v>0</v>
      </c>
      <c r="U343">
        <f t="shared" si="96"/>
        <v>0</v>
      </c>
      <c r="V343">
        <f t="shared" si="101"/>
        <v>1</v>
      </c>
      <c r="W343">
        <f t="shared" si="102"/>
        <v>0</v>
      </c>
      <c r="X343">
        <f t="shared" si="103"/>
        <v>0</v>
      </c>
      <c r="Y343">
        <f t="shared" si="104"/>
        <v>0</v>
      </c>
      <c r="Z343">
        <f t="shared" si="105"/>
        <v>0</v>
      </c>
      <c r="AA343">
        <f t="shared" si="106"/>
        <v>0</v>
      </c>
      <c r="AB343">
        <f t="shared" si="107"/>
        <v>1</v>
      </c>
    </row>
    <row r="344" spans="1:28" x14ac:dyDescent="0.25">
      <c r="A344" s="2" t="s">
        <v>212</v>
      </c>
      <c r="B344" s="3">
        <v>4</v>
      </c>
      <c r="C344" s="3">
        <v>3</v>
      </c>
      <c r="D344" s="3">
        <v>23</v>
      </c>
      <c r="E344" s="3">
        <v>63</v>
      </c>
      <c r="F344" s="3">
        <v>134.75</v>
      </c>
      <c r="G344" s="3">
        <v>6</v>
      </c>
      <c r="H344" s="3">
        <v>54.420000000000009</v>
      </c>
      <c r="I344" s="3">
        <v>29</v>
      </c>
      <c r="J344" s="3">
        <v>30</v>
      </c>
      <c r="K344">
        <f t="shared" si="90"/>
        <v>23.867283950617285</v>
      </c>
      <c r="L344">
        <f t="shared" si="97"/>
        <v>0</v>
      </c>
      <c r="M344">
        <f t="shared" si="98"/>
        <v>1</v>
      </c>
      <c r="N344">
        <f t="shared" si="99"/>
        <v>0</v>
      </c>
      <c r="O344">
        <f t="shared" si="100"/>
        <v>0</v>
      </c>
      <c r="P344">
        <f t="shared" si="91"/>
        <v>1</v>
      </c>
      <c r="Q344">
        <f t="shared" si="92"/>
        <v>0</v>
      </c>
      <c r="R344">
        <f t="shared" si="93"/>
        <v>0</v>
      </c>
      <c r="S344">
        <f t="shared" si="94"/>
        <v>0</v>
      </c>
      <c r="T344">
        <f t="shared" si="95"/>
        <v>0</v>
      </c>
      <c r="U344">
        <f t="shared" si="96"/>
        <v>0</v>
      </c>
      <c r="V344">
        <f t="shared" si="101"/>
        <v>1</v>
      </c>
      <c r="W344">
        <f t="shared" si="102"/>
        <v>0</v>
      </c>
      <c r="X344">
        <f t="shared" si="103"/>
        <v>0</v>
      </c>
      <c r="Y344">
        <f t="shared" si="104"/>
        <v>0</v>
      </c>
      <c r="Z344">
        <f t="shared" si="105"/>
        <v>0</v>
      </c>
      <c r="AA344">
        <f t="shared" si="106"/>
        <v>0</v>
      </c>
      <c r="AB344">
        <f t="shared" si="107"/>
        <v>1</v>
      </c>
    </row>
    <row r="345" spans="1:28" x14ac:dyDescent="0.25">
      <c r="A345" s="2" t="s">
        <v>949</v>
      </c>
      <c r="B345" s="3">
        <v>3</v>
      </c>
      <c r="C345" s="3">
        <v>3</v>
      </c>
      <c r="D345" s="3">
        <v>24</v>
      </c>
      <c r="E345" s="3">
        <v>62</v>
      </c>
      <c r="F345" s="3">
        <v>244</v>
      </c>
      <c r="G345" s="3">
        <v>3</v>
      </c>
      <c r="H345" s="3">
        <v>75.958929999999995</v>
      </c>
      <c r="I345" s="3">
        <v>24</v>
      </c>
      <c r="J345" s="3">
        <v>29</v>
      </c>
      <c r="K345">
        <f t="shared" si="90"/>
        <v>44.623309053069718</v>
      </c>
      <c r="L345">
        <f t="shared" si="97"/>
        <v>0</v>
      </c>
      <c r="M345">
        <f t="shared" si="98"/>
        <v>0</v>
      </c>
      <c r="N345">
        <f t="shared" si="99"/>
        <v>0</v>
      </c>
      <c r="O345">
        <f t="shared" si="100"/>
        <v>1</v>
      </c>
      <c r="P345">
        <f t="shared" si="91"/>
        <v>0</v>
      </c>
      <c r="Q345">
        <f t="shared" si="92"/>
        <v>0</v>
      </c>
      <c r="R345">
        <f t="shared" si="93"/>
        <v>0</v>
      </c>
      <c r="S345">
        <f t="shared" si="94"/>
        <v>0</v>
      </c>
      <c r="T345">
        <f t="shared" si="95"/>
        <v>0</v>
      </c>
      <c r="U345">
        <f t="shared" si="96"/>
        <v>1</v>
      </c>
      <c r="V345">
        <f t="shared" si="101"/>
        <v>0</v>
      </c>
      <c r="W345">
        <f t="shared" si="102"/>
        <v>1</v>
      </c>
      <c r="X345">
        <f t="shared" si="103"/>
        <v>0</v>
      </c>
      <c r="Y345">
        <f t="shared" si="104"/>
        <v>0</v>
      </c>
      <c r="Z345">
        <f t="shared" si="105"/>
        <v>0</v>
      </c>
      <c r="AA345">
        <f t="shared" si="106"/>
        <v>1</v>
      </c>
      <c r="AB345">
        <f t="shared" si="107"/>
        <v>5</v>
      </c>
    </row>
    <row r="346" spans="1:28" x14ac:dyDescent="0.25">
      <c r="A346" s="2" t="s">
        <v>475</v>
      </c>
      <c r="B346" s="3">
        <v>2</v>
      </c>
      <c r="C346" s="3">
        <v>2</v>
      </c>
      <c r="D346" s="3">
        <v>33</v>
      </c>
      <c r="E346" s="3">
        <v>57</v>
      </c>
      <c r="F346" s="3">
        <v>165.5</v>
      </c>
      <c r="G346" s="3">
        <v>2</v>
      </c>
      <c r="H346" s="3">
        <v>48.06297</v>
      </c>
      <c r="I346" s="3">
        <v>30</v>
      </c>
      <c r="J346" s="3">
        <v>30</v>
      </c>
      <c r="K346">
        <f t="shared" si="90"/>
        <v>35.809941520467838</v>
      </c>
      <c r="L346">
        <f t="shared" si="97"/>
        <v>0</v>
      </c>
      <c r="M346">
        <f t="shared" si="98"/>
        <v>0</v>
      </c>
      <c r="N346">
        <f t="shared" si="99"/>
        <v>0</v>
      </c>
      <c r="O346">
        <f t="shared" si="100"/>
        <v>1</v>
      </c>
      <c r="P346">
        <f t="shared" si="91"/>
        <v>0</v>
      </c>
      <c r="Q346">
        <f t="shared" si="92"/>
        <v>0</v>
      </c>
      <c r="R346">
        <f t="shared" si="93"/>
        <v>0</v>
      </c>
      <c r="S346">
        <f t="shared" si="94"/>
        <v>0</v>
      </c>
      <c r="T346">
        <f t="shared" si="95"/>
        <v>1</v>
      </c>
      <c r="U346">
        <f t="shared" si="96"/>
        <v>0</v>
      </c>
      <c r="V346">
        <f t="shared" si="101"/>
        <v>1</v>
      </c>
      <c r="W346">
        <f t="shared" si="102"/>
        <v>0</v>
      </c>
      <c r="X346">
        <f t="shared" si="103"/>
        <v>0</v>
      </c>
      <c r="Y346">
        <f t="shared" si="104"/>
        <v>0</v>
      </c>
      <c r="Z346">
        <f t="shared" si="105"/>
        <v>0</v>
      </c>
      <c r="AA346">
        <f t="shared" si="106"/>
        <v>0</v>
      </c>
      <c r="AB346">
        <f t="shared" si="107"/>
        <v>0</v>
      </c>
    </row>
    <row r="347" spans="1:28" x14ac:dyDescent="0.25">
      <c r="A347" s="2" t="s">
        <v>968</v>
      </c>
      <c r="B347" s="3">
        <v>4</v>
      </c>
      <c r="C347" s="3">
        <v>4</v>
      </c>
      <c r="D347" s="3">
        <v>34</v>
      </c>
      <c r="E347" s="3">
        <v>63.5</v>
      </c>
      <c r="F347" s="3">
        <v>174.75</v>
      </c>
      <c r="G347" s="3">
        <v>4</v>
      </c>
      <c r="H347" s="3">
        <v>73.171800000000005</v>
      </c>
      <c r="I347" s="3">
        <v>29</v>
      </c>
      <c r="J347" s="3">
        <v>30</v>
      </c>
      <c r="K347">
        <f t="shared" si="90"/>
        <v>30.466674933349868</v>
      </c>
      <c r="L347">
        <f t="shared" si="97"/>
        <v>0</v>
      </c>
      <c r="M347">
        <f t="shared" si="98"/>
        <v>0</v>
      </c>
      <c r="N347">
        <f t="shared" si="99"/>
        <v>0</v>
      </c>
      <c r="O347">
        <f t="shared" si="100"/>
        <v>1</v>
      </c>
      <c r="P347">
        <f t="shared" si="91"/>
        <v>0</v>
      </c>
      <c r="Q347">
        <f t="shared" si="92"/>
        <v>0</v>
      </c>
      <c r="R347">
        <f t="shared" si="93"/>
        <v>0</v>
      </c>
      <c r="S347">
        <f t="shared" si="94"/>
        <v>0</v>
      </c>
      <c r="T347">
        <f t="shared" si="95"/>
        <v>0</v>
      </c>
      <c r="U347">
        <f t="shared" si="96"/>
        <v>1</v>
      </c>
      <c r="V347">
        <f t="shared" si="101"/>
        <v>1</v>
      </c>
      <c r="W347">
        <f t="shared" si="102"/>
        <v>0</v>
      </c>
      <c r="X347">
        <f t="shared" si="103"/>
        <v>0</v>
      </c>
      <c r="Y347">
        <f t="shared" si="104"/>
        <v>0</v>
      </c>
      <c r="Z347">
        <f t="shared" si="105"/>
        <v>0</v>
      </c>
      <c r="AA347">
        <f t="shared" si="106"/>
        <v>0</v>
      </c>
      <c r="AB347">
        <f t="shared" si="107"/>
        <v>1</v>
      </c>
    </row>
    <row r="348" spans="1:28" x14ac:dyDescent="0.25">
      <c r="A348" s="2" t="s">
        <v>455</v>
      </c>
      <c r="B348" s="3">
        <v>6</v>
      </c>
      <c r="C348" s="3">
        <v>6</v>
      </c>
      <c r="D348" s="3">
        <v>33</v>
      </c>
      <c r="E348" s="3">
        <v>68</v>
      </c>
      <c r="F348" s="3">
        <v>182</v>
      </c>
      <c r="G348" s="3">
        <v>6</v>
      </c>
      <c r="H348" s="3">
        <v>66.792609999999982</v>
      </c>
      <c r="I348" s="3">
        <v>29</v>
      </c>
      <c r="J348" s="3">
        <v>30</v>
      </c>
      <c r="K348">
        <f t="shared" si="90"/>
        <v>27.669982698961938</v>
      </c>
      <c r="L348">
        <f t="shared" si="97"/>
        <v>0</v>
      </c>
      <c r="M348">
        <f t="shared" si="98"/>
        <v>0</v>
      </c>
      <c r="N348">
        <f t="shared" si="99"/>
        <v>1</v>
      </c>
      <c r="O348">
        <f t="shared" si="100"/>
        <v>0</v>
      </c>
      <c r="P348">
        <f t="shared" si="91"/>
        <v>0</v>
      </c>
      <c r="Q348">
        <f t="shared" si="92"/>
        <v>0</v>
      </c>
      <c r="R348">
        <f t="shared" si="93"/>
        <v>1</v>
      </c>
      <c r="S348">
        <f t="shared" si="94"/>
        <v>0</v>
      </c>
      <c r="T348">
        <f t="shared" si="95"/>
        <v>0</v>
      </c>
      <c r="U348">
        <f t="shared" si="96"/>
        <v>0</v>
      </c>
      <c r="V348">
        <f t="shared" si="101"/>
        <v>1</v>
      </c>
      <c r="W348">
        <f t="shared" si="102"/>
        <v>0</v>
      </c>
      <c r="X348">
        <f t="shared" si="103"/>
        <v>0</v>
      </c>
      <c r="Y348">
        <f t="shared" si="104"/>
        <v>0</v>
      </c>
      <c r="Z348">
        <f t="shared" si="105"/>
        <v>0</v>
      </c>
      <c r="AA348">
        <f t="shared" si="106"/>
        <v>0</v>
      </c>
      <c r="AB348">
        <f t="shared" si="107"/>
        <v>1</v>
      </c>
    </row>
    <row r="349" spans="1:28" x14ac:dyDescent="0.25">
      <c r="A349" s="2" t="s">
        <v>764</v>
      </c>
      <c r="B349" s="3">
        <v>11</v>
      </c>
      <c r="C349" s="3">
        <v>8</v>
      </c>
      <c r="D349" s="3">
        <v>33</v>
      </c>
      <c r="E349" s="3">
        <v>70.125</v>
      </c>
      <c r="F349" s="3">
        <v>208.54545454545453</v>
      </c>
      <c r="G349" s="3">
        <v>12</v>
      </c>
      <c r="H349" s="3">
        <v>65.817930000000018</v>
      </c>
      <c r="I349" s="3">
        <v>27</v>
      </c>
      <c r="J349" s="3">
        <v>30</v>
      </c>
      <c r="K349">
        <f t="shared" si="90"/>
        <v>29.813317480908776</v>
      </c>
      <c r="L349">
        <f t="shared" si="97"/>
        <v>0</v>
      </c>
      <c r="M349">
        <f t="shared" si="98"/>
        <v>0</v>
      </c>
      <c r="N349">
        <f t="shared" si="99"/>
        <v>1</v>
      </c>
      <c r="O349">
        <f t="shared" si="100"/>
        <v>0</v>
      </c>
      <c r="P349">
        <f t="shared" si="91"/>
        <v>0</v>
      </c>
      <c r="Q349">
        <f t="shared" si="92"/>
        <v>0</v>
      </c>
      <c r="R349">
        <f t="shared" si="93"/>
        <v>1</v>
      </c>
      <c r="S349">
        <f t="shared" si="94"/>
        <v>0</v>
      </c>
      <c r="T349">
        <f t="shared" si="95"/>
        <v>0</v>
      </c>
      <c r="U349">
        <f t="shared" si="96"/>
        <v>0</v>
      </c>
      <c r="V349">
        <f t="shared" si="101"/>
        <v>1</v>
      </c>
      <c r="W349">
        <f t="shared" si="102"/>
        <v>0</v>
      </c>
      <c r="X349">
        <f t="shared" si="103"/>
        <v>0</v>
      </c>
      <c r="Y349">
        <f t="shared" si="104"/>
        <v>0</v>
      </c>
      <c r="Z349">
        <f t="shared" si="105"/>
        <v>0</v>
      </c>
      <c r="AA349">
        <f t="shared" si="106"/>
        <v>0</v>
      </c>
      <c r="AB349">
        <f t="shared" si="107"/>
        <v>3</v>
      </c>
    </row>
    <row r="350" spans="1:28" x14ac:dyDescent="0.25">
      <c r="A350" s="2" t="s">
        <v>731</v>
      </c>
      <c r="B350" s="3">
        <v>2</v>
      </c>
      <c r="C350" s="3">
        <v>2</v>
      </c>
      <c r="D350" s="3">
        <v>34</v>
      </c>
      <c r="E350" s="3">
        <v>60</v>
      </c>
      <c r="F350" s="3">
        <v>161</v>
      </c>
      <c r="G350" s="3">
        <v>2</v>
      </c>
      <c r="H350" s="3">
        <v>75.87679</v>
      </c>
      <c r="I350" s="3">
        <v>27</v>
      </c>
      <c r="J350" s="3">
        <v>29</v>
      </c>
      <c r="K350">
        <f t="shared" si="90"/>
        <v>31.439722222222223</v>
      </c>
      <c r="L350">
        <f t="shared" si="97"/>
        <v>0</v>
      </c>
      <c r="M350">
        <f t="shared" si="98"/>
        <v>0</v>
      </c>
      <c r="N350">
        <f t="shared" si="99"/>
        <v>0</v>
      </c>
      <c r="O350">
        <f t="shared" si="100"/>
        <v>1</v>
      </c>
      <c r="P350">
        <f t="shared" si="91"/>
        <v>0</v>
      </c>
      <c r="Q350">
        <f t="shared" si="92"/>
        <v>0</v>
      </c>
      <c r="R350">
        <f t="shared" si="93"/>
        <v>0</v>
      </c>
      <c r="S350">
        <f t="shared" si="94"/>
        <v>0</v>
      </c>
      <c r="T350">
        <f t="shared" si="95"/>
        <v>0</v>
      </c>
      <c r="U350">
        <f t="shared" si="96"/>
        <v>1</v>
      </c>
      <c r="V350">
        <f t="shared" si="101"/>
        <v>1</v>
      </c>
      <c r="W350">
        <f t="shared" si="102"/>
        <v>0</v>
      </c>
      <c r="X350">
        <f t="shared" si="103"/>
        <v>0</v>
      </c>
      <c r="Y350">
        <f t="shared" si="104"/>
        <v>0</v>
      </c>
      <c r="Z350">
        <f t="shared" si="105"/>
        <v>0</v>
      </c>
      <c r="AA350">
        <f t="shared" si="106"/>
        <v>0</v>
      </c>
      <c r="AB350">
        <f t="shared" si="107"/>
        <v>2</v>
      </c>
    </row>
    <row r="351" spans="1:28" x14ac:dyDescent="0.25">
      <c r="A351" s="2" t="s">
        <v>935</v>
      </c>
      <c r="B351" s="3">
        <v>4</v>
      </c>
      <c r="C351" s="3">
        <v>4</v>
      </c>
      <c r="D351" s="3">
        <v>33</v>
      </c>
      <c r="E351" s="3">
        <v>66.5</v>
      </c>
      <c r="F351" s="3">
        <v>170.25</v>
      </c>
      <c r="G351" s="3">
        <v>4</v>
      </c>
      <c r="H351" s="3">
        <v>80.966459999999998</v>
      </c>
      <c r="I351" s="3">
        <v>4</v>
      </c>
      <c r="J351" s="3">
        <v>28</v>
      </c>
      <c r="K351">
        <f t="shared" si="90"/>
        <v>27.064446831364126</v>
      </c>
      <c r="L351">
        <f t="shared" si="97"/>
        <v>0</v>
      </c>
      <c r="M351">
        <f t="shared" si="98"/>
        <v>0</v>
      </c>
      <c r="N351">
        <f t="shared" si="99"/>
        <v>1</v>
      </c>
      <c r="O351">
        <f t="shared" si="100"/>
        <v>0</v>
      </c>
      <c r="P351">
        <f t="shared" si="91"/>
        <v>0</v>
      </c>
      <c r="Q351">
        <f t="shared" si="92"/>
        <v>0</v>
      </c>
      <c r="R351">
        <f t="shared" si="93"/>
        <v>0</v>
      </c>
      <c r="S351">
        <f t="shared" si="94"/>
        <v>1</v>
      </c>
      <c r="T351">
        <f t="shared" si="95"/>
        <v>0</v>
      </c>
      <c r="U351">
        <f t="shared" si="96"/>
        <v>0</v>
      </c>
      <c r="V351">
        <f t="shared" si="101"/>
        <v>0</v>
      </c>
      <c r="W351">
        <f t="shared" si="102"/>
        <v>1</v>
      </c>
      <c r="X351">
        <f t="shared" si="103"/>
        <v>0</v>
      </c>
      <c r="Y351">
        <f t="shared" si="104"/>
        <v>0</v>
      </c>
      <c r="Z351">
        <f t="shared" si="105"/>
        <v>1</v>
      </c>
      <c r="AA351">
        <f t="shared" si="106"/>
        <v>0</v>
      </c>
      <c r="AB351">
        <f t="shared" si="107"/>
        <v>24</v>
      </c>
    </row>
    <row r="352" spans="1:28" x14ac:dyDescent="0.25">
      <c r="A352" s="2" t="s">
        <v>226</v>
      </c>
      <c r="B352" s="3">
        <v>8</v>
      </c>
      <c r="C352" s="3">
        <v>8</v>
      </c>
      <c r="D352" s="3">
        <v>33</v>
      </c>
      <c r="E352" s="3">
        <v>62.75</v>
      </c>
      <c r="F352" s="3">
        <v>158.125</v>
      </c>
      <c r="G352" s="3">
        <v>8</v>
      </c>
      <c r="H352" s="3">
        <v>73.311429999999987</v>
      </c>
      <c r="I352" s="3">
        <v>26</v>
      </c>
      <c r="J352" s="3">
        <v>30</v>
      </c>
      <c r="K352">
        <f t="shared" si="90"/>
        <v>28.231139188266852</v>
      </c>
      <c r="L352">
        <f t="shared" si="97"/>
        <v>0</v>
      </c>
      <c r="M352">
        <f t="shared" si="98"/>
        <v>0</v>
      </c>
      <c r="N352">
        <f t="shared" si="99"/>
        <v>1</v>
      </c>
      <c r="O352">
        <f t="shared" si="100"/>
        <v>0</v>
      </c>
      <c r="P352">
        <f t="shared" si="91"/>
        <v>0</v>
      </c>
      <c r="Q352">
        <f t="shared" si="92"/>
        <v>0</v>
      </c>
      <c r="R352">
        <f t="shared" si="93"/>
        <v>0</v>
      </c>
      <c r="S352">
        <f t="shared" si="94"/>
        <v>1</v>
      </c>
      <c r="T352">
        <f t="shared" si="95"/>
        <v>0</v>
      </c>
      <c r="U352">
        <f t="shared" si="96"/>
        <v>0</v>
      </c>
      <c r="V352">
        <f t="shared" si="101"/>
        <v>1</v>
      </c>
      <c r="W352">
        <f t="shared" si="102"/>
        <v>0</v>
      </c>
      <c r="X352">
        <f t="shared" si="103"/>
        <v>0</v>
      </c>
      <c r="Y352">
        <f t="shared" si="104"/>
        <v>0</v>
      </c>
      <c r="Z352">
        <f t="shared" si="105"/>
        <v>0</v>
      </c>
      <c r="AA352">
        <f t="shared" si="106"/>
        <v>0</v>
      </c>
      <c r="AB352">
        <f t="shared" si="107"/>
        <v>4</v>
      </c>
    </row>
    <row r="353" spans="1:28" x14ac:dyDescent="0.25">
      <c r="A353" s="2" t="s">
        <v>163</v>
      </c>
      <c r="B353" s="3">
        <v>6</v>
      </c>
      <c r="C353" s="3">
        <v>4</v>
      </c>
      <c r="D353" s="3">
        <v>34</v>
      </c>
      <c r="E353" s="3">
        <v>62.5</v>
      </c>
      <c r="F353" s="3">
        <v>127.5</v>
      </c>
      <c r="G353" s="3">
        <v>7</v>
      </c>
      <c r="H353" s="3">
        <v>64.175224</v>
      </c>
      <c r="I353" s="3">
        <v>24</v>
      </c>
      <c r="J353" s="3">
        <v>30</v>
      </c>
      <c r="K353">
        <f t="shared" si="90"/>
        <v>22.945920000000001</v>
      </c>
      <c r="L353">
        <f t="shared" si="97"/>
        <v>0</v>
      </c>
      <c r="M353">
        <f t="shared" si="98"/>
        <v>1</v>
      </c>
      <c r="N353">
        <f t="shared" si="99"/>
        <v>0</v>
      </c>
      <c r="O353">
        <f t="shared" si="100"/>
        <v>0</v>
      </c>
      <c r="P353">
        <f t="shared" si="91"/>
        <v>1</v>
      </c>
      <c r="Q353">
        <f t="shared" si="92"/>
        <v>0</v>
      </c>
      <c r="R353">
        <f t="shared" si="93"/>
        <v>0</v>
      </c>
      <c r="S353">
        <f t="shared" si="94"/>
        <v>0</v>
      </c>
      <c r="T353">
        <f t="shared" si="95"/>
        <v>0</v>
      </c>
      <c r="U353">
        <f t="shared" si="96"/>
        <v>0</v>
      </c>
      <c r="V353">
        <f t="shared" si="101"/>
        <v>0</v>
      </c>
      <c r="W353">
        <f t="shared" si="102"/>
        <v>1</v>
      </c>
      <c r="X353">
        <f t="shared" si="103"/>
        <v>0</v>
      </c>
      <c r="Y353">
        <f t="shared" si="104"/>
        <v>1</v>
      </c>
      <c r="Z353">
        <f t="shared" si="105"/>
        <v>0</v>
      </c>
      <c r="AA353">
        <f t="shared" si="106"/>
        <v>0</v>
      </c>
      <c r="AB353">
        <f t="shared" si="107"/>
        <v>6</v>
      </c>
    </row>
    <row r="354" spans="1:28" x14ac:dyDescent="0.25">
      <c r="A354" s="2" t="s">
        <v>667</v>
      </c>
      <c r="B354" s="3">
        <v>8</v>
      </c>
      <c r="C354" s="3">
        <v>8</v>
      </c>
      <c r="D354" s="3">
        <v>33</v>
      </c>
      <c r="E354" s="3">
        <v>73.125</v>
      </c>
      <c r="F354" s="3">
        <v>275.875</v>
      </c>
      <c r="G354" s="3">
        <v>8</v>
      </c>
      <c r="H354" s="3">
        <v>67.419579999999996</v>
      </c>
      <c r="I354" s="3">
        <v>26</v>
      </c>
      <c r="J354" s="3">
        <v>30</v>
      </c>
      <c r="K354">
        <f t="shared" si="90"/>
        <v>36.269027686463581</v>
      </c>
      <c r="L354">
        <f t="shared" si="97"/>
        <v>0</v>
      </c>
      <c r="M354">
        <f t="shared" si="98"/>
        <v>0</v>
      </c>
      <c r="N354">
        <f t="shared" si="99"/>
        <v>0</v>
      </c>
      <c r="O354">
        <f t="shared" si="100"/>
        <v>1</v>
      </c>
      <c r="P354">
        <f t="shared" si="91"/>
        <v>0</v>
      </c>
      <c r="Q354">
        <f t="shared" si="92"/>
        <v>0</v>
      </c>
      <c r="R354">
        <f t="shared" si="93"/>
        <v>0</v>
      </c>
      <c r="S354">
        <f t="shared" si="94"/>
        <v>0</v>
      </c>
      <c r="T354">
        <f t="shared" si="95"/>
        <v>1</v>
      </c>
      <c r="U354">
        <f t="shared" si="96"/>
        <v>0</v>
      </c>
      <c r="V354">
        <f t="shared" si="101"/>
        <v>1</v>
      </c>
      <c r="W354">
        <f t="shared" si="102"/>
        <v>0</v>
      </c>
      <c r="X354">
        <f t="shared" si="103"/>
        <v>0</v>
      </c>
      <c r="Y354">
        <f t="shared" si="104"/>
        <v>0</v>
      </c>
      <c r="Z354">
        <f t="shared" si="105"/>
        <v>0</v>
      </c>
      <c r="AA354">
        <f t="shared" si="106"/>
        <v>0</v>
      </c>
      <c r="AB354">
        <f t="shared" si="107"/>
        <v>4</v>
      </c>
    </row>
    <row r="355" spans="1:28" x14ac:dyDescent="0.25">
      <c r="A355" s="2" t="s">
        <v>691</v>
      </c>
      <c r="B355" s="3">
        <v>2</v>
      </c>
      <c r="C355" s="3">
        <v>2</v>
      </c>
      <c r="D355" s="3">
        <v>33</v>
      </c>
      <c r="E355" s="3">
        <v>66</v>
      </c>
      <c r="F355" s="3">
        <v>181.5</v>
      </c>
      <c r="G355" s="3">
        <v>2</v>
      </c>
      <c r="H355" s="3">
        <v>65.308689999999999</v>
      </c>
      <c r="I355" s="3">
        <v>29</v>
      </c>
      <c r="J355" s="3">
        <v>29</v>
      </c>
      <c r="K355">
        <f t="shared" si="90"/>
        <v>29.291666666666668</v>
      </c>
      <c r="L355">
        <f t="shared" si="97"/>
        <v>0</v>
      </c>
      <c r="M355">
        <f t="shared" si="98"/>
        <v>0</v>
      </c>
      <c r="N355">
        <f t="shared" si="99"/>
        <v>1</v>
      </c>
      <c r="O355">
        <f t="shared" si="100"/>
        <v>0</v>
      </c>
      <c r="P355">
        <f t="shared" si="91"/>
        <v>0</v>
      </c>
      <c r="Q355">
        <f t="shared" si="92"/>
        <v>0</v>
      </c>
      <c r="R355">
        <f t="shared" si="93"/>
        <v>1</v>
      </c>
      <c r="S355">
        <f t="shared" si="94"/>
        <v>0</v>
      </c>
      <c r="T355">
        <f t="shared" si="95"/>
        <v>0</v>
      </c>
      <c r="U355">
        <f t="shared" si="96"/>
        <v>0</v>
      </c>
      <c r="V355">
        <f t="shared" si="101"/>
        <v>1</v>
      </c>
      <c r="W355">
        <f t="shared" si="102"/>
        <v>0</v>
      </c>
      <c r="X355">
        <f t="shared" si="103"/>
        <v>0</v>
      </c>
      <c r="Y355">
        <f t="shared" si="104"/>
        <v>0</v>
      </c>
      <c r="Z355">
        <f t="shared" si="105"/>
        <v>0</v>
      </c>
      <c r="AA355">
        <f t="shared" si="106"/>
        <v>0</v>
      </c>
      <c r="AB355">
        <f t="shared" si="107"/>
        <v>0</v>
      </c>
    </row>
    <row r="356" spans="1:28" x14ac:dyDescent="0.25">
      <c r="A356" s="2" t="s">
        <v>227</v>
      </c>
      <c r="B356" s="3">
        <v>23</v>
      </c>
      <c r="C356" s="3">
        <v>11</v>
      </c>
      <c r="D356" s="3">
        <v>24</v>
      </c>
      <c r="E356" s="3">
        <v>69.727272727272734</v>
      </c>
      <c r="F356" s="3">
        <v>147.47826086956522</v>
      </c>
      <c r="G356" s="3">
        <v>31</v>
      </c>
      <c r="H356" s="3">
        <v>56.566733999999997</v>
      </c>
      <c r="I356" s="3">
        <v>26</v>
      </c>
      <c r="J356" s="3">
        <v>30</v>
      </c>
      <c r="K356">
        <f t="shared" si="90"/>
        <v>21.324456694495094</v>
      </c>
      <c r="L356">
        <f t="shared" si="97"/>
        <v>0</v>
      </c>
      <c r="M356">
        <f t="shared" si="98"/>
        <v>1</v>
      </c>
      <c r="N356">
        <f t="shared" si="99"/>
        <v>0</v>
      </c>
      <c r="O356">
        <f t="shared" si="100"/>
        <v>0</v>
      </c>
      <c r="P356">
        <f t="shared" si="91"/>
        <v>1</v>
      </c>
      <c r="Q356">
        <f t="shared" si="92"/>
        <v>0</v>
      </c>
      <c r="R356">
        <f t="shared" si="93"/>
        <v>0</v>
      </c>
      <c r="S356">
        <f t="shared" si="94"/>
        <v>0</v>
      </c>
      <c r="T356">
        <f t="shared" si="95"/>
        <v>0</v>
      </c>
      <c r="U356">
        <f t="shared" si="96"/>
        <v>0</v>
      </c>
      <c r="V356">
        <f t="shared" si="101"/>
        <v>1</v>
      </c>
      <c r="W356">
        <f t="shared" si="102"/>
        <v>0</v>
      </c>
      <c r="X356">
        <f t="shared" si="103"/>
        <v>0</v>
      </c>
      <c r="Y356">
        <f t="shared" si="104"/>
        <v>0</v>
      </c>
      <c r="Z356">
        <f t="shared" si="105"/>
        <v>0</v>
      </c>
      <c r="AA356">
        <f t="shared" si="106"/>
        <v>0</v>
      </c>
      <c r="AB356">
        <f t="shared" si="107"/>
        <v>4</v>
      </c>
    </row>
    <row r="357" spans="1:28" x14ac:dyDescent="0.25">
      <c r="A357" s="2" t="s">
        <v>98</v>
      </c>
      <c r="B357" s="3">
        <v>2</v>
      </c>
      <c r="C357" s="3">
        <v>2</v>
      </c>
      <c r="D357" s="3">
        <v>23</v>
      </c>
      <c r="E357" s="3">
        <v>61.5</v>
      </c>
      <c r="F357" s="3">
        <v>147.5</v>
      </c>
      <c r="G357" s="3">
        <v>3</v>
      </c>
      <c r="H357" s="3">
        <v>67.238879999999995</v>
      </c>
      <c r="I357" s="3">
        <v>30</v>
      </c>
      <c r="J357" s="3">
        <v>30</v>
      </c>
      <c r="K357">
        <f t="shared" si="90"/>
        <v>27.415559521448873</v>
      </c>
      <c r="L357">
        <f t="shared" si="97"/>
        <v>0</v>
      </c>
      <c r="M357">
        <f t="shared" si="98"/>
        <v>0</v>
      </c>
      <c r="N357">
        <f t="shared" si="99"/>
        <v>1</v>
      </c>
      <c r="O357">
        <f t="shared" si="100"/>
        <v>0</v>
      </c>
      <c r="P357">
        <f t="shared" si="91"/>
        <v>0</v>
      </c>
      <c r="Q357">
        <f t="shared" si="92"/>
        <v>0</v>
      </c>
      <c r="R357">
        <f t="shared" si="93"/>
        <v>1</v>
      </c>
      <c r="S357">
        <f t="shared" si="94"/>
        <v>0</v>
      </c>
      <c r="T357">
        <f t="shared" si="95"/>
        <v>0</v>
      </c>
      <c r="U357">
        <f t="shared" si="96"/>
        <v>0</v>
      </c>
      <c r="V357">
        <f t="shared" si="101"/>
        <v>1</v>
      </c>
      <c r="W357">
        <f t="shared" si="102"/>
        <v>0</v>
      </c>
      <c r="X357">
        <f t="shared" si="103"/>
        <v>0</v>
      </c>
      <c r="Y357">
        <f t="shared" si="104"/>
        <v>0</v>
      </c>
      <c r="Z357">
        <f t="shared" si="105"/>
        <v>0</v>
      </c>
      <c r="AA357">
        <f t="shared" si="106"/>
        <v>0</v>
      </c>
      <c r="AB357">
        <f t="shared" si="107"/>
        <v>0</v>
      </c>
    </row>
    <row r="358" spans="1:28" x14ac:dyDescent="0.25">
      <c r="A358" s="2" t="s">
        <v>894</v>
      </c>
      <c r="B358" s="3">
        <v>8</v>
      </c>
      <c r="C358" s="3">
        <v>8</v>
      </c>
      <c r="D358" s="3">
        <v>33</v>
      </c>
      <c r="E358" s="3">
        <v>72.125</v>
      </c>
      <c r="F358" s="3">
        <v>184.5</v>
      </c>
      <c r="G358" s="3">
        <v>8</v>
      </c>
      <c r="H358" s="3">
        <v>71.98357399999999</v>
      </c>
      <c r="I358" s="3">
        <v>28</v>
      </c>
      <c r="J358" s="3">
        <v>30</v>
      </c>
      <c r="K358">
        <f t="shared" si="90"/>
        <v>24.933316112444395</v>
      </c>
      <c r="L358">
        <f t="shared" si="97"/>
        <v>0</v>
      </c>
      <c r="M358">
        <f t="shared" si="98"/>
        <v>1</v>
      </c>
      <c r="N358">
        <f t="shared" si="99"/>
        <v>0</v>
      </c>
      <c r="O358">
        <f t="shared" si="100"/>
        <v>0</v>
      </c>
      <c r="P358">
        <f t="shared" si="91"/>
        <v>0</v>
      </c>
      <c r="Q358">
        <f t="shared" si="92"/>
        <v>1</v>
      </c>
      <c r="R358">
        <f t="shared" si="93"/>
        <v>0</v>
      </c>
      <c r="S358">
        <f t="shared" si="94"/>
        <v>0</v>
      </c>
      <c r="T358">
        <f t="shared" si="95"/>
        <v>0</v>
      </c>
      <c r="U358">
        <f t="shared" si="96"/>
        <v>0</v>
      </c>
      <c r="V358">
        <f t="shared" si="101"/>
        <v>1</v>
      </c>
      <c r="W358">
        <f t="shared" si="102"/>
        <v>0</v>
      </c>
      <c r="X358">
        <f t="shared" si="103"/>
        <v>0</v>
      </c>
      <c r="Y358">
        <f t="shared" si="104"/>
        <v>0</v>
      </c>
      <c r="Z358">
        <f t="shared" si="105"/>
        <v>0</v>
      </c>
      <c r="AA358">
        <f t="shared" si="106"/>
        <v>0</v>
      </c>
      <c r="AB358">
        <f t="shared" si="107"/>
        <v>2</v>
      </c>
    </row>
    <row r="359" spans="1:28" x14ac:dyDescent="0.25">
      <c r="A359" s="2" t="s">
        <v>137</v>
      </c>
      <c r="B359" s="3">
        <v>13</v>
      </c>
      <c r="C359" s="3">
        <v>9</v>
      </c>
      <c r="D359" s="3">
        <v>33</v>
      </c>
      <c r="E359" s="3">
        <v>63</v>
      </c>
      <c r="F359" s="3">
        <v>125.23076923076923</v>
      </c>
      <c r="G359" s="3">
        <v>14</v>
      </c>
      <c r="H359" s="3">
        <v>80.328544999999991</v>
      </c>
      <c r="I359" s="3">
        <v>26</v>
      </c>
      <c r="J359" s="3">
        <v>30</v>
      </c>
      <c r="K359">
        <f t="shared" si="90"/>
        <v>22.181212085973989</v>
      </c>
      <c r="L359">
        <f t="shared" si="97"/>
        <v>0</v>
      </c>
      <c r="M359">
        <f t="shared" si="98"/>
        <v>1</v>
      </c>
      <c r="N359">
        <f t="shared" si="99"/>
        <v>0</v>
      </c>
      <c r="O359">
        <f t="shared" si="100"/>
        <v>0</v>
      </c>
      <c r="P359">
        <f t="shared" si="91"/>
        <v>0</v>
      </c>
      <c r="Q359">
        <f t="shared" si="92"/>
        <v>1</v>
      </c>
      <c r="R359">
        <f t="shared" si="93"/>
        <v>0</v>
      </c>
      <c r="S359">
        <f t="shared" si="94"/>
        <v>0</v>
      </c>
      <c r="T359">
        <f t="shared" si="95"/>
        <v>0</v>
      </c>
      <c r="U359">
        <f t="shared" si="96"/>
        <v>0</v>
      </c>
      <c r="V359">
        <f t="shared" si="101"/>
        <v>1</v>
      </c>
      <c r="W359">
        <f t="shared" si="102"/>
        <v>0</v>
      </c>
      <c r="X359">
        <f t="shared" si="103"/>
        <v>0</v>
      </c>
      <c r="Y359">
        <f t="shared" si="104"/>
        <v>0</v>
      </c>
      <c r="Z359">
        <f t="shared" si="105"/>
        <v>0</v>
      </c>
      <c r="AA359">
        <f t="shared" si="106"/>
        <v>0</v>
      </c>
      <c r="AB359">
        <f t="shared" si="107"/>
        <v>4</v>
      </c>
    </row>
    <row r="360" spans="1:28" x14ac:dyDescent="0.25">
      <c r="A360" s="2" t="s">
        <v>397</v>
      </c>
      <c r="B360" s="3">
        <v>7</v>
      </c>
      <c r="C360" s="3">
        <v>5</v>
      </c>
      <c r="D360" s="3">
        <v>34</v>
      </c>
      <c r="E360" s="3">
        <v>61.6</v>
      </c>
      <c r="F360" s="3">
        <v>151.85714285714286</v>
      </c>
      <c r="G360" s="3">
        <v>10</v>
      </c>
      <c r="H360" s="3">
        <v>47.712524000000009</v>
      </c>
      <c r="I360" s="3">
        <v>26</v>
      </c>
      <c r="J360" s="3">
        <v>30</v>
      </c>
      <c r="K360">
        <f t="shared" si="90"/>
        <v>28.133847252005879</v>
      </c>
      <c r="L360">
        <f t="shared" si="97"/>
        <v>0</v>
      </c>
      <c r="M360">
        <f t="shared" si="98"/>
        <v>0</v>
      </c>
      <c r="N360">
        <f t="shared" si="99"/>
        <v>1</v>
      </c>
      <c r="O360">
        <f t="shared" si="100"/>
        <v>0</v>
      </c>
      <c r="P360">
        <f t="shared" si="91"/>
        <v>0</v>
      </c>
      <c r="Q360">
        <f t="shared" si="92"/>
        <v>0</v>
      </c>
      <c r="R360">
        <f t="shared" si="93"/>
        <v>1</v>
      </c>
      <c r="S360">
        <f t="shared" si="94"/>
        <v>0</v>
      </c>
      <c r="T360">
        <f t="shared" si="95"/>
        <v>0</v>
      </c>
      <c r="U360">
        <f t="shared" si="96"/>
        <v>0</v>
      </c>
      <c r="V360">
        <f t="shared" si="101"/>
        <v>1</v>
      </c>
      <c r="W360">
        <f t="shared" si="102"/>
        <v>0</v>
      </c>
      <c r="X360">
        <f t="shared" si="103"/>
        <v>0</v>
      </c>
      <c r="Y360">
        <f t="shared" si="104"/>
        <v>0</v>
      </c>
      <c r="Z360">
        <f t="shared" si="105"/>
        <v>0</v>
      </c>
      <c r="AA360">
        <f t="shared" si="106"/>
        <v>0</v>
      </c>
      <c r="AB360">
        <f t="shared" si="107"/>
        <v>4</v>
      </c>
    </row>
    <row r="361" spans="1:28" x14ac:dyDescent="0.25">
      <c r="A361" s="2" t="s">
        <v>190</v>
      </c>
      <c r="B361" s="3">
        <v>6</v>
      </c>
      <c r="C361" s="3">
        <v>5</v>
      </c>
      <c r="D361" s="3">
        <v>34</v>
      </c>
      <c r="E361" s="3">
        <v>61.4</v>
      </c>
      <c r="F361" s="3">
        <v>106.33333333333333</v>
      </c>
      <c r="G361" s="3">
        <v>8</v>
      </c>
      <c r="H361" s="3">
        <v>60.402465999999997</v>
      </c>
      <c r="I361" s="3">
        <v>28</v>
      </c>
      <c r="J361" s="3">
        <v>30</v>
      </c>
      <c r="K361">
        <f t="shared" si="90"/>
        <v>19.82841550927154</v>
      </c>
      <c r="L361">
        <f t="shared" si="97"/>
        <v>0</v>
      </c>
      <c r="M361">
        <f t="shared" si="98"/>
        <v>1</v>
      </c>
      <c r="N361">
        <f t="shared" si="99"/>
        <v>0</v>
      </c>
      <c r="O361">
        <f t="shared" si="100"/>
        <v>0</v>
      </c>
      <c r="P361">
        <f t="shared" si="91"/>
        <v>1</v>
      </c>
      <c r="Q361">
        <f t="shared" si="92"/>
        <v>0</v>
      </c>
      <c r="R361">
        <f t="shared" si="93"/>
        <v>0</v>
      </c>
      <c r="S361">
        <f t="shared" si="94"/>
        <v>0</v>
      </c>
      <c r="T361">
        <f t="shared" si="95"/>
        <v>0</v>
      </c>
      <c r="U361">
        <f t="shared" si="96"/>
        <v>0</v>
      </c>
      <c r="V361">
        <f t="shared" si="101"/>
        <v>1</v>
      </c>
      <c r="W361">
        <f t="shared" si="102"/>
        <v>0</v>
      </c>
      <c r="X361">
        <f t="shared" si="103"/>
        <v>0</v>
      </c>
      <c r="Y361">
        <f t="shared" si="104"/>
        <v>0</v>
      </c>
      <c r="Z361">
        <f t="shared" si="105"/>
        <v>0</v>
      </c>
      <c r="AA361">
        <f t="shared" si="106"/>
        <v>0</v>
      </c>
      <c r="AB361">
        <f t="shared" si="107"/>
        <v>2</v>
      </c>
    </row>
    <row r="362" spans="1:28" x14ac:dyDescent="0.25">
      <c r="A362" s="2" t="s">
        <v>548</v>
      </c>
      <c r="B362" s="3">
        <v>4</v>
      </c>
      <c r="C362" s="3">
        <v>4</v>
      </c>
      <c r="D362" s="3">
        <v>23</v>
      </c>
      <c r="E362" s="3">
        <v>67.5</v>
      </c>
      <c r="F362" s="3">
        <v>208.75</v>
      </c>
      <c r="G362" s="3">
        <v>4</v>
      </c>
      <c r="H362" s="3">
        <v>65.837100000000007</v>
      </c>
      <c r="I362" s="3">
        <v>21</v>
      </c>
      <c r="J362" s="3">
        <v>26</v>
      </c>
      <c r="K362">
        <f t="shared" si="90"/>
        <v>32.208779149519891</v>
      </c>
      <c r="L362">
        <f t="shared" si="97"/>
        <v>0</v>
      </c>
      <c r="M362">
        <f t="shared" si="98"/>
        <v>0</v>
      </c>
      <c r="N362">
        <f t="shared" si="99"/>
        <v>0</v>
      </c>
      <c r="O362">
        <f t="shared" si="100"/>
        <v>1</v>
      </c>
      <c r="P362">
        <f t="shared" si="91"/>
        <v>0</v>
      </c>
      <c r="Q362">
        <f t="shared" si="92"/>
        <v>0</v>
      </c>
      <c r="R362">
        <f t="shared" si="93"/>
        <v>0</v>
      </c>
      <c r="S362">
        <f t="shared" si="94"/>
        <v>0</v>
      </c>
      <c r="T362">
        <f t="shared" si="95"/>
        <v>1</v>
      </c>
      <c r="U362">
        <f t="shared" si="96"/>
        <v>0</v>
      </c>
      <c r="V362">
        <f t="shared" si="101"/>
        <v>0</v>
      </c>
      <c r="W362">
        <f t="shared" si="102"/>
        <v>1</v>
      </c>
      <c r="X362">
        <f t="shared" si="103"/>
        <v>0</v>
      </c>
      <c r="Y362">
        <f t="shared" si="104"/>
        <v>0</v>
      </c>
      <c r="Z362">
        <f t="shared" si="105"/>
        <v>0</v>
      </c>
      <c r="AA362">
        <f t="shared" si="106"/>
        <v>1</v>
      </c>
      <c r="AB362">
        <f t="shared" si="107"/>
        <v>5</v>
      </c>
    </row>
    <row r="363" spans="1:28" x14ac:dyDescent="0.25">
      <c r="A363" s="2" t="s">
        <v>515</v>
      </c>
      <c r="B363" s="3">
        <v>5</v>
      </c>
      <c r="C363" s="3">
        <v>5</v>
      </c>
      <c r="D363" s="3">
        <v>34</v>
      </c>
      <c r="E363" s="3">
        <v>69.400000000000006</v>
      </c>
      <c r="F363" s="3">
        <v>216.2</v>
      </c>
      <c r="G363" s="3">
        <v>5</v>
      </c>
      <c r="H363" s="3">
        <v>74.042434999999998</v>
      </c>
      <c r="I363" s="3">
        <v>12</v>
      </c>
      <c r="J363" s="3">
        <v>26</v>
      </c>
      <c r="K363">
        <f t="shared" si="90"/>
        <v>31.556735792174997</v>
      </c>
      <c r="L363">
        <f t="shared" si="97"/>
        <v>0</v>
      </c>
      <c r="M363">
        <f t="shared" si="98"/>
        <v>0</v>
      </c>
      <c r="N363">
        <f t="shared" si="99"/>
        <v>0</v>
      </c>
      <c r="O363">
        <f t="shared" si="100"/>
        <v>1</v>
      </c>
      <c r="P363">
        <f t="shared" si="91"/>
        <v>0</v>
      </c>
      <c r="Q363">
        <f t="shared" si="92"/>
        <v>0</v>
      </c>
      <c r="R363">
        <f t="shared" si="93"/>
        <v>0</v>
      </c>
      <c r="S363">
        <f t="shared" si="94"/>
        <v>0</v>
      </c>
      <c r="T363">
        <f t="shared" si="95"/>
        <v>0</v>
      </c>
      <c r="U363">
        <f t="shared" si="96"/>
        <v>1</v>
      </c>
      <c r="V363">
        <f t="shared" si="101"/>
        <v>0</v>
      </c>
      <c r="W363">
        <f t="shared" si="102"/>
        <v>1</v>
      </c>
      <c r="X363">
        <f t="shared" si="103"/>
        <v>0</v>
      </c>
      <c r="Y363">
        <f t="shared" si="104"/>
        <v>0</v>
      </c>
      <c r="Z363">
        <f t="shared" si="105"/>
        <v>0</v>
      </c>
      <c r="AA363">
        <f t="shared" si="106"/>
        <v>1</v>
      </c>
      <c r="AB363">
        <f t="shared" si="107"/>
        <v>14</v>
      </c>
    </row>
    <row r="364" spans="1:28" x14ac:dyDescent="0.25">
      <c r="A364" s="2" t="s">
        <v>673</v>
      </c>
      <c r="B364" s="3">
        <v>2</v>
      </c>
      <c r="C364" s="3">
        <v>2</v>
      </c>
      <c r="D364" s="3">
        <v>33</v>
      </c>
      <c r="E364" s="3">
        <v>61</v>
      </c>
      <c r="F364" s="3">
        <v>121.5</v>
      </c>
      <c r="G364" s="3">
        <v>3</v>
      </c>
      <c r="H364" s="3">
        <v>63.726215000000003</v>
      </c>
      <c r="I364" s="3">
        <v>28</v>
      </c>
      <c r="J364" s="3">
        <v>30</v>
      </c>
      <c r="K364">
        <f t="shared" si="90"/>
        <v>22.95471647406611</v>
      </c>
      <c r="L364">
        <f t="shared" si="97"/>
        <v>0</v>
      </c>
      <c r="M364">
        <f t="shared" si="98"/>
        <v>1</v>
      </c>
      <c r="N364">
        <f t="shared" si="99"/>
        <v>0</v>
      </c>
      <c r="O364">
        <f t="shared" si="100"/>
        <v>0</v>
      </c>
      <c r="P364">
        <f t="shared" si="91"/>
        <v>1</v>
      </c>
      <c r="Q364">
        <f t="shared" si="92"/>
        <v>0</v>
      </c>
      <c r="R364">
        <f t="shared" si="93"/>
        <v>0</v>
      </c>
      <c r="S364">
        <f t="shared" si="94"/>
        <v>0</v>
      </c>
      <c r="T364">
        <f t="shared" si="95"/>
        <v>0</v>
      </c>
      <c r="U364">
        <f t="shared" si="96"/>
        <v>0</v>
      </c>
      <c r="V364">
        <f t="shared" si="101"/>
        <v>1</v>
      </c>
      <c r="W364">
        <f t="shared" si="102"/>
        <v>0</v>
      </c>
      <c r="X364">
        <f t="shared" si="103"/>
        <v>0</v>
      </c>
      <c r="Y364">
        <f t="shared" si="104"/>
        <v>0</v>
      </c>
      <c r="Z364">
        <f t="shared" si="105"/>
        <v>0</v>
      </c>
      <c r="AA364">
        <f t="shared" si="106"/>
        <v>0</v>
      </c>
      <c r="AB364">
        <f t="shared" si="107"/>
        <v>2</v>
      </c>
    </row>
    <row r="365" spans="1:28" x14ac:dyDescent="0.25">
      <c r="A365" s="2" t="s">
        <v>1065</v>
      </c>
      <c r="B365" s="3">
        <v>2</v>
      </c>
      <c r="C365" s="3">
        <v>2</v>
      </c>
      <c r="D365" s="3">
        <v>33</v>
      </c>
      <c r="E365" s="3">
        <v>68.5</v>
      </c>
      <c r="F365" s="3">
        <v>183</v>
      </c>
      <c r="G365" s="3">
        <v>2</v>
      </c>
      <c r="H365" s="3">
        <v>68.911704999999998</v>
      </c>
      <c r="I365" s="3">
        <v>27</v>
      </c>
      <c r="J365" s="3">
        <v>28</v>
      </c>
      <c r="K365">
        <f t="shared" si="90"/>
        <v>27.417337098406946</v>
      </c>
      <c r="L365">
        <f t="shared" si="97"/>
        <v>0</v>
      </c>
      <c r="M365">
        <f t="shared" si="98"/>
        <v>0</v>
      </c>
      <c r="N365">
        <f t="shared" si="99"/>
        <v>1</v>
      </c>
      <c r="O365">
        <f t="shared" si="100"/>
        <v>0</v>
      </c>
      <c r="P365">
        <f t="shared" si="91"/>
        <v>0</v>
      </c>
      <c r="Q365">
        <f t="shared" si="92"/>
        <v>0</v>
      </c>
      <c r="R365">
        <f t="shared" si="93"/>
        <v>0</v>
      </c>
      <c r="S365">
        <f t="shared" si="94"/>
        <v>1</v>
      </c>
      <c r="T365">
        <f t="shared" si="95"/>
        <v>0</v>
      </c>
      <c r="U365">
        <f t="shared" si="96"/>
        <v>0</v>
      </c>
      <c r="V365">
        <f t="shared" si="101"/>
        <v>1</v>
      </c>
      <c r="W365">
        <f t="shared" si="102"/>
        <v>0</v>
      </c>
      <c r="X365">
        <f t="shared" si="103"/>
        <v>0</v>
      </c>
      <c r="Y365">
        <f t="shared" si="104"/>
        <v>0</v>
      </c>
      <c r="Z365">
        <f t="shared" si="105"/>
        <v>0</v>
      </c>
      <c r="AA365">
        <f t="shared" si="106"/>
        <v>0</v>
      </c>
      <c r="AB365">
        <f t="shared" si="107"/>
        <v>1</v>
      </c>
    </row>
    <row r="366" spans="1:28" x14ac:dyDescent="0.25">
      <c r="A366" s="2" t="s">
        <v>942</v>
      </c>
      <c r="B366" s="3">
        <v>2</v>
      </c>
      <c r="C366" s="3">
        <v>2</v>
      </c>
      <c r="D366" s="3">
        <v>33</v>
      </c>
      <c r="E366" s="3">
        <v>67</v>
      </c>
      <c r="F366" s="3">
        <v>197</v>
      </c>
      <c r="G366" s="3">
        <v>2</v>
      </c>
      <c r="H366" s="3">
        <v>50.962353</v>
      </c>
      <c r="I366" s="3">
        <v>29</v>
      </c>
      <c r="J366" s="3">
        <v>30</v>
      </c>
      <c r="K366">
        <f t="shared" si="90"/>
        <v>30.851191802183113</v>
      </c>
      <c r="L366">
        <f t="shared" si="97"/>
        <v>0</v>
      </c>
      <c r="M366">
        <f t="shared" si="98"/>
        <v>0</v>
      </c>
      <c r="N366">
        <f t="shared" si="99"/>
        <v>0</v>
      </c>
      <c r="O366">
        <f t="shared" si="100"/>
        <v>1</v>
      </c>
      <c r="P366">
        <f t="shared" si="91"/>
        <v>0</v>
      </c>
      <c r="Q366">
        <f t="shared" si="92"/>
        <v>0</v>
      </c>
      <c r="R366">
        <f t="shared" si="93"/>
        <v>0</v>
      </c>
      <c r="S366">
        <f t="shared" si="94"/>
        <v>0</v>
      </c>
      <c r="T366">
        <f t="shared" si="95"/>
        <v>1</v>
      </c>
      <c r="U366">
        <f t="shared" si="96"/>
        <v>0</v>
      </c>
      <c r="V366">
        <f t="shared" si="101"/>
        <v>1</v>
      </c>
      <c r="W366">
        <f t="shared" si="102"/>
        <v>0</v>
      </c>
      <c r="X366">
        <f t="shared" si="103"/>
        <v>0</v>
      </c>
      <c r="Y366">
        <f t="shared" si="104"/>
        <v>0</v>
      </c>
      <c r="Z366">
        <f t="shared" si="105"/>
        <v>0</v>
      </c>
      <c r="AA366">
        <f t="shared" si="106"/>
        <v>0</v>
      </c>
      <c r="AB366">
        <f t="shared" si="107"/>
        <v>1</v>
      </c>
    </row>
    <row r="367" spans="1:28" x14ac:dyDescent="0.25">
      <c r="A367" s="2" t="s">
        <v>152</v>
      </c>
      <c r="B367" s="3">
        <v>12</v>
      </c>
      <c r="C367" s="3">
        <v>6</v>
      </c>
      <c r="D367" s="3">
        <v>33</v>
      </c>
      <c r="E367" s="3">
        <v>67</v>
      </c>
      <c r="F367" s="3">
        <v>159.58333333333334</v>
      </c>
      <c r="G367" s="3">
        <v>13</v>
      </c>
      <c r="H367" s="3">
        <v>79.066389999999984</v>
      </c>
      <c r="I367" s="3">
        <v>24</v>
      </c>
      <c r="J367" s="3">
        <v>30</v>
      </c>
      <c r="K367">
        <f t="shared" si="90"/>
        <v>24.991553426895376</v>
      </c>
      <c r="L367">
        <f t="shared" si="97"/>
        <v>0</v>
      </c>
      <c r="M367">
        <f t="shared" si="98"/>
        <v>1</v>
      </c>
      <c r="N367">
        <f t="shared" si="99"/>
        <v>0</v>
      </c>
      <c r="O367">
        <f t="shared" si="100"/>
        <v>0</v>
      </c>
      <c r="P367">
        <f t="shared" si="91"/>
        <v>0</v>
      </c>
      <c r="Q367">
        <f t="shared" si="92"/>
        <v>1</v>
      </c>
      <c r="R367">
        <f t="shared" si="93"/>
        <v>0</v>
      </c>
      <c r="S367">
        <f t="shared" si="94"/>
        <v>0</v>
      </c>
      <c r="T367">
        <f t="shared" si="95"/>
        <v>0</v>
      </c>
      <c r="U367">
        <f t="shared" si="96"/>
        <v>0</v>
      </c>
      <c r="V367">
        <f t="shared" si="101"/>
        <v>0</v>
      </c>
      <c r="W367">
        <f t="shared" si="102"/>
        <v>1</v>
      </c>
      <c r="X367">
        <f t="shared" si="103"/>
        <v>0</v>
      </c>
      <c r="Y367">
        <f t="shared" si="104"/>
        <v>1</v>
      </c>
      <c r="Z367">
        <f t="shared" si="105"/>
        <v>0</v>
      </c>
      <c r="AA367">
        <f t="shared" si="106"/>
        <v>0</v>
      </c>
      <c r="AB367">
        <f t="shared" si="107"/>
        <v>6</v>
      </c>
    </row>
    <row r="368" spans="1:28" x14ac:dyDescent="0.25">
      <c r="A368" s="2" t="s">
        <v>963</v>
      </c>
      <c r="B368" s="3">
        <v>5</v>
      </c>
      <c r="C368" s="3">
        <v>5</v>
      </c>
      <c r="D368" s="3">
        <v>33</v>
      </c>
      <c r="E368" s="3">
        <v>64.2</v>
      </c>
      <c r="F368" s="3">
        <v>176.2</v>
      </c>
      <c r="G368" s="3">
        <v>6</v>
      </c>
      <c r="H368" s="3">
        <v>60.766597999999995</v>
      </c>
      <c r="I368" s="3">
        <v>30</v>
      </c>
      <c r="J368" s="3">
        <v>30</v>
      </c>
      <c r="K368">
        <f t="shared" si="90"/>
        <v>30.05323123805087</v>
      </c>
      <c r="L368">
        <f t="shared" si="97"/>
        <v>0</v>
      </c>
      <c r="M368">
        <f t="shared" si="98"/>
        <v>0</v>
      </c>
      <c r="N368">
        <f t="shared" si="99"/>
        <v>0</v>
      </c>
      <c r="O368">
        <f t="shared" si="100"/>
        <v>1</v>
      </c>
      <c r="P368">
        <f t="shared" si="91"/>
        <v>0</v>
      </c>
      <c r="Q368">
        <f t="shared" si="92"/>
        <v>0</v>
      </c>
      <c r="R368">
        <f t="shared" si="93"/>
        <v>0</v>
      </c>
      <c r="S368">
        <f t="shared" si="94"/>
        <v>0</v>
      </c>
      <c r="T368">
        <f t="shared" si="95"/>
        <v>1</v>
      </c>
      <c r="U368">
        <f t="shared" si="96"/>
        <v>0</v>
      </c>
      <c r="V368">
        <f t="shared" si="101"/>
        <v>1</v>
      </c>
      <c r="W368">
        <f t="shared" si="102"/>
        <v>0</v>
      </c>
      <c r="X368">
        <f t="shared" si="103"/>
        <v>0</v>
      </c>
      <c r="Y368">
        <f t="shared" si="104"/>
        <v>0</v>
      </c>
      <c r="Z368">
        <f t="shared" si="105"/>
        <v>0</v>
      </c>
      <c r="AA368">
        <f t="shared" si="106"/>
        <v>0</v>
      </c>
      <c r="AB368">
        <f t="shared" si="107"/>
        <v>0</v>
      </c>
    </row>
    <row r="369" spans="1:28" x14ac:dyDescent="0.25">
      <c r="A369" s="2" t="s">
        <v>432</v>
      </c>
      <c r="B369" s="3">
        <v>8</v>
      </c>
      <c r="C369" s="3">
        <v>8</v>
      </c>
      <c r="D369" s="3">
        <v>33</v>
      </c>
      <c r="E369" s="3">
        <v>62</v>
      </c>
      <c r="F369" s="3">
        <v>175.125</v>
      </c>
      <c r="G369" s="3">
        <v>8</v>
      </c>
      <c r="H369" s="3">
        <v>66.475009999999997</v>
      </c>
      <c r="I369" s="3">
        <v>27</v>
      </c>
      <c r="J369" s="3">
        <v>29</v>
      </c>
      <c r="K369">
        <f t="shared" si="90"/>
        <v>32.027282778355882</v>
      </c>
      <c r="L369">
        <f t="shared" si="97"/>
        <v>0</v>
      </c>
      <c r="M369">
        <f t="shared" si="98"/>
        <v>0</v>
      </c>
      <c r="N369">
        <f t="shared" si="99"/>
        <v>0</v>
      </c>
      <c r="O369">
        <f t="shared" si="100"/>
        <v>1</v>
      </c>
      <c r="P369">
        <f t="shared" si="91"/>
        <v>0</v>
      </c>
      <c r="Q369">
        <f t="shared" si="92"/>
        <v>0</v>
      </c>
      <c r="R369">
        <f t="shared" si="93"/>
        <v>0</v>
      </c>
      <c r="S369">
        <f t="shared" si="94"/>
        <v>0</v>
      </c>
      <c r="T369">
        <f t="shared" si="95"/>
        <v>1</v>
      </c>
      <c r="U369">
        <f t="shared" si="96"/>
        <v>0</v>
      </c>
      <c r="V369">
        <f t="shared" si="101"/>
        <v>1</v>
      </c>
      <c r="W369">
        <f t="shared" si="102"/>
        <v>0</v>
      </c>
      <c r="X369">
        <f t="shared" si="103"/>
        <v>0</v>
      </c>
      <c r="Y369">
        <f t="shared" si="104"/>
        <v>0</v>
      </c>
      <c r="Z369">
        <f t="shared" si="105"/>
        <v>0</v>
      </c>
      <c r="AA369">
        <f t="shared" si="106"/>
        <v>0</v>
      </c>
      <c r="AB369">
        <f t="shared" si="107"/>
        <v>2</v>
      </c>
    </row>
    <row r="370" spans="1:28" x14ac:dyDescent="0.25">
      <c r="A370" s="2" t="s">
        <v>1017</v>
      </c>
      <c r="B370" s="3">
        <v>2</v>
      </c>
      <c r="C370" s="3">
        <v>2</v>
      </c>
      <c r="D370" s="3">
        <v>34</v>
      </c>
      <c r="E370" s="3">
        <v>64</v>
      </c>
      <c r="F370" s="3">
        <v>180</v>
      </c>
      <c r="G370" s="3">
        <v>2</v>
      </c>
      <c r="H370" s="3">
        <v>82.247770000000003</v>
      </c>
      <c r="I370" s="3">
        <v>24</v>
      </c>
      <c r="J370" s="3">
        <v>29</v>
      </c>
      <c r="K370">
        <f t="shared" si="90"/>
        <v>30.8935546875</v>
      </c>
      <c r="L370">
        <f t="shared" si="97"/>
        <v>0</v>
      </c>
      <c r="M370">
        <f t="shared" si="98"/>
        <v>0</v>
      </c>
      <c r="N370">
        <f t="shared" si="99"/>
        <v>0</v>
      </c>
      <c r="O370">
        <f t="shared" si="100"/>
        <v>1</v>
      </c>
      <c r="P370">
        <f t="shared" si="91"/>
        <v>0</v>
      </c>
      <c r="Q370">
        <f t="shared" si="92"/>
        <v>0</v>
      </c>
      <c r="R370">
        <f t="shared" si="93"/>
        <v>0</v>
      </c>
      <c r="S370">
        <f t="shared" si="94"/>
        <v>0</v>
      </c>
      <c r="T370">
        <f t="shared" si="95"/>
        <v>0</v>
      </c>
      <c r="U370">
        <f t="shared" si="96"/>
        <v>1</v>
      </c>
      <c r="V370">
        <f t="shared" si="101"/>
        <v>0</v>
      </c>
      <c r="W370">
        <f t="shared" si="102"/>
        <v>1</v>
      </c>
      <c r="X370">
        <f t="shared" si="103"/>
        <v>0</v>
      </c>
      <c r="Y370">
        <f t="shared" si="104"/>
        <v>0</v>
      </c>
      <c r="Z370">
        <f t="shared" si="105"/>
        <v>0</v>
      </c>
      <c r="AA370">
        <f t="shared" si="106"/>
        <v>1</v>
      </c>
      <c r="AB370">
        <f t="shared" si="107"/>
        <v>5</v>
      </c>
    </row>
    <row r="371" spans="1:28" x14ac:dyDescent="0.25">
      <c r="A371" s="2" t="s">
        <v>312</v>
      </c>
      <c r="B371" s="3">
        <v>2</v>
      </c>
      <c r="C371" s="3">
        <v>2</v>
      </c>
      <c r="D371" s="3">
        <v>33</v>
      </c>
      <c r="E371" s="3">
        <v>65</v>
      </c>
      <c r="F371" s="3">
        <v>155.5</v>
      </c>
      <c r="G371" s="3">
        <v>2</v>
      </c>
      <c r="H371" s="3">
        <v>74.852844000000005</v>
      </c>
      <c r="I371" s="3">
        <v>29</v>
      </c>
      <c r="J371" s="3">
        <v>30</v>
      </c>
      <c r="K371">
        <f t="shared" si="90"/>
        <v>25.873727810650887</v>
      </c>
      <c r="L371">
        <f t="shared" si="97"/>
        <v>0</v>
      </c>
      <c r="M371">
        <f t="shared" si="98"/>
        <v>0</v>
      </c>
      <c r="N371">
        <f t="shared" si="99"/>
        <v>1</v>
      </c>
      <c r="O371">
        <f t="shared" si="100"/>
        <v>0</v>
      </c>
      <c r="P371">
        <f t="shared" si="91"/>
        <v>0</v>
      </c>
      <c r="Q371">
        <f t="shared" si="92"/>
        <v>0</v>
      </c>
      <c r="R371">
        <f t="shared" si="93"/>
        <v>0</v>
      </c>
      <c r="S371">
        <f t="shared" si="94"/>
        <v>1</v>
      </c>
      <c r="T371">
        <f t="shared" si="95"/>
        <v>0</v>
      </c>
      <c r="U371">
        <f t="shared" si="96"/>
        <v>0</v>
      </c>
      <c r="V371">
        <f t="shared" si="101"/>
        <v>1</v>
      </c>
      <c r="W371">
        <f t="shared" si="102"/>
        <v>0</v>
      </c>
      <c r="X371">
        <f t="shared" si="103"/>
        <v>0</v>
      </c>
      <c r="Y371">
        <f t="shared" si="104"/>
        <v>0</v>
      </c>
      <c r="Z371">
        <f t="shared" si="105"/>
        <v>0</v>
      </c>
      <c r="AA371">
        <f t="shared" si="106"/>
        <v>0</v>
      </c>
      <c r="AB371">
        <f t="shared" si="107"/>
        <v>1</v>
      </c>
    </row>
    <row r="372" spans="1:28" x14ac:dyDescent="0.25">
      <c r="A372" s="2" t="s">
        <v>381</v>
      </c>
      <c r="B372" s="3">
        <v>8</v>
      </c>
      <c r="C372" s="3">
        <v>5</v>
      </c>
      <c r="D372" s="3">
        <v>34</v>
      </c>
      <c r="E372" s="3">
        <v>70</v>
      </c>
      <c r="F372" s="3">
        <v>144.125</v>
      </c>
      <c r="G372" s="3">
        <v>8</v>
      </c>
      <c r="H372" s="3">
        <v>80.74469999999998</v>
      </c>
      <c r="I372" s="3">
        <v>25</v>
      </c>
      <c r="J372" s="3">
        <v>29</v>
      </c>
      <c r="K372">
        <f t="shared" si="90"/>
        <v>20.677525510204081</v>
      </c>
      <c r="L372">
        <f t="shared" si="97"/>
        <v>0</v>
      </c>
      <c r="M372">
        <f t="shared" si="98"/>
        <v>1</v>
      </c>
      <c r="N372">
        <f t="shared" si="99"/>
        <v>0</v>
      </c>
      <c r="O372">
        <f t="shared" si="100"/>
        <v>0</v>
      </c>
      <c r="P372">
        <f t="shared" si="91"/>
        <v>0</v>
      </c>
      <c r="Q372">
        <f t="shared" si="92"/>
        <v>1</v>
      </c>
      <c r="R372">
        <f t="shared" si="93"/>
        <v>0</v>
      </c>
      <c r="S372">
        <f t="shared" si="94"/>
        <v>0</v>
      </c>
      <c r="T372">
        <f t="shared" si="95"/>
        <v>0</v>
      </c>
      <c r="U372">
        <f t="shared" si="96"/>
        <v>0</v>
      </c>
      <c r="V372">
        <f t="shared" si="101"/>
        <v>1</v>
      </c>
      <c r="W372">
        <f t="shared" si="102"/>
        <v>0</v>
      </c>
      <c r="X372">
        <f t="shared" si="103"/>
        <v>0</v>
      </c>
      <c r="Y372">
        <f t="shared" si="104"/>
        <v>0</v>
      </c>
      <c r="Z372">
        <f t="shared" si="105"/>
        <v>0</v>
      </c>
      <c r="AA372">
        <f t="shared" si="106"/>
        <v>0</v>
      </c>
      <c r="AB372">
        <f t="shared" si="107"/>
        <v>4</v>
      </c>
    </row>
    <row r="373" spans="1:28" x14ac:dyDescent="0.25">
      <c r="A373" s="2" t="s">
        <v>512</v>
      </c>
      <c r="B373" s="3">
        <v>9</v>
      </c>
      <c r="C373" s="3">
        <v>9</v>
      </c>
      <c r="D373" s="3">
        <v>33</v>
      </c>
      <c r="E373" s="3">
        <v>66.333333333333329</v>
      </c>
      <c r="F373" s="3">
        <v>146.77777777777777</v>
      </c>
      <c r="G373" s="3">
        <v>9</v>
      </c>
      <c r="H373" s="3">
        <v>79.690619999999981</v>
      </c>
      <c r="I373" s="3">
        <v>23</v>
      </c>
      <c r="J373" s="3">
        <v>30</v>
      </c>
      <c r="K373">
        <f t="shared" si="90"/>
        <v>23.450493674402164</v>
      </c>
      <c r="L373">
        <f t="shared" si="97"/>
        <v>0</v>
      </c>
      <c r="M373">
        <f t="shared" si="98"/>
        <v>1</v>
      </c>
      <c r="N373">
        <f t="shared" si="99"/>
        <v>0</v>
      </c>
      <c r="O373">
        <f t="shared" si="100"/>
        <v>0</v>
      </c>
      <c r="P373">
        <f t="shared" si="91"/>
        <v>0</v>
      </c>
      <c r="Q373">
        <f t="shared" si="92"/>
        <v>1</v>
      </c>
      <c r="R373">
        <f t="shared" si="93"/>
        <v>0</v>
      </c>
      <c r="S373">
        <f t="shared" si="94"/>
        <v>0</v>
      </c>
      <c r="T373">
        <f t="shared" si="95"/>
        <v>0</v>
      </c>
      <c r="U373">
        <f t="shared" si="96"/>
        <v>0</v>
      </c>
      <c r="V373">
        <f t="shared" si="101"/>
        <v>0</v>
      </c>
      <c r="W373">
        <f t="shared" si="102"/>
        <v>1</v>
      </c>
      <c r="X373">
        <f t="shared" si="103"/>
        <v>0</v>
      </c>
      <c r="Y373">
        <f t="shared" si="104"/>
        <v>1</v>
      </c>
      <c r="Z373">
        <f t="shared" si="105"/>
        <v>0</v>
      </c>
      <c r="AA373">
        <f t="shared" si="106"/>
        <v>0</v>
      </c>
      <c r="AB373">
        <f t="shared" si="107"/>
        <v>7</v>
      </c>
    </row>
    <row r="374" spans="1:28" x14ac:dyDescent="0.25">
      <c r="A374" s="2" t="s">
        <v>760</v>
      </c>
      <c r="B374" s="3">
        <v>6</v>
      </c>
      <c r="C374" s="3">
        <v>6</v>
      </c>
      <c r="D374" s="3">
        <v>23</v>
      </c>
      <c r="E374" s="3">
        <v>66.5</v>
      </c>
      <c r="F374" s="3">
        <v>163</v>
      </c>
      <c r="G374" s="3">
        <v>6</v>
      </c>
      <c r="H374" s="3">
        <v>60.424365999999999</v>
      </c>
      <c r="I374" s="3">
        <v>19</v>
      </c>
      <c r="J374" s="3">
        <v>28</v>
      </c>
      <c r="K374">
        <f t="shared" si="90"/>
        <v>25.911922663802365</v>
      </c>
      <c r="L374">
        <f t="shared" si="97"/>
        <v>0</v>
      </c>
      <c r="M374">
        <f t="shared" si="98"/>
        <v>0</v>
      </c>
      <c r="N374">
        <f t="shared" si="99"/>
        <v>1</v>
      </c>
      <c r="O374">
        <f t="shared" si="100"/>
        <v>0</v>
      </c>
      <c r="P374">
        <f t="shared" si="91"/>
        <v>0</v>
      </c>
      <c r="Q374">
        <f t="shared" si="92"/>
        <v>0</v>
      </c>
      <c r="R374">
        <f t="shared" si="93"/>
        <v>1</v>
      </c>
      <c r="S374">
        <f t="shared" si="94"/>
        <v>0</v>
      </c>
      <c r="T374">
        <f t="shared" si="95"/>
        <v>0</v>
      </c>
      <c r="U374">
        <f t="shared" si="96"/>
        <v>0</v>
      </c>
      <c r="V374">
        <f t="shared" si="101"/>
        <v>0</v>
      </c>
      <c r="W374">
        <f t="shared" si="102"/>
        <v>1</v>
      </c>
      <c r="X374">
        <f t="shared" si="103"/>
        <v>0</v>
      </c>
      <c r="Y374">
        <f t="shared" si="104"/>
        <v>0</v>
      </c>
      <c r="Z374">
        <f t="shared" si="105"/>
        <v>1</v>
      </c>
      <c r="AA374">
        <f t="shared" si="106"/>
        <v>0</v>
      </c>
      <c r="AB374">
        <f t="shared" si="107"/>
        <v>9</v>
      </c>
    </row>
    <row r="375" spans="1:28" x14ac:dyDescent="0.25">
      <c r="A375" s="2" t="s">
        <v>1038</v>
      </c>
      <c r="B375" s="3">
        <v>3</v>
      </c>
      <c r="C375" s="3">
        <v>3</v>
      </c>
      <c r="D375" s="3">
        <v>34</v>
      </c>
      <c r="E375" s="3">
        <v>72.333333333333329</v>
      </c>
      <c r="F375" s="3">
        <v>209</v>
      </c>
      <c r="G375" s="3">
        <v>3</v>
      </c>
      <c r="H375" s="3">
        <v>69.122519999999994</v>
      </c>
      <c r="I375" s="3">
        <v>29</v>
      </c>
      <c r="J375" s="3">
        <v>30</v>
      </c>
      <c r="K375">
        <f t="shared" si="90"/>
        <v>28.081781307736417</v>
      </c>
      <c r="L375">
        <f t="shared" si="97"/>
        <v>0</v>
      </c>
      <c r="M375">
        <f t="shared" si="98"/>
        <v>0</v>
      </c>
      <c r="N375">
        <f t="shared" si="99"/>
        <v>1</v>
      </c>
      <c r="O375">
        <f t="shared" si="100"/>
        <v>0</v>
      </c>
      <c r="P375">
        <f t="shared" si="91"/>
        <v>0</v>
      </c>
      <c r="Q375">
        <f t="shared" si="92"/>
        <v>0</v>
      </c>
      <c r="R375">
        <f t="shared" si="93"/>
        <v>0</v>
      </c>
      <c r="S375">
        <f t="shared" si="94"/>
        <v>1</v>
      </c>
      <c r="T375">
        <f t="shared" si="95"/>
        <v>0</v>
      </c>
      <c r="U375">
        <f t="shared" si="96"/>
        <v>0</v>
      </c>
      <c r="V375">
        <f t="shared" si="101"/>
        <v>1</v>
      </c>
      <c r="W375">
        <f t="shared" si="102"/>
        <v>0</v>
      </c>
      <c r="X375">
        <f t="shared" si="103"/>
        <v>0</v>
      </c>
      <c r="Y375">
        <f t="shared" si="104"/>
        <v>0</v>
      </c>
      <c r="Z375">
        <f t="shared" si="105"/>
        <v>0</v>
      </c>
      <c r="AA375">
        <f t="shared" si="106"/>
        <v>0</v>
      </c>
      <c r="AB375">
        <f t="shared" si="107"/>
        <v>1</v>
      </c>
    </row>
    <row r="376" spans="1:28" x14ac:dyDescent="0.25">
      <c r="A376" s="2" t="s">
        <v>550</v>
      </c>
      <c r="B376" s="3">
        <v>2</v>
      </c>
      <c r="C376" s="3">
        <v>2</v>
      </c>
      <c r="D376" s="3">
        <v>34</v>
      </c>
      <c r="E376" s="3">
        <v>63</v>
      </c>
      <c r="F376" s="3">
        <v>143</v>
      </c>
      <c r="G376" s="3">
        <v>2</v>
      </c>
      <c r="H376" s="3">
        <v>78.247770000000003</v>
      </c>
      <c r="I376" s="3">
        <v>26</v>
      </c>
      <c r="J376" s="3">
        <v>26</v>
      </c>
      <c r="K376">
        <f t="shared" si="90"/>
        <v>25.328546233308138</v>
      </c>
      <c r="L376">
        <f t="shared" si="97"/>
        <v>0</v>
      </c>
      <c r="M376">
        <f t="shared" si="98"/>
        <v>0</v>
      </c>
      <c r="N376">
        <f t="shared" si="99"/>
        <v>1</v>
      </c>
      <c r="O376">
        <f t="shared" si="100"/>
        <v>0</v>
      </c>
      <c r="P376">
        <f t="shared" si="91"/>
        <v>0</v>
      </c>
      <c r="Q376">
        <f t="shared" si="92"/>
        <v>0</v>
      </c>
      <c r="R376">
        <f t="shared" si="93"/>
        <v>0</v>
      </c>
      <c r="S376">
        <f t="shared" si="94"/>
        <v>1</v>
      </c>
      <c r="T376">
        <f t="shared" si="95"/>
        <v>0</v>
      </c>
      <c r="U376">
        <f t="shared" si="96"/>
        <v>0</v>
      </c>
      <c r="V376">
        <f t="shared" si="101"/>
        <v>1</v>
      </c>
      <c r="W376">
        <f t="shared" si="102"/>
        <v>0</v>
      </c>
      <c r="X376">
        <f t="shared" si="103"/>
        <v>0</v>
      </c>
      <c r="Y376">
        <f t="shared" si="104"/>
        <v>0</v>
      </c>
      <c r="Z376">
        <f t="shared" si="105"/>
        <v>0</v>
      </c>
      <c r="AA376">
        <f t="shared" si="106"/>
        <v>0</v>
      </c>
      <c r="AB376">
        <f t="shared" si="107"/>
        <v>0</v>
      </c>
    </row>
    <row r="377" spans="1:28" x14ac:dyDescent="0.25">
      <c r="A377" s="2" t="s">
        <v>954</v>
      </c>
      <c r="B377" s="3">
        <v>2</v>
      </c>
      <c r="C377" s="3">
        <v>2</v>
      </c>
      <c r="D377" s="3">
        <v>34</v>
      </c>
      <c r="E377" s="3">
        <v>66</v>
      </c>
      <c r="F377" s="3">
        <v>159</v>
      </c>
      <c r="G377" s="3">
        <v>2</v>
      </c>
      <c r="H377" s="3">
        <v>72.810400000000001</v>
      </c>
      <c r="I377" s="3">
        <v>30</v>
      </c>
      <c r="J377" s="3">
        <v>30</v>
      </c>
      <c r="K377">
        <f t="shared" si="90"/>
        <v>25.660468319559229</v>
      </c>
      <c r="L377">
        <f t="shared" si="97"/>
        <v>0</v>
      </c>
      <c r="M377">
        <f t="shared" si="98"/>
        <v>0</v>
      </c>
      <c r="N377">
        <f t="shared" si="99"/>
        <v>1</v>
      </c>
      <c r="O377">
        <f t="shared" si="100"/>
        <v>0</v>
      </c>
      <c r="P377">
        <f t="shared" si="91"/>
        <v>0</v>
      </c>
      <c r="Q377">
        <f t="shared" si="92"/>
        <v>0</v>
      </c>
      <c r="R377">
        <f t="shared" si="93"/>
        <v>0</v>
      </c>
      <c r="S377">
        <f t="shared" si="94"/>
        <v>1</v>
      </c>
      <c r="T377">
        <f t="shared" si="95"/>
        <v>0</v>
      </c>
      <c r="U377">
        <f t="shared" si="96"/>
        <v>0</v>
      </c>
      <c r="V377">
        <f t="shared" si="101"/>
        <v>1</v>
      </c>
      <c r="W377">
        <f t="shared" si="102"/>
        <v>0</v>
      </c>
      <c r="X377">
        <f t="shared" si="103"/>
        <v>0</v>
      </c>
      <c r="Y377">
        <f t="shared" si="104"/>
        <v>0</v>
      </c>
      <c r="Z377">
        <f t="shared" si="105"/>
        <v>0</v>
      </c>
      <c r="AA377">
        <f t="shared" si="106"/>
        <v>0</v>
      </c>
      <c r="AB377">
        <f t="shared" si="107"/>
        <v>0</v>
      </c>
    </row>
    <row r="378" spans="1:28" x14ac:dyDescent="0.25">
      <c r="A378" s="2" t="s">
        <v>769</v>
      </c>
      <c r="B378" s="3">
        <v>6</v>
      </c>
      <c r="C378" s="3">
        <v>6</v>
      </c>
      <c r="D378" s="3">
        <v>34</v>
      </c>
      <c r="E378" s="3">
        <v>61.833333333333336</v>
      </c>
      <c r="F378" s="3">
        <v>175</v>
      </c>
      <c r="G378" s="3">
        <v>6</v>
      </c>
      <c r="H378" s="3">
        <v>71.40040999999998</v>
      </c>
      <c r="I378" s="3">
        <v>27</v>
      </c>
      <c r="J378" s="3">
        <v>30</v>
      </c>
      <c r="K378">
        <f t="shared" si="90"/>
        <v>32.177185576971972</v>
      </c>
      <c r="L378">
        <f t="shared" si="97"/>
        <v>0</v>
      </c>
      <c r="M378">
        <f t="shared" si="98"/>
        <v>0</v>
      </c>
      <c r="N378">
        <f t="shared" si="99"/>
        <v>0</v>
      </c>
      <c r="O378">
        <f t="shared" si="100"/>
        <v>1</v>
      </c>
      <c r="P378">
        <f t="shared" si="91"/>
        <v>0</v>
      </c>
      <c r="Q378">
        <f t="shared" si="92"/>
        <v>0</v>
      </c>
      <c r="R378">
        <f t="shared" si="93"/>
        <v>0</v>
      </c>
      <c r="S378">
        <f t="shared" si="94"/>
        <v>0</v>
      </c>
      <c r="T378">
        <f t="shared" si="95"/>
        <v>0</v>
      </c>
      <c r="U378">
        <f t="shared" si="96"/>
        <v>1</v>
      </c>
      <c r="V378">
        <f t="shared" si="101"/>
        <v>1</v>
      </c>
      <c r="W378">
        <f t="shared" si="102"/>
        <v>0</v>
      </c>
      <c r="X378">
        <f t="shared" si="103"/>
        <v>0</v>
      </c>
      <c r="Y378">
        <f t="shared" si="104"/>
        <v>0</v>
      </c>
      <c r="Z378">
        <f t="shared" si="105"/>
        <v>0</v>
      </c>
      <c r="AA378">
        <f t="shared" si="106"/>
        <v>0</v>
      </c>
      <c r="AB378">
        <f t="shared" si="107"/>
        <v>3</v>
      </c>
    </row>
    <row r="379" spans="1:28" x14ac:dyDescent="0.25">
      <c r="A379" s="2" t="s">
        <v>299</v>
      </c>
      <c r="B379" s="3">
        <v>17</v>
      </c>
      <c r="C379" s="3">
        <v>10</v>
      </c>
      <c r="D379" s="3">
        <v>33</v>
      </c>
      <c r="E379" s="3">
        <v>70</v>
      </c>
      <c r="F379" s="3">
        <v>190.94117647058823</v>
      </c>
      <c r="G379" s="3">
        <v>18</v>
      </c>
      <c r="H379" s="3">
        <v>68.59411999999999</v>
      </c>
      <c r="I379" s="3">
        <v>14</v>
      </c>
      <c r="J379" s="3">
        <v>30</v>
      </c>
      <c r="K379">
        <f t="shared" si="90"/>
        <v>27.394213685474188</v>
      </c>
      <c r="L379">
        <f t="shared" si="97"/>
        <v>0</v>
      </c>
      <c r="M379">
        <f t="shared" si="98"/>
        <v>0</v>
      </c>
      <c r="N379">
        <f t="shared" si="99"/>
        <v>1</v>
      </c>
      <c r="O379">
        <f t="shared" si="100"/>
        <v>0</v>
      </c>
      <c r="P379">
        <f t="shared" si="91"/>
        <v>0</v>
      </c>
      <c r="Q379">
        <f t="shared" si="92"/>
        <v>0</v>
      </c>
      <c r="R379">
        <f t="shared" si="93"/>
        <v>0</v>
      </c>
      <c r="S379">
        <f t="shared" si="94"/>
        <v>1</v>
      </c>
      <c r="T379">
        <f t="shared" si="95"/>
        <v>0</v>
      </c>
      <c r="U379">
        <f t="shared" si="96"/>
        <v>0</v>
      </c>
      <c r="V379">
        <f t="shared" si="101"/>
        <v>0</v>
      </c>
      <c r="W379">
        <f t="shared" si="102"/>
        <v>1</v>
      </c>
      <c r="X379">
        <f t="shared" si="103"/>
        <v>0</v>
      </c>
      <c r="Y379">
        <f t="shared" si="104"/>
        <v>0</v>
      </c>
      <c r="Z379">
        <f t="shared" si="105"/>
        <v>1</v>
      </c>
      <c r="AA379">
        <f t="shared" si="106"/>
        <v>0</v>
      </c>
      <c r="AB379">
        <f t="shared" si="107"/>
        <v>16</v>
      </c>
    </row>
    <row r="380" spans="1:28" x14ac:dyDescent="0.25">
      <c r="A380" s="2" t="s">
        <v>794</v>
      </c>
      <c r="B380" s="3">
        <v>8</v>
      </c>
      <c r="C380" s="3">
        <v>8</v>
      </c>
      <c r="D380" s="3">
        <v>33</v>
      </c>
      <c r="E380" s="3">
        <v>68.5</v>
      </c>
      <c r="F380" s="3">
        <v>223.75</v>
      </c>
      <c r="G380" s="3">
        <v>8</v>
      </c>
      <c r="H380" s="3">
        <v>79.529089999999997</v>
      </c>
      <c r="I380" s="3">
        <v>26</v>
      </c>
      <c r="J380" s="3">
        <v>30</v>
      </c>
      <c r="K380">
        <f t="shared" si="90"/>
        <v>33.522563802013963</v>
      </c>
      <c r="L380">
        <f t="shared" si="97"/>
        <v>0</v>
      </c>
      <c r="M380">
        <f t="shared" si="98"/>
        <v>0</v>
      </c>
      <c r="N380">
        <f t="shared" si="99"/>
        <v>0</v>
      </c>
      <c r="O380">
        <f t="shared" si="100"/>
        <v>1</v>
      </c>
      <c r="P380">
        <f t="shared" si="91"/>
        <v>0</v>
      </c>
      <c r="Q380">
        <f t="shared" si="92"/>
        <v>0</v>
      </c>
      <c r="R380">
        <f t="shared" si="93"/>
        <v>0</v>
      </c>
      <c r="S380">
        <f t="shared" si="94"/>
        <v>0</v>
      </c>
      <c r="T380">
        <f t="shared" si="95"/>
        <v>0</v>
      </c>
      <c r="U380">
        <f t="shared" si="96"/>
        <v>1</v>
      </c>
      <c r="V380">
        <f t="shared" si="101"/>
        <v>1</v>
      </c>
      <c r="W380">
        <f t="shared" si="102"/>
        <v>0</v>
      </c>
      <c r="X380">
        <f t="shared" si="103"/>
        <v>0</v>
      </c>
      <c r="Y380">
        <f t="shared" si="104"/>
        <v>0</v>
      </c>
      <c r="Z380">
        <f t="shared" si="105"/>
        <v>0</v>
      </c>
      <c r="AA380">
        <f t="shared" si="106"/>
        <v>0</v>
      </c>
      <c r="AB380">
        <f t="shared" si="107"/>
        <v>4</v>
      </c>
    </row>
    <row r="381" spans="1:28" x14ac:dyDescent="0.25">
      <c r="A381" s="2" t="s">
        <v>996</v>
      </c>
      <c r="B381" s="3">
        <v>5</v>
      </c>
      <c r="C381" s="3">
        <v>5</v>
      </c>
      <c r="D381" s="3">
        <v>33</v>
      </c>
      <c r="E381" s="3">
        <v>66</v>
      </c>
      <c r="F381" s="3">
        <v>123.6</v>
      </c>
      <c r="G381" s="3">
        <v>5</v>
      </c>
      <c r="H381" s="3">
        <v>74.157425000000003</v>
      </c>
      <c r="I381" s="3">
        <v>23</v>
      </c>
      <c r="J381" s="3">
        <v>30</v>
      </c>
      <c r="K381">
        <f t="shared" si="90"/>
        <v>19.947382920110194</v>
      </c>
      <c r="L381">
        <f t="shared" si="97"/>
        <v>0</v>
      </c>
      <c r="M381">
        <f t="shared" si="98"/>
        <v>1</v>
      </c>
      <c r="N381">
        <f t="shared" si="99"/>
        <v>0</v>
      </c>
      <c r="O381">
        <f t="shared" si="100"/>
        <v>0</v>
      </c>
      <c r="P381">
        <f t="shared" si="91"/>
        <v>0</v>
      </c>
      <c r="Q381">
        <f t="shared" si="92"/>
        <v>1</v>
      </c>
      <c r="R381">
        <f t="shared" si="93"/>
        <v>0</v>
      </c>
      <c r="S381">
        <f t="shared" si="94"/>
        <v>0</v>
      </c>
      <c r="T381">
        <f t="shared" si="95"/>
        <v>0</v>
      </c>
      <c r="U381">
        <f t="shared" si="96"/>
        <v>0</v>
      </c>
      <c r="V381">
        <f t="shared" si="101"/>
        <v>0</v>
      </c>
      <c r="W381">
        <f t="shared" si="102"/>
        <v>1</v>
      </c>
      <c r="X381">
        <f t="shared" si="103"/>
        <v>0</v>
      </c>
      <c r="Y381">
        <f t="shared" si="104"/>
        <v>1</v>
      </c>
      <c r="Z381">
        <f t="shared" si="105"/>
        <v>0</v>
      </c>
      <c r="AA381">
        <f t="shared" si="106"/>
        <v>0</v>
      </c>
      <c r="AB381">
        <f t="shared" si="107"/>
        <v>7</v>
      </c>
    </row>
    <row r="382" spans="1:28" x14ac:dyDescent="0.25">
      <c r="A382" s="2" t="s">
        <v>747</v>
      </c>
      <c r="B382" s="3">
        <v>2</v>
      </c>
      <c r="C382" s="3">
        <v>2</v>
      </c>
      <c r="D382" s="3">
        <v>33</v>
      </c>
      <c r="E382" s="3">
        <v>66.5</v>
      </c>
      <c r="F382" s="3">
        <v>178</v>
      </c>
      <c r="G382" s="3">
        <v>2</v>
      </c>
      <c r="H382" s="3">
        <v>54.458590000000001</v>
      </c>
      <c r="I382" s="3">
        <v>30</v>
      </c>
      <c r="J382" s="3">
        <v>30</v>
      </c>
      <c r="K382">
        <f t="shared" si="90"/>
        <v>28.296455424274974</v>
      </c>
      <c r="L382">
        <f t="shared" si="97"/>
        <v>0</v>
      </c>
      <c r="M382">
        <f t="shared" si="98"/>
        <v>0</v>
      </c>
      <c r="N382">
        <f t="shared" si="99"/>
        <v>1</v>
      </c>
      <c r="O382">
        <f t="shared" si="100"/>
        <v>0</v>
      </c>
      <c r="P382">
        <f t="shared" si="91"/>
        <v>0</v>
      </c>
      <c r="Q382">
        <f t="shared" si="92"/>
        <v>0</v>
      </c>
      <c r="R382">
        <f t="shared" si="93"/>
        <v>1</v>
      </c>
      <c r="S382">
        <f t="shared" si="94"/>
        <v>0</v>
      </c>
      <c r="T382">
        <f t="shared" si="95"/>
        <v>0</v>
      </c>
      <c r="U382">
        <f t="shared" si="96"/>
        <v>0</v>
      </c>
      <c r="V382">
        <f t="shared" si="101"/>
        <v>1</v>
      </c>
      <c r="W382">
        <f t="shared" si="102"/>
        <v>0</v>
      </c>
      <c r="X382">
        <f t="shared" si="103"/>
        <v>0</v>
      </c>
      <c r="Y382">
        <f t="shared" si="104"/>
        <v>0</v>
      </c>
      <c r="Z382">
        <f t="shared" si="105"/>
        <v>0</v>
      </c>
      <c r="AA382">
        <f t="shared" si="106"/>
        <v>0</v>
      </c>
      <c r="AB382">
        <f t="shared" si="107"/>
        <v>0</v>
      </c>
    </row>
    <row r="383" spans="1:28" x14ac:dyDescent="0.25">
      <c r="A383" s="2" t="s">
        <v>133</v>
      </c>
      <c r="B383" s="3">
        <v>2</v>
      </c>
      <c r="C383" s="3">
        <v>2</v>
      </c>
      <c r="D383" s="3">
        <v>34</v>
      </c>
      <c r="E383" s="3">
        <v>67</v>
      </c>
      <c r="F383" s="3">
        <v>164.5</v>
      </c>
      <c r="G383" s="3">
        <v>2</v>
      </c>
      <c r="H383" s="3">
        <v>55.383983999999998</v>
      </c>
      <c r="I383" s="3">
        <v>29</v>
      </c>
      <c r="J383" s="3">
        <v>30</v>
      </c>
      <c r="K383">
        <f t="shared" si="90"/>
        <v>25.761528179995544</v>
      </c>
      <c r="L383">
        <f t="shared" si="97"/>
        <v>0</v>
      </c>
      <c r="M383">
        <f t="shared" si="98"/>
        <v>0</v>
      </c>
      <c r="N383">
        <f t="shared" si="99"/>
        <v>1</v>
      </c>
      <c r="O383">
        <f t="shared" si="100"/>
        <v>0</v>
      </c>
      <c r="P383">
        <f t="shared" si="91"/>
        <v>0</v>
      </c>
      <c r="Q383">
        <f t="shared" si="92"/>
        <v>0</v>
      </c>
      <c r="R383">
        <f t="shared" si="93"/>
        <v>1</v>
      </c>
      <c r="S383">
        <f t="shared" si="94"/>
        <v>0</v>
      </c>
      <c r="T383">
        <f t="shared" si="95"/>
        <v>0</v>
      </c>
      <c r="U383">
        <f t="shared" si="96"/>
        <v>0</v>
      </c>
      <c r="V383">
        <f t="shared" si="101"/>
        <v>1</v>
      </c>
      <c r="W383">
        <f t="shared" si="102"/>
        <v>0</v>
      </c>
      <c r="X383">
        <f t="shared" si="103"/>
        <v>0</v>
      </c>
      <c r="Y383">
        <f t="shared" si="104"/>
        <v>0</v>
      </c>
      <c r="Z383">
        <f t="shared" si="105"/>
        <v>0</v>
      </c>
      <c r="AA383">
        <f t="shared" si="106"/>
        <v>0</v>
      </c>
      <c r="AB383">
        <f t="shared" si="107"/>
        <v>1</v>
      </c>
    </row>
    <row r="384" spans="1:28" x14ac:dyDescent="0.25">
      <c r="A384" s="2" t="s">
        <v>905</v>
      </c>
      <c r="B384" s="3">
        <v>2</v>
      </c>
      <c r="C384" s="3">
        <v>2</v>
      </c>
      <c r="D384" s="3">
        <v>33</v>
      </c>
      <c r="E384" s="3">
        <v>65</v>
      </c>
      <c r="F384" s="3">
        <v>228</v>
      </c>
      <c r="G384" s="3">
        <v>2</v>
      </c>
      <c r="H384" s="3">
        <v>61.141685000000003</v>
      </c>
      <c r="I384" s="3">
        <v>29</v>
      </c>
      <c r="J384" s="3">
        <v>29</v>
      </c>
      <c r="K384">
        <f t="shared" si="90"/>
        <v>37.937041420118341</v>
      </c>
      <c r="L384">
        <f t="shared" si="97"/>
        <v>0</v>
      </c>
      <c r="M384">
        <f t="shared" si="98"/>
        <v>0</v>
      </c>
      <c r="N384">
        <f t="shared" si="99"/>
        <v>0</v>
      </c>
      <c r="O384">
        <f t="shared" si="100"/>
        <v>1</v>
      </c>
      <c r="P384">
        <f t="shared" si="91"/>
        <v>0</v>
      </c>
      <c r="Q384">
        <f t="shared" si="92"/>
        <v>0</v>
      </c>
      <c r="R384">
        <f t="shared" si="93"/>
        <v>0</v>
      </c>
      <c r="S384">
        <f t="shared" si="94"/>
        <v>0</v>
      </c>
      <c r="T384">
        <f t="shared" si="95"/>
        <v>1</v>
      </c>
      <c r="U384">
        <f t="shared" si="96"/>
        <v>0</v>
      </c>
      <c r="V384">
        <f t="shared" si="101"/>
        <v>1</v>
      </c>
      <c r="W384">
        <f t="shared" si="102"/>
        <v>0</v>
      </c>
      <c r="X384">
        <f t="shared" si="103"/>
        <v>0</v>
      </c>
      <c r="Y384">
        <f t="shared" si="104"/>
        <v>0</v>
      </c>
      <c r="Z384">
        <f t="shared" si="105"/>
        <v>0</v>
      </c>
      <c r="AA384">
        <f t="shared" si="106"/>
        <v>0</v>
      </c>
      <c r="AB384">
        <f t="shared" si="107"/>
        <v>0</v>
      </c>
    </row>
    <row r="385" spans="1:28" x14ac:dyDescent="0.25">
      <c r="A385" s="2" t="s">
        <v>1092</v>
      </c>
      <c r="B385" s="3">
        <v>2</v>
      </c>
      <c r="C385" s="3">
        <v>2</v>
      </c>
      <c r="D385" s="3">
        <v>33</v>
      </c>
      <c r="E385" s="3">
        <v>62</v>
      </c>
      <c r="F385" s="3">
        <v>119</v>
      </c>
      <c r="G385" s="3">
        <v>2</v>
      </c>
      <c r="H385" s="3">
        <v>73.075969999999998</v>
      </c>
      <c r="I385" s="3">
        <v>30</v>
      </c>
      <c r="J385" s="3">
        <v>30</v>
      </c>
      <c r="K385">
        <f t="shared" si="90"/>
        <v>21.763007284079084</v>
      </c>
      <c r="L385">
        <f t="shared" si="97"/>
        <v>0</v>
      </c>
      <c r="M385">
        <f t="shared" si="98"/>
        <v>1</v>
      </c>
      <c r="N385">
        <f t="shared" si="99"/>
        <v>0</v>
      </c>
      <c r="O385">
        <f t="shared" si="100"/>
        <v>0</v>
      </c>
      <c r="P385">
        <f t="shared" si="91"/>
        <v>0</v>
      </c>
      <c r="Q385">
        <f t="shared" si="92"/>
        <v>1</v>
      </c>
      <c r="R385">
        <f t="shared" si="93"/>
        <v>0</v>
      </c>
      <c r="S385">
        <f t="shared" si="94"/>
        <v>0</v>
      </c>
      <c r="T385">
        <f t="shared" si="95"/>
        <v>0</v>
      </c>
      <c r="U385">
        <f t="shared" si="96"/>
        <v>0</v>
      </c>
      <c r="V385">
        <f t="shared" si="101"/>
        <v>1</v>
      </c>
      <c r="W385">
        <f t="shared" si="102"/>
        <v>0</v>
      </c>
      <c r="X385">
        <f t="shared" si="103"/>
        <v>0</v>
      </c>
      <c r="Y385">
        <f t="shared" si="104"/>
        <v>0</v>
      </c>
      <c r="Z385">
        <f t="shared" si="105"/>
        <v>0</v>
      </c>
      <c r="AA385">
        <f t="shared" si="106"/>
        <v>0</v>
      </c>
      <c r="AB385">
        <f t="shared" si="107"/>
        <v>0</v>
      </c>
    </row>
    <row r="386" spans="1:28" x14ac:dyDescent="0.25">
      <c r="A386" s="2" t="s">
        <v>835</v>
      </c>
      <c r="B386" s="3">
        <v>7</v>
      </c>
      <c r="C386" s="3">
        <v>7</v>
      </c>
      <c r="D386" s="3">
        <v>33</v>
      </c>
      <c r="E386" s="3">
        <v>62.571428571428569</v>
      </c>
      <c r="F386" s="3">
        <v>147.14285714285714</v>
      </c>
      <c r="G386" s="3">
        <v>9</v>
      </c>
      <c r="H386" s="3">
        <v>72.191649999999996</v>
      </c>
      <c r="I386" s="3">
        <v>30</v>
      </c>
      <c r="J386" s="3">
        <v>30</v>
      </c>
      <c r="K386">
        <f t="shared" si="90"/>
        <v>26.42058130564417</v>
      </c>
      <c r="L386">
        <f t="shared" si="97"/>
        <v>0</v>
      </c>
      <c r="M386">
        <f t="shared" si="98"/>
        <v>0</v>
      </c>
      <c r="N386">
        <f t="shared" si="99"/>
        <v>1</v>
      </c>
      <c r="O386">
        <f t="shared" si="100"/>
        <v>0</v>
      </c>
      <c r="P386">
        <f t="shared" si="91"/>
        <v>0</v>
      </c>
      <c r="Q386">
        <f t="shared" si="92"/>
        <v>0</v>
      </c>
      <c r="R386">
        <f t="shared" si="93"/>
        <v>0</v>
      </c>
      <c r="S386">
        <f t="shared" si="94"/>
        <v>1</v>
      </c>
      <c r="T386">
        <f t="shared" si="95"/>
        <v>0</v>
      </c>
      <c r="U386">
        <f t="shared" si="96"/>
        <v>0</v>
      </c>
      <c r="V386">
        <f t="shared" si="101"/>
        <v>1</v>
      </c>
      <c r="W386">
        <f t="shared" si="102"/>
        <v>0</v>
      </c>
      <c r="X386">
        <f t="shared" si="103"/>
        <v>0</v>
      </c>
      <c r="Y386">
        <f t="shared" si="104"/>
        <v>0</v>
      </c>
      <c r="Z386">
        <f t="shared" si="105"/>
        <v>0</v>
      </c>
      <c r="AA386">
        <f t="shared" si="106"/>
        <v>0</v>
      </c>
      <c r="AB386">
        <f t="shared" si="107"/>
        <v>0</v>
      </c>
    </row>
    <row r="387" spans="1:28" x14ac:dyDescent="0.25">
      <c r="A387" s="2" t="s">
        <v>622</v>
      </c>
      <c r="B387" s="3">
        <v>7</v>
      </c>
      <c r="C387" s="3">
        <v>7</v>
      </c>
      <c r="D387" s="3">
        <v>33</v>
      </c>
      <c r="E387" s="3">
        <v>70.857142857142861</v>
      </c>
      <c r="F387" s="3">
        <v>229.42857142857142</v>
      </c>
      <c r="G387" s="3">
        <v>7</v>
      </c>
      <c r="H387" s="3">
        <v>70.351814000000005</v>
      </c>
      <c r="I387" s="3">
        <v>29</v>
      </c>
      <c r="J387" s="3">
        <v>30</v>
      </c>
      <c r="K387">
        <f t="shared" si="90"/>
        <v>32.124439060874082</v>
      </c>
      <c r="L387">
        <f t="shared" si="97"/>
        <v>0</v>
      </c>
      <c r="M387">
        <f t="shared" si="98"/>
        <v>0</v>
      </c>
      <c r="N387">
        <f t="shared" si="99"/>
        <v>0</v>
      </c>
      <c r="O387">
        <f t="shared" si="100"/>
        <v>1</v>
      </c>
      <c r="P387">
        <f t="shared" si="91"/>
        <v>0</v>
      </c>
      <c r="Q387">
        <f t="shared" si="92"/>
        <v>0</v>
      </c>
      <c r="R387">
        <f t="shared" si="93"/>
        <v>0</v>
      </c>
      <c r="S387">
        <f t="shared" si="94"/>
        <v>0</v>
      </c>
      <c r="T387">
        <f t="shared" si="95"/>
        <v>0</v>
      </c>
      <c r="U387">
        <f t="shared" si="96"/>
        <v>1</v>
      </c>
      <c r="V387">
        <f t="shared" si="101"/>
        <v>1</v>
      </c>
      <c r="W387">
        <f t="shared" si="102"/>
        <v>0</v>
      </c>
      <c r="X387">
        <f t="shared" si="103"/>
        <v>0</v>
      </c>
      <c r="Y387">
        <f t="shared" si="104"/>
        <v>0</v>
      </c>
      <c r="Z387">
        <f t="shared" si="105"/>
        <v>0</v>
      </c>
      <c r="AA387">
        <f t="shared" si="106"/>
        <v>0</v>
      </c>
      <c r="AB387">
        <f t="shared" si="107"/>
        <v>1</v>
      </c>
    </row>
    <row r="388" spans="1:28" x14ac:dyDescent="0.25">
      <c r="A388" s="2" t="s">
        <v>581</v>
      </c>
      <c r="B388" s="3">
        <v>5</v>
      </c>
      <c r="C388" s="3">
        <v>5</v>
      </c>
      <c r="D388" s="3">
        <v>33</v>
      </c>
      <c r="E388" s="3">
        <v>64.400000000000006</v>
      </c>
      <c r="F388" s="3">
        <v>209.6</v>
      </c>
      <c r="G388" s="3">
        <v>5</v>
      </c>
      <c r="H388" s="3">
        <v>74.839150000000004</v>
      </c>
      <c r="I388" s="3">
        <v>28</v>
      </c>
      <c r="J388" s="3">
        <v>30</v>
      </c>
      <c r="K388">
        <f t="shared" si="90"/>
        <v>35.528336098144358</v>
      </c>
      <c r="L388">
        <f t="shared" si="97"/>
        <v>0</v>
      </c>
      <c r="M388">
        <f t="shared" si="98"/>
        <v>0</v>
      </c>
      <c r="N388">
        <f t="shared" si="99"/>
        <v>0</v>
      </c>
      <c r="O388">
        <f t="shared" si="100"/>
        <v>1</v>
      </c>
      <c r="P388">
        <f t="shared" si="91"/>
        <v>0</v>
      </c>
      <c r="Q388">
        <f t="shared" si="92"/>
        <v>0</v>
      </c>
      <c r="R388">
        <f t="shared" si="93"/>
        <v>0</v>
      </c>
      <c r="S388">
        <f t="shared" si="94"/>
        <v>0</v>
      </c>
      <c r="T388">
        <f t="shared" si="95"/>
        <v>0</v>
      </c>
      <c r="U388">
        <f t="shared" si="96"/>
        <v>1</v>
      </c>
      <c r="V388">
        <f t="shared" si="101"/>
        <v>1</v>
      </c>
      <c r="W388">
        <f t="shared" si="102"/>
        <v>0</v>
      </c>
      <c r="X388">
        <f t="shared" si="103"/>
        <v>0</v>
      </c>
      <c r="Y388">
        <f t="shared" si="104"/>
        <v>0</v>
      </c>
      <c r="Z388">
        <f t="shared" si="105"/>
        <v>0</v>
      </c>
      <c r="AA388">
        <f t="shared" si="106"/>
        <v>0</v>
      </c>
      <c r="AB388">
        <f t="shared" si="107"/>
        <v>2</v>
      </c>
    </row>
    <row r="389" spans="1:28" x14ac:dyDescent="0.25">
      <c r="A389" s="2" t="s">
        <v>1081</v>
      </c>
      <c r="B389" s="3">
        <v>2</v>
      </c>
      <c r="C389" s="3">
        <v>2</v>
      </c>
      <c r="D389" s="3">
        <v>33</v>
      </c>
      <c r="E389" s="3">
        <v>62</v>
      </c>
      <c r="F389" s="3">
        <v>194.5</v>
      </c>
      <c r="G389" s="3">
        <v>3</v>
      </c>
      <c r="H389" s="3">
        <v>77.941140000000004</v>
      </c>
      <c r="I389" s="3">
        <v>30</v>
      </c>
      <c r="J389" s="3">
        <v>30</v>
      </c>
      <c r="K389">
        <f t="shared" ref="K389:K452" si="108">BMI(GETPIVOTDATA("Average of height",$A$4,"Subject",A389),GETPIVOTDATA("Average of weight",$A$4,"Subject",A389))</f>
        <v>35.570629552549427</v>
      </c>
      <c r="L389">
        <f t="shared" si="97"/>
        <v>0</v>
      </c>
      <c r="M389">
        <f t="shared" si="98"/>
        <v>0</v>
      </c>
      <c r="N389">
        <f t="shared" si="99"/>
        <v>0</v>
      </c>
      <c r="O389">
        <f t="shared" si="100"/>
        <v>1</v>
      </c>
      <c r="P389">
        <f t="shared" ref="P389:P452" si="109">Hunder67(M389,GETPIVOTDATA("Average of ageAtEntry",$A$4,"Subject",A389))</f>
        <v>0</v>
      </c>
      <c r="Q389">
        <f t="shared" ref="Q389:Q452" si="110">Hover67(M389,GETPIVOTDATA("Average of ageAtEntry",$A$4,"Subject",A389))</f>
        <v>0</v>
      </c>
      <c r="R389">
        <f t="shared" ref="R389:R452" si="111">OWunder67(N389,GETPIVOTDATA("Average of ageAtEntry",$A$4,"Subject",A389))</f>
        <v>0</v>
      </c>
      <c r="S389">
        <f t="shared" ref="S389:S452" si="112">OWover67(N389,GETPIVOTDATA("Average of ageAtEntry",$A$4,"Subject",A389))</f>
        <v>0</v>
      </c>
      <c r="T389">
        <f t="shared" ref="T389:T452" si="113">Ounder67(O389,GETPIVOTDATA("Average of ageAtEntry",$A$4,"Subject",A389))</f>
        <v>0</v>
      </c>
      <c r="U389">
        <f t="shared" ref="U389:U452" si="114">Oover67(O389,GETPIVOTDATA("Average of ageAtEntry",$A$4,"Subject",A389))</f>
        <v>1</v>
      </c>
      <c r="V389">
        <f t="shared" si="101"/>
        <v>1</v>
      </c>
      <c r="W389">
        <f t="shared" si="102"/>
        <v>0</v>
      </c>
      <c r="X389">
        <f t="shared" si="103"/>
        <v>0</v>
      </c>
      <c r="Y389">
        <f t="shared" si="104"/>
        <v>0</v>
      </c>
      <c r="Z389">
        <f t="shared" si="105"/>
        <v>0</v>
      </c>
      <c r="AA389">
        <f t="shared" si="106"/>
        <v>0</v>
      </c>
      <c r="AB389">
        <f t="shared" si="107"/>
        <v>0</v>
      </c>
    </row>
    <row r="390" spans="1:28" x14ac:dyDescent="0.25">
      <c r="A390" s="2" t="s">
        <v>799</v>
      </c>
      <c r="B390" s="3">
        <v>2</v>
      </c>
      <c r="C390" s="3">
        <v>2</v>
      </c>
      <c r="D390" s="3">
        <v>33</v>
      </c>
      <c r="E390" s="3">
        <v>68.5</v>
      </c>
      <c r="F390" s="3">
        <v>199.5</v>
      </c>
      <c r="G390" s="3">
        <v>2</v>
      </c>
      <c r="H390" s="3">
        <v>57.311430000000001</v>
      </c>
      <c r="I390" s="3">
        <v>30</v>
      </c>
      <c r="J390" s="3">
        <v>30</v>
      </c>
      <c r="K390">
        <f t="shared" si="108"/>
        <v>29.88939208268954</v>
      </c>
      <c r="L390">
        <f t="shared" ref="L390:L453" si="115">underWeight(K390)</f>
        <v>0</v>
      </c>
      <c r="M390">
        <f t="shared" ref="M390:M453" si="116">healthy(K390)</f>
        <v>0</v>
      </c>
      <c r="N390">
        <f t="shared" ref="N390:N453" si="117">overWeight(K390)</f>
        <v>1</v>
      </c>
      <c r="O390">
        <f t="shared" ref="O390:O453" si="118">obese(K390)</f>
        <v>0</v>
      </c>
      <c r="P390">
        <f t="shared" si="109"/>
        <v>0</v>
      </c>
      <c r="Q390">
        <f t="shared" si="110"/>
        <v>0</v>
      </c>
      <c r="R390">
        <f t="shared" si="111"/>
        <v>1</v>
      </c>
      <c r="S390">
        <f t="shared" si="112"/>
        <v>0</v>
      </c>
      <c r="T390">
        <f t="shared" si="113"/>
        <v>0</v>
      </c>
      <c r="U390">
        <f t="shared" si="114"/>
        <v>0</v>
      </c>
      <c r="V390">
        <f t="shared" ref="V390:V453" si="119">cognitivelyNormal(GETPIVOTDATA("Min of mmse",$A$4,"Subject",A390))</f>
        <v>1</v>
      </c>
      <c r="W390">
        <f t="shared" ref="W390:W453" si="120">Dementia(GETPIVOTDATA("Min of mmse",$A$4,"Subject",A390))</f>
        <v>0</v>
      </c>
      <c r="X390">
        <f t="shared" ref="X390:X453" si="121">underweightanddementia(L390,W390)</f>
        <v>0</v>
      </c>
      <c r="Y390">
        <f t="shared" ref="Y390:Y453" si="122">healthyanddementia(M390,W390)</f>
        <v>0</v>
      </c>
      <c r="Z390">
        <f t="shared" ref="Z390:Z453" si="123">overweightanddementia(N390,W390)</f>
        <v>0</v>
      </c>
      <c r="AA390">
        <f t="shared" ref="AA390:AA453" si="124">obeseanddementia(O390,W390)</f>
        <v>0</v>
      </c>
      <c r="AB390">
        <f t="shared" ref="AB390:AB453" si="125">GETPIVOTDATA("Max of mmse",$A$4,"Subject",A390)-GETPIVOTDATA("Min of mmse",$A$4,"Subject",A390)</f>
        <v>0</v>
      </c>
    </row>
    <row r="391" spans="1:28" x14ac:dyDescent="0.25">
      <c r="A391" s="2" t="s">
        <v>81</v>
      </c>
      <c r="B391" s="3">
        <v>3</v>
      </c>
      <c r="C391" s="3">
        <v>3</v>
      </c>
      <c r="D391" s="3">
        <v>23</v>
      </c>
      <c r="E391" s="3">
        <v>60</v>
      </c>
      <c r="F391" s="3">
        <v>107.66666666666667</v>
      </c>
      <c r="G391" s="3">
        <v>4</v>
      </c>
      <c r="H391" s="3">
        <v>91.466120000000004</v>
      </c>
      <c r="I391" s="3">
        <v>27</v>
      </c>
      <c r="J391" s="3">
        <v>29</v>
      </c>
      <c r="K391">
        <f t="shared" si="108"/>
        <v>21.024907407407408</v>
      </c>
      <c r="L391">
        <f t="shared" si="115"/>
        <v>0</v>
      </c>
      <c r="M391">
        <f t="shared" si="116"/>
        <v>1</v>
      </c>
      <c r="N391">
        <f t="shared" si="117"/>
        <v>0</v>
      </c>
      <c r="O391">
        <f t="shared" si="118"/>
        <v>0</v>
      </c>
      <c r="P391">
        <f t="shared" si="109"/>
        <v>0</v>
      </c>
      <c r="Q391">
        <f t="shared" si="110"/>
        <v>1</v>
      </c>
      <c r="R391">
        <f t="shared" si="111"/>
        <v>0</v>
      </c>
      <c r="S391">
        <f t="shared" si="112"/>
        <v>0</v>
      </c>
      <c r="T391">
        <f t="shared" si="113"/>
        <v>0</v>
      </c>
      <c r="U391">
        <f t="shared" si="114"/>
        <v>0</v>
      </c>
      <c r="V391">
        <f t="shared" si="119"/>
        <v>1</v>
      </c>
      <c r="W391">
        <f t="shared" si="120"/>
        <v>0</v>
      </c>
      <c r="X391">
        <f t="shared" si="121"/>
        <v>0</v>
      </c>
      <c r="Y391">
        <f t="shared" si="122"/>
        <v>0</v>
      </c>
      <c r="Z391">
        <f t="shared" si="123"/>
        <v>0</v>
      </c>
      <c r="AA391">
        <f t="shared" si="124"/>
        <v>0</v>
      </c>
      <c r="AB391">
        <f t="shared" si="125"/>
        <v>2</v>
      </c>
    </row>
    <row r="392" spans="1:28" x14ac:dyDescent="0.25">
      <c r="A392" s="2" t="s">
        <v>316</v>
      </c>
      <c r="B392" s="3">
        <v>4</v>
      </c>
      <c r="C392" s="3">
        <v>3</v>
      </c>
      <c r="D392" s="3">
        <v>33</v>
      </c>
      <c r="E392" s="3">
        <v>70</v>
      </c>
      <c r="F392" s="3">
        <v>179.75</v>
      </c>
      <c r="G392" s="3">
        <v>5</v>
      </c>
      <c r="H392" s="3">
        <v>51.427788</v>
      </c>
      <c r="I392" s="3">
        <v>29</v>
      </c>
      <c r="J392" s="3">
        <v>30</v>
      </c>
      <c r="K392">
        <f t="shared" si="108"/>
        <v>25.788622448979591</v>
      </c>
      <c r="L392">
        <f t="shared" si="115"/>
        <v>0</v>
      </c>
      <c r="M392">
        <f t="shared" si="116"/>
        <v>0</v>
      </c>
      <c r="N392">
        <f t="shared" si="117"/>
        <v>1</v>
      </c>
      <c r="O392">
        <f t="shared" si="118"/>
        <v>0</v>
      </c>
      <c r="P392">
        <f t="shared" si="109"/>
        <v>0</v>
      </c>
      <c r="Q392">
        <f t="shared" si="110"/>
        <v>0</v>
      </c>
      <c r="R392">
        <f t="shared" si="111"/>
        <v>1</v>
      </c>
      <c r="S392">
        <f t="shared" si="112"/>
        <v>0</v>
      </c>
      <c r="T392">
        <f t="shared" si="113"/>
        <v>0</v>
      </c>
      <c r="U392">
        <f t="shared" si="114"/>
        <v>0</v>
      </c>
      <c r="V392">
        <f t="shared" si="119"/>
        <v>1</v>
      </c>
      <c r="W392">
        <f t="shared" si="120"/>
        <v>0</v>
      </c>
      <c r="X392">
        <f t="shared" si="121"/>
        <v>0</v>
      </c>
      <c r="Y392">
        <f t="shared" si="122"/>
        <v>0</v>
      </c>
      <c r="Z392">
        <f t="shared" si="123"/>
        <v>0</v>
      </c>
      <c r="AA392">
        <f t="shared" si="124"/>
        <v>0</v>
      </c>
      <c r="AB392">
        <f t="shared" si="125"/>
        <v>1</v>
      </c>
    </row>
    <row r="393" spans="1:28" x14ac:dyDescent="0.25">
      <c r="A393" s="2" t="s">
        <v>701</v>
      </c>
      <c r="B393" s="3">
        <v>3</v>
      </c>
      <c r="C393" s="3">
        <v>3</v>
      </c>
      <c r="D393" s="3">
        <v>34</v>
      </c>
      <c r="E393" s="3">
        <v>64</v>
      </c>
      <c r="F393" s="3">
        <v>157.66666666666666</v>
      </c>
      <c r="G393" s="3">
        <v>3</v>
      </c>
      <c r="H393" s="3">
        <v>71.091033999999993</v>
      </c>
      <c r="I393" s="3">
        <v>9</v>
      </c>
      <c r="J393" s="3">
        <v>19</v>
      </c>
      <c r="K393">
        <f t="shared" si="108"/>
        <v>27.060465494791664</v>
      </c>
      <c r="L393">
        <f t="shared" si="115"/>
        <v>0</v>
      </c>
      <c r="M393">
        <f t="shared" si="116"/>
        <v>0</v>
      </c>
      <c r="N393">
        <f t="shared" si="117"/>
        <v>1</v>
      </c>
      <c r="O393">
        <f t="shared" si="118"/>
        <v>0</v>
      </c>
      <c r="P393">
        <f t="shared" si="109"/>
        <v>0</v>
      </c>
      <c r="Q393">
        <f t="shared" si="110"/>
        <v>0</v>
      </c>
      <c r="R393">
        <f t="shared" si="111"/>
        <v>0</v>
      </c>
      <c r="S393">
        <f t="shared" si="112"/>
        <v>1</v>
      </c>
      <c r="T393">
        <f t="shared" si="113"/>
        <v>0</v>
      </c>
      <c r="U393">
        <f t="shared" si="114"/>
        <v>0</v>
      </c>
      <c r="V393">
        <f t="shared" si="119"/>
        <v>0</v>
      </c>
      <c r="W393">
        <f t="shared" si="120"/>
        <v>1</v>
      </c>
      <c r="X393">
        <f t="shared" si="121"/>
        <v>0</v>
      </c>
      <c r="Y393">
        <f t="shared" si="122"/>
        <v>0</v>
      </c>
      <c r="Z393">
        <f t="shared" si="123"/>
        <v>1</v>
      </c>
      <c r="AA393">
        <f t="shared" si="124"/>
        <v>0</v>
      </c>
      <c r="AB393">
        <f t="shared" si="125"/>
        <v>10</v>
      </c>
    </row>
    <row r="394" spans="1:28" x14ac:dyDescent="0.25">
      <c r="A394" s="2" t="s">
        <v>855</v>
      </c>
      <c r="B394" s="3">
        <v>2</v>
      </c>
      <c r="C394" s="3">
        <v>2</v>
      </c>
      <c r="D394" s="3">
        <v>33</v>
      </c>
      <c r="E394" s="3">
        <v>67</v>
      </c>
      <c r="F394" s="3">
        <v>321.5</v>
      </c>
      <c r="G394" s="3">
        <v>2</v>
      </c>
      <c r="H394" s="3">
        <v>61.790554</v>
      </c>
      <c r="I394" s="3">
        <v>30</v>
      </c>
      <c r="J394" s="3">
        <v>30</v>
      </c>
      <c r="K394">
        <f t="shared" si="108"/>
        <v>50.348518601024729</v>
      </c>
      <c r="L394">
        <f t="shared" si="115"/>
        <v>0</v>
      </c>
      <c r="M394">
        <f t="shared" si="116"/>
        <v>0</v>
      </c>
      <c r="N394">
        <f t="shared" si="117"/>
        <v>0</v>
      </c>
      <c r="O394">
        <f t="shared" si="118"/>
        <v>1</v>
      </c>
      <c r="P394">
        <f t="shared" si="109"/>
        <v>0</v>
      </c>
      <c r="Q394">
        <f t="shared" si="110"/>
        <v>0</v>
      </c>
      <c r="R394">
        <f t="shared" si="111"/>
        <v>0</v>
      </c>
      <c r="S394">
        <f t="shared" si="112"/>
        <v>0</v>
      </c>
      <c r="T394">
        <f t="shared" si="113"/>
        <v>1</v>
      </c>
      <c r="U394">
        <f t="shared" si="114"/>
        <v>0</v>
      </c>
      <c r="V394">
        <f t="shared" si="119"/>
        <v>1</v>
      </c>
      <c r="W394">
        <f t="shared" si="120"/>
        <v>0</v>
      </c>
      <c r="X394">
        <f t="shared" si="121"/>
        <v>0</v>
      </c>
      <c r="Y394">
        <f t="shared" si="122"/>
        <v>0</v>
      </c>
      <c r="Z394">
        <f t="shared" si="123"/>
        <v>0</v>
      </c>
      <c r="AA394">
        <f t="shared" si="124"/>
        <v>0</v>
      </c>
      <c r="AB394">
        <f t="shared" si="125"/>
        <v>0</v>
      </c>
    </row>
    <row r="395" spans="1:28" x14ac:dyDescent="0.25">
      <c r="A395" s="2" t="s">
        <v>564</v>
      </c>
      <c r="B395" s="3">
        <v>3</v>
      </c>
      <c r="C395" s="3">
        <v>3</v>
      </c>
      <c r="D395" s="3">
        <v>24</v>
      </c>
      <c r="E395" s="3">
        <v>69.666666666666671</v>
      </c>
      <c r="F395" s="3">
        <v>271</v>
      </c>
      <c r="G395" s="3">
        <v>3</v>
      </c>
      <c r="H395" s="3">
        <v>66.302536000000003</v>
      </c>
      <c r="I395" s="3">
        <v>28</v>
      </c>
      <c r="J395" s="3">
        <v>30</v>
      </c>
      <c r="K395">
        <f t="shared" si="108"/>
        <v>39.253153545019572</v>
      </c>
      <c r="L395">
        <f t="shared" si="115"/>
        <v>0</v>
      </c>
      <c r="M395">
        <f t="shared" si="116"/>
        <v>0</v>
      </c>
      <c r="N395">
        <f t="shared" si="117"/>
        <v>0</v>
      </c>
      <c r="O395">
        <f t="shared" si="118"/>
        <v>1</v>
      </c>
      <c r="P395">
        <f t="shared" si="109"/>
        <v>0</v>
      </c>
      <c r="Q395">
        <f t="shared" si="110"/>
        <v>0</v>
      </c>
      <c r="R395">
        <f t="shared" si="111"/>
        <v>0</v>
      </c>
      <c r="S395">
        <f t="shared" si="112"/>
        <v>0</v>
      </c>
      <c r="T395">
        <f t="shared" si="113"/>
        <v>1</v>
      </c>
      <c r="U395">
        <f t="shared" si="114"/>
        <v>0</v>
      </c>
      <c r="V395">
        <f t="shared" si="119"/>
        <v>1</v>
      </c>
      <c r="W395">
        <f t="shared" si="120"/>
        <v>0</v>
      </c>
      <c r="X395">
        <f t="shared" si="121"/>
        <v>0</v>
      </c>
      <c r="Y395">
        <f t="shared" si="122"/>
        <v>0</v>
      </c>
      <c r="Z395">
        <f t="shared" si="123"/>
        <v>0</v>
      </c>
      <c r="AA395">
        <f t="shared" si="124"/>
        <v>0</v>
      </c>
      <c r="AB395">
        <f t="shared" si="125"/>
        <v>2</v>
      </c>
    </row>
    <row r="396" spans="1:28" x14ac:dyDescent="0.25">
      <c r="A396" s="2" t="s">
        <v>683</v>
      </c>
      <c r="B396" s="3">
        <v>2</v>
      </c>
      <c r="C396" s="3">
        <v>3</v>
      </c>
      <c r="D396" s="3">
        <v>33</v>
      </c>
      <c r="E396" s="3">
        <v>68.333333333333329</v>
      </c>
      <c r="F396" s="3">
        <v>178</v>
      </c>
      <c r="G396" s="3">
        <v>3</v>
      </c>
      <c r="H396" s="3">
        <v>57.092402999999997</v>
      </c>
      <c r="I396" s="3">
        <v>28</v>
      </c>
      <c r="J396" s="3">
        <v>29</v>
      </c>
      <c r="K396">
        <f t="shared" si="108"/>
        <v>26.798477096966096</v>
      </c>
      <c r="L396">
        <f t="shared" si="115"/>
        <v>0</v>
      </c>
      <c r="M396">
        <f t="shared" si="116"/>
        <v>0</v>
      </c>
      <c r="N396">
        <f t="shared" si="117"/>
        <v>1</v>
      </c>
      <c r="O396">
        <f t="shared" si="118"/>
        <v>0</v>
      </c>
      <c r="P396">
        <f t="shared" si="109"/>
        <v>0</v>
      </c>
      <c r="Q396">
        <f t="shared" si="110"/>
        <v>0</v>
      </c>
      <c r="R396">
        <f t="shared" si="111"/>
        <v>1</v>
      </c>
      <c r="S396">
        <f t="shared" si="112"/>
        <v>0</v>
      </c>
      <c r="T396">
        <f t="shared" si="113"/>
        <v>0</v>
      </c>
      <c r="U396">
        <f t="shared" si="114"/>
        <v>0</v>
      </c>
      <c r="V396">
        <f t="shared" si="119"/>
        <v>1</v>
      </c>
      <c r="W396">
        <f t="shared" si="120"/>
        <v>0</v>
      </c>
      <c r="X396">
        <f t="shared" si="121"/>
        <v>0</v>
      </c>
      <c r="Y396">
        <f t="shared" si="122"/>
        <v>0</v>
      </c>
      <c r="Z396">
        <f t="shared" si="123"/>
        <v>0</v>
      </c>
      <c r="AA396">
        <f t="shared" si="124"/>
        <v>0</v>
      </c>
      <c r="AB396">
        <f t="shared" si="125"/>
        <v>1</v>
      </c>
    </row>
    <row r="397" spans="1:28" x14ac:dyDescent="0.25">
      <c r="A397" s="2" t="s">
        <v>617</v>
      </c>
      <c r="B397" s="3">
        <v>8</v>
      </c>
      <c r="C397" s="3">
        <v>8</v>
      </c>
      <c r="D397" s="3">
        <v>23</v>
      </c>
      <c r="E397" s="3">
        <v>68.375</v>
      </c>
      <c r="F397" s="3">
        <v>221.875</v>
      </c>
      <c r="G397" s="3">
        <v>8</v>
      </c>
      <c r="H397" s="3">
        <v>70.554410000000004</v>
      </c>
      <c r="I397" s="3">
        <v>28</v>
      </c>
      <c r="J397" s="3">
        <v>30</v>
      </c>
      <c r="K397">
        <f t="shared" si="108"/>
        <v>33.36330123759646</v>
      </c>
      <c r="L397">
        <f t="shared" si="115"/>
        <v>0</v>
      </c>
      <c r="M397">
        <f t="shared" si="116"/>
        <v>0</v>
      </c>
      <c r="N397">
        <f t="shared" si="117"/>
        <v>0</v>
      </c>
      <c r="O397">
        <f t="shared" si="118"/>
        <v>1</v>
      </c>
      <c r="P397">
        <f t="shared" si="109"/>
        <v>0</v>
      </c>
      <c r="Q397">
        <f t="shared" si="110"/>
        <v>0</v>
      </c>
      <c r="R397">
        <f t="shared" si="111"/>
        <v>0</v>
      </c>
      <c r="S397">
        <f t="shared" si="112"/>
        <v>0</v>
      </c>
      <c r="T397">
        <f t="shared" si="113"/>
        <v>0</v>
      </c>
      <c r="U397">
        <f t="shared" si="114"/>
        <v>1</v>
      </c>
      <c r="V397">
        <f t="shared" si="119"/>
        <v>1</v>
      </c>
      <c r="W397">
        <f t="shared" si="120"/>
        <v>0</v>
      </c>
      <c r="X397">
        <f t="shared" si="121"/>
        <v>0</v>
      </c>
      <c r="Y397">
        <f t="shared" si="122"/>
        <v>0</v>
      </c>
      <c r="Z397">
        <f t="shared" si="123"/>
        <v>0</v>
      </c>
      <c r="AA397">
        <f t="shared" si="124"/>
        <v>0</v>
      </c>
      <c r="AB397">
        <f t="shared" si="125"/>
        <v>2</v>
      </c>
    </row>
    <row r="398" spans="1:28" x14ac:dyDescent="0.25">
      <c r="A398" s="2" t="s">
        <v>1111</v>
      </c>
      <c r="B398" s="3">
        <v>2</v>
      </c>
      <c r="C398" s="3">
        <v>2</v>
      </c>
      <c r="D398" s="3">
        <v>33</v>
      </c>
      <c r="E398" s="3">
        <v>67.5</v>
      </c>
      <c r="F398" s="3">
        <v>185.5</v>
      </c>
      <c r="G398" s="3">
        <v>3</v>
      </c>
      <c r="H398" s="3">
        <v>51.646816000000001</v>
      </c>
      <c r="I398" s="3">
        <v>29</v>
      </c>
      <c r="J398" s="3">
        <v>30</v>
      </c>
      <c r="K398">
        <f t="shared" si="108"/>
        <v>28.621454046639233</v>
      </c>
      <c r="L398">
        <f t="shared" si="115"/>
        <v>0</v>
      </c>
      <c r="M398">
        <f t="shared" si="116"/>
        <v>0</v>
      </c>
      <c r="N398">
        <f t="shared" si="117"/>
        <v>1</v>
      </c>
      <c r="O398">
        <f t="shared" si="118"/>
        <v>0</v>
      </c>
      <c r="P398">
        <f t="shared" si="109"/>
        <v>0</v>
      </c>
      <c r="Q398">
        <f t="shared" si="110"/>
        <v>0</v>
      </c>
      <c r="R398">
        <f t="shared" si="111"/>
        <v>1</v>
      </c>
      <c r="S398">
        <f t="shared" si="112"/>
        <v>0</v>
      </c>
      <c r="T398">
        <f t="shared" si="113"/>
        <v>0</v>
      </c>
      <c r="U398">
        <f t="shared" si="114"/>
        <v>0</v>
      </c>
      <c r="V398">
        <f t="shared" si="119"/>
        <v>1</v>
      </c>
      <c r="W398">
        <f t="shared" si="120"/>
        <v>0</v>
      </c>
      <c r="X398">
        <f t="shared" si="121"/>
        <v>0</v>
      </c>
      <c r="Y398">
        <f t="shared" si="122"/>
        <v>0</v>
      </c>
      <c r="Z398">
        <f t="shared" si="123"/>
        <v>0</v>
      </c>
      <c r="AA398">
        <f t="shared" si="124"/>
        <v>0</v>
      </c>
      <c r="AB398">
        <f t="shared" si="125"/>
        <v>1</v>
      </c>
    </row>
    <row r="399" spans="1:28" x14ac:dyDescent="0.25">
      <c r="A399" s="2" t="s">
        <v>123</v>
      </c>
      <c r="B399" s="3">
        <v>6</v>
      </c>
      <c r="C399" s="3">
        <v>6</v>
      </c>
      <c r="D399" s="3">
        <v>34</v>
      </c>
      <c r="E399" s="3">
        <v>70.333333333333329</v>
      </c>
      <c r="F399" s="3">
        <v>201.33333333333334</v>
      </c>
      <c r="G399" s="3">
        <v>8</v>
      </c>
      <c r="H399" s="3">
        <v>72.429839999999999</v>
      </c>
      <c r="I399" s="3">
        <v>29</v>
      </c>
      <c r="J399" s="3">
        <v>30</v>
      </c>
      <c r="K399">
        <f t="shared" si="108"/>
        <v>28.612025785584336</v>
      </c>
      <c r="L399">
        <f t="shared" si="115"/>
        <v>0</v>
      </c>
      <c r="M399">
        <f t="shared" si="116"/>
        <v>0</v>
      </c>
      <c r="N399">
        <f t="shared" si="117"/>
        <v>1</v>
      </c>
      <c r="O399">
        <f t="shared" si="118"/>
        <v>0</v>
      </c>
      <c r="P399">
        <f t="shared" si="109"/>
        <v>0</v>
      </c>
      <c r="Q399">
        <f t="shared" si="110"/>
        <v>0</v>
      </c>
      <c r="R399">
        <f t="shared" si="111"/>
        <v>0</v>
      </c>
      <c r="S399">
        <f t="shared" si="112"/>
        <v>1</v>
      </c>
      <c r="T399">
        <f t="shared" si="113"/>
        <v>0</v>
      </c>
      <c r="U399">
        <f t="shared" si="114"/>
        <v>0</v>
      </c>
      <c r="V399">
        <f t="shared" si="119"/>
        <v>1</v>
      </c>
      <c r="W399">
        <f t="shared" si="120"/>
        <v>0</v>
      </c>
      <c r="X399">
        <f t="shared" si="121"/>
        <v>0</v>
      </c>
      <c r="Y399">
        <f t="shared" si="122"/>
        <v>0</v>
      </c>
      <c r="Z399">
        <f t="shared" si="123"/>
        <v>0</v>
      </c>
      <c r="AA399">
        <f t="shared" si="124"/>
        <v>0</v>
      </c>
      <c r="AB399">
        <f t="shared" si="125"/>
        <v>1</v>
      </c>
    </row>
    <row r="400" spans="1:28" x14ac:dyDescent="0.25">
      <c r="A400" s="2" t="s">
        <v>607</v>
      </c>
      <c r="B400" s="3">
        <v>3</v>
      </c>
      <c r="C400" s="3">
        <v>3</v>
      </c>
      <c r="D400" s="3">
        <v>34</v>
      </c>
      <c r="E400" s="3">
        <v>68.333333333333329</v>
      </c>
      <c r="F400" s="3">
        <v>161.66666666666666</v>
      </c>
      <c r="G400" s="3">
        <v>3</v>
      </c>
      <c r="H400" s="3">
        <v>66.255989999999997</v>
      </c>
      <c r="I400" s="3">
        <v>6</v>
      </c>
      <c r="J400" s="3">
        <v>19</v>
      </c>
      <c r="K400">
        <f t="shared" si="108"/>
        <v>24.339440809042237</v>
      </c>
      <c r="L400">
        <f t="shared" si="115"/>
        <v>0</v>
      </c>
      <c r="M400">
        <f t="shared" si="116"/>
        <v>1</v>
      </c>
      <c r="N400">
        <f t="shared" si="117"/>
        <v>0</v>
      </c>
      <c r="O400">
        <f t="shared" si="118"/>
        <v>0</v>
      </c>
      <c r="P400">
        <f t="shared" si="109"/>
        <v>1</v>
      </c>
      <c r="Q400">
        <f t="shared" si="110"/>
        <v>0</v>
      </c>
      <c r="R400">
        <f t="shared" si="111"/>
        <v>0</v>
      </c>
      <c r="S400">
        <f t="shared" si="112"/>
        <v>0</v>
      </c>
      <c r="T400">
        <f t="shared" si="113"/>
        <v>0</v>
      </c>
      <c r="U400">
        <f t="shared" si="114"/>
        <v>0</v>
      </c>
      <c r="V400">
        <f t="shared" si="119"/>
        <v>0</v>
      </c>
      <c r="W400">
        <f t="shared" si="120"/>
        <v>1</v>
      </c>
      <c r="X400">
        <f t="shared" si="121"/>
        <v>0</v>
      </c>
      <c r="Y400">
        <f t="shared" si="122"/>
        <v>1</v>
      </c>
      <c r="Z400">
        <f t="shared" si="123"/>
        <v>0</v>
      </c>
      <c r="AA400">
        <f t="shared" si="124"/>
        <v>0</v>
      </c>
      <c r="AB400">
        <f t="shared" si="125"/>
        <v>13</v>
      </c>
    </row>
    <row r="401" spans="1:28" x14ac:dyDescent="0.25">
      <c r="A401" s="2" t="s">
        <v>229</v>
      </c>
      <c r="B401" s="3">
        <v>18</v>
      </c>
      <c r="C401" s="3">
        <v>9</v>
      </c>
      <c r="D401" s="3">
        <v>33</v>
      </c>
      <c r="E401" s="3">
        <v>66.111111111111114</v>
      </c>
      <c r="F401" s="3">
        <v>223.83333333333334</v>
      </c>
      <c r="G401" s="3">
        <v>18</v>
      </c>
      <c r="H401" s="3">
        <v>67.852159999999998</v>
      </c>
      <c r="I401" s="3">
        <v>25</v>
      </c>
      <c r="J401" s="3">
        <v>30</v>
      </c>
      <c r="K401">
        <f t="shared" si="108"/>
        <v>36.00237695078031</v>
      </c>
      <c r="L401">
        <f t="shared" si="115"/>
        <v>0</v>
      </c>
      <c r="M401">
        <f t="shared" si="116"/>
        <v>0</v>
      </c>
      <c r="N401">
        <f t="shared" si="117"/>
        <v>0</v>
      </c>
      <c r="O401">
        <f t="shared" si="118"/>
        <v>1</v>
      </c>
      <c r="P401">
        <f t="shared" si="109"/>
        <v>0</v>
      </c>
      <c r="Q401">
        <f t="shared" si="110"/>
        <v>0</v>
      </c>
      <c r="R401">
        <f t="shared" si="111"/>
        <v>0</v>
      </c>
      <c r="S401">
        <f t="shared" si="112"/>
        <v>0</v>
      </c>
      <c r="T401">
        <f t="shared" si="113"/>
        <v>1</v>
      </c>
      <c r="U401">
        <f t="shared" si="114"/>
        <v>0</v>
      </c>
      <c r="V401">
        <f t="shared" si="119"/>
        <v>1</v>
      </c>
      <c r="W401">
        <f t="shared" si="120"/>
        <v>0</v>
      </c>
      <c r="X401">
        <f t="shared" si="121"/>
        <v>0</v>
      </c>
      <c r="Y401">
        <f t="shared" si="122"/>
        <v>0</v>
      </c>
      <c r="Z401">
        <f t="shared" si="123"/>
        <v>0</v>
      </c>
      <c r="AA401">
        <f t="shared" si="124"/>
        <v>0</v>
      </c>
      <c r="AB401">
        <f t="shared" si="125"/>
        <v>5</v>
      </c>
    </row>
    <row r="402" spans="1:28" x14ac:dyDescent="0.25">
      <c r="A402" s="2" t="s">
        <v>785</v>
      </c>
      <c r="B402" s="3">
        <v>9</v>
      </c>
      <c r="C402" s="3">
        <v>7</v>
      </c>
      <c r="D402" s="3">
        <v>33</v>
      </c>
      <c r="E402" s="3">
        <v>67.142857142857139</v>
      </c>
      <c r="F402" s="3">
        <v>159.88888888888889</v>
      </c>
      <c r="G402" s="3">
        <v>9</v>
      </c>
      <c r="H402" s="3">
        <v>76.960980000000006</v>
      </c>
      <c r="I402" s="3">
        <v>25</v>
      </c>
      <c r="J402" s="3">
        <v>29</v>
      </c>
      <c r="K402">
        <f t="shared" si="108"/>
        <v>24.9329676575625</v>
      </c>
      <c r="L402">
        <f t="shared" si="115"/>
        <v>0</v>
      </c>
      <c r="M402">
        <f t="shared" si="116"/>
        <v>1</v>
      </c>
      <c r="N402">
        <f t="shared" si="117"/>
        <v>0</v>
      </c>
      <c r="O402">
        <f t="shared" si="118"/>
        <v>0</v>
      </c>
      <c r="P402">
        <f t="shared" si="109"/>
        <v>0</v>
      </c>
      <c r="Q402">
        <f t="shared" si="110"/>
        <v>1</v>
      </c>
      <c r="R402">
        <f t="shared" si="111"/>
        <v>0</v>
      </c>
      <c r="S402">
        <f t="shared" si="112"/>
        <v>0</v>
      </c>
      <c r="T402">
        <f t="shared" si="113"/>
        <v>0</v>
      </c>
      <c r="U402">
        <f t="shared" si="114"/>
        <v>0</v>
      </c>
      <c r="V402">
        <f t="shared" si="119"/>
        <v>1</v>
      </c>
      <c r="W402">
        <f t="shared" si="120"/>
        <v>0</v>
      </c>
      <c r="X402">
        <f t="shared" si="121"/>
        <v>0</v>
      </c>
      <c r="Y402">
        <f t="shared" si="122"/>
        <v>0</v>
      </c>
      <c r="Z402">
        <f t="shared" si="123"/>
        <v>0</v>
      </c>
      <c r="AA402">
        <f t="shared" si="124"/>
        <v>0</v>
      </c>
      <c r="AB402">
        <f t="shared" si="125"/>
        <v>4</v>
      </c>
    </row>
    <row r="403" spans="1:28" x14ac:dyDescent="0.25">
      <c r="A403" s="2" t="s">
        <v>486</v>
      </c>
      <c r="B403" s="3">
        <v>3</v>
      </c>
      <c r="C403" s="3">
        <v>3</v>
      </c>
      <c r="D403" s="3">
        <v>34</v>
      </c>
      <c r="E403" s="3">
        <v>65</v>
      </c>
      <c r="F403" s="3">
        <v>163.66666666666666</v>
      </c>
      <c r="G403" s="3">
        <v>4</v>
      </c>
      <c r="H403" s="3">
        <v>55.531826000000002</v>
      </c>
      <c r="I403" s="3">
        <v>29</v>
      </c>
      <c r="J403" s="3">
        <v>30</v>
      </c>
      <c r="K403">
        <f t="shared" si="108"/>
        <v>27.23258382642998</v>
      </c>
      <c r="L403">
        <f t="shared" si="115"/>
        <v>0</v>
      </c>
      <c r="M403">
        <f t="shared" si="116"/>
        <v>0</v>
      </c>
      <c r="N403">
        <f t="shared" si="117"/>
        <v>1</v>
      </c>
      <c r="O403">
        <f t="shared" si="118"/>
        <v>0</v>
      </c>
      <c r="P403">
        <f t="shared" si="109"/>
        <v>0</v>
      </c>
      <c r="Q403">
        <f t="shared" si="110"/>
        <v>0</v>
      </c>
      <c r="R403">
        <f t="shared" si="111"/>
        <v>1</v>
      </c>
      <c r="S403">
        <f t="shared" si="112"/>
        <v>0</v>
      </c>
      <c r="T403">
        <f t="shared" si="113"/>
        <v>0</v>
      </c>
      <c r="U403">
        <f t="shared" si="114"/>
        <v>0</v>
      </c>
      <c r="V403">
        <f t="shared" si="119"/>
        <v>1</v>
      </c>
      <c r="W403">
        <f t="shared" si="120"/>
        <v>0</v>
      </c>
      <c r="X403">
        <f t="shared" si="121"/>
        <v>0</v>
      </c>
      <c r="Y403">
        <f t="shared" si="122"/>
        <v>0</v>
      </c>
      <c r="Z403">
        <f t="shared" si="123"/>
        <v>0</v>
      </c>
      <c r="AA403">
        <f t="shared" si="124"/>
        <v>0</v>
      </c>
      <c r="AB403">
        <f t="shared" si="125"/>
        <v>1</v>
      </c>
    </row>
    <row r="404" spans="1:28" x14ac:dyDescent="0.25">
      <c r="A404" s="2" t="s">
        <v>89</v>
      </c>
      <c r="B404" s="3">
        <v>2</v>
      </c>
      <c r="C404" s="3">
        <v>2</v>
      </c>
      <c r="D404" s="3">
        <v>33</v>
      </c>
      <c r="E404" s="3">
        <v>63</v>
      </c>
      <c r="F404" s="3">
        <v>158</v>
      </c>
      <c r="G404" s="3">
        <v>3</v>
      </c>
      <c r="H404" s="3">
        <v>69.689255000000003</v>
      </c>
      <c r="I404" s="3">
        <v>29</v>
      </c>
      <c r="J404" s="3">
        <v>30</v>
      </c>
      <c r="K404">
        <f t="shared" si="108"/>
        <v>27.985386747291511</v>
      </c>
      <c r="L404">
        <f t="shared" si="115"/>
        <v>0</v>
      </c>
      <c r="M404">
        <f t="shared" si="116"/>
        <v>0</v>
      </c>
      <c r="N404">
        <f t="shared" si="117"/>
        <v>1</v>
      </c>
      <c r="O404">
        <f t="shared" si="118"/>
        <v>0</v>
      </c>
      <c r="P404">
        <f t="shared" si="109"/>
        <v>0</v>
      </c>
      <c r="Q404">
        <f t="shared" si="110"/>
        <v>0</v>
      </c>
      <c r="R404">
        <f t="shared" si="111"/>
        <v>0</v>
      </c>
      <c r="S404">
        <f t="shared" si="112"/>
        <v>1</v>
      </c>
      <c r="T404">
        <f t="shared" si="113"/>
        <v>0</v>
      </c>
      <c r="U404">
        <f t="shared" si="114"/>
        <v>0</v>
      </c>
      <c r="V404">
        <f t="shared" si="119"/>
        <v>1</v>
      </c>
      <c r="W404">
        <f t="shared" si="120"/>
        <v>0</v>
      </c>
      <c r="X404">
        <f t="shared" si="121"/>
        <v>0</v>
      </c>
      <c r="Y404">
        <f t="shared" si="122"/>
        <v>0</v>
      </c>
      <c r="Z404">
        <f t="shared" si="123"/>
        <v>0</v>
      </c>
      <c r="AA404">
        <f t="shared" si="124"/>
        <v>0</v>
      </c>
      <c r="AB404">
        <f t="shared" si="125"/>
        <v>1</v>
      </c>
    </row>
    <row r="405" spans="1:28" x14ac:dyDescent="0.25">
      <c r="A405" s="2" t="s">
        <v>185</v>
      </c>
      <c r="B405" s="3">
        <v>5</v>
      </c>
      <c r="C405" s="3">
        <v>5</v>
      </c>
      <c r="D405" s="3">
        <v>34</v>
      </c>
      <c r="E405" s="3">
        <v>63</v>
      </c>
      <c r="F405" s="3">
        <v>136</v>
      </c>
      <c r="G405" s="3">
        <v>6</v>
      </c>
      <c r="H405" s="3">
        <v>64.525665000000004</v>
      </c>
      <c r="I405" s="3">
        <v>30</v>
      </c>
      <c r="J405" s="3">
        <v>30</v>
      </c>
      <c r="K405">
        <f t="shared" si="108"/>
        <v>24.088687326782566</v>
      </c>
      <c r="L405">
        <f t="shared" si="115"/>
        <v>0</v>
      </c>
      <c r="M405">
        <f t="shared" si="116"/>
        <v>1</v>
      </c>
      <c r="N405">
        <f t="shared" si="117"/>
        <v>0</v>
      </c>
      <c r="O405">
        <f t="shared" si="118"/>
        <v>0</v>
      </c>
      <c r="P405">
        <f t="shared" si="109"/>
        <v>1</v>
      </c>
      <c r="Q405">
        <f t="shared" si="110"/>
        <v>0</v>
      </c>
      <c r="R405">
        <f t="shared" si="111"/>
        <v>0</v>
      </c>
      <c r="S405">
        <f t="shared" si="112"/>
        <v>0</v>
      </c>
      <c r="T405">
        <f t="shared" si="113"/>
        <v>0</v>
      </c>
      <c r="U405">
        <f t="shared" si="114"/>
        <v>0</v>
      </c>
      <c r="V405">
        <f t="shared" si="119"/>
        <v>1</v>
      </c>
      <c r="W405">
        <f t="shared" si="120"/>
        <v>0</v>
      </c>
      <c r="X405">
        <f t="shared" si="121"/>
        <v>0</v>
      </c>
      <c r="Y405">
        <f t="shared" si="122"/>
        <v>0</v>
      </c>
      <c r="Z405">
        <f t="shared" si="123"/>
        <v>0</v>
      </c>
      <c r="AA405">
        <f t="shared" si="124"/>
        <v>0</v>
      </c>
      <c r="AB405">
        <f t="shared" si="125"/>
        <v>0</v>
      </c>
    </row>
    <row r="406" spans="1:28" x14ac:dyDescent="0.25">
      <c r="A406" s="2" t="s">
        <v>826</v>
      </c>
      <c r="B406" s="3">
        <v>3</v>
      </c>
      <c r="C406" s="3">
        <v>3</v>
      </c>
      <c r="D406" s="3">
        <v>33</v>
      </c>
      <c r="E406" s="3">
        <v>65.333333333333329</v>
      </c>
      <c r="F406" s="3">
        <v>179</v>
      </c>
      <c r="G406" s="3">
        <v>3</v>
      </c>
      <c r="H406" s="3">
        <v>85.190960000000004</v>
      </c>
      <c r="I406" s="3">
        <v>22</v>
      </c>
      <c r="J406" s="3">
        <v>26</v>
      </c>
      <c r="K406">
        <f t="shared" si="108"/>
        <v>29.480763223656815</v>
      </c>
      <c r="L406">
        <f t="shared" si="115"/>
        <v>0</v>
      </c>
      <c r="M406">
        <f t="shared" si="116"/>
        <v>0</v>
      </c>
      <c r="N406">
        <f t="shared" si="117"/>
        <v>1</v>
      </c>
      <c r="O406">
        <f t="shared" si="118"/>
        <v>0</v>
      </c>
      <c r="P406">
        <f t="shared" si="109"/>
        <v>0</v>
      </c>
      <c r="Q406">
        <f t="shared" si="110"/>
        <v>0</v>
      </c>
      <c r="R406">
        <f t="shared" si="111"/>
        <v>0</v>
      </c>
      <c r="S406">
        <f t="shared" si="112"/>
        <v>1</v>
      </c>
      <c r="T406">
        <f t="shared" si="113"/>
        <v>0</v>
      </c>
      <c r="U406">
        <f t="shared" si="114"/>
        <v>0</v>
      </c>
      <c r="V406">
        <f t="shared" si="119"/>
        <v>0</v>
      </c>
      <c r="W406">
        <f t="shared" si="120"/>
        <v>1</v>
      </c>
      <c r="X406">
        <f t="shared" si="121"/>
        <v>0</v>
      </c>
      <c r="Y406">
        <f t="shared" si="122"/>
        <v>0</v>
      </c>
      <c r="Z406">
        <f t="shared" si="123"/>
        <v>1</v>
      </c>
      <c r="AA406">
        <f t="shared" si="124"/>
        <v>0</v>
      </c>
      <c r="AB406">
        <f t="shared" si="125"/>
        <v>4</v>
      </c>
    </row>
    <row r="407" spans="1:28" x14ac:dyDescent="0.25">
      <c r="A407" s="2" t="s">
        <v>836</v>
      </c>
      <c r="B407" s="3">
        <v>2</v>
      </c>
      <c r="C407" s="3">
        <v>2</v>
      </c>
      <c r="D407" s="3">
        <v>33</v>
      </c>
      <c r="E407" s="3">
        <v>67</v>
      </c>
      <c r="F407" s="3">
        <v>162</v>
      </c>
      <c r="G407" s="3">
        <v>2</v>
      </c>
      <c r="H407" s="3">
        <v>61.637233999999999</v>
      </c>
      <c r="I407" s="3">
        <v>29</v>
      </c>
      <c r="J407" s="3">
        <v>30</v>
      </c>
      <c r="K407">
        <f t="shared" si="108"/>
        <v>25.370015593673426</v>
      </c>
      <c r="L407">
        <f t="shared" si="115"/>
        <v>0</v>
      </c>
      <c r="M407">
        <f t="shared" si="116"/>
        <v>0</v>
      </c>
      <c r="N407">
        <f t="shared" si="117"/>
        <v>1</v>
      </c>
      <c r="O407">
        <f t="shared" si="118"/>
        <v>0</v>
      </c>
      <c r="P407">
        <f t="shared" si="109"/>
        <v>0</v>
      </c>
      <c r="Q407">
        <f t="shared" si="110"/>
        <v>0</v>
      </c>
      <c r="R407">
        <f t="shared" si="111"/>
        <v>1</v>
      </c>
      <c r="S407">
        <f t="shared" si="112"/>
        <v>0</v>
      </c>
      <c r="T407">
        <f t="shared" si="113"/>
        <v>0</v>
      </c>
      <c r="U407">
        <f t="shared" si="114"/>
        <v>0</v>
      </c>
      <c r="V407">
        <f t="shared" si="119"/>
        <v>1</v>
      </c>
      <c r="W407">
        <f t="shared" si="120"/>
        <v>0</v>
      </c>
      <c r="X407">
        <f t="shared" si="121"/>
        <v>0</v>
      </c>
      <c r="Y407">
        <f t="shared" si="122"/>
        <v>0</v>
      </c>
      <c r="Z407">
        <f t="shared" si="123"/>
        <v>0</v>
      </c>
      <c r="AA407">
        <f t="shared" si="124"/>
        <v>0</v>
      </c>
      <c r="AB407">
        <f t="shared" si="125"/>
        <v>1</v>
      </c>
    </row>
    <row r="408" spans="1:28" x14ac:dyDescent="0.25">
      <c r="A408" s="2" t="s">
        <v>830</v>
      </c>
      <c r="B408" s="3">
        <v>6</v>
      </c>
      <c r="C408" s="3">
        <v>6</v>
      </c>
      <c r="D408" s="3">
        <v>34</v>
      </c>
      <c r="E408" s="3">
        <v>67</v>
      </c>
      <c r="F408" s="3">
        <v>240.66666666666666</v>
      </c>
      <c r="G408" s="3">
        <v>6</v>
      </c>
      <c r="H408" s="3">
        <v>64.323070000000016</v>
      </c>
      <c r="I408" s="3">
        <v>29</v>
      </c>
      <c r="J408" s="3">
        <v>30</v>
      </c>
      <c r="K408">
        <f t="shared" si="108"/>
        <v>37.689611643276152</v>
      </c>
      <c r="L408">
        <f t="shared" si="115"/>
        <v>0</v>
      </c>
      <c r="M408">
        <f t="shared" si="116"/>
        <v>0</v>
      </c>
      <c r="N408">
        <f t="shared" si="117"/>
        <v>0</v>
      </c>
      <c r="O408">
        <f t="shared" si="118"/>
        <v>1</v>
      </c>
      <c r="P408">
        <f t="shared" si="109"/>
        <v>0</v>
      </c>
      <c r="Q408">
        <f t="shared" si="110"/>
        <v>0</v>
      </c>
      <c r="R408">
        <f t="shared" si="111"/>
        <v>0</v>
      </c>
      <c r="S408">
        <f t="shared" si="112"/>
        <v>0</v>
      </c>
      <c r="T408">
        <f t="shared" si="113"/>
        <v>1</v>
      </c>
      <c r="U408">
        <f t="shared" si="114"/>
        <v>0</v>
      </c>
      <c r="V408">
        <f t="shared" si="119"/>
        <v>1</v>
      </c>
      <c r="W408">
        <f t="shared" si="120"/>
        <v>0</v>
      </c>
      <c r="X408">
        <f t="shared" si="121"/>
        <v>0</v>
      </c>
      <c r="Y408">
        <f t="shared" si="122"/>
        <v>0</v>
      </c>
      <c r="Z408">
        <f t="shared" si="123"/>
        <v>0</v>
      </c>
      <c r="AA408">
        <f t="shared" si="124"/>
        <v>0</v>
      </c>
      <c r="AB408">
        <f t="shared" si="125"/>
        <v>1</v>
      </c>
    </row>
    <row r="409" spans="1:28" x14ac:dyDescent="0.25">
      <c r="A409" s="2" t="s">
        <v>237</v>
      </c>
      <c r="B409" s="3">
        <v>13</v>
      </c>
      <c r="C409" s="3">
        <v>12</v>
      </c>
      <c r="D409" s="3">
        <v>34</v>
      </c>
      <c r="E409" s="3">
        <v>61.666666666666664</v>
      </c>
      <c r="F409" s="3">
        <v>146.38461538461539</v>
      </c>
      <c r="G409" s="3">
        <v>13</v>
      </c>
      <c r="H409" s="3">
        <v>67.488020000000006</v>
      </c>
      <c r="I409" s="3">
        <v>27</v>
      </c>
      <c r="J409" s="3">
        <v>30</v>
      </c>
      <c r="K409">
        <f t="shared" si="108"/>
        <v>27.061372141372143</v>
      </c>
      <c r="L409">
        <f t="shared" si="115"/>
        <v>0</v>
      </c>
      <c r="M409">
        <f t="shared" si="116"/>
        <v>0</v>
      </c>
      <c r="N409">
        <f t="shared" si="117"/>
        <v>1</v>
      </c>
      <c r="O409">
        <f t="shared" si="118"/>
        <v>0</v>
      </c>
      <c r="P409">
        <f t="shared" si="109"/>
        <v>0</v>
      </c>
      <c r="Q409">
        <f t="shared" si="110"/>
        <v>0</v>
      </c>
      <c r="R409">
        <f t="shared" si="111"/>
        <v>1</v>
      </c>
      <c r="S409">
        <f t="shared" si="112"/>
        <v>0</v>
      </c>
      <c r="T409">
        <f t="shared" si="113"/>
        <v>0</v>
      </c>
      <c r="U409">
        <f t="shared" si="114"/>
        <v>0</v>
      </c>
      <c r="V409">
        <f t="shared" si="119"/>
        <v>1</v>
      </c>
      <c r="W409">
        <f t="shared" si="120"/>
        <v>0</v>
      </c>
      <c r="X409">
        <f t="shared" si="121"/>
        <v>0</v>
      </c>
      <c r="Y409">
        <f t="shared" si="122"/>
        <v>0</v>
      </c>
      <c r="Z409">
        <f t="shared" si="123"/>
        <v>0</v>
      </c>
      <c r="AA409">
        <f t="shared" si="124"/>
        <v>0</v>
      </c>
      <c r="AB409">
        <f t="shared" si="125"/>
        <v>3</v>
      </c>
    </row>
    <row r="410" spans="1:28" x14ac:dyDescent="0.25">
      <c r="A410" s="2" t="s">
        <v>1101</v>
      </c>
      <c r="B410" s="3">
        <v>8</v>
      </c>
      <c r="C410" s="3">
        <v>8</v>
      </c>
      <c r="D410" s="3">
        <v>33</v>
      </c>
      <c r="E410" s="3">
        <v>71.125</v>
      </c>
      <c r="F410" s="3">
        <v>187</v>
      </c>
      <c r="G410" s="3">
        <v>8</v>
      </c>
      <c r="H410" s="3">
        <v>73.921973999999992</v>
      </c>
      <c r="I410" s="3">
        <v>26</v>
      </c>
      <c r="J410" s="3">
        <v>30</v>
      </c>
      <c r="K410">
        <f t="shared" si="108"/>
        <v>25.98677419454474</v>
      </c>
      <c r="L410">
        <f t="shared" si="115"/>
        <v>0</v>
      </c>
      <c r="M410">
        <f t="shared" si="116"/>
        <v>0</v>
      </c>
      <c r="N410">
        <f t="shared" si="117"/>
        <v>1</v>
      </c>
      <c r="O410">
        <f t="shared" si="118"/>
        <v>0</v>
      </c>
      <c r="P410">
        <f t="shared" si="109"/>
        <v>0</v>
      </c>
      <c r="Q410">
        <f t="shared" si="110"/>
        <v>0</v>
      </c>
      <c r="R410">
        <f t="shared" si="111"/>
        <v>0</v>
      </c>
      <c r="S410">
        <f t="shared" si="112"/>
        <v>1</v>
      </c>
      <c r="T410">
        <f t="shared" si="113"/>
        <v>0</v>
      </c>
      <c r="U410">
        <f t="shared" si="114"/>
        <v>0</v>
      </c>
      <c r="V410">
        <f t="shared" si="119"/>
        <v>1</v>
      </c>
      <c r="W410">
        <f t="shared" si="120"/>
        <v>0</v>
      </c>
      <c r="X410">
        <f t="shared" si="121"/>
        <v>0</v>
      </c>
      <c r="Y410">
        <f t="shared" si="122"/>
        <v>0</v>
      </c>
      <c r="Z410">
        <f t="shared" si="123"/>
        <v>0</v>
      </c>
      <c r="AA410">
        <f t="shared" si="124"/>
        <v>0</v>
      </c>
      <c r="AB410">
        <f t="shared" si="125"/>
        <v>4</v>
      </c>
    </row>
    <row r="411" spans="1:28" x14ac:dyDescent="0.25">
      <c r="A411" s="2" t="s">
        <v>1153</v>
      </c>
      <c r="B411" s="3">
        <v>2</v>
      </c>
      <c r="C411" s="3">
        <v>2</v>
      </c>
      <c r="D411" s="3">
        <v>33</v>
      </c>
      <c r="E411" s="3">
        <v>70</v>
      </c>
      <c r="F411" s="3">
        <v>199.5</v>
      </c>
      <c r="G411" s="3">
        <v>3</v>
      </c>
      <c r="H411" s="3">
        <v>64.544830000000005</v>
      </c>
      <c r="I411" s="3">
        <v>24</v>
      </c>
      <c r="J411" s="3">
        <v>30</v>
      </c>
      <c r="K411">
        <f t="shared" si="108"/>
        <v>28.622142857142858</v>
      </c>
      <c r="L411">
        <f t="shared" si="115"/>
        <v>0</v>
      </c>
      <c r="M411">
        <f t="shared" si="116"/>
        <v>0</v>
      </c>
      <c r="N411">
        <f t="shared" si="117"/>
        <v>1</v>
      </c>
      <c r="O411">
        <f t="shared" si="118"/>
        <v>0</v>
      </c>
      <c r="P411">
        <f t="shared" si="109"/>
        <v>0</v>
      </c>
      <c r="Q411">
        <f t="shared" si="110"/>
        <v>0</v>
      </c>
      <c r="R411">
        <f t="shared" si="111"/>
        <v>1</v>
      </c>
      <c r="S411">
        <f t="shared" si="112"/>
        <v>0</v>
      </c>
      <c r="T411">
        <f t="shared" si="113"/>
        <v>0</v>
      </c>
      <c r="U411">
        <f t="shared" si="114"/>
        <v>0</v>
      </c>
      <c r="V411">
        <f t="shared" si="119"/>
        <v>0</v>
      </c>
      <c r="W411">
        <f t="shared" si="120"/>
        <v>1</v>
      </c>
      <c r="X411">
        <f t="shared" si="121"/>
        <v>0</v>
      </c>
      <c r="Y411">
        <f t="shared" si="122"/>
        <v>0</v>
      </c>
      <c r="Z411">
        <f t="shared" si="123"/>
        <v>1</v>
      </c>
      <c r="AA411">
        <f t="shared" si="124"/>
        <v>0</v>
      </c>
      <c r="AB411">
        <f t="shared" si="125"/>
        <v>6</v>
      </c>
    </row>
    <row r="412" spans="1:28" x14ac:dyDescent="0.25">
      <c r="A412" s="2" t="s">
        <v>72</v>
      </c>
      <c r="B412" s="3">
        <v>5</v>
      </c>
      <c r="C412" s="3">
        <v>4</v>
      </c>
      <c r="D412" s="3">
        <v>34</v>
      </c>
      <c r="E412" s="3">
        <v>61.75</v>
      </c>
      <c r="F412" s="3">
        <v>153.6</v>
      </c>
      <c r="G412" s="3">
        <v>5</v>
      </c>
      <c r="H412" s="3">
        <v>70.017799999999994</v>
      </c>
      <c r="I412" s="3">
        <v>1</v>
      </c>
      <c r="J412" s="3">
        <v>26</v>
      </c>
      <c r="K412">
        <f t="shared" si="108"/>
        <v>28.318654624727497</v>
      </c>
      <c r="L412">
        <f t="shared" si="115"/>
        <v>0</v>
      </c>
      <c r="M412">
        <f t="shared" si="116"/>
        <v>0</v>
      </c>
      <c r="N412">
        <f t="shared" si="117"/>
        <v>1</v>
      </c>
      <c r="O412">
        <f t="shared" si="118"/>
        <v>0</v>
      </c>
      <c r="P412">
        <f t="shared" si="109"/>
        <v>0</v>
      </c>
      <c r="Q412">
        <f t="shared" si="110"/>
        <v>0</v>
      </c>
      <c r="R412">
        <f t="shared" si="111"/>
        <v>0</v>
      </c>
      <c r="S412">
        <f t="shared" si="112"/>
        <v>1</v>
      </c>
      <c r="T412">
        <f t="shared" si="113"/>
        <v>0</v>
      </c>
      <c r="U412">
        <f t="shared" si="114"/>
        <v>0</v>
      </c>
      <c r="V412">
        <f t="shared" si="119"/>
        <v>0</v>
      </c>
      <c r="W412">
        <f t="shared" si="120"/>
        <v>1</v>
      </c>
      <c r="X412">
        <f t="shared" si="121"/>
        <v>0</v>
      </c>
      <c r="Y412">
        <f t="shared" si="122"/>
        <v>0</v>
      </c>
      <c r="Z412">
        <f t="shared" si="123"/>
        <v>1</v>
      </c>
      <c r="AA412">
        <f t="shared" si="124"/>
        <v>0</v>
      </c>
      <c r="AB412">
        <f t="shared" si="125"/>
        <v>25</v>
      </c>
    </row>
    <row r="413" spans="1:28" x14ac:dyDescent="0.25">
      <c r="A413" s="2" t="s">
        <v>860</v>
      </c>
      <c r="B413" s="3">
        <v>2</v>
      </c>
      <c r="C413" s="3">
        <v>2</v>
      </c>
      <c r="D413" s="3">
        <v>33</v>
      </c>
      <c r="E413" s="3">
        <v>62</v>
      </c>
      <c r="F413" s="3">
        <v>175</v>
      </c>
      <c r="G413" s="3">
        <v>2</v>
      </c>
      <c r="H413" s="3">
        <v>84.104039999999998</v>
      </c>
      <c r="I413" s="3">
        <v>23</v>
      </c>
      <c r="J413" s="3">
        <v>23</v>
      </c>
      <c r="K413">
        <f t="shared" si="108"/>
        <v>32.004422476586889</v>
      </c>
      <c r="L413">
        <f t="shared" si="115"/>
        <v>0</v>
      </c>
      <c r="M413">
        <f t="shared" si="116"/>
        <v>0</v>
      </c>
      <c r="N413">
        <f t="shared" si="117"/>
        <v>0</v>
      </c>
      <c r="O413">
        <f t="shared" si="118"/>
        <v>1</v>
      </c>
      <c r="P413">
        <f t="shared" si="109"/>
        <v>0</v>
      </c>
      <c r="Q413">
        <f t="shared" si="110"/>
        <v>0</v>
      </c>
      <c r="R413">
        <f t="shared" si="111"/>
        <v>0</v>
      </c>
      <c r="S413">
        <f t="shared" si="112"/>
        <v>0</v>
      </c>
      <c r="T413">
        <f t="shared" si="113"/>
        <v>0</v>
      </c>
      <c r="U413">
        <f t="shared" si="114"/>
        <v>1</v>
      </c>
      <c r="V413">
        <f t="shared" si="119"/>
        <v>0</v>
      </c>
      <c r="W413">
        <f t="shared" si="120"/>
        <v>1</v>
      </c>
      <c r="X413">
        <f t="shared" si="121"/>
        <v>0</v>
      </c>
      <c r="Y413">
        <f t="shared" si="122"/>
        <v>0</v>
      </c>
      <c r="Z413">
        <f t="shared" si="123"/>
        <v>0</v>
      </c>
      <c r="AA413">
        <f t="shared" si="124"/>
        <v>1</v>
      </c>
      <c r="AB413">
        <f t="shared" si="125"/>
        <v>0</v>
      </c>
    </row>
    <row r="414" spans="1:28" x14ac:dyDescent="0.25">
      <c r="A414" s="2" t="s">
        <v>61</v>
      </c>
      <c r="B414" s="3">
        <v>2</v>
      </c>
      <c r="C414" s="3">
        <v>2</v>
      </c>
      <c r="D414" s="3">
        <v>33</v>
      </c>
      <c r="E414" s="3">
        <v>63.5</v>
      </c>
      <c r="F414" s="3">
        <v>171</v>
      </c>
      <c r="G414" s="3">
        <v>2</v>
      </c>
      <c r="H414" s="3">
        <v>69.47296</v>
      </c>
      <c r="I414" s="3">
        <v>29</v>
      </c>
      <c r="J414" s="3">
        <v>30</v>
      </c>
      <c r="K414">
        <f t="shared" si="108"/>
        <v>29.812883625767252</v>
      </c>
      <c r="L414">
        <f t="shared" si="115"/>
        <v>0</v>
      </c>
      <c r="M414">
        <f t="shared" si="116"/>
        <v>0</v>
      </c>
      <c r="N414">
        <f t="shared" si="117"/>
        <v>1</v>
      </c>
      <c r="O414">
        <f t="shared" si="118"/>
        <v>0</v>
      </c>
      <c r="P414">
        <f t="shared" si="109"/>
        <v>0</v>
      </c>
      <c r="Q414">
        <f t="shared" si="110"/>
        <v>0</v>
      </c>
      <c r="R414">
        <f t="shared" si="111"/>
        <v>0</v>
      </c>
      <c r="S414">
        <f t="shared" si="112"/>
        <v>1</v>
      </c>
      <c r="T414">
        <f t="shared" si="113"/>
        <v>0</v>
      </c>
      <c r="U414">
        <f t="shared" si="114"/>
        <v>0</v>
      </c>
      <c r="V414">
        <f t="shared" si="119"/>
        <v>1</v>
      </c>
      <c r="W414">
        <f t="shared" si="120"/>
        <v>0</v>
      </c>
      <c r="X414">
        <f t="shared" si="121"/>
        <v>0</v>
      </c>
      <c r="Y414">
        <f t="shared" si="122"/>
        <v>0</v>
      </c>
      <c r="Z414">
        <f t="shared" si="123"/>
        <v>0</v>
      </c>
      <c r="AA414">
        <f t="shared" si="124"/>
        <v>0</v>
      </c>
      <c r="AB414">
        <f t="shared" si="125"/>
        <v>1</v>
      </c>
    </row>
    <row r="415" spans="1:28" x14ac:dyDescent="0.25">
      <c r="A415" s="2" t="s">
        <v>261</v>
      </c>
      <c r="B415" s="3">
        <v>10</v>
      </c>
      <c r="C415" s="3">
        <v>9</v>
      </c>
      <c r="D415" s="3">
        <v>33</v>
      </c>
      <c r="E415" s="3">
        <v>66.444444444444443</v>
      </c>
      <c r="F415" s="3">
        <v>155.1</v>
      </c>
      <c r="G415" s="3">
        <v>12</v>
      </c>
      <c r="H415" s="3">
        <v>77.273099999999999</v>
      </c>
      <c r="I415" s="3">
        <v>29</v>
      </c>
      <c r="J415" s="3">
        <v>30</v>
      </c>
      <c r="K415">
        <f t="shared" si="108"/>
        <v>24.697316864464604</v>
      </c>
      <c r="L415">
        <f t="shared" si="115"/>
        <v>0</v>
      </c>
      <c r="M415">
        <f t="shared" si="116"/>
        <v>1</v>
      </c>
      <c r="N415">
        <f t="shared" si="117"/>
        <v>0</v>
      </c>
      <c r="O415">
        <f t="shared" si="118"/>
        <v>0</v>
      </c>
      <c r="P415">
        <f t="shared" si="109"/>
        <v>0</v>
      </c>
      <c r="Q415">
        <f t="shared" si="110"/>
        <v>1</v>
      </c>
      <c r="R415">
        <f t="shared" si="111"/>
        <v>0</v>
      </c>
      <c r="S415">
        <f t="shared" si="112"/>
        <v>0</v>
      </c>
      <c r="T415">
        <f t="shared" si="113"/>
        <v>0</v>
      </c>
      <c r="U415">
        <f t="shared" si="114"/>
        <v>0</v>
      </c>
      <c r="V415">
        <f t="shared" si="119"/>
        <v>1</v>
      </c>
      <c r="W415">
        <f t="shared" si="120"/>
        <v>0</v>
      </c>
      <c r="X415">
        <f t="shared" si="121"/>
        <v>0</v>
      </c>
      <c r="Y415">
        <f t="shared" si="122"/>
        <v>0</v>
      </c>
      <c r="Z415">
        <f t="shared" si="123"/>
        <v>0</v>
      </c>
      <c r="AA415">
        <f t="shared" si="124"/>
        <v>0</v>
      </c>
      <c r="AB415">
        <f t="shared" si="125"/>
        <v>1</v>
      </c>
    </row>
    <row r="416" spans="1:28" x14ac:dyDescent="0.25">
      <c r="A416" s="2" t="s">
        <v>1141</v>
      </c>
      <c r="B416" s="3">
        <v>5</v>
      </c>
      <c r="C416" s="3">
        <v>5</v>
      </c>
      <c r="D416" s="3">
        <v>23</v>
      </c>
      <c r="E416" s="3">
        <v>63.4</v>
      </c>
      <c r="F416" s="3">
        <v>196.8</v>
      </c>
      <c r="G416" s="3">
        <v>6</v>
      </c>
      <c r="H416" s="3">
        <v>64.870636000000005</v>
      </c>
      <c r="I416" s="3">
        <v>27</v>
      </c>
      <c r="J416" s="3">
        <v>30</v>
      </c>
      <c r="K416">
        <f t="shared" si="108"/>
        <v>34.419289673496607</v>
      </c>
      <c r="L416">
        <f t="shared" si="115"/>
        <v>0</v>
      </c>
      <c r="M416">
        <f t="shared" si="116"/>
        <v>0</v>
      </c>
      <c r="N416">
        <f t="shared" si="117"/>
        <v>0</v>
      </c>
      <c r="O416">
        <f t="shared" si="118"/>
        <v>1</v>
      </c>
      <c r="P416">
        <f t="shared" si="109"/>
        <v>0</v>
      </c>
      <c r="Q416">
        <f t="shared" si="110"/>
        <v>0</v>
      </c>
      <c r="R416">
        <f t="shared" si="111"/>
        <v>0</v>
      </c>
      <c r="S416">
        <f t="shared" si="112"/>
        <v>0</v>
      </c>
      <c r="T416">
        <f t="shared" si="113"/>
        <v>1</v>
      </c>
      <c r="U416">
        <f t="shared" si="114"/>
        <v>0</v>
      </c>
      <c r="V416">
        <f t="shared" si="119"/>
        <v>1</v>
      </c>
      <c r="W416">
        <f t="shared" si="120"/>
        <v>0</v>
      </c>
      <c r="X416">
        <f t="shared" si="121"/>
        <v>0</v>
      </c>
      <c r="Y416">
        <f t="shared" si="122"/>
        <v>0</v>
      </c>
      <c r="Z416">
        <f t="shared" si="123"/>
        <v>0</v>
      </c>
      <c r="AA416">
        <f t="shared" si="124"/>
        <v>0</v>
      </c>
      <c r="AB416">
        <f t="shared" si="125"/>
        <v>3</v>
      </c>
    </row>
    <row r="417" spans="1:28" x14ac:dyDescent="0.25">
      <c r="A417" s="2" t="s">
        <v>483</v>
      </c>
      <c r="B417" s="3">
        <v>6</v>
      </c>
      <c r="C417" s="3">
        <v>6</v>
      </c>
      <c r="D417" s="3">
        <v>34</v>
      </c>
      <c r="E417" s="3">
        <v>62.166666666666664</v>
      </c>
      <c r="F417" s="3">
        <v>145.5</v>
      </c>
      <c r="G417" s="3">
        <v>6</v>
      </c>
      <c r="H417" s="3">
        <v>70.789869999999993</v>
      </c>
      <c r="I417" s="3">
        <v>29</v>
      </c>
      <c r="J417" s="3">
        <v>30</v>
      </c>
      <c r="K417">
        <f t="shared" si="108"/>
        <v>26.466904814955907</v>
      </c>
      <c r="L417">
        <f t="shared" si="115"/>
        <v>0</v>
      </c>
      <c r="M417">
        <f t="shared" si="116"/>
        <v>0</v>
      </c>
      <c r="N417">
        <f t="shared" si="117"/>
        <v>1</v>
      </c>
      <c r="O417">
        <f t="shared" si="118"/>
        <v>0</v>
      </c>
      <c r="P417">
        <f t="shared" si="109"/>
        <v>0</v>
      </c>
      <c r="Q417">
        <f t="shared" si="110"/>
        <v>0</v>
      </c>
      <c r="R417">
        <f t="shared" si="111"/>
        <v>0</v>
      </c>
      <c r="S417">
        <f t="shared" si="112"/>
        <v>1</v>
      </c>
      <c r="T417">
        <f t="shared" si="113"/>
        <v>0</v>
      </c>
      <c r="U417">
        <f t="shared" si="114"/>
        <v>0</v>
      </c>
      <c r="V417">
        <f t="shared" si="119"/>
        <v>1</v>
      </c>
      <c r="W417">
        <f t="shared" si="120"/>
        <v>0</v>
      </c>
      <c r="X417">
        <f t="shared" si="121"/>
        <v>0</v>
      </c>
      <c r="Y417">
        <f t="shared" si="122"/>
        <v>0</v>
      </c>
      <c r="Z417">
        <f t="shared" si="123"/>
        <v>0</v>
      </c>
      <c r="AA417">
        <f t="shared" si="124"/>
        <v>0</v>
      </c>
      <c r="AB417">
        <f t="shared" si="125"/>
        <v>1</v>
      </c>
    </row>
    <row r="418" spans="1:28" x14ac:dyDescent="0.25">
      <c r="A418" s="2" t="s">
        <v>519</v>
      </c>
      <c r="B418" s="3">
        <v>2</v>
      </c>
      <c r="C418" s="3">
        <v>2</v>
      </c>
      <c r="D418" s="3">
        <v>33</v>
      </c>
      <c r="E418" s="3">
        <v>67.5</v>
      </c>
      <c r="F418" s="3">
        <v>161.5</v>
      </c>
      <c r="G418" s="3">
        <v>3</v>
      </c>
      <c r="H418" s="3">
        <v>52.095824999999998</v>
      </c>
      <c r="I418" s="3">
        <v>30</v>
      </c>
      <c r="J418" s="3">
        <v>30</v>
      </c>
      <c r="K418">
        <f t="shared" si="108"/>
        <v>24.918408779149519</v>
      </c>
      <c r="L418">
        <f t="shared" si="115"/>
        <v>0</v>
      </c>
      <c r="M418">
        <f t="shared" si="116"/>
        <v>1</v>
      </c>
      <c r="N418">
        <f t="shared" si="117"/>
        <v>0</v>
      </c>
      <c r="O418">
        <f t="shared" si="118"/>
        <v>0</v>
      </c>
      <c r="P418">
        <f t="shared" si="109"/>
        <v>1</v>
      </c>
      <c r="Q418">
        <f t="shared" si="110"/>
        <v>0</v>
      </c>
      <c r="R418">
        <f t="shared" si="111"/>
        <v>0</v>
      </c>
      <c r="S418">
        <f t="shared" si="112"/>
        <v>0</v>
      </c>
      <c r="T418">
        <f t="shared" si="113"/>
        <v>0</v>
      </c>
      <c r="U418">
        <f t="shared" si="114"/>
        <v>0</v>
      </c>
      <c r="V418">
        <f t="shared" si="119"/>
        <v>1</v>
      </c>
      <c r="W418">
        <f t="shared" si="120"/>
        <v>0</v>
      </c>
      <c r="X418">
        <f t="shared" si="121"/>
        <v>0</v>
      </c>
      <c r="Y418">
        <f t="shared" si="122"/>
        <v>0</v>
      </c>
      <c r="Z418">
        <f t="shared" si="123"/>
        <v>0</v>
      </c>
      <c r="AA418">
        <f t="shared" si="124"/>
        <v>0</v>
      </c>
      <c r="AB418">
        <f t="shared" si="125"/>
        <v>0</v>
      </c>
    </row>
    <row r="419" spans="1:28" x14ac:dyDescent="0.25">
      <c r="A419" s="2" t="s">
        <v>703</v>
      </c>
      <c r="B419" s="3">
        <v>7</v>
      </c>
      <c r="C419" s="3">
        <v>7</v>
      </c>
      <c r="D419" s="3">
        <v>44</v>
      </c>
      <c r="E419" s="3">
        <v>59.142857142857146</v>
      </c>
      <c r="F419" s="3">
        <v>183.57142857142858</v>
      </c>
      <c r="G419" s="3">
        <v>7</v>
      </c>
      <c r="H419" s="3">
        <v>75.704314999999994</v>
      </c>
      <c r="I419" s="3">
        <v>22</v>
      </c>
      <c r="J419" s="3">
        <v>30</v>
      </c>
      <c r="K419">
        <f t="shared" si="108"/>
        <v>36.89400569441527</v>
      </c>
      <c r="L419">
        <f t="shared" si="115"/>
        <v>0</v>
      </c>
      <c r="M419">
        <f t="shared" si="116"/>
        <v>0</v>
      </c>
      <c r="N419">
        <f t="shared" si="117"/>
        <v>0</v>
      </c>
      <c r="O419">
        <f t="shared" si="118"/>
        <v>1</v>
      </c>
      <c r="P419">
        <f t="shared" si="109"/>
        <v>0</v>
      </c>
      <c r="Q419">
        <f t="shared" si="110"/>
        <v>0</v>
      </c>
      <c r="R419">
        <f t="shared" si="111"/>
        <v>0</v>
      </c>
      <c r="S419">
        <f t="shared" si="112"/>
        <v>0</v>
      </c>
      <c r="T419">
        <f t="shared" si="113"/>
        <v>0</v>
      </c>
      <c r="U419">
        <f t="shared" si="114"/>
        <v>1</v>
      </c>
      <c r="V419">
        <f t="shared" si="119"/>
        <v>0</v>
      </c>
      <c r="W419">
        <f t="shared" si="120"/>
        <v>1</v>
      </c>
      <c r="X419">
        <f t="shared" si="121"/>
        <v>0</v>
      </c>
      <c r="Y419">
        <f t="shared" si="122"/>
        <v>0</v>
      </c>
      <c r="Z419">
        <f t="shared" si="123"/>
        <v>0</v>
      </c>
      <c r="AA419">
        <f t="shared" si="124"/>
        <v>1</v>
      </c>
      <c r="AB419">
        <f t="shared" si="125"/>
        <v>8</v>
      </c>
    </row>
    <row r="420" spans="1:28" x14ac:dyDescent="0.25">
      <c r="A420" s="2" t="s">
        <v>620</v>
      </c>
      <c r="B420" s="3">
        <v>6</v>
      </c>
      <c r="C420" s="3">
        <v>6</v>
      </c>
      <c r="D420" s="3">
        <v>34</v>
      </c>
      <c r="E420" s="3">
        <v>65.166666666666671</v>
      </c>
      <c r="F420" s="3">
        <v>180.33333333333334</v>
      </c>
      <c r="G420" s="3">
        <v>6</v>
      </c>
      <c r="H420" s="3">
        <v>77.234770000000012</v>
      </c>
      <c r="I420" s="3">
        <v>14</v>
      </c>
      <c r="J420" s="3">
        <v>24</v>
      </c>
      <c r="K420">
        <f t="shared" si="108"/>
        <v>29.852473492454912</v>
      </c>
      <c r="L420">
        <f t="shared" si="115"/>
        <v>0</v>
      </c>
      <c r="M420">
        <f t="shared" si="116"/>
        <v>0</v>
      </c>
      <c r="N420">
        <f t="shared" si="117"/>
        <v>1</v>
      </c>
      <c r="O420">
        <f t="shared" si="118"/>
        <v>0</v>
      </c>
      <c r="P420">
        <f t="shared" si="109"/>
        <v>0</v>
      </c>
      <c r="Q420">
        <f t="shared" si="110"/>
        <v>0</v>
      </c>
      <c r="R420">
        <f t="shared" si="111"/>
        <v>0</v>
      </c>
      <c r="S420">
        <f t="shared" si="112"/>
        <v>1</v>
      </c>
      <c r="T420">
        <f t="shared" si="113"/>
        <v>0</v>
      </c>
      <c r="U420">
        <f t="shared" si="114"/>
        <v>0</v>
      </c>
      <c r="V420">
        <f t="shared" si="119"/>
        <v>0</v>
      </c>
      <c r="W420">
        <f t="shared" si="120"/>
        <v>1</v>
      </c>
      <c r="X420">
        <f t="shared" si="121"/>
        <v>0</v>
      </c>
      <c r="Y420">
        <f t="shared" si="122"/>
        <v>0</v>
      </c>
      <c r="Z420">
        <f t="shared" si="123"/>
        <v>1</v>
      </c>
      <c r="AA420">
        <f t="shared" si="124"/>
        <v>0</v>
      </c>
      <c r="AB420">
        <f t="shared" si="125"/>
        <v>10</v>
      </c>
    </row>
    <row r="421" spans="1:28" x14ac:dyDescent="0.25">
      <c r="A421" s="2" t="s">
        <v>866</v>
      </c>
      <c r="B421" s="3">
        <v>11</v>
      </c>
      <c r="C421" s="3">
        <v>11</v>
      </c>
      <c r="D421" s="3">
        <v>33</v>
      </c>
      <c r="E421" s="3">
        <v>73</v>
      </c>
      <c r="F421" s="3">
        <v>205.27272727272728</v>
      </c>
      <c r="G421" s="3">
        <v>11</v>
      </c>
      <c r="H421" s="3">
        <v>66.447639999999993</v>
      </c>
      <c r="I421" s="3">
        <v>29</v>
      </c>
      <c r="J421" s="3">
        <v>30</v>
      </c>
      <c r="K421">
        <f t="shared" si="108"/>
        <v>27.079513468329381</v>
      </c>
      <c r="L421">
        <f t="shared" si="115"/>
        <v>0</v>
      </c>
      <c r="M421">
        <f t="shared" si="116"/>
        <v>0</v>
      </c>
      <c r="N421">
        <f t="shared" si="117"/>
        <v>1</v>
      </c>
      <c r="O421">
        <f t="shared" si="118"/>
        <v>0</v>
      </c>
      <c r="P421">
        <f t="shared" si="109"/>
        <v>0</v>
      </c>
      <c r="Q421">
        <f t="shared" si="110"/>
        <v>0</v>
      </c>
      <c r="R421">
        <f t="shared" si="111"/>
        <v>1</v>
      </c>
      <c r="S421">
        <f t="shared" si="112"/>
        <v>0</v>
      </c>
      <c r="T421">
        <f t="shared" si="113"/>
        <v>0</v>
      </c>
      <c r="U421">
        <f t="shared" si="114"/>
        <v>0</v>
      </c>
      <c r="V421">
        <f t="shared" si="119"/>
        <v>1</v>
      </c>
      <c r="W421">
        <f t="shared" si="120"/>
        <v>0</v>
      </c>
      <c r="X421">
        <f t="shared" si="121"/>
        <v>0</v>
      </c>
      <c r="Y421">
        <f t="shared" si="122"/>
        <v>0</v>
      </c>
      <c r="Z421">
        <f t="shared" si="123"/>
        <v>0</v>
      </c>
      <c r="AA421">
        <f t="shared" si="124"/>
        <v>0</v>
      </c>
      <c r="AB421">
        <f t="shared" si="125"/>
        <v>1</v>
      </c>
    </row>
    <row r="422" spans="1:28" x14ac:dyDescent="0.25">
      <c r="A422" s="2" t="s">
        <v>970</v>
      </c>
      <c r="B422" s="3">
        <v>2</v>
      </c>
      <c r="C422" s="3">
        <v>2</v>
      </c>
      <c r="D422" s="3">
        <v>33</v>
      </c>
      <c r="E422" s="3">
        <v>62.5</v>
      </c>
      <c r="F422" s="3">
        <v>114</v>
      </c>
      <c r="G422" s="3">
        <v>3</v>
      </c>
      <c r="H422" s="3">
        <v>52.235455000000002</v>
      </c>
      <c r="I422" s="3">
        <v>28</v>
      </c>
      <c r="J422" s="3">
        <v>30</v>
      </c>
      <c r="K422">
        <f t="shared" si="108"/>
        <v>20.516352000000001</v>
      </c>
      <c r="L422">
        <f t="shared" si="115"/>
        <v>0</v>
      </c>
      <c r="M422">
        <f t="shared" si="116"/>
        <v>1</v>
      </c>
      <c r="N422">
        <f t="shared" si="117"/>
        <v>0</v>
      </c>
      <c r="O422">
        <f t="shared" si="118"/>
        <v>0</v>
      </c>
      <c r="P422">
        <f t="shared" si="109"/>
        <v>1</v>
      </c>
      <c r="Q422">
        <f t="shared" si="110"/>
        <v>0</v>
      </c>
      <c r="R422">
        <f t="shared" si="111"/>
        <v>0</v>
      </c>
      <c r="S422">
        <f t="shared" si="112"/>
        <v>0</v>
      </c>
      <c r="T422">
        <f t="shared" si="113"/>
        <v>0</v>
      </c>
      <c r="U422">
        <f t="shared" si="114"/>
        <v>0</v>
      </c>
      <c r="V422">
        <f t="shared" si="119"/>
        <v>1</v>
      </c>
      <c r="W422">
        <f t="shared" si="120"/>
        <v>0</v>
      </c>
      <c r="X422">
        <f t="shared" si="121"/>
        <v>0</v>
      </c>
      <c r="Y422">
        <f t="shared" si="122"/>
        <v>0</v>
      </c>
      <c r="Z422">
        <f t="shared" si="123"/>
        <v>0</v>
      </c>
      <c r="AA422">
        <f t="shared" si="124"/>
        <v>0</v>
      </c>
      <c r="AB422">
        <f t="shared" si="125"/>
        <v>2</v>
      </c>
    </row>
    <row r="423" spans="1:28" x14ac:dyDescent="0.25">
      <c r="A423" s="2" t="s">
        <v>777</v>
      </c>
      <c r="B423" s="3">
        <v>9</v>
      </c>
      <c r="C423" s="3">
        <v>5</v>
      </c>
      <c r="D423" s="3">
        <v>34</v>
      </c>
      <c r="E423" s="3">
        <v>59.4</v>
      </c>
      <c r="F423" s="3">
        <v>108.22222222222223</v>
      </c>
      <c r="G423" s="3">
        <v>9</v>
      </c>
      <c r="H423" s="3">
        <v>84.470910000000003</v>
      </c>
      <c r="I423" s="3">
        <v>27</v>
      </c>
      <c r="J423" s="3">
        <v>30</v>
      </c>
      <c r="K423">
        <f t="shared" si="108"/>
        <v>21.562488584561166</v>
      </c>
      <c r="L423">
        <f t="shared" si="115"/>
        <v>0</v>
      </c>
      <c r="M423">
        <f t="shared" si="116"/>
        <v>1</v>
      </c>
      <c r="N423">
        <f t="shared" si="117"/>
        <v>0</v>
      </c>
      <c r="O423">
        <f t="shared" si="118"/>
        <v>0</v>
      </c>
      <c r="P423">
        <f t="shared" si="109"/>
        <v>0</v>
      </c>
      <c r="Q423">
        <f t="shared" si="110"/>
        <v>1</v>
      </c>
      <c r="R423">
        <f t="shared" si="111"/>
        <v>0</v>
      </c>
      <c r="S423">
        <f t="shared" si="112"/>
        <v>0</v>
      </c>
      <c r="T423">
        <f t="shared" si="113"/>
        <v>0</v>
      </c>
      <c r="U423">
        <f t="shared" si="114"/>
        <v>0</v>
      </c>
      <c r="V423">
        <f t="shared" si="119"/>
        <v>1</v>
      </c>
      <c r="W423">
        <f t="shared" si="120"/>
        <v>0</v>
      </c>
      <c r="X423">
        <f t="shared" si="121"/>
        <v>0</v>
      </c>
      <c r="Y423">
        <f t="shared" si="122"/>
        <v>0</v>
      </c>
      <c r="Z423">
        <f t="shared" si="123"/>
        <v>0</v>
      </c>
      <c r="AA423">
        <f t="shared" si="124"/>
        <v>0</v>
      </c>
      <c r="AB423">
        <f t="shared" si="125"/>
        <v>3</v>
      </c>
    </row>
    <row r="424" spans="1:28" x14ac:dyDescent="0.25">
      <c r="A424" s="2" t="s">
        <v>124</v>
      </c>
      <c r="B424" s="3">
        <v>8</v>
      </c>
      <c r="C424" s="3">
        <v>8</v>
      </c>
      <c r="D424" s="3">
        <v>34</v>
      </c>
      <c r="E424" s="3">
        <v>63.875</v>
      </c>
      <c r="F424" s="3">
        <v>113</v>
      </c>
      <c r="G424" s="3">
        <v>8</v>
      </c>
      <c r="H424" s="3">
        <v>65.719370000000012</v>
      </c>
      <c r="I424" s="3">
        <v>29</v>
      </c>
      <c r="J424" s="3">
        <v>30</v>
      </c>
      <c r="K424">
        <f t="shared" si="108"/>
        <v>19.470268572807242</v>
      </c>
      <c r="L424">
        <f t="shared" si="115"/>
        <v>0</v>
      </c>
      <c r="M424">
        <f t="shared" si="116"/>
        <v>1</v>
      </c>
      <c r="N424">
        <f t="shared" si="117"/>
        <v>0</v>
      </c>
      <c r="O424">
        <f t="shared" si="118"/>
        <v>0</v>
      </c>
      <c r="P424">
        <f t="shared" si="109"/>
        <v>1</v>
      </c>
      <c r="Q424">
        <f t="shared" si="110"/>
        <v>0</v>
      </c>
      <c r="R424">
        <f t="shared" si="111"/>
        <v>0</v>
      </c>
      <c r="S424">
        <f t="shared" si="112"/>
        <v>0</v>
      </c>
      <c r="T424">
        <f t="shared" si="113"/>
        <v>0</v>
      </c>
      <c r="U424">
        <f t="shared" si="114"/>
        <v>0</v>
      </c>
      <c r="V424">
        <f t="shared" si="119"/>
        <v>1</v>
      </c>
      <c r="W424">
        <f t="shared" si="120"/>
        <v>0</v>
      </c>
      <c r="X424">
        <f t="shared" si="121"/>
        <v>0</v>
      </c>
      <c r="Y424">
        <f t="shared" si="122"/>
        <v>0</v>
      </c>
      <c r="Z424">
        <f t="shared" si="123"/>
        <v>0</v>
      </c>
      <c r="AA424">
        <f t="shared" si="124"/>
        <v>0</v>
      </c>
      <c r="AB424">
        <f t="shared" si="125"/>
        <v>1</v>
      </c>
    </row>
    <row r="425" spans="1:28" x14ac:dyDescent="0.25">
      <c r="A425" s="2" t="s">
        <v>482</v>
      </c>
      <c r="B425" s="3">
        <v>3</v>
      </c>
      <c r="C425" s="3">
        <v>3</v>
      </c>
      <c r="D425" s="3">
        <v>33</v>
      </c>
      <c r="E425" s="3">
        <v>62</v>
      </c>
      <c r="F425" s="3">
        <v>132.66666666666666</v>
      </c>
      <c r="G425" s="3">
        <v>3</v>
      </c>
      <c r="H425" s="3">
        <v>71.047225999999995</v>
      </c>
      <c r="I425" s="3">
        <v>29</v>
      </c>
      <c r="J425" s="3">
        <v>30</v>
      </c>
      <c r="K425">
        <f t="shared" si="108"/>
        <v>24.262400277488727</v>
      </c>
      <c r="L425">
        <f t="shared" si="115"/>
        <v>0</v>
      </c>
      <c r="M425">
        <f t="shared" si="116"/>
        <v>1</v>
      </c>
      <c r="N425">
        <f t="shared" si="117"/>
        <v>0</v>
      </c>
      <c r="O425">
        <f t="shared" si="118"/>
        <v>0</v>
      </c>
      <c r="P425">
        <f t="shared" si="109"/>
        <v>0</v>
      </c>
      <c r="Q425">
        <f t="shared" si="110"/>
        <v>1</v>
      </c>
      <c r="R425">
        <f t="shared" si="111"/>
        <v>0</v>
      </c>
      <c r="S425">
        <f t="shared" si="112"/>
        <v>0</v>
      </c>
      <c r="T425">
        <f t="shared" si="113"/>
        <v>0</v>
      </c>
      <c r="U425">
        <f t="shared" si="114"/>
        <v>0</v>
      </c>
      <c r="V425">
        <f t="shared" si="119"/>
        <v>1</v>
      </c>
      <c r="W425">
        <f t="shared" si="120"/>
        <v>0</v>
      </c>
      <c r="X425">
        <f t="shared" si="121"/>
        <v>0</v>
      </c>
      <c r="Y425">
        <f t="shared" si="122"/>
        <v>0</v>
      </c>
      <c r="Z425">
        <f t="shared" si="123"/>
        <v>0</v>
      </c>
      <c r="AA425">
        <f t="shared" si="124"/>
        <v>0</v>
      </c>
      <c r="AB425">
        <f t="shared" si="125"/>
        <v>1</v>
      </c>
    </row>
    <row r="426" spans="1:28" x14ac:dyDescent="0.25">
      <c r="A426" s="2" t="s">
        <v>503</v>
      </c>
      <c r="B426" s="3">
        <v>5</v>
      </c>
      <c r="C426" s="3">
        <v>3</v>
      </c>
      <c r="D426" s="3">
        <v>34</v>
      </c>
      <c r="E426" s="3">
        <v>68</v>
      </c>
      <c r="F426" s="3">
        <v>145.6</v>
      </c>
      <c r="G426" s="3">
        <v>5</v>
      </c>
      <c r="H426" s="3">
        <v>81.475700000000003</v>
      </c>
      <c r="I426" s="3">
        <v>25</v>
      </c>
      <c r="J426" s="3">
        <v>27</v>
      </c>
      <c r="K426">
        <f t="shared" si="108"/>
        <v>22.135986159169548</v>
      </c>
      <c r="L426">
        <f t="shared" si="115"/>
        <v>0</v>
      </c>
      <c r="M426">
        <f t="shared" si="116"/>
        <v>1</v>
      </c>
      <c r="N426">
        <f t="shared" si="117"/>
        <v>0</v>
      </c>
      <c r="O426">
        <f t="shared" si="118"/>
        <v>0</v>
      </c>
      <c r="P426">
        <f t="shared" si="109"/>
        <v>0</v>
      </c>
      <c r="Q426">
        <f t="shared" si="110"/>
        <v>1</v>
      </c>
      <c r="R426">
        <f t="shared" si="111"/>
        <v>0</v>
      </c>
      <c r="S426">
        <f t="shared" si="112"/>
        <v>0</v>
      </c>
      <c r="T426">
        <f t="shared" si="113"/>
        <v>0</v>
      </c>
      <c r="U426">
        <f t="shared" si="114"/>
        <v>0</v>
      </c>
      <c r="V426">
        <f t="shared" si="119"/>
        <v>1</v>
      </c>
      <c r="W426">
        <f t="shared" si="120"/>
        <v>0</v>
      </c>
      <c r="X426">
        <f t="shared" si="121"/>
        <v>0</v>
      </c>
      <c r="Y426">
        <f t="shared" si="122"/>
        <v>0</v>
      </c>
      <c r="Z426">
        <f t="shared" si="123"/>
        <v>0</v>
      </c>
      <c r="AA426">
        <f t="shared" si="124"/>
        <v>0</v>
      </c>
      <c r="AB426">
        <f t="shared" si="125"/>
        <v>2</v>
      </c>
    </row>
    <row r="427" spans="1:28" x14ac:dyDescent="0.25">
      <c r="A427" s="2" t="s">
        <v>1048</v>
      </c>
      <c r="B427" s="3">
        <v>2</v>
      </c>
      <c r="C427" s="3">
        <v>2</v>
      </c>
      <c r="D427" s="3">
        <v>34</v>
      </c>
      <c r="E427" s="3">
        <v>73.5</v>
      </c>
      <c r="F427" s="3">
        <v>200.5</v>
      </c>
      <c r="G427" s="3">
        <v>2</v>
      </c>
      <c r="H427" s="3">
        <v>70.173850000000002</v>
      </c>
      <c r="I427" s="3">
        <v>26</v>
      </c>
      <c r="J427" s="3">
        <v>29</v>
      </c>
      <c r="K427">
        <f t="shared" si="108"/>
        <v>26.09125827201629</v>
      </c>
      <c r="L427">
        <f t="shared" si="115"/>
        <v>0</v>
      </c>
      <c r="M427">
        <f t="shared" si="116"/>
        <v>0</v>
      </c>
      <c r="N427">
        <f t="shared" si="117"/>
        <v>1</v>
      </c>
      <c r="O427">
        <f t="shared" si="118"/>
        <v>0</v>
      </c>
      <c r="P427">
        <f t="shared" si="109"/>
        <v>0</v>
      </c>
      <c r="Q427">
        <f t="shared" si="110"/>
        <v>0</v>
      </c>
      <c r="R427">
        <f t="shared" si="111"/>
        <v>0</v>
      </c>
      <c r="S427">
        <f t="shared" si="112"/>
        <v>1</v>
      </c>
      <c r="T427">
        <f t="shared" si="113"/>
        <v>0</v>
      </c>
      <c r="U427">
        <f t="shared" si="114"/>
        <v>0</v>
      </c>
      <c r="V427">
        <f t="shared" si="119"/>
        <v>1</v>
      </c>
      <c r="W427">
        <f t="shared" si="120"/>
        <v>0</v>
      </c>
      <c r="X427">
        <f t="shared" si="121"/>
        <v>0</v>
      </c>
      <c r="Y427">
        <f t="shared" si="122"/>
        <v>0</v>
      </c>
      <c r="Z427">
        <f t="shared" si="123"/>
        <v>0</v>
      </c>
      <c r="AA427">
        <f t="shared" si="124"/>
        <v>0</v>
      </c>
      <c r="AB427">
        <f t="shared" si="125"/>
        <v>3</v>
      </c>
    </row>
    <row r="428" spans="1:28" x14ac:dyDescent="0.25">
      <c r="A428" s="2" t="s">
        <v>306</v>
      </c>
      <c r="B428" s="3">
        <v>8</v>
      </c>
      <c r="C428" s="3">
        <v>8</v>
      </c>
      <c r="D428" s="3">
        <v>34</v>
      </c>
      <c r="E428" s="3">
        <v>69.125</v>
      </c>
      <c r="F428" s="3">
        <v>224.125</v>
      </c>
      <c r="G428" s="3">
        <v>8</v>
      </c>
      <c r="H428" s="3">
        <v>73.48939</v>
      </c>
      <c r="I428" s="3">
        <v>19</v>
      </c>
      <c r="J428" s="3">
        <v>29</v>
      </c>
      <c r="K428">
        <f t="shared" si="108"/>
        <v>32.974281332465686</v>
      </c>
      <c r="L428">
        <f t="shared" si="115"/>
        <v>0</v>
      </c>
      <c r="M428">
        <f t="shared" si="116"/>
        <v>0</v>
      </c>
      <c r="N428">
        <f t="shared" si="117"/>
        <v>0</v>
      </c>
      <c r="O428">
        <f t="shared" si="118"/>
        <v>1</v>
      </c>
      <c r="P428">
        <f t="shared" si="109"/>
        <v>0</v>
      </c>
      <c r="Q428">
        <f t="shared" si="110"/>
        <v>0</v>
      </c>
      <c r="R428">
        <f t="shared" si="111"/>
        <v>0</v>
      </c>
      <c r="S428">
        <f t="shared" si="112"/>
        <v>0</v>
      </c>
      <c r="T428">
        <f t="shared" si="113"/>
        <v>0</v>
      </c>
      <c r="U428">
        <f t="shared" si="114"/>
        <v>1</v>
      </c>
      <c r="V428">
        <f t="shared" si="119"/>
        <v>0</v>
      </c>
      <c r="W428">
        <f t="shared" si="120"/>
        <v>1</v>
      </c>
      <c r="X428">
        <f t="shared" si="121"/>
        <v>0</v>
      </c>
      <c r="Y428">
        <f t="shared" si="122"/>
        <v>0</v>
      </c>
      <c r="Z428">
        <f t="shared" si="123"/>
        <v>0</v>
      </c>
      <c r="AA428">
        <f t="shared" si="124"/>
        <v>1</v>
      </c>
      <c r="AB428">
        <f t="shared" si="125"/>
        <v>10</v>
      </c>
    </row>
    <row r="429" spans="1:28" x14ac:dyDescent="0.25">
      <c r="A429" s="2" t="s">
        <v>687</v>
      </c>
      <c r="B429" s="3">
        <v>10</v>
      </c>
      <c r="C429" s="3">
        <v>10</v>
      </c>
      <c r="D429" s="3">
        <v>23</v>
      </c>
      <c r="E429" s="3">
        <v>69.900000000000006</v>
      </c>
      <c r="F429" s="3">
        <v>244.2</v>
      </c>
      <c r="G429" s="3">
        <v>11</v>
      </c>
      <c r="H429" s="3">
        <v>72.383299999999991</v>
      </c>
      <c r="I429" s="3">
        <v>25</v>
      </c>
      <c r="J429" s="3">
        <v>30</v>
      </c>
      <c r="K429">
        <f t="shared" si="108"/>
        <v>35.135540041874648</v>
      </c>
      <c r="L429">
        <f t="shared" si="115"/>
        <v>0</v>
      </c>
      <c r="M429">
        <f t="shared" si="116"/>
        <v>0</v>
      </c>
      <c r="N429">
        <f t="shared" si="117"/>
        <v>0</v>
      </c>
      <c r="O429">
        <f t="shared" si="118"/>
        <v>1</v>
      </c>
      <c r="P429">
        <f t="shared" si="109"/>
        <v>0</v>
      </c>
      <c r="Q429">
        <f t="shared" si="110"/>
        <v>0</v>
      </c>
      <c r="R429">
        <f t="shared" si="111"/>
        <v>0</v>
      </c>
      <c r="S429">
        <f t="shared" si="112"/>
        <v>0</v>
      </c>
      <c r="T429">
        <f t="shared" si="113"/>
        <v>0</v>
      </c>
      <c r="U429">
        <f t="shared" si="114"/>
        <v>1</v>
      </c>
      <c r="V429">
        <f t="shared" si="119"/>
        <v>1</v>
      </c>
      <c r="W429">
        <f t="shared" si="120"/>
        <v>0</v>
      </c>
      <c r="X429">
        <f t="shared" si="121"/>
        <v>0</v>
      </c>
      <c r="Y429">
        <f t="shared" si="122"/>
        <v>0</v>
      </c>
      <c r="Z429">
        <f t="shared" si="123"/>
        <v>0</v>
      </c>
      <c r="AA429">
        <f t="shared" si="124"/>
        <v>0</v>
      </c>
      <c r="AB429">
        <f t="shared" si="125"/>
        <v>5</v>
      </c>
    </row>
    <row r="430" spans="1:28" x14ac:dyDescent="0.25">
      <c r="A430" s="2" t="s">
        <v>1000</v>
      </c>
      <c r="B430" s="3">
        <v>2</v>
      </c>
      <c r="C430" s="3">
        <v>2</v>
      </c>
      <c r="D430" s="3">
        <v>33</v>
      </c>
      <c r="E430" s="3">
        <v>63</v>
      </c>
      <c r="F430" s="3">
        <v>153.5</v>
      </c>
      <c r="G430" s="3">
        <v>2</v>
      </c>
      <c r="H430" s="3">
        <v>85.63176</v>
      </c>
      <c r="I430" s="3">
        <v>27</v>
      </c>
      <c r="J430" s="3">
        <v>29</v>
      </c>
      <c r="K430">
        <f t="shared" si="108"/>
        <v>27.188334593096499</v>
      </c>
      <c r="L430">
        <f t="shared" si="115"/>
        <v>0</v>
      </c>
      <c r="M430">
        <f t="shared" si="116"/>
        <v>0</v>
      </c>
      <c r="N430">
        <f t="shared" si="117"/>
        <v>1</v>
      </c>
      <c r="O430">
        <f t="shared" si="118"/>
        <v>0</v>
      </c>
      <c r="P430">
        <f t="shared" si="109"/>
        <v>0</v>
      </c>
      <c r="Q430">
        <f t="shared" si="110"/>
        <v>0</v>
      </c>
      <c r="R430">
        <f t="shared" si="111"/>
        <v>0</v>
      </c>
      <c r="S430">
        <f t="shared" si="112"/>
        <v>1</v>
      </c>
      <c r="T430">
        <f t="shared" si="113"/>
        <v>0</v>
      </c>
      <c r="U430">
        <f t="shared" si="114"/>
        <v>0</v>
      </c>
      <c r="V430">
        <f t="shared" si="119"/>
        <v>1</v>
      </c>
      <c r="W430">
        <f t="shared" si="120"/>
        <v>0</v>
      </c>
      <c r="X430">
        <f t="shared" si="121"/>
        <v>0</v>
      </c>
      <c r="Y430">
        <f t="shared" si="122"/>
        <v>0</v>
      </c>
      <c r="Z430">
        <f t="shared" si="123"/>
        <v>0</v>
      </c>
      <c r="AA430">
        <f t="shared" si="124"/>
        <v>0</v>
      </c>
      <c r="AB430">
        <f t="shared" si="125"/>
        <v>2</v>
      </c>
    </row>
    <row r="431" spans="1:28" x14ac:dyDescent="0.25">
      <c r="A431" s="2" t="s">
        <v>773</v>
      </c>
      <c r="B431" s="3">
        <v>2</v>
      </c>
      <c r="C431" s="3">
        <v>2</v>
      </c>
      <c r="D431" s="3">
        <v>34</v>
      </c>
      <c r="E431" s="3">
        <v>67</v>
      </c>
      <c r="F431" s="3">
        <v>138.5</v>
      </c>
      <c r="G431" s="3">
        <v>2</v>
      </c>
      <c r="H431" s="3">
        <v>88.199860000000001</v>
      </c>
      <c r="I431" s="3">
        <v>21</v>
      </c>
      <c r="J431" s="3">
        <v>25</v>
      </c>
      <c r="K431">
        <f t="shared" si="108"/>
        <v>21.68979728224549</v>
      </c>
      <c r="L431">
        <f t="shared" si="115"/>
        <v>0</v>
      </c>
      <c r="M431">
        <f t="shared" si="116"/>
        <v>1</v>
      </c>
      <c r="N431">
        <f t="shared" si="117"/>
        <v>0</v>
      </c>
      <c r="O431">
        <f t="shared" si="118"/>
        <v>0</v>
      </c>
      <c r="P431">
        <f t="shared" si="109"/>
        <v>0</v>
      </c>
      <c r="Q431">
        <f t="shared" si="110"/>
        <v>1</v>
      </c>
      <c r="R431">
        <f t="shared" si="111"/>
        <v>0</v>
      </c>
      <c r="S431">
        <f t="shared" si="112"/>
        <v>0</v>
      </c>
      <c r="T431">
        <f t="shared" si="113"/>
        <v>0</v>
      </c>
      <c r="U431">
        <f t="shared" si="114"/>
        <v>0</v>
      </c>
      <c r="V431">
        <f t="shared" si="119"/>
        <v>0</v>
      </c>
      <c r="W431">
        <f t="shared" si="120"/>
        <v>1</v>
      </c>
      <c r="X431">
        <f t="shared" si="121"/>
        <v>0</v>
      </c>
      <c r="Y431">
        <f t="shared" si="122"/>
        <v>1</v>
      </c>
      <c r="Z431">
        <f t="shared" si="123"/>
        <v>0</v>
      </c>
      <c r="AA431">
        <f t="shared" si="124"/>
        <v>0</v>
      </c>
      <c r="AB431">
        <f t="shared" si="125"/>
        <v>4</v>
      </c>
    </row>
    <row r="432" spans="1:28" x14ac:dyDescent="0.25">
      <c r="A432" s="2" t="s">
        <v>410</v>
      </c>
      <c r="B432" s="3">
        <v>6</v>
      </c>
      <c r="C432" s="3">
        <v>6</v>
      </c>
      <c r="D432" s="3">
        <v>23</v>
      </c>
      <c r="E432" s="3">
        <v>67.333333333333329</v>
      </c>
      <c r="F432" s="3">
        <v>216.66666666666666</v>
      </c>
      <c r="G432" s="3">
        <v>6</v>
      </c>
      <c r="H432" s="3">
        <v>72.665300000000002</v>
      </c>
      <c r="I432" s="3">
        <v>25</v>
      </c>
      <c r="J432" s="3">
        <v>29</v>
      </c>
      <c r="K432">
        <f t="shared" si="108"/>
        <v>33.595970983236938</v>
      </c>
      <c r="L432">
        <f t="shared" si="115"/>
        <v>0</v>
      </c>
      <c r="M432">
        <f t="shared" si="116"/>
        <v>0</v>
      </c>
      <c r="N432">
        <f t="shared" si="117"/>
        <v>0</v>
      </c>
      <c r="O432">
        <f t="shared" si="118"/>
        <v>1</v>
      </c>
      <c r="P432">
        <f t="shared" si="109"/>
        <v>0</v>
      </c>
      <c r="Q432">
        <f t="shared" si="110"/>
        <v>0</v>
      </c>
      <c r="R432">
        <f t="shared" si="111"/>
        <v>0</v>
      </c>
      <c r="S432">
        <f t="shared" si="112"/>
        <v>0</v>
      </c>
      <c r="T432">
        <f t="shared" si="113"/>
        <v>0</v>
      </c>
      <c r="U432">
        <f t="shared" si="114"/>
        <v>1</v>
      </c>
      <c r="V432">
        <f t="shared" si="119"/>
        <v>1</v>
      </c>
      <c r="W432">
        <f t="shared" si="120"/>
        <v>0</v>
      </c>
      <c r="X432">
        <f t="shared" si="121"/>
        <v>0</v>
      </c>
      <c r="Y432">
        <f t="shared" si="122"/>
        <v>0</v>
      </c>
      <c r="Z432">
        <f t="shared" si="123"/>
        <v>0</v>
      </c>
      <c r="AA432">
        <f t="shared" si="124"/>
        <v>0</v>
      </c>
      <c r="AB432">
        <f t="shared" si="125"/>
        <v>4</v>
      </c>
    </row>
    <row r="433" spans="1:28" x14ac:dyDescent="0.25">
      <c r="A433" s="2" t="s">
        <v>947</v>
      </c>
      <c r="B433" s="3">
        <v>3</v>
      </c>
      <c r="C433" s="3">
        <v>3</v>
      </c>
      <c r="D433" s="3">
        <v>23</v>
      </c>
      <c r="E433" s="3">
        <v>68</v>
      </c>
      <c r="F433" s="3">
        <v>130.66666666666666</v>
      </c>
      <c r="G433" s="3">
        <v>3</v>
      </c>
      <c r="H433" s="3">
        <v>74.075294</v>
      </c>
      <c r="I433" s="3">
        <v>27</v>
      </c>
      <c r="J433" s="3">
        <v>30</v>
      </c>
      <c r="K433">
        <f t="shared" si="108"/>
        <v>19.865628604382927</v>
      </c>
      <c r="L433">
        <f t="shared" si="115"/>
        <v>0</v>
      </c>
      <c r="M433">
        <f t="shared" si="116"/>
        <v>1</v>
      </c>
      <c r="N433">
        <f t="shared" si="117"/>
        <v>0</v>
      </c>
      <c r="O433">
        <f t="shared" si="118"/>
        <v>0</v>
      </c>
      <c r="P433">
        <f t="shared" si="109"/>
        <v>0</v>
      </c>
      <c r="Q433">
        <f t="shared" si="110"/>
        <v>1</v>
      </c>
      <c r="R433">
        <f t="shared" si="111"/>
        <v>0</v>
      </c>
      <c r="S433">
        <f t="shared" si="112"/>
        <v>0</v>
      </c>
      <c r="T433">
        <f t="shared" si="113"/>
        <v>0</v>
      </c>
      <c r="U433">
        <f t="shared" si="114"/>
        <v>0</v>
      </c>
      <c r="V433">
        <f t="shared" si="119"/>
        <v>1</v>
      </c>
      <c r="W433">
        <f t="shared" si="120"/>
        <v>0</v>
      </c>
      <c r="X433">
        <f t="shared" si="121"/>
        <v>0</v>
      </c>
      <c r="Y433">
        <f t="shared" si="122"/>
        <v>0</v>
      </c>
      <c r="Z433">
        <f t="shared" si="123"/>
        <v>0</v>
      </c>
      <c r="AA433">
        <f t="shared" si="124"/>
        <v>0</v>
      </c>
      <c r="AB433">
        <f t="shared" si="125"/>
        <v>3</v>
      </c>
    </row>
    <row r="434" spans="1:28" x14ac:dyDescent="0.25">
      <c r="A434" s="2" t="s">
        <v>128</v>
      </c>
      <c r="B434" s="3">
        <v>6</v>
      </c>
      <c r="C434" s="3">
        <v>6</v>
      </c>
      <c r="D434" s="3">
        <v>33</v>
      </c>
      <c r="E434" s="3">
        <v>62.5</v>
      </c>
      <c r="F434" s="3">
        <v>151.33333333333334</v>
      </c>
      <c r="G434" s="3">
        <v>6</v>
      </c>
      <c r="H434" s="3">
        <v>75.436005000000009</v>
      </c>
      <c r="I434" s="3">
        <v>29</v>
      </c>
      <c r="J434" s="3">
        <v>30</v>
      </c>
      <c r="K434">
        <f t="shared" si="108"/>
        <v>27.235157333333333</v>
      </c>
      <c r="L434">
        <f t="shared" si="115"/>
        <v>0</v>
      </c>
      <c r="M434">
        <f t="shared" si="116"/>
        <v>0</v>
      </c>
      <c r="N434">
        <f t="shared" si="117"/>
        <v>1</v>
      </c>
      <c r="O434">
        <f t="shared" si="118"/>
        <v>0</v>
      </c>
      <c r="P434">
        <f t="shared" si="109"/>
        <v>0</v>
      </c>
      <c r="Q434">
        <f t="shared" si="110"/>
        <v>0</v>
      </c>
      <c r="R434">
        <f t="shared" si="111"/>
        <v>0</v>
      </c>
      <c r="S434">
        <f t="shared" si="112"/>
        <v>1</v>
      </c>
      <c r="T434">
        <f t="shared" si="113"/>
        <v>0</v>
      </c>
      <c r="U434">
        <f t="shared" si="114"/>
        <v>0</v>
      </c>
      <c r="V434">
        <f t="shared" si="119"/>
        <v>1</v>
      </c>
      <c r="W434">
        <f t="shared" si="120"/>
        <v>0</v>
      </c>
      <c r="X434">
        <f t="shared" si="121"/>
        <v>0</v>
      </c>
      <c r="Y434">
        <f t="shared" si="122"/>
        <v>0</v>
      </c>
      <c r="Z434">
        <f t="shared" si="123"/>
        <v>0</v>
      </c>
      <c r="AA434">
        <f t="shared" si="124"/>
        <v>0</v>
      </c>
      <c r="AB434">
        <f t="shared" si="125"/>
        <v>1</v>
      </c>
    </row>
    <row r="435" spans="1:28" x14ac:dyDescent="0.25">
      <c r="A435" s="2" t="s">
        <v>505</v>
      </c>
      <c r="B435" s="3">
        <v>3</v>
      </c>
      <c r="C435" s="3">
        <v>3</v>
      </c>
      <c r="D435" s="3">
        <v>34</v>
      </c>
      <c r="E435" s="3">
        <v>73.333333333333329</v>
      </c>
      <c r="F435" s="3">
        <v>260</v>
      </c>
      <c r="G435" s="3">
        <v>4</v>
      </c>
      <c r="H435" s="3">
        <v>74.592740000000006</v>
      </c>
      <c r="I435" s="3">
        <v>15</v>
      </c>
      <c r="J435" s="3">
        <v>27</v>
      </c>
      <c r="K435">
        <f t="shared" si="108"/>
        <v>33.988016528925627</v>
      </c>
      <c r="L435">
        <f t="shared" si="115"/>
        <v>0</v>
      </c>
      <c r="M435">
        <f t="shared" si="116"/>
        <v>0</v>
      </c>
      <c r="N435">
        <f t="shared" si="117"/>
        <v>0</v>
      </c>
      <c r="O435">
        <f t="shared" si="118"/>
        <v>1</v>
      </c>
      <c r="P435">
        <f t="shared" si="109"/>
        <v>0</v>
      </c>
      <c r="Q435">
        <f t="shared" si="110"/>
        <v>0</v>
      </c>
      <c r="R435">
        <f t="shared" si="111"/>
        <v>0</v>
      </c>
      <c r="S435">
        <f t="shared" si="112"/>
        <v>0</v>
      </c>
      <c r="T435">
        <f t="shared" si="113"/>
        <v>0</v>
      </c>
      <c r="U435">
        <f t="shared" si="114"/>
        <v>1</v>
      </c>
      <c r="V435">
        <f t="shared" si="119"/>
        <v>0</v>
      </c>
      <c r="W435">
        <f t="shared" si="120"/>
        <v>1</v>
      </c>
      <c r="X435">
        <f t="shared" si="121"/>
        <v>0</v>
      </c>
      <c r="Y435">
        <f t="shared" si="122"/>
        <v>0</v>
      </c>
      <c r="Z435">
        <f t="shared" si="123"/>
        <v>0</v>
      </c>
      <c r="AA435">
        <f t="shared" si="124"/>
        <v>1</v>
      </c>
      <c r="AB435">
        <f t="shared" si="125"/>
        <v>12</v>
      </c>
    </row>
    <row r="436" spans="1:28" x14ac:dyDescent="0.25">
      <c r="A436" s="2" t="s">
        <v>1122</v>
      </c>
      <c r="B436" s="3">
        <v>4</v>
      </c>
      <c r="C436" s="3">
        <v>3</v>
      </c>
      <c r="D436" s="3">
        <v>33</v>
      </c>
      <c r="E436" s="3">
        <v>71</v>
      </c>
      <c r="F436" s="3">
        <v>199.25</v>
      </c>
      <c r="G436" s="3">
        <v>4</v>
      </c>
      <c r="H436" s="3">
        <v>76.386039999999994</v>
      </c>
      <c r="I436" s="3">
        <v>24</v>
      </c>
      <c r="J436" s="3">
        <v>27</v>
      </c>
      <c r="K436">
        <f t="shared" si="108"/>
        <v>27.786699067645309</v>
      </c>
      <c r="L436">
        <f t="shared" si="115"/>
        <v>0</v>
      </c>
      <c r="M436">
        <f t="shared" si="116"/>
        <v>0</v>
      </c>
      <c r="N436">
        <f t="shared" si="117"/>
        <v>1</v>
      </c>
      <c r="O436">
        <f t="shared" si="118"/>
        <v>0</v>
      </c>
      <c r="P436">
        <f t="shared" si="109"/>
        <v>0</v>
      </c>
      <c r="Q436">
        <f t="shared" si="110"/>
        <v>0</v>
      </c>
      <c r="R436">
        <f t="shared" si="111"/>
        <v>0</v>
      </c>
      <c r="S436">
        <f t="shared" si="112"/>
        <v>1</v>
      </c>
      <c r="T436">
        <f t="shared" si="113"/>
        <v>0</v>
      </c>
      <c r="U436">
        <f t="shared" si="114"/>
        <v>0</v>
      </c>
      <c r="V436">
        <f t="shared" si="119"/>
        <v>0</v>
      </c>
      <c r="W436">
        <f t="shared" si="120"/>
        <v>1</v>
      </c>
      <c r="X436">
        <f t="shared" si="121"/>
        <v>0</v>
      </c>
      <c r="Y436">
        <f t="shared" si="122"/>
        <v>0</v>
      </c>
      <c r="Z436">
        <f t="shared" si="123"/>
        <v>1</v>
      </c>
      <c r="AA436">
        <f t="shared" si="124"/>
        <v>0</v>
      </c>
      <c r="AB436">
        <f t="shared" si="125"/>
        <v>3</v>
      </c>
    </row>
    <row r="437" spans="1:28" x14ac:dyDescent="0.25">
      <c r="A437" s="2" t="s">
        <v>772</v>
      </c>
      <c r="B437" s="3">
        <v>5</v>
      </c>
      <c r="C437" s="3">
        <v>5</v>
      </c>
      <c r="D437" s="3">
        <v>33</v>
      </c>
      <c r="E437" s="3">
        <v>62.2</v>
      </c>
      <c r="F437" s="3">
        <v>150.6</v>
      </c>
      <c r="G437" s="3">
        <v>5</v>
      </c>
      <c r="H437" s="3">
        <v>64.665300000000002</v>
      </c>
      <c r="I437" s="3">
        <v>28</v>
      </c>
      <c r="J437" s="3">
        <v>30</v>
      </c>
      <c r="K437">
        <f t="shared" si="108"/>
        <v>27.36525676947095</v>
      </c>
      <c r="L437">
        <f t="shared" si="115"/>
        <v>0</v>
      </c>
      <c r="M437">
        <f t="shared" si="116"/>
        <v>0</v>
      </c>
      <c r="N437">
        <f t="shared" si="117"/>
        <v>1</v>
      </c>
      <c r="O437">
        <f t="shared" si="118"/>
        <v>0</v>
      </c>
      <c r="P437">
        <f t="shared" si="109"/>
        <v>0</v>
      </c>
      <c r="Q437">
        <f t="shared" si="110"/>
        <v>0</v>
      </c>
      <c r="R437">
        <f t="shared" si="111"/>
        <v>1</v>
      </c>
      <c r="S437">
        <f t="shared" si="112"/>
        <v>0</v>
      </c>
      <c r="T437">
        <f t="shared" si="113"/>
        <v>0</v>
      </c>
      <c r="U437">
        <f t="shared" si="114"/>
        <v>0</v>
      </c>
      <c r="V437">
        <f t="shared" si="119"/>
        <v>1</v>
      </c>
      <c r="W437">
        <f t="shared" si="120"/>
        <v>0</v>
      </c>
      <c r="X437">
        <f t="shared" si="121"/>
        <v>0</v>
      </c>
      <c r="Y437">
        <f t="shared" si="122"/>
        <v>0</v>
      </c>
      <c r="Z437">
        <f t="shared" si="123"/>
        <v>0</v>
      </c>
      <c r="AA437">
        <f t="shared" si="124"/>
        <v>0</v>
      </c>
      <c r="AB437">
        <f t="shared" si="125"/>
        <v>2</v>
      </c>
    </row>
    <row r="438" spans="1:28" x14ac:dyDescent="0.25">
      <c r="A438" s="2" t="s">
        <v>612</v>
      </c>
      <c r="B438" s="3">
        <v>6</v>
      </c>
      <c r="C438" s="3">
        <v>6</v>
      </c>
      <c r="D438" s="3">
        <v>33</v>
      </c>
      <c r="E438" s="3">
        <v>66</v>
      </c>
      <c r="F438" s="3">
        <v>174.5</v>
      </c>
      <c r="G438" s="3">
        <v>6</v>
      </c>
      <c r="H438" s="3">
        <v>73.037639999999996</v>
      </c>
      <c r="I438" s="3">
        <v>28</v>
      </c>
      <c r="J438" s="3">
        <v>30</v>
      </c>
      <c r="K438">
        <f t="shared" si="108"/>
        <v>28.161960514233243</v>
      </c>
      <c r="L438">
        <f t="shared" si="115"/>
        <v>0</v>
      </c>
      <c r="M438">
        <f t="shared" si="116"/>
        <v>0</v>
      </c>
      <c r="N438">
        <f t="shared" si="117"/>
        <v>1</v>
      </c>
      <c r="O438">
        <f t="shared" si="118"/>
        <v>0</v>
      </c>
      <c r="P438">
        <f t="shared" si="109"/>
        <v>0</v>
      </c>
      <c r="Q438">
        <f t="shared" si="110"/>
        <v>0</v>
      </c>
      <c r="R438">
        <f t="shared" si="111"/>
        <v>0</v>
      </c>
      <c r="S438">
        <f t="shared" si="112"/>
        <v>1</v>
      </c>
      <c r="T438">
        <f t="shared" si="113"/>
        <v>0</v>
      </c>
      <c r="U438">
        <f t="shared" si="114"/>
        <v>0</v>
      </c>
      <c r="V438">
        <f t="shared" si="119"/>
        <v>1</v>
      </c>
      <c r="W438">
        <f t="shared" si="120"/>
        <v>0</v>
      </c>
      <c r="X438">
        <f t="shared" si="121"/>
        <v>0</v>
      </c>
      <c r="Y438">
        <f t="shared" si="122"/>
        <v>0</v>
      </c>
      <c r="Z438">
        <f t="shared" si="123"/>
        <v>0</v>
      </c>
      <c r="AA438">
        <f t="shared" si="124"/>
        <v>0</v>
      </c>
      <c r="AB438">
        <f t="shared" si="125"/>
        <v>2</v>
      </c>
    </row>
    <row r="439" spans="1:28" x14ac:dyDescent="0.25">
      <c r="A439" s="2" t="s">
        <v>591</v>
      </c>
      <c r="B439" s="3">
        <v>10</v>
      </c>
      <c r="C439" s="3">
        <v>10</v>
      </c>
      <c r="D439" s="3">
        <v>33</v>
      </c>
      <c r="E439" s="3">
        <v>67.400000000000006</v>
      </c>
      <c r="F439" s="3">
        <v>191</v>
      </c>
      <c r="G439" s="3">
        <v>10</v>
      </c>
      <c r="H439" s="3">
        <v>66.913070000000019</v>
      </c>
      <c r="I439" s="3">
        <v>24</v>
      </c>
      <c r="J439" s="3">
        <v>30</v>
      </c>
      <c r="K439">
        <f t="shared" si="108"/>
        <v>29.557581734452178</v>
      </c>
      <c r="L439">
        <f t="shared" si="115"/>
        <v>0</v>
      </c>
      <c r="M439">
        <f t="shared" si="116"/>
        <v>0</v>
      </c>
      <c r="N439">
        <f t="shared" si="117"/>
        <v>1</v>
      </c>
      <c r="O439">
        <f t="shared" si="118"/>
        <v>0</v>
      </c>
      <c r="P439">
        <f t="shared" si="109"/>
        <v>0</v>
      </c>
      <c r="Q439">
        <f t="shared" si="110"/>
        <v>0</v>
      </c>
      <c r="R439">
        <f t="shared" si="111"/>
        <v>1</v>
      </c>
      <c r="S439">
        <f t="shared" si="112"/>
        <v>0</v>
      </c>
      <c r="T439">
        <f t="shared" si="113"/>
        <v>0</v>
      </c>
      <c r="U439">
        <f t="shared" si="114"/>
        <v>0</v>
      </c>
      <c r="V439">
        <f t="shared" si="119"/>
        <v>0</v>
      </c>
      <c r="W439">
        <f t="shared" si="120"/>
        <v>1</v>
      </c>
      <c r="X439">
        <f t="shared" si="121"/>
        <v>0</v>
      </c>
      <c r="Y439">
        <f t="shared" si="122"/>
        <v>0</v>
      </c>
      <c r="Z439">
        <f t="shared" si="123"/>
        <v>1</v>
      </c>
      <c r="AA439">
        <f t="shared" si="124"/>
        <v>0</v>
      </c>
      <c r="AB439">
        <f t="shared" si="125"/>
        <v>6</v>
      </c>
    </row>
    <row r="440" spans="1:28" x14ac:dyDescent="0.25">
      <c r="A440" s="2" t="s">
        <v>634</v>
      </c>
      <c r="B440" s="3">
        <v>6</v>
      </c>
      <c r="C440" s="3">
        <v>6</v>
      </c>
      <c r="D440" s="3">
        <v>34</v>
      </c>
      <c r="E440" s="3">
        <v>63.333333333333336</v>
      </c>
      <c r="F440" s="3">
        <v>98.333333333333329</v>
      </c>
      <c r="G440" s="3">
        <v>6</v>
      </c>
      <c r="H440" s="3">
        <v>74.012320000000003</v>
      </c>
      <c r="I440" s="3">
        <v>6</v>
      </c>
      <c r="J440" s="3">
        <v>30</v>
      </c>
      <c r="K440">
        <f t="shared" si="108"/>
        <v>17.234210526315788</v>
      </c>
      <c r="L440">
        <f t="shared" si="115"/>
        <v>1</v>
      </c>
      <c r="M440">
        <f t="shared" si="116"/>
        <v>0</v>
      </c>
      <c r="N440">
        <f t="shared" si="117"/>
        <v>0</v>
      </c>
      <c r="O440">
        <f t="shared" si="118"/>
        <v>0</v>
      </c>
      <c r="P440">
        <f t="shared" si="109"/>
        <v>0</v>
      </c>
      <c r="Q440">
        <f t="shared" si="110"/>
        <v>0</v>
      </c>
      <c r="R440">
        <f t="shared" si="111"/>
        <v>0</v>
      </c>
      <c r="S440">
        <f t="shared" si="112"/>
        <v>0</v>
      </c>
      <c r="T440">
        <f t="shared" si="113"/>
        <v>0</v>
      </c>
      <c r="U440">
        <f t="shared" si="114"/>
        <v>0</v>
      </c>
      <c r="V440">
        <f t="shared" si="119"/>
        <v>0</v>
      </c>
      <c r="W440">
        <f t="shared" si="120"/>
        <v>1</v>
      </c>
      <c r="X440">
        <f t="shared" si="121"/>
        <v>1</v>
      </c>
      <c r="Y440">
        <f t="shared" si="122"/>
        <v>0</v>
      </c>
      <c r="Z440">
        <f t="shared" si="123"/>
        <v>0</v>
      </c>
      <c r="AA440">
        <f t="shared" si="124"/>
        <v>0</v>
      </c>
      <c r="AB440">
        <f t="shared" si="125"/>
        <v>24</v>
      </c>
    </row>
    <row r="441" spans="1:28" x14ac:dyDescent="0.25">
      <c r="A441" s="2" t="s">
        <v>62</v>
      </c>
      <c r="B441" s="3">
        <v>7</v>
      </c>
      <c r="C441" s="3">
        <v>7</v>
      </c>
      <c r="D441" s="3">
        <v>33</v>
      </c>
      <c r="E441" s="3">
        <v>62.571428571428569</v>
      </c>
      <c r="F441" s="3">
        <v>144.57142857142858</v>
      </c>
      <c r="G441" s="3">
        <v>7</v>
      </c>
      <c r="H441" s="3">
        <v>65.062290000000004</v>
      </c>
      <c r="I441" s="3">
        <v>29</v>
      </c>
      <c r="J441" s="3">
        <v>30</v>
      </c>
      <c r="K441">
        <f t="shared" si="108"/>
        <v>25.958862409040684</v>
      </c>
      <c r="L441">
        <f t="shared" si="115"/>
        <v>0</v>
      </c>
      <c r="M441">
        <f t="shared" si="116"/>
        <v>0</v>
      </c>
      <c r="N441">
        <f t="shared" si="117"/>
        <v>1</v>
      </c>
      <c r="O441">
        <f t="shared" si="118"/>
        <v>0</v>
      </c>
      <c r="P441">
        <f t="shared" si="109"/>
        <v>0</v>
      </c>
      <c r="Q441">
        <f t="shared" si="110"/>
        <v>0</v>
      </c>
      <c r="R441">
        <f t="shared" si="111"/>
        <v>1</v>
      </c>
      <c r="S441">
        <f t="shared" si="112"/>
        <v>0</v>
      </c>
      <c r="T441">
        <f t="shared" si="113"/>
        <v>0</v>
      </c>
      <c r="U441">
        <f t="shared" si="114"/>
        <v>0</v>
      </c>
      <c r="V441">
        <f t="shared" si="119"/>
        <v>1</v>
      </c>
      <c r="W441">
        <f t="shared" si="120"/>
        <v>0</v>
      </c>
      <c r="X441">
        <f t="shared" si="121"/>
        <v>0</v>
      </c>
      <c r="Y441">
        <f t="shared" si="122"/>
        <v>0</v>
      </c>
      <c r="Z441">
        <f t="shared" si="123"/>
        <v>0</v>
      </c>
      <c r="AA441">
        <f t="shared" si="124"/>
        <v>0</v>
      </c>
      <c r="AB441">
        <f t="shared" si="125"/>
        <v>1</v>
      </c>
    </row>
    <row r="442" spans="1:28" x14ac:dyDescent="0.25">
      <c r="A442" s="2" t="s">
        <v>233</v>
      </c>
      <c r="B442" s="3">
        <v>12</v>
      </c>
      <c r="C442" s="3">
        <v>9</v>
      </c>
      <c r="D442" s="3">
        <v>23</v>
      </c>
      <c r="E442" s="3">
        <v>63.777777777777779</v>
      </c>
      <c r="F442" s="3">
        <v>124.25</v>
      </c>
      <c r="G442" s="3">
        <v>13</v>
      </c>
      <c r="H442" s="3">
        <v>82.061599999999999</v>
      </c>
      <c r="I442" s="3">
        <v>26</v>
      </c>
      <c r="J442" s="3">
        <v>30</v>
      </c>
      <c r="K442">
        <f t="shared" si="108"/>
        <v>21.474000382425427</v>
      </c>
      <c r="L442">
        <f t="shared" si="115"/>
        <v>0</v>
      </c>
      <c r="M442">
        <f t="shared" si="116"/>
        <v>1</v>
      </c>
      <c r="N442">
        <f t="shared" si="117"/>
        <v>0</v>
      </c>
      <c r="O442">
        <f t="shared" si="118"/>
        <v>0</v>
      </c>
      <c r="P442">
        <f t="shared" si="109"/>
        <v>0</v>
      </c>
      <c r="Q442">
        <f t="shared" si="110"/>
        <v>1</v>
      </c>
      <c r="R442">
        <f t="shared" si="111"/>
        <v>0</v>
      </c>
      <c r="S442">
        <f t="shared" si="112"/>
        <v>0</v>
      </c>
      <c r="T442">
        <f t="shared" si="113"/>
        <v>0</v>
      </c>
      <c r="U442">
        <f t="shared" si="114"/>
        <v>0</v>
      </c>
      <c r="V442">
        <f t="shared" si="119"/>
        <v>1</v>
      </c>
      <c r="W442">
        <f t="shared" si="120"/>
        <v>0</v>
      </c>
      <c r="X442">
        <f t="shared" si="121"/>
        <v>0</v>
      </c>
      <c r="Y442">
        <f t="shared" si="122"/>
        <v>0</v>
      </c>
      <c r="Z442">
        <f t="shared" si="123"/>
        <v>0</v>
      </c>
      <c r="AA442">
        <f t="shared" si="124"/>
        <v>0</v>
      </c>
      <c r="AB442">
        <f t="shared" si="125"/>
        <v>4</v>
      </c>
    </row>
    <row r="443" spans="1:28" x14ac:dyDescent="0.25">
      <c r="A443" s="2" t="s">
        <v>640</v>
      </c>
      <c r="B443" s="3">
        <v>8</v>
      </c>
      <c r="C443" s="3">
        <v>7</v>
      </c>
      <c r="D443" s="3">
        <v>34</v>
      </c>
      <c r="E443" s="3">
        <v>66.428571428571431</v>
      </c>
      <c r="F443" s="3">
        <v>137.625</v>
      </c>
      <c r="G443" s="3">
        <v>12</v>
      </c>
      <c r="H443" s="3">
        <v>63.707049999999988</v>
      </c>
      <c r="I443" s="3">
        <v>29</v>
      </c>
      <c r="J443" s="3">
        <v>30</v>
      </c>
      <c r="K443">
        <f t="shared" si="108"/>
        <v>21.925163024627125</v>
      </c>
      <c r="L443">
        <f t="shared" si="115"/>
        <v>0</v>
      </c>
      <c r="M443">
        <f t="shared" si="116"/>
        <v>1</v>
      </c>
      <c r="N443">
        <f t="shared" si="117"/>
        <v>0</v>
      </c>
      <c r="O443">
        <f t="shared" si="118"/>
        <v>0</v>
      </c>
      <c r="P443">
        <f t="shared" si="109"/>
        <v>1</v>
      </c>
      <c r="Q443">
        <f t="shared" si="110"/>
        <v>0</v>
      </c>
      <c r="R443">
        <f t="shared" si="111"/>
        <v>0</v>
      </c>
      <c r="S443">
        <f t="shared" si="112"/>
        <v>0</v>
      </c>
      <c r="T443">
        <f t="shared" si="113"/>
        <v>0</v>
      </c>
      <c r="U443">
        <f t="shared" si="114"/>
        <v>0</v>
      </c>
      <c r="V443">
        <f t="shared" si="119"/>
        <v>1</v>
      </c>
      <c r="W443">
        <f t="shared" si="120"/>
        <v>0</v>
      </c>
      <c r="X443">
        <f t="shared" si="121"/>
        <v>0</v>
      </c>
      <c r="Y443">
        <f t="shared" si="122"/>
        <v>0</v>
      </c>
      <c r="Z443">
        <f t="shared" si="123"/>
        <v>0</v>
      </c>
      <c r="AA443">
        <f t="shared" si="124"/>
        <v>0</v>
      </c>
      <c r="AB443">
        <f t="shared" si="125"/>
        <v>1</v>
      </c>
    </row>
    <row r="444" spans="1:28" x14ac:dyDescent="0.25">
      <c r="A444" s="2" t="s">
        <v>431</v>
      </c>
      <c r="B444" s="3">
        <v>9</v>
      </c>
      <c r="C444" s="3">
        <v>9</v>
      </c>
      <c r="D444" s="3">
        <v>33</v>
      </c>
      <c r="E444" s="3">
        <v>69.888888888888886</v>
      </c>
      <c r="F444" s="3">
        <v>185.22222222222223</v>
      </c>
      <c r="G444" s="3">
        <v>9</v>
      </c>
      <c r="H444" s="3">
        <v>68.128680000000017</v>
      </c>
      <c r="I444" s="3">
        <v>29</v>
      </c>
      <c r="J444" s="3">
        <v>30</v>
      </c>
      <c r="K444">
        <f t="shared" si="108"/>
        <v>26.658281118488734</v>
      </c>
      <c r="L444">
        <f t="shared" si="115"/>
        <v>0</v>
      </c>
      <c r="M444">
        <f t="shared" si="116"/>
        <v>0</v>
      </c>
      <c r="N444">
        <f t="shared" si="117"/>
        <v>1</v>
      </c>
      <c r="O444">
        <f t="shared" si="118"/>
        <v>0</v>
      </c>
      <c r="P444">
        <f t="shared" si="109"/>
        <v>0</v>
      </c>
      <c r="Q444">
        <f t="shared" si="110"/>
        <v>0</v>
      </c>
      <c r="R444">
        <f t="shared" si="111"/>
        <v>0</v>
      </c>
      <c r="S444">
        <f t="shared" si="112"/>
        <v>1</v>
      </c>
      <c r="T444">
        <f t="shared" si="113"/>
        <v>0</v>
      </c>
      <c r="U444">
        <f t="shared" si="114"/>
        <v>0</v>
      </c>
      <c r="V444">
        <f t="shared" si="119"/>
        <v>1</v>
      </c>
      <c r="W444">
        <f t="shared" si="120"/>
        <v>0</v>
      </c>
      <c r="X444">
        <f t="shared" si="121"/>
        <v>0</v>
      </c>
      <c r="Y444">
        <f t="shared" si="122"/>
        <v>0</v>
      </c>
      <c r="Z444">
        <f t="shared" si="123"/>
        <v>0</v>
      </c>
      <c r="AA444">
        <f t="shared" si="124"/>
        <v>0</v>
      </c>
      <c r="AB444">
        <f t="shared" si="125"/>
        <v>1</v>
      </c>
    </row>
    <row r="445" spans="1:28" x14ac:dyDescent="0.25">
      <c r="A445" s="2" t="s">
        <v>568</v>
      </c>
      <c r="B445" s="3">
        <v>8</v>
      </c>
      <c r="C445" s="3">
        <v>8</v>
      </c>
      <c r="D445" s="3">
        <v>34</v>
      </c>
      <c r="E445" s="3">
        <v>69.875</v>
      </c>
      <c r="F445" s="3">
        <v>149.625</v>
      </c>
      <c r="G445" s="3">
        <v>8</v>
      </c>
      <c r="H445" s="3">
        <v>67.512664999999984</v>
      </c>
      <c r="I445" s="3">
        <v>26</v>
      </c>
      <c r="J445" s="3">
        <v>30</v>
      </c>
      <c r="K445">
        <f t="shared" si="108"/>
        <v>21.543479443550169</v>
      </c>
      <c r="L445">
        <f t="shared" si="115"/>
        <v>0</v>
      </c>
      <c r="M445">
        <f t="shared" si="116"/>
        <v>1</v>
      </c>
      <c r="N445">
        <f t="shared" si="117"/>
        <v>0</v>
      </c>
      <c r="O445">
        <f t="shared" si="118"/>
        <v>0</v>
      </c>
      <c r="P445">
        <f t="shared" si="109"/>
        <v>1</v>
      </c>
      <c r="Q445">
        <f t="shared" si="110"/>
        <v>0</v>
      </c>
      <c r="R445">
        <f t="shared" si="111"/>
        <v>0</v>
      </c>
      <c r="S445">
        <f t="shared" si="112"/>
        <v>0</v>
      </c>
      <c r="T445">
        <f t="shared" si="113"/>
        <v>0</v>
      </c>
      <c r="U445">
        <f t="shared" si="114"/>
        <v>0</v>
      </c>
      <c r="V445">
        <f t="shared" si="119"/>
        <v>1</v>
      </c>
      <c r="W445">
        <f t="shared" si="120"/>
        <v>0</v>
      </c>
      <c r="X445">
        <f t="shared" si="121"/>
        <v>0</v>
      </c>
      <c r="Y445">
        <f t="shared" si="122"/>
        <v>0</v>
      </c>
      <c r="Z445">
        <f t="shared" si="123"/>
        <v>0</v>
      </c>
      <c r="AA445">
        <f t="shared" si="124"/>
        <v>0</v>
      </c>
      <c r="AB445">
        <f t="shared" si="125"/>
        <v>4</v>
      </c>
    </row>
    <row r="446" spans="1:28" x14ac:dyDescent="0.25">
      <c r="A446" s="2" t="s">
        <v>910</v>
      </c>
      <c r="B446" s="3">
        <v>2</v>
      </c>
      <c r="C446" s="3">
        <v>2</v>
      </c>
      <c r="D446" s="3">
        <v>33</v>
      </c>
      <c r="E446" s="3">
        <v>64.5</v>
      </c>
      <c r="F446" s="3">
        <v>174.5</v>
      </c>
      <c r="G446" s="3">
        <v>2</v>
      </c>
      <c r="H446" s="3">
        <v>69.798770000000005</v>
      </c>
      <c r="I446" s="3">
        <v>28</v>
      </c>
      <c r="J446" s="3">
        <v>28</v>
      </c>
      <c r="K446">
        <f t="shared" si="108"/>
        <v>29.487050057087917</v>
      </c>
      <c r="L446">
        <f t="shared" si="115"/>
        <v>0</v>
      </c>
      <c r="M446">
        <f t="shared" si="116"/>
        <v>0</v>
      </c>
      <c r="N446">
        <f t="shared" si="117"/>
        <v>1</v>
      </c>
      <c r="O446">
        <f t="shared" si="118"/>
        <v>0</v>
      </c>
      <c r="P446">
        <f t="shared" si="109"/>
        <v>0</v>
      </c>
      <c r="Q446">
        <f t="shared" si="110"/>
        <v>0</v>
      </c>
      <c r="R446">
        <f t="shared" si="111"/>
        <v>0</v>
      </c>
      <c r="S446">
        <f t="shared" si="112"/>
        <v>1</v>
      </c>
      <c r="T446">
        <f t="shared" si="113"/>
        <v>0</v>
      </c>
      <c r="U446">
        <f t="shared" si="114"/>
        <v>0</v>
      </c>
      <c r="V446">
        <f t="shared" si="119"/>
        <v>1</v>
      </c>
      <c r="W446">
        <f t="shared" si="120"/>
        <v>0</v>
      </c>
      <c r="X446">
        <f t="shared" si="121"/>
        <v>0</v>
      </c>
      <c r="Y446">
        <f t="shared" si="122"/>
        <v>0</v>
      </c>
      <c r="Z446">
        <f t="shared" si="123"/>
        <v>0</v>
      </c>
      <c r="AA446">
        <f t="shared" si="124"/>
        <v>0</v>
      </c>
      <c r="AB446">
        <f t="shared" si="125"/>
        <v>0</v>
      </c>
    </row>
    <row r="447" spans="1:28" x14ac:dyDescent="0.25">
      <c r="A447" s="2" t="s">
        <v>160</v>
      </c>
      <c r="B447" s="3">
        <v>7</v>
      </c>
      <c r="C447" s="3">
        <v>7</v>
      </c>
      <c r="D447" s="3">
        <v>33</v>
      </c>
      <c r="E447" s="3">
        <v>61.428571428571431</v>
      </c>
      <c r="F447" s="3">
        <v>182.14285714285714</v>
      </c>
      <c r="G447" s="3">
        <v>8</v>
      </c>
      <c r="H447" s="3">
        <v>61.377139999999997</v>
      </c>
      <c r="I447" s="3">
        <v>28</v>
      </c>
      <c r="J447" s="3">
        <v>30</v>
      </c>
      <c r="K447">
        <f t="shared" si="108"/>
        <v>33.933342347214705</v>
      </c>
      <c r="L447">
        <f t="shared" si="115"/>
        <v>0</v>
      </c>
      <c r="M447">
        <f t="shared" si="116"/>
        <v>0</v>
      </c>
      <c r="N447">
        <f t="shared" si="117"/>
        <v>0</v>
      </c>
      <c r="O447">
        <f t="shared" si="118"/>
        <v>1</v>
      </c>
      <c r="P447">
        <f t="shared" si="109"/>
        <v>0</v>
      </c>
      <c r="Q447">
        <f t="shared" si="110"/>
        <v>0</v>
      </c>
      <c r="R447">
        <f t="shared" si="111"/>
        <v>0</v>
      </c>
      <c r="S447">
        <f t="shared" si="112"/>
        <v>0</v>
      </c>
      <c r="T447">
        <f t="shared" si="113"/>
        <v>1</v>
      </c>
      <c r="U447">
        <f t="shared" si="114"/>
        <v>0</v>
      </c>
      <c r="V447">
        <f t="shared" si="119"/>
        <v>1</v>
      </c>
      <c r="W447">
        <f t="shared" si="120"/>
        <v>0</v>
      </c>
      <c r="X447">
        <f t="shared" si="121"/>
        <v>0</v>
      </c>
      <c r="Y447">
        <f t="shared" si="122"/>
        <v>0</v>
      </c>
      <c r="Z447">
        <f t="shared" si="123"/>
        <v>0</v>
      </c>
      <c r="AA447">
        <f t="shared" si="124"/>
        <v>0</v>
      </c>
      <c r="AB447">
        <f t="shared" si="125"/>
        <v>2</v>
      </c>
    </row>
    <row r="448" spans="1:28" x14ac:dyDescent="0.25">
      <c r="A448" s="2" t="s">
        <v>146</v>
      </c>
      <c r="B448" s="3">
        <v>6</v>
      </c>
      <c r="C448" s="3">
        <v>2</v>
      </c>
      <c r="D448" s="3">
        <v>33</v>
      </c>
      <c r="E448" s="3">
        <v>66</v>
      </c>
      <c r="F448" s="3">
        <v>156.16666666666666</v>
      </c>
      <c r="G448" s="3">
        <v>6</v>
      </c>
      <c r="H448" s="3">
        <v>78.650239999999997</v>
      </c>
      <c r="I448" s="3">
        <v>15</v>
      </c>
      <c r="J448" s="3">
        <v>26</v>
      </c>
      <c r="K448">
        <f t="shared" si="108"/>
        <v>25.203206305479032</v>
      </c>
      <c r="L448">
        <f t="shared" si="115"/>
        <v>0</v>
      </c>
      <c r="M448">
        <f t="shared" si="116"/>
        <v>0</v>
      </c>
      <c r="N448">
        <f t="shared" si="117"/>
        <v>1</v>
      </c>
      <c r="O448">
        <f t="shared" si="118"/>
        <v>0</v>
      </c>
      <c r="P448">
        <f t="shared" si="109"/>
        <v>0</v>
      </c>
      <c r="Q448">
        <f t="shared" si="110"/>
        <v>0</v>
      </c>
      <c r="R448">
        <f t="shared" si="111"/>
        <v>0</v>
      </c>
      <c r="S448">
        <f t="shared" si="112"/>
        <v>1</v>
      </c>
      <c r="T448">
        <f t="shared" si="113"/>
        <v>0</v>
      </c>
      <c r="U448">
        <f t="shared" si="114"/>
        <v>0</v>
      </c>
      <c r="V448">
        <f t="shared" si="119"/>
        <v>0</v>
      </c>
      <c r="W448">
        <f t="shared" si="120"/>
        <v>1</v>
      </c>
      <c r="X448">
        <f t="shared" si="121"/>
        <v>0</v>
      </c>
      <c r="Y448">
        <f t="shared" si="122"/>
        <v>0</v>
      </c>
      <c r="Z448">
        <f t="shared" si="123"/>
        <v>1</v>
      </c>
      <c r="AA448">
        <f t="shared" si="124"/>
        <v>0</v>
      </c>
      <c r="AB448">
        <f t="shared" si="125"/>
        <v>11</v>
      </c>
    </row>
    <row r="449" spans="1:28" x14ac:dyDescent="0.25">
      <c r="A449" s="2" t="s">
        <v>65</v>
      </c>
      <c r="B449" s="3">
        <v>9</v>
      </c>
      <c r="C449" s="3">
        <v>8</v>
      </c>
      <c r="D449" s="3">
        <v>23</v>
      </c>
      <c r="E449" s="3">
        <v>64.5</v>
      </c>
      <c r="F449" s="3">
        <v>145.11111111111111</v>
      </c>
      <c r="G449" s="3">
        <v>9</v>
      </c>
      <c r="H449" s="3">
        <v>81.653660000000002</v>
      </c>
      <c r="I449" s="3">
        <v>25</v>
      </c>
      <c r="J449" s="3">
        <v>30</v>
      </c>
      <c r="K449">
        <f t="shared" si="108"/>
        <v>24.520908866320802</v>
      </c>
      <c r="L449">
        <f t="shared" si="115"/>
        <v>0</v>
      </c>
      <c r="M449">
        <f t="shared" si="116"/>
        <v>1</v>
      </c>
      <c r="N449">
        <f t="shared" si="117"/>
        <v>0</v>
      </c>
      <c r="O449">
        <f t="shared" si="118"/>
        <v>0</v>
      </c>
      <c r="P449">
        <f t="shared" si="109"/>
        <v>0</v>
      </c>
      <c r="Q449">
        <f t="shared" si="110"/>
        <v>1</v>
      </c>
      <c r="R449">
        <f t="shared" si="111"/>
        <v>0</v>
      </c>
      <c r="S449">
        <f t="shared" si="112"/>
        <v>0</v>
      </c>
      <c r="T449">
        <f t="shared" si="113"/>
        <v>0</v>
      </c>
      <c r="U449">
        <f t="shared" si="114"/>
        <v>0</v>
      </c>
      <c r="V449">
        <f t="shared" si="119"/>
        <v>1</v>
      </c>
      <c r="W449">
        <f t="shared" si="120"/>
        <v>0</v>
      </c>
      <c r="X449">
        <f t="shared" si="121"/>
        <v>0</v>
      </c>
      <c r="Y449">
        <f t="shared" si="122"/>
        <v>0</v>
      </c>
      <c r="Z449">
        <f t="shared" si="123"/>
        <v>0</v>
      </c>
      <c r="AA449">
        <f t="shared" si="124"/>
        <v>0</v>
      </c>
      <c r="AB449">
        <f t="shared" si="125"/>
        <v>5</v>
      </c>
    </row>
    <row r="450" spans="1:28" x14ac:dyDescent="0.25">
      <c r="A450" s="2" t="s">
        <v>518</v>
      </c>
      <c r="B450" s="3">
        <v>14</v>
      </c>
      <c r="C450" s="3">
        <v>6</v>
      </c>
      <c r="D450" s="3">
        <v>33</v>
      </c>
      <c r="E450" s="3">
        <v>68.666666666666671</v>
      </c>
      <c r="F450" s="3">
        <v>196.28571428571428</v>
      </c>
      <c r="G450" s="3">
        <v>14</v>
      </c>
      <c r="H450" s="3">
        <v>72.665300000000002</v>
      </c>
      <c r="I450" s="3">
        <v>26</v>
      </c>
      <c r="J450" s="3">
        <v>30</v>
      </c>
      <c r="K450">
        <f t="shared" si="108"/>
        <v>29.265239756002313</v>
      </c>
      <c r="L450">
        <f t="shared" si="115"/>
        <v>0</v>
      </c>
      <c r="M450">
        <f t="shared" si="116"/>
        <v>0</v>
      </c>
      <c r="N450">
        <f t="shared" si="117"/>
        <v>1</v>
      </c>
      <c r="O450">
        <f t="shared" si="118"/>
        <v>0</v>
      </c>
      <c r="P450">
        <f t="shared" si="109"/>
        <v>0</v>
      </c>
      <c r="Q450">
        <f t="shared" si="110"/>
        <v>0</v>
      </c>
      <c r="R450">
        <f t="shared" si="111"/>
        <v>0</v>
      </c>
      <c r="S450">
        <f t="shared" si="112"/>
        <v>1</v>
      </c>
      <c r="T450">
        <f t="shared" si="113"/>
        <v>0</v>
      </c>
      <c r="U450">
        <f t="shared" si="114"/>
        <v>0</v>
      </c>
      <c r="V450">
        <f t="shared" si="119"/>
        <v>1</v>
      </c>
      <c r="W450">
        <f t="shared" si="120"/>
        <v>0</v>
      </c>
      <c r="X450">
        <f t="shared" si="121"/>
        <v>0</v>
      </c>
      <c r="Y450">
        <f t="shared" si="122"/>
        <v>0</v>
      </c>
      <c r="Z450">
        <f t="shared" si="123"/>
        <v>0</v>
      </c>
      <c r="AA450">
        <f t="shared" si="124"/>
        <v>0</v>
      </c>
      <c r="AB450">
        <f t="shared" si="125"/>
        <v>4</v>
      </c>
    </row>
    <row r="451" spans="1:28" x14ac:dyDescent="0.25">
      <c r="A451" s="2" t="s">
        <v>493</v>
      </c>
      <c r="B451" s="3">
        <v>3</v>
      </c>
      <c r="C451" s="3">
        <v>3</v>
      </c>
      <c r="D451" s="3">
        <v>33</v>
      </c>
      <c r="E451" s="3">
        <v>68.666666666666671</v>
      </c>
      <c r="F451" s="3">
        <v>262</v>
      </c>
      <c r="G451" s="3">
        <v>3</v>
      </c>
      <c r="H451" s="3">
        <v>70.967830000000006</v>
      </c>
      <c r="I451" s="3">
        <v>28</v>
      </c>
      <c r="J451" s="3">
        <v>29</v>
      </c>
      <c r="K451">
        <f t="shared" si="108"/>
        <v>39.062918276934674</v>
      </c>
      <c r="L451">
        <f t="shared" si="115"/>
        <v>0</v>
      </c>
      <c r="M451">
        <f t="shared" si="116"/>
        <v>0</v>
      </c>
      <c r="N451">
        <f t="shared" si="117"/>
        <v>0</v>
      </c>
      <c r="O451">
        <f t="shared" si="118"/>
        <v>1</v>
      </c>
      <c r="P451">
        <f t="shared" si="109"/>
        <v>0</v>
      </c>
      <c r="Q451">
        <f t="shared" si="110"/>
        <v>0</v>
      </c>
      <c r="R451">
        <f t="shared" si="111"/>
        <v>0</v>
      </c>
      <c r="S451">
        <f t="shared" si="112"/>
        <v>0</v>
      </c>
      <c r="T451">
        <f t="shared" si="113"/>
        <v>0</v>
      </c>
      <c r="U451">
        <f t="shared" si="114"/>
        <v>1</v>
      </c>
      <c r="V451">
        <f t="shared" si="119"/>
        <v>1</v>
      </c>
      <c r="W451">
        <f t="shared" si="120"/>
        <v>0</v>
      </c>
      <c r="X451">
        <f t="shared" si="121"/>
        <v>0</v>
      </c>
      <c r="Y451">
        <f t="shared" si="122"/>
        <v>0</v>
      </c>
      <c r="Z451">
        <f t="shared" si="123"/>
        <v>0</v>
      </c>
      <c r="AA451">
        <f t="shared" si="124"/>
        <v>0</v>
      </c>
      <c r="AB451">
        <f t="shared" si="125"/>
        <v>1</v>
      </c>
    </row>
    <row r="452" spans="1:28" x14ac:dyDescent="0.25">
      <c r="A452" s="2" t="s">
        <v>859</v>
      </c>
      <c r="B452" s="3">
        <v>2</v>
      </c>
      <c r="C452" s="3">
        <v>2</v>
      </c>
      <c r="D452" s="3"/>
      <c r="E452" s="3">
        <v>59</v>
      </c>
      <c r="F452" s="3">
        <v>117</v>
      </c>
      <c r="G452" s="3">
        <v>2</v>
      </c>
      <c r="H452" s="3">
        <v>74.642030000000005</v>
      </c>
      <c r="I452" s="3">
        <v>28</v>
      </c>
      <c r="J452" s="3">
        <v>30</v>
      </c>
      <c r="K452">
        <f t="shared" si="108"/>
        <v>23.628555012927318</v>
      </c>
      <c r="L452">
        <f t="shared" si="115"/>
        <v>0</v>
      </c>
      <c r="M452">
        <f t="shared" si="116"/>
        <v>1</v>
      </c>
      <c r="N452">
        <f t="shared" si="117"/>
        <v>0</v>
      </c>
      <c r="O452">
        <f t="shared" si="118"/>
        <v>0</v>
      </c>
      <c r="P452">
        <f t="shared" si="109"/>
        <v>0</v>
      </c>
      <c r="Q452">
        <f t="shared" si="110"/>
        <v>1</v>
      </c>
      <c r="R452">
        <f t="shared" si="111"/>
        <v>0</v>
      </c>
      <c r="S452">
        <f t="shared" si="112"/>
        <v>0</v>
      </c>
      <c r="T452">
        <f t="shared" si="113"/>
        <v>0</v>
      </c>
      <c r="U452">
        <f t="shared" si="114"/>
        <v>0</v>
      </c>
      <c r="V452">
        <f t="shared" si="119"/>
        <v>1</v>
      </c>
      <c r="W452">
        <f t="shared" si="120"/>
        <v>0</v>
      </c>
      <c r="X452">
        <f t="shared" si="121"/>
        <v>0</v>
      </c>
      <c r="Y452">
        <f t="shared" si="122"/>
        <v>0</v>
      </c>
      <c r="Z452">
        <f t="shared" si="123"/>
        <v>0</v>
      </c>
      <c r="AA452">
        <f t="shared" si="124"/>
        <v>0</v>
      </c>
      <c r="AB452">
        <f t="shared" si="125"/>
        <v>2</v>
      </c>
    </row>
    <row r="453" spans="1:28" x14ac:dyDescent="0.25">
      <c r="A453" s="2" t="s">
        <v>967</v>
      </c>
      <c r="B453" s="3">
        <v>2</v>
      </c>
      <c r="C453" s="3">
        <v>2</v>
      </c>
      <c r="D453" s="3">
        <v>33</v>
      </c>
      <c r="E453" s="3">
        <v>67</v>
      </c>
      <c r="F453" s="3">
        <v>204</v>
      </c>
      <c r="G453" s="3">
        <v>3</v>
      </c>
      <c r="H453" s="3">
        <v>54.954140000000002</v>
      </c>
      <c r="I453" s="3">
        <v>28</v>
      </c>
      <c r="J453" s="3">
        <v>30</v>
      </c>
      <c r="K453">
        <f t="shared" ref="K453:K516" si="126">BMI(GETPIVOTDATA("Average of height",$A$4,"Subject",A453),GETPIVOTDATA("Average of weight",$A$4,"Subject",A453))</f>
        <v>31.947427043885053</v>
      </c>
      <c r="L453">
        <f t="shared" si="115"/>
        <v>0</v>
      </c>
      <c r="M453">
        <f t="shared" si="116"/>
        <v>0</v>
      </c>
      <c r="N453">
        <f t="shared" si="117"/>
        <v>0</v>
      </c>
      <c r="O453">
        <f t="shared" si="118"/>
        <v>1</v>
      </c>
      <c r="P453">
        <f t="shared" ref="P453:P516" si="127">Hunder67(M453,GETPIVOTDATA("Average of ageAtEntry",$A$4,"Subject",A453))</f>
        <v>0</v>
      </c>
      <c r="Q453">
        <f t="shared" ref="Q453:Q516" si="128">Hover67(M453,GETPIVOTDATA("Average of ageAtEntry",$A$4,"Subject",A453))</f>
        <v>0</v>
      </c>
      <c r="R453">
        <f t="shared" ref="R453:R516" si="129">OWunder67(N453,GETPIVOTDATA("Average of ageAtEntry",$A$4,"Subject",A453))</f>
        <v>0</v>
      </c>
      <c r="S453">
        <f t="shared" ref="S453:S516" si="130">OWover67(N453,GETPIVOTDATA("Average of ageAtEntry",$A$4,"Subject",A453))</f>
        <v>0</v>
      </c>
      <c r="T453">
        <f t="shared" ref="T453:T516" si="131">Ounder67(O453,GETPIVOTDATA("Average of ageAtEntry",$A$4,"Subject",A453))</f>
        <v>1</v>
      </c>
      <c r="U453">
        <f t="shared" ref="U453:U516" si="132">Oover67(O453,GETPIVOTDATA("Average of ageAtEntry",$A$4,"Subject",A453))</f>
        <v>0</v>
      </c>
      <c r="V453">
        <f t="shared" si="119"/>
        <v>1</v>
      </c>
      <c r="W453">
        <f t="shared" si="120"/>
        <v>0</v>
      </c>
      <c r="X453">
        <f t="shared" si="121"/>
        <v>0</v>
      </c>
      <c r="Y453">
        <f t="shared" si="122"/>
        <v>0</v>
      </c>
      <c r="Z453">
        <f t="shared" si="123"/>
        <v>0</v>
      </c>
      <c r="AA453">
        <f t="shared" si="124"/>
        <v>0</v>
      </c>
      <c r="AB453">
        <f t="shared" si="125"/>
        <v>2</v>
      </c>
    </row>
    <row r="454" spans="1:28" x14ac:dyDescent="0.25">
      <c r="A454" s="2" t="s">
        <v>82</v>
      </c>
      <c r="B454" s="3">
        <v>14</v>
      </c>
      <c r="C454" s="3">
        <v>7</v>
      </c>
      <c r="D454" s="3">
        <v>33</v>
      </c>
      <c r="E454" s="3">
        <v>62.142857142857146</v>
      </c>
      <c r="F454" s="3">
        <v>135.57142857142858</v>
      </c>
      <c r="G454" s="3">
        <v>14</v>
      </c>
      <c r="H454" s="3">
        <v>69.166320000000013</v>
      </c>
      <c r="I454" s="3">
        <v>27</v>
      </c>
      <c r="J454" s="3">
        <v>30</v>
      </c>
      <c r="K454">
        <f t="shared" si="126"/>
        <v>24.679767472585546</v>
      </c>
      <c r="L454">
        <f t="shared" ref="L454:L517" si="133">underWeight(K454)</f>
        <v>0</v>
      </c>
      <c r="M454">
        <f t="shared" ref="M454:M517" si="134">healthy(K454)</f>
        <v>1</v>
      </c>
      <c r="N454">
        <f t="shared" ref="N454:N517" si="135">overWeight(K454)</f>
        <v>0</v>
      </c>
      <c r="O454">
        <f t="shared" ref="O454:O517" si="136">obese(K454)</f>
        <v>0</v>
      </c>
      <c r="P454">
        <f t="shared" si="127"/>
        <v>0</v>
      </c>
      <c r="Q454">
        <f t="shared" si="128"/>
        <v>1</v>
      </c>
      <c r="R454">
        <f t="shared" si="129"/>
        <v>0</v>
      </c>
      <c r="S454">
        <f t="shared" si="130"/>
        <v>0</v>
      </c>
      <c r="T454">
        <f t="shared" si="131"/>
        <v>0</v>
      </c>
      <c r="U454">
        <f t="shared" si="132"/>
        <v>0</v>
      </c>
      <c r="V454">
        <f t="shared" ref="V454:V517" si="137">cognitivelyNormal(GETPIVOTDATA("Min of mmse",$A$4,"Subject",A454))</f>
        <v>1</v>
      </c>
      <c r="W454">
        <f t="shared" ref="W454:W517" si="138">Dementia(GETPIVOTDATA("Min of mmse",$A$4,"Subject",A454))</f>
        <v>0</v>
      </c>
      <c r="X454">
        <f t="shared" ref="X454:X517" si="139">underweightanddementia(L454,W454)</f>
        <v>0</v>
      </c>
      <c r="Y454">
        <f t="shared" ref="Y454:Y517" si="140">healthyanddementia(M454,W454)</f>
        <v>0</v>
      </c>
      <c r="Z454">
        <f t="shared" ref="Z454:Z517" si="141">overweightanddementia(N454,W454)</f>
        <v>0</v>
      </c>
      <c r="AA454">
        <f t="shared" ref="AA454:AA517" si="142">obeseanddementia(O454,W454)</f>
        <v>0</v>
      </c>
      <c r="AB454">
        <f t="shared" ref="AB454:AB517" si="143">GETPIVOTDATA("Max of mmse",$A$4,"Subject",A454)-GETPIVOTDATA("Min of mmse",$A$4,"Subject",A454)</f>
        <v>3</v>
      </c>
    </row>
    <row r="455" spans="1:28" x14ac:dyDescent="0.25">
      <c r="A455" s="2" t="s">
        <v>734</v>
      </c>
      <c r="B455" s="3">
        <v>3</v>
      </c>
      <c r="C455" s="3">
        <v>3</v>
      </c>
      <c r="D455" s="3">
        <v>33</v>
      </c>
      <c r="E455" s="3">
        <v>67.666666666666671</v>
      </c>
      <c r="F455" s="3">
        <v>212</v>
      </c>
      <c r="G455" s="3">
        <v>3</v>
      </c>
      <c r="H455" s="3">
        <v>66.160163999999995</v>
      </c>
      <c r="I455" s="3">
        <v>26</v>
      </c>
      <c r="J455" s="3">
        <v>28</v>
      </c>
      <c r="K455">
        <f t="shared" si="126"/>
        <v>32.549297483559414</v>
      </c>
      <c r="L455">
        <f t="shared" si="133"/>
        <v>0</v>
      </c>
      <c r="M455">
        <f t="shared" si="134"/>
        <v>0</v>
      </c>
      <c r="N455">
        <f t="shared" si="135"/>
        <v>0</v>
      </c>
      <c r="O455">
        <f t="shared" si="136"/>
        <v>1</v>
      </c>
      <c r="P455">
        <f t="shared" si="127"/>
        <v>0</v>
      </c>
      <c r="Q455">
        <f t="shared" si="128"/>
        <v>0</v>
      </c>
      <c r="R455">
        <f t="shared" si="129"/>
        <v>0</v>
      </c>
      <c r="S455">
        <f t="shared" si="130"/>
        <v>0</v>
      </c>
      <c r="T455">
        <f t="shared" si="131"/>
        <v>1</v>
      </c>
      <c r="U455">
        <f t="shared" si="132"/>
        <v>0</v>
      </c>
      <c r="V455">
        <f t="shared" si="137"/>
        <v>1</v>
      </c>
      <c r="W455">
        <f t="shared" si="138"/>
        <v>0</v>
      </c>
      <c r="X455">
        <f t="shared" si="139"/>
        <v>0</v>
      </c>
      <c r="Y455">
        <f t="shared" si="140"/>
        <v>0</v>
      </c>
      <c r="Z455">
        <f t="shared" si="141"/>
        <v>0</v>
      </c>
      <c r="AA455">
        <f t="shared" si="142"/>
        <v>0</v>
      </c>
      <c r="AB455">
        <f t="shared" si="143"/>
        <v>2</v>
      </c>
    </row>
    <row r="456" spans="1:28" x14ac:dyDescent="0.25">
      <c r="A456" s="2" t="s">
        <v>180</v>
      </c>
      <c r="B456" s="3">
        <v>4</v>
      </c>
      <c r="C456" s="3">
        <v>4</v>
      </c>
      <c r="D456" s="3">
        <v>44</v>
      </c>
      <c r="E456" s="3">
        <v>61.5</v>
      </c>
      <c r="F456" s="3">
        <v>142.25</v>
      </c>
      <c r="G456" s="3">
        <v>4</v>
      </c>
      <c r="H456" s="3">
        <v>54.392882999999998</v>
      </c>
      <c r="I456" s="3">
        <v>29</v>
      </c>
      <c r="J456" s="3">
        <v>30</v>
      </c>
      <c r="K456">
        <f t="shared" si="126"/>
        <v>26.43975147068544</v>
      </c>
      <c r="L456">
        <f t="shared" si="133"/>
        <v>0</v>
      </c>
      <c r="M456">
        <f t="shared" si="134"/>
        <v>0</v>
      </c>
      <c r="N456">
        <f t="shared" si="135"/>
        <v>1</v>
      </c>
      <c r="O456">
        <f t="shared" si="136"/>
        <v>0</v>
      </c>
      <c r="P456">
        <f t="shared" si="127"/>
        <v>0</v>
      </c>
      <c r="Q456">
        <f t="shared" si="128"/>
        <v>0</v>
      </c>
      <c r="R456">
        <f t="shared" si="129"/>
        <v>1</v>
      </c>
      <c r="S456">
        <f t="shared" si="130"/>
        <v>0</v>
      </c>
      <c r="T456">
        <f t="shared" si="131"/>
        <v>0</v>
      </c>
      <c r="U456">
        <f t="shared" si="132"/>
        <v>0</v>
      </c>
      <c r="V456">
        <f t="shared" si="137"/>
        <v>1</v>
      </c>
      <c r="W456">
        <f t="shared" si="138"/>
        <v>0</v>
      </c>
      <c r="X456">
        <f t="shared" si="139"/>
        <v>0</v>
      </c>
      <c r="Y456">
        <f t="shared" si="140"/>
        <v>0</v>
      </c>
      <c r="Z456">
        <f t="shared" si="141"/>
        <v>0</v>
      </c>
      <c r="AA456">
        <f t="shared" si="142"/>
        <v>0</v>
      </c>
      <c r="AB456">
        <f t="shared" si="143"/>
        <v>1</v>
      </c>
    </row>
    <row r="457" spans="1:28" x14ac:dyDescent="0.25">
      <c r="A457" s="2" t="s">
        <v>220</v>
      </c>
      <c r="B457" s="3">
        <v>3</v>
      </c>
      <c r="C457" s="3">
        <v>3</v>
      </c>
      <c r="D457" s="3">
        <v>33</v>
      </c>
      <c r="E457" s="3">
        <v>67.333333333333329</v>
      </c>
      <c r="F457" s="3">
        <v>206.33333333333334</v>
      </c>
      <c r="G457" s="3">
        <v>3</v>
      </c>
      <c r="H457" s="3">
        <v>62.565365000000007</v>
      </c>
      <c r="I457" s="3">
        <v>30</v>
      </c>
      <c r="J457" s="3">
        <v>30</v>
      </c>
      <c r="K457">
        <f t="shared" si="126"/>
        <v>31.993701597882566</v>
      </c>
      <c r="L457">
        <f t="shared" si="133"/>
        <v>0</v>
      </c>
      <c r="M457">
        <f t="shared" si="134"/>
        <v>0</v>
      </c>
      <c r="N457">
        <f t="shared" si="135"/>
        <v>0</v>
      </c>
      <c r="O457">
        <f t="shared" si="136"/>
        <v>1</v>
      </c>
      <c r="P457">
        <f t="shared" si="127"/>
        <v>0</v>
      </c>
      <c r="Q457">
        <f t="shared" si="128"/>
        <v>0</v>
      </c>
      <c r="R457">
        <f t="shared" si="129"/>
        <v>0</v>
      </c>
      <c r="S457">
        <f t="shared" si="130"/>
        <v>0</v>
      </c>
      <c r="T457">
        <f t="shared" si="131"/>
        <v>1</v>
      </c>
      <c r="U457">
        <f t="shared" si="132"/>
        <v>0</v>
      </c>
      <c r="V457">
        <f t="shared" si="137"/>
        <v>1</v>
      </c>
      <c r="W457">
        <f t="shared" si="138"/>
        <v>0</v>
      </c>
      <c r="X457">
        <f t="shared" si="139"/>
        <v>0</v>
      </c>
      <c r="Y457">
        <f t="shared" si="140"/>
        <v>0</v>
      </c>
      <c r="Z457">
        <f t="shared" si="141"/>
        <v>0</v>
      </c>
      <c r="AA457">
        <f t="shared" si="142"/>
        <v>0</v>
      </c>
      <c r="AB457">
        <f t="shared" si="143"/>
        <v>0</v>
      </c>
    </row>
    <row r="458" spans="1:28" x14ac:dyDescent="0.25">
      <c r="A458" s="2" t="s">
        <v>896</v>
      </c>
      <c r="B458" s="3">
        <v>2</v>
      </c>
      <c r="C458" s="3">
        <v>2</v>
      </c>
      <c r="D458" s="3">
        <v>33</v>
      </c>
      <c r="E458" s="3">
        <v>60</v>
      </c>
      <c r="F458" s="3">
        <v>137</v>
      </c>
      <c r="G458" s="3">
        <v>3</v>
      </c>
      <c r="H458" s="3">
        <v>69.368930000000006</v>
      </c>
      <c r="I458" s="3">
        <v>29</v>
      </c>
      <c r="J458" s="3">
        <v>29</v>
      </c>
      <c r="K458">
        <f t="shared" si="126"/>
        <v>26.753055555555555</v>
      </c>
      <c r="L458">
        <f t="shared" si="133"/>
        <v>0</v>
      </c>
      <c r="M458">
        <f t="shared" si="134"/>
        <v>0</v>
      </c>
      <c r="N458">
        <f t="shared" si="135"/>
        <v>1</v>
      </c>
      <c r="O458">
        <f t="shared" si="136"/>
        <v>0</v>
      </c>
      <c r="P458">
        <f t="shared" si="127"/>
        <v>0</v>
      </c>
      <c r="Q458">
        <f t="shared" si="128"/>
        <v>0</v>
      </c>
      <c r="R458">
        <f t="shared" si="129"/>
        <v>0</v>
      </c>
      <c r="S458">
        <f t="shared" si="130"/>
        <v>1</v>
      </c>
      <c r="T458">
        <f t="shared" si="131"/>
        <v>0</v>
      </c>
      <c r="U458">
        <f t="shared" si="132"/>
        <v>0</v>
      </c>
      <c r="V458">
        <f t="shared" si="137"/>
        <v>1</v>
      </c>
      <c r="W458">
        <f t="shared" si="138"/>
        <v>0</v>
      </c>
      <c r="X458">
        <f t="shared" si="139"/>
        <v>0</v>
      </c>
      <c r="Y458">
        <f t="shared" si="140"/>
        <v>0</v>
      </c>
      <c r="Z458">
        <f t="shared" si="141"/>
        <v>0</v>
      </c>
      <c r="AA458">
        <f t="shared" si="142"/>
        <v>0</v>
      </c>
      <c r="AB458">
        <f t="shared" si="143"/>
        <v>0</v>
      </c>
    </row>
    <row r="459" spans="1:28" x14ac:dyDescent="0.25">
      <c r="A459" s="2" t="s">
        <v>637</v>
      </c>
      <c r="B459" s="3">
        <v>7</v>
      </c>
      <c r="C459" s="3">
        <v>7</v>
      </c>
      <c r="D459" s="3">
        <v>34</v>
      </c>
      <c r="E459" s="3">
        <v>67</v>
      </c>
      <c r="F459" s="3">
        <v>126.28571428571429</v>
      </c>
      <c r="G459" s="3">
        <v>7</v>
      </c>
      <c r="H459" s="3">
        <v>72.11499000000002</v>
      </c>
      <c r="I459" s="3">
        <v>29</v>
      </c>
      <c r="J459" s="3">
        <v>30</v>
      </c>
      <c r="K459">
        <f t="shared" si="126"/>
        <v>19.776978646214559</v>
      </c>
      <c r="L459">
        <f t="shared" si="133"/>
        <v>0</v>
      </c>
      <c r="M459">
        <f t="shared" si="134"/>
        <v>1</v>
      </c>
      <c r="N459">
        <f t="shared" si="135"/>
        <v>0</v>
      </c>
      <c r="O459">
        <f t="shared" si="136"/>
        <v>0</v>
      </c>
      <c r="P459">
        <f t="shared" si="127"/>
        <v>0</v>
      </c>
      <c r="Q459">
        <f t="shared" si="128"/>
        <v>1</v>
      </c>
      <c r="R459">
        <f t="shared" si="129"/>
        <v>0</v>
      </c>
      <c r="S459">
        <f t="shared" si="130"/>
        <v>0</v>
      </c>
      <c r="T459">
        <f t="shared" si="131"/>
        <v>0</v>
      </c>
      <c r="U459">
        <f t="shared" si="132"/>
        <v>0</v>
      </c>
      <c r="V459">
        <f t="shared" si="137"/>
        <v>1</v>
      </c>
      <c r="W459">
        <f t="shared" si="138"/>
        <v>0</v>
      </c>
      <c r="X459">
        <f t="shared" si="139"/>
        <v>0</v>
      </c>
      <c r="Y459">
        <f t="shared" si="140"/>
        <v>0</v>
      </c>
      <c r="Z459">
        <f t="shared" si="141"/>
        <v>0</v>
      </c>
      <c r="AA459">
        <f t="shared" si="142"/>
        <v>0</v>
      </c>
      <c r="AB459">
        <f t="shared" si="143"/>
        <v>1</v>
      </c>
    </row>
    <row r="460" spans="1:28" x14ac:dyDescent="0.25">
      <c r="A460" s="2" t="s">
        <v>39</v>
      </c>
      <c r="B460" s="3">
        <v>2</v>
      </c>
      <c r="C460" s="3">
        <v>2</v>
      </c>
      <c r="D460" s="3">
        <v>33</v>
      </c>
      <c r="E460" s="3">
        <v>66</v>
      </c>
      <c r="F460" s="3">
        <v>161</v>
      </c>
      <c r="G460" s="3">
        <v>3</v>
      </c>
      <c r="H460" s="3">
        <v>65.177279999999996</v>
      </c>
      <c r="I460" s="3">
        <v>25</v>
      </c>
      <c r="J460" s="3">
        <v>27</v>
      </c>
      <c r="K460">
        <f t="shared" si="126"/>
        <v>25.983241505968778</v>
      </c>
      <c r="L460">
        <f t="shared" si="133"/>
        <v>0</v>
      </c>
      <c r="M460">
        <f t="shared" si="134"/>
        <v>0</v>
      </c>
      <c r="N460">
        <f t="shared" si="135"/>
        <v>1</v>
      </c>
      <c r="O460">
        <f t="shared" si="136"/>
        <v>0</v>
      </c>
      <c r="P460">
        <f t="shared" si="127"/>
        <v>0</v>
      </c>
      <c r="Q460">
        <f t="shared" si="128"/>
        <v>0</v>
      </c>
      <c r="R460">
        <f t="shared" si="129"/>
        <v>1</v>
      </c>
      <c r="S460">
        <f t="shared" si="130"/>
        <v>0</v>
      </c>
      <c r="T460">
        <f t="shared" si="131"/>
        <v>0</v>
      </c>
      <c r="U460">
        <f t="shared" si="132"/>
        <v>0</v>
      </c>
      <c r="V460">
        <f t="shared" si="137"/>
        <v>1</v>
      </c>
      <c r="W460">
        <f t="shared" si="138"/>
        <v>0</v>
      </c>
      <c r="X460">
        <f t="shared" si="139"/>
        <v>0</v>
      </c>
      <c r="Y460">
        <f t="shared" si="140"/>
        <v>0</v>
      </c>
      <c r="Z460">
        <f t="shared" si="141"/>
        <v>0</v>
      </c>
      <c r="AA460">
        <f t="shared" si="142"/>
        <v>0</v>
      </c>
      <c r="AB460">
        <f t="shared" si="143"/>
        <v>2</v>
      </c>
    </row>
    <row r="461" spans="1:28" x14ac:dyDescent="0.25">
      <c r="A461" s="2" t="s">
        <v>736</v>
      </c>
      <c r="B461" s="3">
        <v>7</v>
      </c>
      <c r="C461" s="3">
        <v>7</v>
      </c>
      <c r="D461" s="3">
        <v>44</v>
      </c>
      <c r="E461" s="3">
        <v>63.857142857142854</v>
      </c>
      <c r="F461" s="3">
        <v>147</v>
      </c>
      <c r="G461" s="3">
        <v>7</v>
      </c>
      <c r="H461" s="3">
        <v>72.158799999999999</v>
      </c>
      <c r="I461" s="3">
        <v>19</v>
      </c>
      <c r="J461" s="3">
        <v>28</v>
      </c>
      <c r="K461">
        <f t="shared" si="126"/>
        <v>25.34274732369413</v>
      </c>
      <c r="L461">
        <f t="shared" si="133"/>
        <v>0</v>
      </c>
      <c r="M461">
        <f t="shared" si="134"/>
        <v>0</v>
      </c>
      <c r="N461">
        <f t="shared" si="135"/>
        <v>1</v>
      </c>
      <c r="O461">
        <f t="shared" si="136"/>
        <v>0</v>
      </c>
      <c r="P461">
        <f t="shared" si="127"/>
        <v>0</v>
      </c>
      <c r="Q461">
        <f t="shared" si="128"/>
        <v>0</v>
      </c>
      <c r="R461">
        <f t="shared" si="129"/>
        <v>0</v>
      </c>
      <c r="S461">
        <f t="shared" si="130"/>
        <v>1</v>
      </c>
      <c r="T461">
        <f t="shared" si="131"/>
        <v>0</v>
      </c>
      <c r="U461">
        <f t="shared" si="132"/>
        <v>0</v>
      </c>
      <c r="V461">
        <f t="shared" si="137"/>
        <v>0</v>
      </c>
      <c r="W461">
        <f t="shared" si="138"/>
        <v>1</v>
      </c>
      <c r="X461">
        <f t="shared" si="139"/>
        <v>0</v>
      </c>
      <c r="Y461">
        <f t="shared" si="140"/>
        <v>0</v>
      </c>
      <c r="Z461">
        <f t="shared" si="141"/>
        <v>1</v>
      </c>
      <c r="AA461">
        <f t="shared" si="142"/>
        <v>0</v>
      </c>
      <c r="AB461">
        <f t="shared" si="143"/>
        <v>9</v>
      </c>
    </row>
    <row r="462" spans="1:28" x14ac:dyDescent="0.25">
      <c r="A462" s="2" t="s">
        <v>1064</v>
      </c>
      <c r="B462" s="3">
        <v>3</v>
      </c>
      <c r="C462" s="3">
        <v>3</v>
      </c>
      <c r="D462" s="3">
        <v>33</v>
      </c>
      <c r="E462" s="3">
        <v>69</v>
      </c>
      <c r="F462" s="3">
        <v>197.33333333333334</v>
      </c>
      <c r="G462" s="3">
        <v>3</v>
      </c>
      <c r="H462" s="3">
        <v>80.353179999999995</v>
      </c>
      <c r="I462" s="3">
        <v>24</v>
      </c>
      <c r="J462" s="3">
        <v>29</v>
      </c>
      <c r="K462">
        <f t="shared" si="126"/>
        <v>29.137856192676608</v>
      </c>
      <c r="L462">
        <f t="shared" si="133"/>
        <v>0</v>
      </c>
      <c r="M462">
        <f t="shared" si="134"/>
        <v>0</v>
      </c>
      <c r="N462">
        <f t="shared" si="135"/>
        <v>1</v>
      </c>
      <c r="O462">
        <f t="shared" si="136"/>
        <v>0</v>
      </c>
      <c r="P462">
        <f t="shared" si="127"/>
        <v>0</v>
      </c>
      <c r="Q462">
        <f t="shared" si="128"/>
        <v>0</v>
      </c>
      <c r="R462">
        <f t="shared" si="129"/>
        <v>0</v>
      </c>
      <c r="S462">
        <f t="shared" si="130"/>
        <v>1</v>
      </c>
      <c r="T462">
        <f t="shared" si="131"/>
        <v>0</v>
      </c>
      <c r="U462">
        <f t="shared" si="132"/>
        <v>0</v>
      </c>
      <c r="V462">
        <f t="shared" si="137"/>
        <v>0</v>
      </c>
      <c r="W462">
        <f t="shared" si="138"/>
        <v>1</v>
      </c>
      <c r="X462">
        <f t="shared" si="139"/>
        <v>0</v>
      </c>
      <c r="Y462">
        <f t="shared" si="140"/>
        <v>0</v>
      </c>
      <c r="Z462">
        <f t="shared" si="141"/>
        <v>1</v>
      </c>
      <c r="AA462">
        <f t="shared" si="142"/>
        <v>0</v>
      </c>
      <c r="AB462">
        <f t="shared" si="143"/>
        <v>5</v>
      </c>
    </row>
    <row r="463" spans="1:28" x14ac:dyDescent="0.25">
      <c r="A463" s="2" t="s">
        <v>477</v>
      </c>
      <c r="B463" s="3">
        <v>2</v>
      </c>
      <c r="C463" s="3">
        <v>2</v>
      </c>
      <c r="D463" s="3">
        <v>34</v>
      </c>
      <c r="E463" s="3">
        <v>63.5</v>
      </c>
      <c r="F463" s="3">
        <v>138</v>
      </c>
      <c r="G463" s="3">
        <v>2</v>
      </c>
      <c r="H463" s="3">
        <v>79.704314999999994</v>
      </c>
      <c r="I463" s="3">
        <v>26</v>
      </c>
      <c r="J463" s="3">
        <v>27</v>
      </c>
      <c r="K463">
        <f t="shared" si="126"/>
        <v>24.059520119040236</v>
      </c>
      <c r="L463">
        <f t="shared" si="133"/>
        <v>0</v>
      </c>
      <c r="M463">
        <f t="shared" si="134"/>
        <v>1</v>
      </c>
      <c r="N463">
        <f t="shared" si="135"/>
        <v>0</v>
      </c>
      <c r="O463">
        <f t="shared" si="136"/>
        <v>0</v>
      </c>
      <c r="P463">
        <f t="shared" si="127"/>
        <v>0</v>
      </c>
      <c r="Q463">
        <f t="shared" si="128"/>
        <v>1</v>
      </c>
      <c r="R463">
        <f t="shared" si="129"/>
        <v>0</v>
      </c>
      <c r="S463">
        <f t="shared" si="130"/>
        <v>0</v>
      </c>
      <c r="T463">
        <f t="shared" si="131"/>
        <v>0</v>
      </c>
      <c r="U463">
        <f t="shared" si="132"/>
        <v>0</v>
      </c>
      <c r="V463">
        <f t="shared" si="137"/>
        <v>1</v>
      </c>
      <c r="W463">
        <f t="shared" si="138"/>
        <v>0</v>
      </c>
      <c r="X463">
        <f t="shared" si="139"/>
        <v>0</v>
      </c>
      <c r="Y463">
        <f t="shared" si="140"/>
        <v>0</v>
      </c>
      <c r="Z463">
        <f t="shared" si="141"/>
        <v>0</v>
      </c>
      <c r="AA463">
        <f t="shared" si="142"/>
        <v>0</v>
      </c>
      <c r="AB463">
        <f t="shared" si="143"/>
        <v>1</v>
      </c>
    </row>
    <row r="464" spans="1:28" x14ac:dyDescent="0.25">
      <c r="A464" s="2" t="s">
        <v>1139</v>
      </c>
      <c r="B464" s="3">
        <v>2</v>
      </c>
      <c r="C464" s="3">
        <v>2</v>
      </c>
      <c r="D464" s="3">
        <v>23</v>
      </c>
      <c r="E464" s="3">
        <v>62.5</v>
      </c>
      <c r="F464" s="3">
        <v>116</v>
      </c>
      <c r="G464" s="3">
        <v>3</v>
      </c>
      <c r="H464" s="3">
        <v>57.344283999999995</v>
      </c>
      <c r="I464" s="3">
        <v>30</v>
      </c>
      <c r="J464" s="3">
        <v>30</v>
      </c>
      <c r="K464">
        <f t="shared" si="126"/>
        <v>20.876287999999999</v>
      </c>
      <c r="L464">
        <f t="shared" si="133"/>
        <v>0</v>
      </c>
      <c r="M464">
        <f t="shared" si="134"/>
        <v>1</v>
      </c>
      <c r="N464">
        <f t="shared" si="135"/>
        <v>0</v>
      </c>
      <c r="O464">
        <f t="shared" si="136"/>
        <v>0</v>
      </c>
      <c r="P464">
        <f t="shared" si="127"/>
        <v>1</v>
      </c>
      <c r="Q464">
        <f t="shared" si="128"/>
        <v>0</v>
      </c>
      <c r="R464">
        <f t="shared" si="129"/>
        <v>0</v>
      </c>
      <c r="S464">
        <f t="shared" si="130"/>
        <v>0</v>
      </c>
      <c r="T464">
        <f t="shared" si="131"/>
        <v>0</v>
      </c>
      <c r="U464">
        <f t="shared" si="132"/>
        <v>0</v>
      </c>
      <c r="V464">
        <f t="shared" si="137"/>
        <v>1</v>
      </c>
      <c r="W464">
        <f t="shared" si="138"/>
        <v>0</v>
      </c>
      <c r="X464">
        <f t="shared" si="139"/>
        <v>0</v>
      </c>
      <c r="Y464">
        <f t="shared" si="140"/>
        <v>0</v>
      </c>
      <c r="Z464">
        <f t="shared" si="141"/>
        <v>0</v>
      </c>
      <c r="AA464">
        <f t="shared" si="142"/>
        <v>0</v>
      </c>
      <c r="AB464">
        <f t="shared" si="143"/>
        <v>0</v>
      </c>
    </row>
    <row r="465" spans="1:28" x14ac:dyDescent="0.25">
      <c r="A465" s="2" t="s">
        <v>804</v>
      </c>
      <c r="B465" s="3">
        <v>6</v>
      </c>
      <c r="C465" s="3">
        <v>6</v>
      </c>
      <c r="D465" s="3">
        <v>23</v>
      </c>
      <c r="E465" s="3">
        <v>65.5</v>
      </c>
      <c r="F465" s="3">
        <v>212.83333333333334</v>
      </c>
      <c r="G465" s="3">
        <v>7</v>
      </c>
      <c r="H465" s="3">
        <v>67.709784999999997</v>
      </c>
      <c r="I465" s="3">
        <v>29</v>
      </c>
      <c r="J465" s="3">
        <v>30</v>
      </c>
      <c r="K465">
        <f t="shared" si="126"/>
        <v>34.874851892857841</v>
      </c>
      <c r="L465">
        <f t="shared" si="133"/>
        <v>0</v>
      </c>
      <c r="M465">
        <f t="shared" si="134"/>
        <v>0</v>
      </c>
      <c r="N465">
        <f t="shared" si="135"/>
        <v>0</v>
      </c>
      <c r="O465">
        <f t="shared" si="136"/>
        <v>1</v>
      </c>
      <c r="P465">
        <f t="shared" si="127"/>
        <v>0</v>
      </c>
      <c r="Q465">
        <f t="shared" si="128"/>
        <v>0</v>
      </c>
      <c r="R465">
        <f t="shared" si="129"/>
        <v>0</v>
      </c>
      <c r="S465">
        <f t="shared" si="130"/>
        <v>0</v>
      </c>
      <c r="T465">
        <f t="shared" si="131"/>
        <v>1</v>
      </c>
      <c r="U465">
        <f t="shared" si="132"/>
        <v>0</v>
      </c>
      <c r="V465">
        <f t="shared" si="137"/>
        <v>1</v>
      </c>
      <c r="W465">
        <f t="shared" si="138"/>
        <v>0</v>
      </c>
      <c r="X465">
        <f t="shared" si="139"/>
        <v>0</v>
      </c>
      <c r="Y465">
        <f t="shared" si="140"/>
        <v>0</v>
      </c>
      <c r="Z465">
        <f t="shared" si="141"/>
        <v>0</v>
      </c>
      <c r="AA465">
        <f t="shared" si="142"/>
        <v>0</v>
      </c>
      <c r="AB465">
        <f t="shared" si="143"/>
        <v>1</v>
      </c>
    </row>
    <row r="466" spans="1:28" x14ac:dyDescent="0.25">
      <c r="A466" s="2" t="s">
        <v>448</v>
      </c>
      <c r="B466" s="3">
        <v>5</v>
      </c>
      <c r="C466" s="3">
        <v>4</v>
      </c>
      <c r="D466" s="3">
        <v>34</v>
      </c>
      <c r="E466" s="3">
        <v>62.5</v>
      </c>
      <c r="F466" s="3">
        <v>135.4</v>
      </c>
      <c r="G466" s="3">
        <v>5</v>
      </c>
      <c r="H466" s="3">
        <v>50.182068000000001</v>
      </c>
      <c r="I466" s="3">
        <v>28</v>
      </c>
      <c r="J466" s="3">
        <v>30</v>
      </c>
      <c r="K466">
        <f t="shared" si="126"/>
        <v>24.3676672</v>
      </c>
      <c r="L466">
        <f t="shared" si="133"/>
        <v>0</v>
      </c>
      <c r="M466">
        <f t="shared" si="134"/>
        <v>1</v>
      </c>
      <c r="N466">
        <f t="shared" si="135"/>
        <v>0</v>
      </c>
      <c r="O466">
        <f t="shared" si="136"/>
        <v>0</v>
      </c>
      <c r="P466">
        <f t="shared" si="127"/>
        <v>1</v>
      </c>
      <c r="Q466">
        <f t="shared" si="128"/>
        <v>0</v>
      </c>
      <c r="R466">
        <f t="shared" si="129"/>
        <v>0</v>
      </c>
      <c r="S466">
        <f t="shared" si="130"/>
        <v>0</v>
      </c>
      <c r="T466">
        <f t="shared" si="131"/>
        <v>0</v>
      </c>
      <c r="U466">
        <f t="shared" si="132"/>
        <v>0</v>
      </c>
      <c r="V466">
        <f t="shared" si="137"/>
        <v>1</v>
      </c>
      <c r="W466">
        <f t="shared" si="138"/>
        <v>0</v>
      </c>
      <c r="X466">
        <f t="shared" si="139"/>
        <v>0</v>
      </c>
      <c r="Y466">
        <f t="shared" si="140"/>
        <v>0</v>
      </c>
      <c r="Z466">
        <f t="shared" si="141"/>
        <v>0</v>
      </c>
      <c r="AA466">
        <f t="shared" si="142"/>
        <v>0</v>
      </c>
      <c r="AB466">
        <f t="shared" si="143"/>
        <v>2</v>
      </c>
    </row>
    <row r="467" spans="1:28" x14ac:dyDescent="0.25">
      <c r="A467" s="2" t="s">
        <v>713</v>
      </c>
      <c r="B467" s="3">
        <v>4</v>
      </c>
      <c r="C467" s="3">
        <v>4</v>
      </c>
      <c r="D467" s="3">
        <v>34</v>
      </c>
      <c r="E467" s="3">
        <v>62.25</v>
      </c>
      <c r="F467" s="3">
        <v>160.5</v>
      </c>
      <c r="G467" s="3">
        <v>4</v>
      </c>
      <c r="H467" s="3">
        <v>67.619439999999997</v>
      </c>
      <c r="I467" s="3">
        <v>13</v>
      </c>
      <c r="J467" s="3">
        <v>26</v>
      </c>
      <c r="K467">
        <f t="shared" si="126"/>
        <v>29.117336817148111</v>
      </c>
      <c r="L467">
        <f t="shared" si="133"/>
        <v>0</v>
      </c>
      <c r="M467">
        <f t="shared" si="134"/>
        <v>0</v>
      </c>
      <c r="N467">
        <f t="shared" si="135"/>
        <v>1</v>
      </c>
      <c r="O467">
        <f t="shared" si="136"/>
        <v>0</v>
      </c>
      <c r="P467">
        <f t="shared" si="127"/>
        <v>0</v>
      </c>
      <c r="Q467">
        <f t="shared" si="128"/>
        <v>0</v>
      </c>
      <c r="R467">
        <f t="shared" si="129"/>
        <v>1</v>
      </c>
      <c r="S467">
        <f t="shared" si="130"/>
        <v>0</v>
      </c>
      <c r="T467">
        <f t="shared" si="131"/>
        <v>0</v>
      </c>
      <c r="U467">
        <f t="shared" si="132"/>
        <v>0</v>
      </c>
      <c r="V467">
        <f t="shared" si="137"/>
        <v>0</v>
      </c>
      <c r="W467">
        <f t="shared" si="138"/>
        <v>1</v>
      </c>
      <c r="X467">
        <f t="shared" si="139"/>
        <v>0</v>
      </c>
      <c r="Y467">
        <f t="shared" si="140"/>
        <v>0</v>
      </c>
      <c r="Z467">
        <f t="shared" si="141"/>
        <v>1</v>
      </c>
      <c r="AA467">
        <f t="shared" si="142"/>
        <v>0</v>
      </c>
      <c r="AB467">
        <f t="shared" si="143"/>
        <v>13</v>
      </c>
    </row>
    <row r="468" spans="1:28" x14ac:dyDescent="0.25">
      <c r="A468" s="2" t="s">
        <v>1004</v>
      </c>
      <c r="B468" s="3">
        <v>4</v>
      </c>
      <c r="C468" s="3">
        <v>4</v>
      </c>
      <c r="D468" s="3">
        <v>33</v>
      </c>
      <c r="E468" s="3">
        <v>65.25</v>
      </c>
      <c r="F468" s="3">
        <v>174.25</v>
      </c>
      <c r="G468" s="3">
        <v>4</v>
      </c>
      <c r="H468" s="3">
        <v>70.132779999999997</v>
      </c>
      <c r="I468" s="3">
        <v>15</v>
      </c>
      <c r="J468" s="3">
        <v>26</v>
      </c>
      <c r="K468">
        <f t="shared" si="126"/>
        <v>28.771803115045287</v>
      </c>
      <c r="L468">
        <f t="shared" si="133"/>
        <v>0</v>
      </c>
      <c r="M468">
        <f t="shared" si="134"/>
        <v>0</v>
      </c>
      <c r="N468">
        <f t="shared" si="135"/>
        <v>1</v>
      </c>
      <c r="O468">
        <f t="shared" si="136"/>
        <v>0</v>
      </c>
      <c r="P468">
        <f t="shared" si="127"/>
        <v>0</v>
      </c>
      <c r="Q468">
        <f t="shared" si="128"/>
        <v>0</v>
      </c>
      <c r="R468">
        <f t="shared" si="129"/>
        <v>0</v>
      </c>
      <c r="S468">
        <f t="shared" si="130"/>
        <v>1</v>
      </c>
      <c r="T468">
        <f t="shared" si="131"/>
        <v>0</v>
      </c>
      <c r="U468">
        <f t="shared" si="132"/>
        <v>0</v>
      </c>
      <c r="V468">
        <f t="shared" si="137"/>
        <v>0</v>
      </c>
      <c r="W468">
        <f t="shared" si="138"/>
        <v>1</v>
      </c>
      <c r="X468">
        <f t="shared" si="139"/>
        <v>0</v>
      </c>
      <c r="Y468">
        <f t="shared" si="140"/>
        <v>0</v>
      </c>
      <c r="Z468">
        <f t="shared" si="141"/>
        <v>1</v>
      </c>
      <c r="AA468">
        <f t="shared" si="142"/>
        <v>0</v>
      </c>
      <c r="AB468">
        <f t="shared" si="143"/>
        <v>11</v>
      </c>
    </row>
    <row r="469" spans="1:28" x14ac:dyDescent="0.25">
      <c r="A469" s="2" t="s">
        <v>546</v>
      </c>
      <c r="B469" s="3">
        <v>2</v>
      </c>
      <c r="C469" s="3">
        <v>2</v>
      </c>
      <c r="D469" s="3">
        <v>34</v>
      </c>
      <c r="E469" s="3">
        <v>70</v>
      </c>
      <c r="F469" s="3">
        <v>192.5</v>
      </c>
      <c r="G469" s="3">
        <v>3</v>
      </c>
      <c r="H469" s="3">
        <v>73.883644000000004</v>
      </c>
      <c r="I469" s="3">
        <v>29</v>
      </c>
      <c r="J469" s="3">
        <v>29</v>
      </c>
      <c r="K469">
        <f t="shared" si="126"/>
        <v>27.617857142857144</v>
      </c>
      <c r="L469">
        <f t="shared" si="133"/>
        <v>0</v>
      </c>
      <c r="M469">
        <f t="shared" si="134"/>
        <v>0</v>
      </c>
      <c r="N469">
        <f t="shared" si="135"/>
        <v>1</v>
      </c>
      <c r="O469">
        <f t="shared" si="136"/>
        <v>0</v>
      </c>
      <c r="P469">
        <f t="shared" si="127"/>
        <v>0</v>
      </c>
      <c r="Q469">
        <f t="shared" si="128"/>
        <v>0</v>
      </c>
      <c r="R469">
        <f t="shared" si="129"/>
        <v>0</v>
      </c>
      <c r="S469">
        <f t="shared" si="130"/>
        <v>1</v>
      </c>
      <c r="T469">
        <f t="shared" si="131"/>
        <v>0</v>
      </c>
      <c r="U469">
        <f t="shared" si="132"/>
        <v>0</v>
      </c>
      <c r="V469">
        <f t="shared" si="137"/>
        <v>1</v>
      </c>
      <c r="W469">
        <f t="shared" si="138"/>
        <v>0</v>
      </c>
      <c r="X469">
        <f t="shared" si="139"/>
        <v>0</v>
      </c>
      <c r="Y469">
        <f t="shared" si="140"/>
        <v>0</v>
      </c>
      <c r="Z469">
        <f t="shared" si="141"/>
        <v>0</v>
      </c>
      <c r="AA469">
        <f t="shared" si="142"/>
        <v>0</v>
      </c>
      <c r="AB469">
        <f t="shared" si="143"/>
        <v>0</v>
      </c>
    </row>
    <row r="470" spans="1:28" x14ac:dyDescent="0.25">
      <c r="A470" s="2" t="s">
        <v>374</v>
      </c>
      <c r="B470" s="3">
        <v>4</v>
      </c>
      <c r="C470" s="3">
        <v>4</v>
      </c>
      <c r="D470" s="3">
        <v>34</v>
      </c>
      <c r="E470" s="3">
        <v>69.75</v>
      </c>
      <c r="F470" s="3">
        <v>168.5</v>
      </c>
      <c r="G470" s="3">
        <v>4</v>
      </c>
      <c r="H470" s="3">
        <v>86.151949999999999</v>
      </c>
      <c r="I470" s="3">
        <v>27</v>
      </c>
      <c r="J470" s="3">
        <v>30</v>
      </c>
      <c r="K470">
        <f t="shared" si="126"/>
        <v>24.348196965609382</v>
      </c>
      <c r="L470">
        <f t="shared" si="133"/>
        <v>0</v>
      </c>
      <c r="M470">
        <f t="shared" si="134"/>
        <v>1</v>
      </c>
      <c r="N470">
        <f t="shared" si="135"/>
        <v>0</v>
      </c>
      <c r="O470">
        <f t="shared" si="136"/>
        <v>0</v>
      </c>
      <c r="P470">
        <f t="shared" si="127"/>
        <v>0</v>
      </c>
      <c r="Q470">
        <f t="shared" si="128"/>
        <v>1</v>
      </c>
      <c r="R470">
        <f t="shared" si="129"/>
        <v>0</v>
      </c>
      <c r="S470">
        <f t="shared" si="130"/>
        <v>0</v>
      </c>
      <c r="T470">
        <f t="shared" si="131"/>
        <v>0</v>
      </c>
      <c r="U470">
        <f t="shared" si="132"/>
        <v>0</v>
      </c>
      <c r="V470">
        <f t="shared" si="137"/>
        <v>1</v>
      </c>
      <c r="W470">
        <f t="shared" si="138"/>
        <v>0</v>
      </c>
      <c r="X470">
        <f t="shared" si="139"/>
        <v>0</v>
      </c>
      <c r="Y470">
        <f t="shared" si="140"/>
        <v>0</v>
      </c>
      <c r="Z470">
        <f t="shared" si="141"/>
        <v>0</v>
      </c>
      <c r="AA470">
        <f t="shared" si="142"/>
        <v>0</v>
      </c>
      <c r="AB470">
        <f t="shared" si="143"/>
        <v>3</v>
      </c>
    </row>
    <row r="471" spans="1:28" x14ac:dyDescent="0.25">
      <c r="A471" s="2" t="s">
        <v>700</v>
      </c>
      <c r="B471" s="3">
        <v>12</v>
      </c>
      <c r="C471" s="3">
        <v>9</v>
      </c>
      <c r="D471" s="3">
        <v>34</v>
      </c>
      <c r="E471" s="3">
        <v>62.444444444444443</v>
      </c>
      <c r="F471" s="3">
        <v>138</v>
      </c>
      <c r="G471" s="3">
        <v>13</v>
      </c>
      <c r="H471" s="3">
        <v>64.134154999999993</v>
      </c>
      <c r="I471" s="3">
        <v>17</v>
      </c>
      <c r="J471" s="3">
        <v>30</v>
      </c>
      <c r="K471">
        <f t="shared" si="126"/>
        <v>24.879795088714683</v>
      </c>
      <c r="L471">
        <f t="shared" si="133"/>
        <v>0</v>
      </c>
      <c r="M471">
        <f t="shared" si="134"/>
        <v>1</v>
      </c>
      <c r="N471">
        <f t="shared" si="135"/>
        <v>0</v>
      </c>
      <c r="O471">
        <f t="shared" si="136"/>
        <v>0</v>
      </c>
      <c r="P471">
        <f t="shared" si="127"/>
        <v>1</v>
      </c>
      <c r="Q471">
        <f t="shared" si="128"/>
        <v>0</v>
      </c>
      <c r="R471">
        <f t="shared" si="129"/>
        <v>0</v>
      </c>
      <c r="S471">
        <f t="shared" si="130"/>
        <v>0</v>
      </c>
      <c r="T471">
        <f t="shared" si="131"/>
        <v>0</v>
      </c>
      <c r="U471">
        <f t="shared" si="132"/>
        <v>0</v>
      </c>
      <c r="V471">
        <f t="shared" si="137"/>
        <v>0</v>
      </c>
      <c r="W471">
        <f t="shared" si="138"/>
        <v>1</v>
      </c>
      <c r="X471">
        <f t="shared" si="139"/>
        <v>0</v>
      </c>
      <c r="Y471">
        <f t="shared" si="140"/>
        <v>1</v>
      </c>
      <c r="Z471">
        <f t="shared" si="141"/>
        <v>0</v>
      </c>
      <c r="AA471">
        <f t="shared" si="142"/>
        <v>0</v>
      </c>
      <c r="AB471">
        <f t="shared" si="143"/>
        <v>13</v>
      </c>
    </row>
    <row r="472" spans="1:28" x14ac:dyDescent="0.25">
      <c r="A472" s="2" t="s">
        <v>264</v>
      </c>
      <c r="B472" s="3">
        <v>4</v>
      </c>
      <c r="C472" s="3">
        <v>3</v>
      </c>
      <c r="D472" s="3">
        <v>33</v>
      </c>
      <c r="E472" s="3">
        <v>68</v>
      </c>
      <c r="F472" s="3">
        <v>223.75</v>
      </c>
      <c r="G472" s="3">
        <v>4</v>
      </c>
      <c r="H472" s="3">
        <v>47.101985999999997</v>
      </c>
      <c r="I472" s="3">
        <v>29</v>
      </c>
      <c r="J472" s="3">
        <v>30</v>
      </c>
      <c r="K472">
        <f t="shared" si="126"/>
        <v>34.017355103806231</v>
      </c>
      <c r="L472">
        <f t="shared" si="133"/>
        <v>0</v>
      </c>
      <c r="M472">
        <f t="shared" si="134"/>
        <v>0</v>
      </c>
      <c r="N472">
        <f t="shared" si="135"/>
        <v>0</v>
      </c>
      <c r="O472">
        <f t="shared" si="136"/>
        <v>1</v>
      </c>
      <c r="P472">
        <f t="shared" si="127"/>
        <v>0</v>
      </c>
      <c r="Q472">
        <f t="shared" si="128"/>
        <v>0</v>
      </c>
      <c r="R472">
        <f t="shared" si="129"/>
        <v>0</v>
      </c>
      <c r="S472">
        <f t="shared" si="130"/>
        <v>0</v>
      </c>
      <c r="T472">
        <f t="shared" si="131"/>
        <v>1</v>
      </c>
      <c r="U472">
        <f t="shared" si="132"/>
        <v>0</v>
      </c>
      <c r="V472">
        <f t="shared" si="137"/>
        <v>1</v>
      </c>
      <c r="W472">
        <f t="shared" si="138"/>
        <v>0</v>
      </c>
      <c r="X472">
        <f t="shared" si="139"/>
        <v>0</v>
      </c>
      <c r="Y472">
        <f t="shared" si="140"/>
        <v>0</v>
      </c>
      <c r="Z472">
        <f t="shared" si="141"/>
        <v>0</v>
      </c>
      <c r="AA472">
        <f t="shared" si="142"/>
        <v>0</v>
      </c>
      <c r="AB472">
        <f t="shared" si="143"/>
        <v>1</v>
      </c>
    </row>
    <row r="473" spans="1:28" x14ac:dyDescent="0.25">
      <c r="A473" s="2" t="s">
        <v>462</v>
      </c>
      <c r="B473" s="3">
        <v>9</v>
      </c>
      <c r="C473" s="3">
        <v>9</v>
      </c>
      <c r="D473" s="3">
        <v>34</v>
      </c>
      <c r="E473" s="3">
        <v>59.111111111111114</v>
      </c>
      <c r="F473" s="3">
        <v>95.555555555555557</v>
      </c>
      <c r="G473" s="3">
        <v>10</v>
      </c>
      <c r="H473" s="3">
        <v>74.47775</v>
      </c>
      <c r="I473" s="3">
        <v>29</v>
      </c>
      <c r="J473" s="3">
        <v>30</v>
      </c>
      <c r="K473">
        <f t="shared" si="126"/>
        <v>19.225295381310417</v>
      </c>
      <c r="L473">
        <f t="shared" si="133"/>
        <v>0</v>
      </c>
      <c r="M473">
        <f t="shared" si="134"/>
        <v>1</v>
      </c>
      <c r="N473">
        <f t="shared" si="135"/>
        <v>0</v>
      </c>
      <c r="O473">
        <f t="shared" si="136"/>
        <v>0</v>
      </c>
      <c r="P473">
        <f t="shared" si="127"/>
        <v>0</v>
      </c>
      <c r="Q473">
        <f t="shared" si="128"/>
        <v>1</v>
      </c>
      <c r="R473">
        <f t="shared" si="129"/>
        <v>0</v>
      </c>
      <c r="S473">
        <f t="shared" si="130"/>
        <v>0</v>
      </c>
      <c r="T473">
        <f t="shared" si="131"/>
        <v>0</v>
      </c>
      <c r="U473">
        <f t="shared" si="132"/>
        <v>0</v>
      </c>
      <c r="V473">
        <f t="shared" si="137"/>
        <v>1</v>
      </c>
      <c r="W473">
        <f t="shared" si="138"/>
        <v>0</v>
      </c>
      <c r="X473">
        <f t="shared" si="139"/>
        <v>0</v>
      </c>
      <c r="Y473">
        <f t="shared" si="140"/>
        <v>0</v>
      </c>
      <c r="Z473">
        <f t="shared" si="141"/>
        <v>0</v>
      </c>
      <c r="AA473">
        <f t="shared" si="142"/>
        <v>0</v>
      </c>
      <c r="AB473">
        <f t="shared" si="143"/>
        <v>1</v>
      </c>
    </row>
    <row r="474" spans="1:28" x14ac:dyDescent="0.25">
      <c r="A474" s="2" t="s">
        <v>352</v>
      </c>
      <c r="B474" s="3">
        <v>4</v>
      </c>
      <c r="C474" s="3">
        <v>4</v>
      </c>
      <c r="D474" s="3">
        <v>34</v>
      </c>
      <c r="E474" s="3">
        <v>63.25</v>
      </c>
      <c r="F474" s="3">
        <v>136.5</v>
      </c>
      <c r="G474" s="3">
        <v>4</v>
      </c>
      <c r="H474" s="3">
        <v>74.650239999999997</v>
      </c>
      <c r="I474" s="3">
        <v>24</v>
      </c>
      <c r="J474" s="3">
        <v>26</v>
      </c>
      <c r="K474">
        <f t="shared" si="126"/>
        <v>23.98650189817057</v>
      </c>
      <c r="L474">
        <f t="shared" si="133"/>
        <v>0</v>
      </c>
      <c r="M474">
        <f t="shared" si="134"/>
        <v>1</v>
      </c>
      <c r="N474">
        <f t="shared" si="135"/>
        <v>0</v>
      </c>
      <c r="O474">
        <f t="shared" si="136"/>
        <v>0</v>
      </c>
      <c r="P474">
        <f t="shared" si="127"/>
        <v>0</v>
      </c>
      <c r="Q474">
        <f t="shared" si="128"/>
        <v>1</v>
      </c>
      <c r="R474">
        <f t="shared" si="129"/>
        <v>0</v>
      </c>
      <c r="S474">
        <f t="shared" si="130"/>
        <v>0</v>
      </c>
      <c r="T474">
        <f t="shared" si="131"/>
        <v>0</v>
      </c>
      <c r="U474">
        <f t="shared" si="132"/>
        <v>0</v>
      </c>
      <c r="V474">
        <f t="shared" si="137"/>
        <v>0</v>
      </c>
      <c r="W474">
        <f t="shared" si="138"/>
        <v>1</v>
      </c>
      <c r="X474">
        <f t="shared" si="139"/>
        <v>0</v>
      </c>
      <c r="Y474">
        <f t="shared" si="140"/>
        <v>1</v>
      </c>
      <c r="Z474">
        <f t="shared" si="141"/>
        <v>0</v>
      </c>
      <c r="AA474">
        <f t="shared" si="142"/>
        <v>0</v>
      </c>
      <c r="AB474">
        <f t="shared" si="143"/>
        <v>2</v>
      </c>
    </row>
    <row r="475" spans="1:28" x14ac:dyDescent="0.25">
      <c r="A475" s="2" t="s">
        <v>415</v>
      </c>
      <c r="B475" s="3">
        <v>3</v>
      </c>
      <c r="C475" s="3">
        <v>3</v>
      </c>
      <c r="D475" s="3">
        <v>33</v>
      </c>
      <c r="E475" s="3">
        <v>73</v>
      </c>
      <c r="F475" s="3">
        <v>161.33333333333334</v>
      </c>
      <c r="G475" s="3">
        <v>4</v>
      </c>
      <c r="H475" s="3">
        <v>80.158799999999999</v>
      </c>
      <c r="I475" s="3">
        <v>26</v>
      </c>
      <c r="J475" s="3">
        <v>30</v>
      </c>
      <c r="K475">
        <f t="shared" si="126"/>
        <v>21.283042472008507</v>
      </c>
      <c r="L475">
        <f t="shared" si="133"/>
        <v>0</v>
      </c>
      <c r="M475">
        <f t="shared" si="134"/>
        <v>1</v>
      </c>
      <c r="N475">
        <f t="shared" si="135"/>
        <v>0</v>
      </c>
      <c r="O475">
        <f t="shared" si="136"/>
        <v>0</v>
      </c>
      <c r="P475">
        <f t="shared" si="127"/>
        <v>0</v>
      </c>
      <c r="Q475">
        <f t="shared" si="128"/>
        <v>1</v>
      </c>
      <c r="R475">
        <f t="shared" si="129"/>
        <v>0</v>
      </c>
      <c r="S475">
        <f t="shared" si="130"/>
        <v>0</v>
      </c>
      <c r="T475">
        <f t="shared" si="131"/>
        <v>0</v>
      </c>
      <c r="U475">
        <f t="shared" si="132"/>
        <v>0</v>
      </c>
      <c r="V475">
        <f t="shared" si="137"/>
        <v>1</v>
      </c>
      <c r="W475">
        <f t="shared" si="138"/>
        <v>0</v>
      </c>
      <c r="X475">
        <f t="shared" si="139"/>
        <v>0</v>
      </c>
      <c r="Y475">
        <f t="shared" si="140"/>
        <v>0</v>
      </c>
      <c r="Z475">
        <f t="shared" si="141"/>
        <v>0</v>
      </c>
      <c r="AA475">
        <f t="shared" si="142"/>
        <v>0</v>
      </c>
      <c r="AB475">
        <f t="shared" si="143"/>
        <v>4</v>
      </c>
    </row>
    <row r="476" spans="1:28" x14ac:dyDescent="0.25">
      <c r="A476" s="2" t="s">
        <v>911</v>
      </c>
      <c r="B476" s="3">
        <v>10</v>
      </c>
      <c r="C476" s="3">
        <v>8</v>
      </c>
      <c r="D476" s="3">
        <v>33</v>
      </c>
      <c r="E476" s="3">
        <v>66.875</v>
      </c>
      <c r="F476" s="3">
        <v>144.6</v>
      </c>
      <c r="G476" s="3">
        <v>11</v>
      </c>
      <c r="H476" s="3">
        <v>65.694730000000021</v>
      </c>
      <c r="I476" s="3">
        <v>27</v>
      </c>
      <c r="J476" s="3">
        <v>30</v>
      </c>
      <c r="K476">
        <f t="shared" si="126"/>
        <v>22.729821643811686</v>
      </c>
      <c r="L476">
        <f t="shared" si="133"/>
        <v>0</v>
      </c>
      <c r="M476">
        <f t="shared" si="134"/>
        <v>1</v>
      </c>
      <c r="N476">
        <f t="shared" si="135"/>
        <v>0</v>
      </c>
      <c r="O476">
        <f t="shared" si="136"/>
        <v>0</v>
      </c>
      <c r="P476">
        <f t="shared" si="127"/>
        <v>1</v>
      </c>
      <c r="Q476">
        <f t="shared" si="128"/>
        <v>0</v>
      </c>
      <c r="R476">
        <f t="shared" si="129"/>
        <v>0</v>
      </c>
      <c r="S476">
        <f t="shared" si="130"/>
        <v>0</v>
      </c>
      <c r="T476">
        <f t="shared" si="131"/>
        <v>0</v>
      </c>
      <c r="U476">
        <f t="shared" si="132"/>
        <v>0</v>
      </c>
      <c r="V476">
        <f t="shared" si="137"/>
        <v>1</v>
      </c>
      <c r="W476">
        <f t="shared" si="138"/>
        <v>0</v>
      </c>
      <c r="X476">
        <f t="shared" si="139"/>
        <v>0</v>
      </c>
      <c r="Y476">
        <f t="shared" si="140"/>
        <v>0</v>
      </c>
      <c r="Z476">
        <f t="shared" si="141"/>
        <v>0</v>
      </c>
      <c r="AA476">
        <f t="shared" si="142"/>
        <v>0</v>
      </c>
      <c r="AB476">
        <f t="shared" si="143"/>
        <v>3</v>
      </c>
    </row>
    <row r="477" spans="1:28" x14ac:dyDescent="0.25">
      <c r="A477" s="2" t="s">
        <v>50</v>
      </c>
      <c r="B477" s="3">
        <v>10</v>
      </c>
      <c r="C477" s="3">
        <v>10</v>
      </c>
      <c r="D477" s="3">
        <v>33</v>
      </c>
      <c r="E477" s="3">
        <v>63.5</v>
      </c>
      <c r="F477" s="3">
        <v>165.1</v>
      </c>
      <c r="G477" s="3">
        <v>10</v>
      </c>
      <c r="H477" s="3">
        <v>66.896645000000021</v>
      </c>
      <c r="I477" s="3">
        <v>28</v>
      </c>
      <c r="J477" s="3">
        <v>30</v>
      </c>
      <c r="K477">
        <f t="shared" si="126"/>
        <v>28.784251968503938</v>
      </c>
      <c r="L477">
        <f t="shared" si="133"/>
        <v>0</v>
      </c>
      <c r="M477">
        <f t="shared" si="134"/>
        <v>0</v>
      </c>
      <c r="N477">
        <f t="shared" si="135"/>
        <v>1</v>
      </c>
      <c r="O477">
        <f t="shared" si="136"/>
        <v>0</v>
      </c>
      <c r="P477">
        <f t="shared" si="127"/>
        <v>0</v>
      </c>
      <c r="Q477">
        <f t="shared" si="128"/>
        <v>0</v>
      </c>
      <c r="R477">
        <f t="shared" si="129"/>
        <v>1</v>
      </c>
      <c r="S477">
        <f t="shared" si="130"/>
        <v>0</v>
      </c>
      <c r="T477">
        <f t="shared" si="131"/>
        <v>0</v>
      </c>
      <c r="U477">
        <f t="shared" si="132"/>
        <v>0</v>
      </c>
      <c r="V477">
        <f t="shared" si="137"/>
        <v>1</v>
      </c>
      <c r="W477">
        <f t="shared" si="138"/>
        <v>0</v>
      </c>
      <c r="X477">
        <f t="shared" si="139"/>
        <v>0</v>
      </c>
      <c r="Y477">
        <f t="shared" si="140"/>
        <v>0</v>
      </c>
      <c r="Z477">
        <f t="shared" si="141"/>
        <v>0</v>
      </c>
      <c r="AA477">
        <f t="shared" si="142"/>
        <v>0</v>
      </c>
      <c r="AB477">
        <f t="shared" si="143"/>
        <v>2</v>
      </c>
    </row>
    <row r="478" spans="1:28" x14ac:dyDescent="0.25">
      <c r="A478" s="2" t="s">
        <v>57</v>
      </c>
      <c r="B478" s="3">
        <v>6</v>
      </c>
      <c r="C478" s="3">
        <v>5</v>
      </c>
      <c r="D478" s="3">
        <v>44</v>
      </c>
      <c r="E478" s="3">
        <v>61</v>
      </c>
      <c r="F478" s="3">
        <v>141.5</v>
      </c>
      <c r="G478" s="3">
        <v>7</v>
      </c>
      <c r="H478" s="3">
        <v>72.292950000000005</v>
      </c>
      <c r="I478" s="3">
        <v>28</v>
      </c>
      <c r="J478" s="3">
        <v>30</v>
      </c>
      <c r="K478">
        <f t="shared" si="126"/>
        <v>26.733270626175759</v>
      </c>
      <c r="L478">
        <f t="shared" si="133"/>
        <v>0</v>
      </c>
      <c r="M478">
        <f t="shared" si="134"/>
        <v>0</v>
      </c>
      <c r="N478">
        <f t="shared" si="135"/>
        <v>1</v>
      </c>
      <c r="O478">
        <f t="shared" si="136"/>
        <v>0</v>
      </c>
      <c r="P478">
        <f t="shared" si="127"/>
        <v>0</v>
      </c>
      <c r="Q478">
        <f t="shared" si="128"/>
        <v>0</v>
      </c>
      <c r="R478">
        <f t="shared" si="129"/>
        <v>0</v>
      </c>
      <c r="S478">
        <f t="shared" si="130"/>
        <v>1</v>
      </c>
      <c r="T478">
        <f t="shared" si="131"/>
        <v>0</v>
      </c>
      <c r="U478">
        <f t="shared" si="132"/>
        <v>0</v>
      </c>
      <c r="V478">
        <f t="shared" si="137"/>
        <v>1</v>
      </c>
      <c r="W478">
        <f t="shared" si="138"/>
        <v>0</v>
      </c>
      <c r="X478">
        <f t="shared" si="139"/>
        <v>0</v>
      </c>
      <c r="Y478">
        <f t="shared" si="140"/>
        <v>0</v>
      </c>
      <c r="Z478">
        <f t="shared" si="141"/>
        <v>0</v>
      </c>
      <c r="AA478">
        <f t="shared" si="142"/>
        <v>0</v>
      </c>
      <c r="AB478">
        <f t="shared" si="143"/>
        <v>2</v>
      </c>
    </row>
    <row r="479" spans="1:28" x14ac:dyDescent="0.25">
      <c r="A479" s="2" t="s">
        <v>536</v>
      </c>
      <c r="B479" s="3">
        <v>10</v>
      </c>
      <c r="C479" s="3">
        <v>9</v>
      </c>
      <c r="D479" s="3">
        <v>33</v>
      </c>
      <c r="E479" s="3">
        <v>73.555555555555557</v>
      </c>
      <c r="F479" s="3">
        <v>203.4</v>
      </c>
      <c r="G479" s="3">
        <v>11</v>
      </c>
      <c r="H479" s="3">
        <v>72.61054</v>
      </c>
      <c r="I479" s="3">
        <v>28</v>
      </c>
      <c r="J479" s="3">
        <v>30</v>
      </c>
      <c r="K479">
        <f t="shared" si="126"/>
        <v>26.428670329770629</v>
      </c>
      <c r="L479">
        <f t="shared" si="133"/>
        <v>0</v>
      </c>
      <c r="M479">
        <f t="shared" si="134"/>
        <v>0</v>
      </c>
      <c r="N479">
        <f t="shared" si="135"/>
        <v>1</v>
      </c>
      <c r="O479">
        <f t="shared" si="136"/>
        <v>0</v>
      </c>
      <c r="P479">
        <f t="shared" si="127"/>
        <v>0</v>
      </c>
      <c r="Q479">
        <f t="shared" si="128"/>
        <v>0</v>
      </c>
      <c r="R479">
        <f t="shared" si="129"/>
        <v>0</v>
      </c>
      <c r="S479">
        <f t="shared" si="130"/>
        <v>1</v>
      </c>
      <c r="T479">
        <f t="shared" si="131"/>
        <v>0</v>
      </c>
      <c r="U479">
        <f t="shared" si="132"/>
        <v>0</v>
      </c>
      <c r="V479">
        <f t="shared" si="137"/>
        <v>1</v>
      </c>
      <c r="W479">
        <f t="shared" si="138"/>
        <v>0</v>
      </c>
      <c r="X479">
        <f t="shared" si="139"/>
        <v>0</v>
      </c>
      <c r="Y479">
        <f t="shared" si="140"/>
        <v>0</v>
      </c>
      <c r="Z479">
        <f t="shared" si="141"/>
        <v>0</v>
      </c>
      <c r="AA479">
        <f t="shared" si="142"/>
        <v>0</v>
      </c>
      <c r="AB479">
        <f t="shared" si="143"/>
        <v>2</v>
      </c>
    </row>
    <row r="480" spans="1:28" x14ac:dyDescent="0.25">
      <c r="A480" s="2" t="s">
        <v>726</v>
      </c>
      <c r="B480" s="3">
        <v>4</v>
      </c>
      <c r="C480" s="3">
        <v>4</v>
      </c>
      <c r="D480" s="3">
        <v>44</v>
      </c>
      <c r="E480" s="3">
        <v>73</v>
      </c>
      <c r="F480" s="3">
        <v>211.5</v>
      </c>
      <c r="G480" s="3">
        <v>4</v>
      </c>
      <c r="H480" s="3">
        <v>79.375770000000003</v>
      </c>
      <c r="I480" s="3">
        <v>26</v>
      </c>
      <c r="J480" s="3">
        <v>29</v>
      </c>
      <c r="K480">
        <f t="shared" si="126"/>
        <v>27.901013323325202</v>
      </c>
      <c r="L480">
        <f t="shared" si="133"/>
        <v>0</v>
      </c>
      <c r="M480">
        <f t="shared" si="134"/>
        <v>0</v>
      </c>
      <c r="N480">
        <f t="shared" si="135"/>
        <v>1</v>
      </c>
      <c r="O480">
        <f t="shared" si="136"/>
        <v>0</v>
      </c>
      <c r="P480">
        <f t="shared" si="127"/>
        <v>0</v>
      </c>
      <c r="Q480">
        <f t="shared" si="128"/>
        <v>0</v>
      </c>
      <c r="R480">
        <f t="shared" si="129"/>
        <v>0</v>
      </c>
      <c r="S480">
        <f t="shared" si="130"/>
        <v>1</v>
      </c>
      <c r="T480">
        <f t="shared" si="131"/>
        <v>0</v>
      </c>
      <c r="U480">
        <f t="shared" si="132"/>
        <v>0</v>
      </c>
      <c r="V480">
        <f t="shared" si="137"/>
        <v>1</v>
      </c>
      <c r="W480">
        <f t="shared" si="138"/>
        <v>0</v>
      </c>
      <c r="X480">
        <f t="shared" si="139"/>
        <v>0</v>
      </c>
      <c r="Y480">
        <f t="shared" si="140"/>
        <v>0</v>
      </c>
      <c r="Z480">
        <f t="shared" si="141"/>
        <v>0</v>
      </c>
      <c r="AA480">
        <f t="shared" si="142"/>
        <v>0</v>
      </c>
      <c r="AB480">
        <f t="shared" si="143"/>
        <v>3</v>
      </c>
    </row>
    <row r="481" spans="1:28" x14ac:dyDescent="0.25">
      <c r="A481" s="2" t="s">
        <v>1158</v>
      </c>
      <c r="B481" s="3">
        <v>3</v>
      </c>
      <c r="C481" s="3">
        <v>2</v>
      </c>
      <c r="D481" s="3">
        <v>24</v>
      </c>
      <c r="E481" s="3">
        <v>65</v>
      </c>
      <c r="F481" s="3">
        <v>167.33333333333334</v>
      </c>
      <c r="G481" s="3">
        <v>4</v>
      </c>
      <c r="H481" s="3">
        <v>53.481180000000002</v>
      </c>
      <c r="I481" s="3">
        <v>29</v>
      </c>
      <c r="J481" s="3">
        <v>30</v>
      </c>
      <c r="K481">
        <f t="shared" si="126"/>
        <v>27.842682445759369</v>
      </c>
      <c r="L481">
        <f t="shared" si="133"/>
        <v>0</v>
      </c>
      <c r="M481">
        <f t="shared" si="134"/>
        <v>0</v>
      </c>
      <c r="N481">
        <f t="shared" si="135"/>
        <v>1</v>
      </c>
      <c r="O481">
        <f t="shared" si="136"/>
        <v>0</v>
      </c>
      <c r="P481">
        <f t="shared" si="127"/>
        <v>0</v>
      </c>
      <c r="Q481">
        <f t="shared" si="128"/>
        <v>0</v>
      </c>
      <c r="R481">
        <f t="shared" si="129"/>
        <v>1</v>
      </c>
      <c r="S481">
        <f t="shared" si="130"/>
        <v>0</v>
      </c>
      <c r="T481">
        <f t="shared" si="131"/>
        <v>0</v>
      </c>
      <c r="U481">
        <f t="shared" si="132"/>
        <v>0</v>
      </c>
      <c r="V481">
        <f t="shared" si="137"/>
        <v>1</v>
      </c>
      <c r="W481">
        <f t="shared" si="138"/>
        <v>0</v>
      </c>
      <c r="X481">
        <f t="shared" si="139"/>
        <v>0</v>
      </c>
      <c r="Y481">
        <f t="shared" si="140"/>
        <v>0</v>
      </c>
      <c r="Z481">
        <f t="shared" si="141"/>
        <v>0</v>
      </c>
      <c r="AA481">
        <f t="shared" si="142"/>
        <v>0</v>
      </c>
      <c r="AB481">
        <f t="shared" si="143"/>
        <v>1</v>
      </c>
    </row>
    <row r="482" spans="1:28" x14ac:dyDescent="0.25">
      <c r="A482" s="2" t="s">
        <v>209</v>
      </c>
      <c r="B482" s="3">
        <v>7</v>
      </c>
      <c r="C482" s="3">
        <v>7</v>
      </c>
      <c r="D482" s="3">
        <v>23</v>
      </c>
      <c r="E482" s="3">
        <v>70.142857142857139</v>
      </c>
      <c r="F482" s="3">
        <v>204.57142857142858</v>
      </c>
      <c r="G482" s="3">
        <v>8</v>
      </c>
      <c r="H482" s="3">
        <v>67.501710000000003</v>
      </c>
      <c r="I482" s="3">
        <v>28</v>
      </c>
      <c r="J482" s="3">
        <v>30</v>
      </c>
      <c r="K482">
        <f t="shared" si="126"/>
        <v>29.230308485529765</v>
      </c>
      <c r="L482">
        <f t="shared" si="133"/>
        <v>0</v>
      </c>
      <c r="M482">
        <f t="shared" si="134"/>
        <v>0</v>
      </c>
      <c r="N482">
        <f t="shared" si="135"/>
        <v>1</v>
      </c>
      <c r="O482">
        <f t="shared" si="136"/>
        <v>0</v>
      </c>
      <c r="P482">
        <f t="shared" si="127"/>
        <v>0</v>
      </c>
      <c r="Q482">
        <f t="shared" si="128"/>
        <v>0</v>
      </c>
      <c r="R482">
        <f t="shared" si="129"/>
        <v>1</v>
      </c>
      <c r="S482">
        <f t="shared" si="130"/>
        <v>0</v>
      </c>
      <c r="T482">
        <f t="shared" si="131"/>
        <v>0</v>
      </c>
      <c r="U482">
        <f t="shared" si="132"/>
        <v>0</v>
      </c>
      <c r="V482">
        <f t="shared" si="137"/>
        <v>1</v>
      </c>
      <c r="W482">
        <f t="shared" si="138"/>
        <v>0</v>
      </c>
      <c r="X482">
        <f t="shared" si="139"/>
        <v>0</v>
      </c>
      <c r="Y482">
        <f t="shared" si="140"/>
        <v>0</v>
      </c>
      <c r="Z482">
        <f t="shared" si="141"/>
        <v>0</v>
      </c>
      <c r="AA482">
        <f t="shared" si="142"/>
        <v>0</v>
      </c>
      <c r="AB482">
        <f t="shared" si="143"/>
        <v>2</v>
      </c>
    </row>
    <row r="483" spans="1:28" x14ac:dyDescent="0.25">
      <c r="A483" s="2" t="s">
        <v>120</v>
      </c>
      <c r="B483" s="3">
        <v>4</v>
      </c>
      <c r="C483" s="3">
        <v>3</v>
      </c>
      <c r="D483" s="3">
        <v>34</v>
      </c>
      <c r="E483" s="3">
        <v>67</v>
      </c>
      <c r="F483" s="3">
        <v>180.25</v>
      </c>
      <c r="G483" s="3">
        <v>4</v>
      </c>
      <c r="H483" s="3">
        <v>64.418890000000005</v>
      </c>
      <c r="I483" s="3">
        <v>29</v>
      </c>
      <c r="J483" s="3">
        <v>30</v>
      </c>
      <c r="K483">
        <f t="shared" si="126"/>
        <v>28.228057473824904</v>
      </c>
      <c r="L483">
        <f t="shared" si="133"/>
        <v>0</v>
      </c>
      <c r="M483">
        <f t="shared" si="134"/>
        <v>0</v>
      </c>
      <c r="N483">
        <f t="shared" si="135"/>
        <v>1</v>
      </c>
      <c r="O483">
        <f t="shared" si="136"/>
        <v>0</v>
      </c>
      <c r="P483">
        <f t="shared" si="127"/>
        <v>0</v>
      </c>
      <c r="Q483">
        <f t="shared" si="128"/>
        <v>0</v>
      </c>
      <c r="R483">
        <f t="shared" si="129"/>
        <v>1</v>
      </c>
      <c r="S483">
        <f t="shared" si="130"/>
        <v>0</v>
      </c>
      <c r="T483">
        <f t="shared" si="131"/>
        <v>0</v>
      </c>
      <c r="U483">
        <f t="shared" si="132"/>
        <v>0</v>
      </c>
      <c r="V483">
        <f t="shared" si="137"/>
        <v>1</v>
      </c>
      <c r="W483">
        <f t="shared" si="138"/>
        <v>0</v>
      </c>
      <c r="X483">
        <f t="shared" si="139"/>
        <v>0</v>
      </c>
      <c r="Y483">
        <f t="shared" si="140"/>
        <v>0</v>
      </c>
      <c r="Z483">
        <f t="shared" si="141"/>
        <v>0</v>
      </c>
      <c r="AA483">
        <f t="shared" si="142"/>
        <v>0</v>
      </c>
      <c r="AB483">
        <f t="shared" si="143"/>
        <v>1</v>
      </c>
    </row>
    <row r="484" spans="1:28" x14ac:dyDescent="0.25">
      <c r="A484" s="2" t="s">
        <v>196</v>
      </c>
      <c r="B484" s="3">
        <v>8</v>
      </c>
      <c r="C484" s="3">
        <v>8</v>
      </c>
      <c r="D484" s="3">
        <v>33</v>
      </c>
      <c r="E484" s="3">
        <v>74.125</v>
      </c>
      <c r="F484" s="3">
        <v>179.375</v>
      </c>
      <c r="G484" s="3">
        <v>9</v>
      </c>
      <c r="H484" s="3">
        <v>69.889114000000006</v>
      </c>
      <c r="I484" s="3">
        <v>28</v>
      </c>
      <c r="J484" s="3">
        <v>30</v>
      </c>
      <c r="K484">
        <f t="shared" si="126"/>
        <v>22.950271435437042</v>
      </c>
      <c r="L484">
        <f t="shared" si="133"/>
        <v>0</v>
      </c>
      <c r="M484">
        <f t="shared" si="134"/>
        <v>1</v>
      </c>
      <c r="N484">
        <f t="shared" si="135"/>
        <v>0</v>
      </c>
      <c r="O484">
        <f t="shared" si="136"/>
        <v>0</v>
      </c>
      <c r="P484">
        <f t="shared" si="127"/>
        <v>0</v>
      </c>
      <c r="Q484">
        <f t="shared" si="128"/>
        <v>1</v>
      </c>
      <c r="R484">
        <f t="shared" si="129"/>
        <v>0</v>
      </c>
      <c r="S484">
        <f t="shared" si="130"/>
        <v>0</v>
      </c>
      <c r="T484">
        <f t="shared" si="131"/>
        <v>0</v>
      </c>
      <c r="U484">
        <f t="shared" si="132"/>
        <v>0</v>
      </c>
      <c r="V484">
        <f t="shared" si="137"/>
        <v>1</v>
      </c>
      <c r="W484">
        <f t="shared" si="138"/>
        <v>0</v>
      </c>
      <c r="X484">
        <f t="shared" si="139"/>
        <v>0</v>
      </c>
      <c r="Y484">
        <f t="shared" si="140"/>
        <v>0</v>
      </c>
      <c r="Z484">
        <f t="shared" si="141"/>
        <v>0</v>
      </c>
      <c r="AA484">
        <f t="shared" si="142"/>
        <v>0</v>
      </c>
      <c r="AB484">
        <f t="shared" si="143"/>
        <v>2</v>
      </c>
    </row>
    <row r="485" spans="1:28" x14ac:dyDescent="0.25">
      <c r="A485" s="2" t="s">
        <v>262</v>
      </c>
      <c r="B485" s="3">
        <v>8</v>
      </c>
      <c r="C485" s="3">
        <v>8</v>
      </c>
      <c r="D485" s="3">
        <v>33</v>
      </c>
      <c r="E485" s="3">
        <v>68.125</v>
      </c>
      <c r="F485" s="3">
        <v>157.5</v>
      </c>
      <c r="G485" s="3">
        <v>9</v>
      </c>
      <c r="H485" s="3">
        <v>76.221760000000003</v>
      </c>
      <c r="I485" s="3">
        <v>26</v>
      </c>
      <c r="J485" s="3">
        <v>30</v>
      </c>
      <c r="K485">
        <f t="shared" si="126"/>
        <v>23.857385741940913</v>
      </c>
      <c r="L485">
        <f t="shared" si="133"/>
        <v>0</v>
      </c>
      <c r="M485">
        <f t="shared" si="134"/>
        <v>1</v>
      </c>
      <c r="N485">
        <f t="shared" si="135"/>
        <v>0</v>
      </c>
      <c r="O485">
        <f t="shared" si="136"/>
        <v>0</v>
      </c>
      <c r="P485">
        <f t="shared" si="127"/>
        <v>0</v>
      </c>
      <c r="Q485">
        <f t="shared" si="128"/>
        <v>1</v>
      </c>
      <c r="R485">
        <f t="shared" si="129"/>
        <v>0</v>
      </c>
      <c r="S485">
        <f t="shared" si="130"/>
        <v>0</v>
      </c>
      <c r="T485">
        <f t="shared" si="131"/>
        <v>0</v>
      </c>
      <c r="U485">
        <f t="shared" si="132"/>
        <v>0</v>
      </c>
      <c r="V485">
        <f t="shared" si="137"/>
        <v>1</v>
      </c>
      <c r="W485">
        <f t="shared" si="138"/>
        <v>0</v>
      </c>
      <c r="X485">
        <f t="shared" si="139"/>
        <v>0</v>
      </c>
      <c r="Y485">
        <f t="shared" si="140"/>
        <v>0</v>
      </c>
      <c r="Z485">
        <f t="shared" si="141"/>
        <v>0</v>
      </c>
      <c r="AA485">
        <f t="shared" si="142"/>
        <v>0</v>
      </c>
      <c r="AB485">
        <f t="shared" si="143"/>
        <v>4</v>
      </c>
    </row>
    <row r="486" spans="1:28" x14ac:dyDescent="0.25">
      <c r="A486" s="2" t="s">
        <v>633</v>
      </c>
      <c r="B486" s="3">
        <v>3</v>
      </c>
      <c r="C486" s="3">
        <v>3</v>
      </c>
      <c r="D486" s="3">
        <v>33</v>
      </c>
      <c r="E486" s="3">
        <v>64.666666666666671</v>
      </c>
      <c r="F486" s="3">
        <v>191.33333333333334</v>
      </c>
      <c r="G486" s="3">
        <v>3</v>
      </c>
      <c r="H486" s="3">
        <v>69.557839999999999</v>
      </c>
      <c r="I486" s="3">
        <v>27</v>
      </c>
      <c r="J486" s="3">
        <v>30</v>
      </c>
      <c r="K486">
        <f t="shared" si="126"/>
        <v>32.165107875438409</v>
      </c>
      <c r="L486">
        <f t="shared" si="133"/>
        <v>0</v>
      </c>
      <c r="M486">
        <f t="shared" si="134"/>
        <v>0</v>
      </c>
      <c r="N486">
        <f t="shared" si="135"/>
        <v>0</v>
      </c>
      <c r="O486">
        <f t="shared" si="136"/>
        <v>1</v>
      </c>
      <c r="P486">
        <f t="shared" si="127"/>
        <v>0</v>
      </c>
      <c r="Q486">
        <f t="shared" si="128"/>
        <v>0</v>
      </c>
      <c r="R486">
        <f t="shared" si="129"/>
        <v>0</v>
      </c>
      <c r="S486">
        <f t="shared" si="130"/>
        <v>0</v>
      </c>
      <c r="T486">
        <f t="shared" si="131"/>
        <v>0</v>
      </c>
      <c r="U486">
        <f t="shared" si="132"/>
        <v>1</v>
      </c>
      <c r="V486">
        <f t="shared" si="137"/>
        <v>1</v>
      </c>
      <c r="W486">
        <f t="shared" si="138"/>
        <v>0</v>
      </c>
      <c r="X486">
        <f t="shared" si="139"/>
        <v>0</v>
      </c>
      <c r="Y486">
        <f t="shared" si="140"/>
        <v>0</v>
      </c>
      <c r="Z486">
        <f t="shared" si="141"/>
        <v>0</v>
      </c>
      <c r="AA486">
        <f t="shared" si="142"/>
        <v>0</v>
      </c>
      <c r="AB486">
        <f t="shared" si="143"/>
        <v>3</v>
      </c>
    </row>
    <row r="487" spans="1:28" x14ac:dyDescent="0.25">
      <c r="A487" s="2" t="s">
        <v>491</v>
      </c>
      <c r="B487" s="3">
        <v>3</v>
      </c>
      <c r="C487" s="3">
        <v>3</v>
      </c>
      <c r="D487" s="3">
        <v>33</v>
      </c>
      <c r="E487" s="3">
        <v>64</v>
      </c>
      <c r="F487" s="3">
        <v>141</v>
      </c>
      <c r="G487" s="3">
        <v>3</v>
      </c>
      <c r="H487" s="3">
        <v>86.639290000000003</v>
      </c>
      <c r="I487" s="3">
        <v>29</v>
      </c>
      <c r="J487" s="3">
        <v>29</v>
      </c>
      <c r="K487">
        <f t="shared" si="126"/>
        <v>24.199951171875</v>
      </c>
      <c r="L487">
        <f t="shared" si="133"/>
        <v>0</v>
      </c>
      <c r="M487">
        <f t="shared" si="134"/>
        <v>1</v>
      </c>
      <c r="N487">
        <f t="shared" si="135"/>
        <v>0</v>
      </c>
      <c r="O487">
        <f t="shared" si="136"/>
        <v>0</v>
      </c>
      <c r="P487">
        <f t="shared" si="127"/>
        <v>0</v>
      </c>
      <c r="Q487">
        <f t="shared" si="128"/>
        <v>1</v>
      </c>
      <c r="R487">
        <f t="shared" si="129"/>
        <v>0</v>
      </c>
      <c r="S487">
        <f t="shared" si="130"/>
        <v>0</v>
      </c>
      <c r="T487">
        <f t="shared" si="131"/>
        <v>0</v>
      </c>
      <c r="U487">
        <f t="shared" si="132"/>
        <v>0</v>
      </c>
      <c r="V487">
        <f t="shared" si="137"/>
        <v>1</v>
      </c>
      <c r="W487">
        <f t="shared" si="138"/>
        <v>0</v>
      </c>
      <c r="X487">
        <f t="shared" si="139"/>
        <v>0</v>
      </c>
      <c r="Y487">
        <f t="shared" si="140"/>
        <v>0</v>
      </c>
      <c r="Z487">
        <f t="shared" si="141"/>
        <v>0</v>
      </c>
      <c r="AA487">
        <f t="shared" si="142"/>
        <v>0</v>
      </c>
      <c r="AB487">
        <f t="shared" si="143"/>
        <v>0</v>
      </c>
    </row>
    <row r="488" spans="1:28" x14ac:dyDescent="0.25">
      <c r="A488" s="2" t="s">
        <v>391</v>
      </c>
      <c r="B488" s="3">
        <v>11</v>
      </c>
      <c r="C488" s="3">
        <v>10</v>
      </c>
      <c r="D488" s="3">
        <v>34</v>
      </c>
      <c r="E488" s="3">
        <v>71</v>
      </c>
      <c r="F488" s="3">
        <v>175.72727272727272</v>
      </c>
      <c r="G488" s="3">
        <v>12</v>
      </c>
      <c r="H488" s="3">
        <v>55.94250499999999</v>
      </c>
      <c r="I488" s="3">
        <v>27</v>
      </c>
      <c r="J488" s="3">
        <v>30</v>
      </c>
      <c r="K488">
        <f t="shared" si="126"/>
        <v>24.506302861986256</v>
      </c>
      <c r="L488">
        <f t="shared" si="133"/>
        <v>0</v>
      </c>
      <c r="M488">
        <f t="shared" si="134"/>
        <v>1</v>
      </c>
      <c r="N488">
        <f t="shared" si="135"/>
        <v>0</v>
      </c>
      <c r="O488">
        <f t="shared" si="136"/>
        <v>0</v>
      </c>
      <c r="P488">
        <f t="shared" si="127"/>
        <v>1</v>
      </c>
      <c r="Q488">
        <f t="shared" si="128"/>
        <v>0</v>
      </c>
      <c r="R488">
        <f t="shared" si="129"/>
        <v>0</v>
      </c>
      <c r="S488">
        <f t="shared" si="130"/>
        <v>0</v>
      </c>
      <c r="T488">
        <f t="shared" si="131"/>
        <v>0</v>
      </c>
      <c r="U488">
        <f t="shared" si="132"/>
        <v>0</v>
      </c>
      <c r="V488">
        <f t="shared" si="137"/>
        <v>1</v>
      </c>
      <c r="W488">
        <f t="shared" si="138"/>
        <v>0</v>
      </c>
      <c r="X488">
        <f t="shared" si="139"/>
        <v>0</v>
      </c>
      <c r="Y488">
        <f t="shared" si="140"/>
        <v>0</v>
      </c>
      <c r="Z488">
        <f t="shared" si="141"/>
        <v>0</v>
      </c>
      <c r="AA488">
        <f t="shared" si="142"/>
        <v>0</v>
      </c>
      <c r="AB488">
        <f t="shared" si="143"/>
        <v>3</v>
      </c>
    </row>
    <row r="489" spans="1:28" x14ac:dyDescent="0.25">
      <c r="A489" s="2" t="s">
        <v>599</v>
      </c>
      <c r="B489" s="3">
        <v>3</v>
      </c>
      <c r="C489" s="3">
        <v>3</v>
      </c>
      <c r="D489" s="3">
        <v>34</v>
      </c>
      <c r="E489" s="3">
        <v>65.666666666666671</v>
      </c>
      <c r="F489" s="3">
        <v>179.66666666666666</v>
      </c>
      <c r="G489" s="3">
        <v>4</v>
      </c>
      <c r="H489" s="3">
        <v>75.624915999999999</v>
      </c>
      <c r="I489" s="3">
        <v>20</v>
      </c>
      <c r="J489" s="3">
        <v>21</v>
      </c>
      <c r="K489">
        <f t="shared" si="126"/>
        <v>29.290911901878424</v>
      </c>
      <c r="L489">
        <f t="shared" si="133"/>
        <v>0</v>
      </c>
      <c r="M489">
        <f t="shared" si="134"/>
        <v>0</v>
      </c>
      <c r="N489">
        <f t="shared" si="135"/>
        <v>1</v>
      </c>
      <c r="O489">
        <f t="shared" si="136"/>
        <v>0</v>
      </c>
      <c r="P489">
        <f t="shared" si="127"/>
        <v>0</v>
      </c>
      <c r="Q489">
        <f t="shared" si="128"/>
        <v>0</v>
      </c>
      <c r="R489">
        <f t="shared" si="129"/>
        <v>0</v>
      </c>
      <c r="S489">
        <f t="shared" si="130"/>
        <v>1</v>
      </c>
      <c r="T489">
        <f t="shared" si="131"/>
        <v>0</v>
      </c>
      <c r="U489">
        <f t="shared" si="132"/>
        <v>0</v>
      </c>
      <c r="V489">
        <f t="shared" si="137"/>
        <v>0</v>
      </c>
      <c r="W489">
        <f t="shared" si="138"/>
        <v>1</v>
      </c>
      <c r="X489">
        <f t="shared" si="139"/>
        <v>0</v>
      </c>
      <c r="Y489">
        <f t="shared" si="140"/>
        <v>0</v>
      </c>
      <c r="Z489">
        <f t="shared" si="141"/>
        <v>1</v>
      </c>
      <c r="AA489">
        <f t="shared" si="142"/>
        <v>0</v>
      </c>
      <c r="AB489">
        <f t="shared" si="143"/>
        <v>1</v>
      </c>
    </row>
    <row r="490" spans="1:28" x14ac:dyDescent="0.25">
      <c r="A490" s="2" t="s">
        <v>1132</v>
      </c>
      <c r="B490" s="3">
        <v>3</v>
      </c>
      <c r="C490" s="3">
        <v>3</v>
      </c>
      <c r="D490" s="3">
        <v>33</v>
      </c>
      <c r="E490" s="3">
        <v>64.333333333333329</v>
      </c>
      <c r="F490" s="3">
        <v>161.33333333333334</v>
      </c>
      <c r="G490" s="3">
        <v>4</v>
      </c>
      <c r="H490" s="3">
        <v>64.416150000000002</v>
      </c>
      <c r="I490" s="3">
        <v>27</v>
      </c>
      <c r="J490" s="3">
        <v>30</v>
      </c>
      <c r="K490">
        <f t="shared" si="126"/>
        <v>27.403581304196091</v>
      </c>
      <c r="L490">
        <f t="shared" si="133"/>
        <v>0</v>
      </c>
      <c r="M490">
        <f t="shared" si="134"/>
        <v>0</v>
      </c>
      <c r="N490">
        <f t="shared" si="135"/>
        <v>1</v>
      </c>
      <c r="O490">
        <f t="shared" si="136"/>
        <v>0</v>
      </c>
      <c r="P490">
        <f t="shared" si="127"/>
        <v>0</v>
      </c>
      <c r="Q490">
        <f t="shared" si="128"/>
        <v>0</v>
      </c>
      <c r="R490">
        <f t="shared" si="129"/>
        <v>1</v>
      </c>
      <c r="S490">
        <f t="shared" si="130"/>
        <v>0</v>
      </c>
      <c r="T490">
        <f t="shared" si="131"/>
        <v>0</v>
      </c>
      <c r="U490">
        <f t="shared" si="132"/>
        <v>0</v>
      </c>
      <c r="V490">
        <f t="shared" si="137"/>
        <v>1</v>
      </c>
      <c r="W490">
        <f t="shared" si="138"/>
        <v>0</v>
      </c>
      <c r="X490">
        <f t="shared" si="139"/>
        <v>0</v>
      </c>
      <c r="Y490">
        <f t="shared" si="140"/>
        <v>0</v>
      </c>
      <c r="Z490">
        <f t="shared" si="141"/>
        <v>0</v>
      </c>
      <c r="AA490">
        <f t="shared" si="142"/>
        <v>0</v>
      </c>
      <c r="AB490">
        <f t="shared" si="143"/>
        <v>3</v>
      </c>
    </row>
    <row r="491" spans="1:28" x14ac:dyDescent="0.25">
      <c r="A491" s="2" t="s">
        <v>284</v>
      </c>
      <c r="B491" s="3">
        <v>4</v>
      </c>
      <c r="C491" s="3">
        <v>4</v>
      </c>
      <c r="D491" s="3">
        <v>33</v>
      </c>
      <c r="E491" s="3">
        <v>69.5</v>
      </c>
      <c r="F491" s="3">
        <v>205</v>
      </c>
      <c r="G491" s="3">
        <v>4</v>
      </c>
      <c r="H491" s="3">
        <v>82.926765000000003</v>
      </c>
      <c r="I491" s="3">
        <v>21</v>
      </c>
      <c r="J491" s="3">
        <v>28</v>
      </c>
      <c r="K491">
        <f t="shared" si="126"/>
        <v>29.835929817297242</v>
      </c>
      <c r="L491">
        <f t="shared" si="133"/>
        <v>0</v>
      </c>
      <c r="M491">
        <f t="shared" si="134"/>
        <v>0</v>
      </c>
      <c r="N491">
        <f t="shared" si="135"/>
        <v>1</v>
      </c>
      <c r="O491">
        <f t="shared" si="136"/>
        <v>0</v>
      </c>
      <c r="P491">
        <f t="shared" si="127"/>
        <v>0</v>
      </c>
      <c r="Q491">
        <f t="shared" si="128"/>
        <v>0</v>
      </c>
      <c r="R491">
        <f t="shared" si="129"/>
        <v>0</v>
      </c>
      <c r="S491">
        <f t="shared" si="130"/>
        <v>1</v>
      </c>
      <c r="T491">
        <f t="shared" si="131"/>
        <v>0</v>
      </c>
      <c r="U491">
        <f t="shared" si="132"/>
        <v>0</v>
      </c>
      <c r="V491">
        <f t="shared" si="137"/>
        <v>0</v>
      </c>
      <c r="W491">
        <f t="shared" si="138"/>
        <v>1</v>
      </c>
      <c r="X491">
        <f t="shared" si="139"/>
        <v>0</v>
      </c>
      <c r="Y491">
        <f t="shared" si="140"/>
        <v>0</v>
      </c>
      <c r="Z491">
        <f t="shared" si="141"/>
        <v>1</v>
      </c>
      <c r="AA491">
        <f t="shared" si="142"/>
        <v>0</v>
      </c>
      <c r="AB491">
        <f t="shared" si="143"/>
        <v>7</v>
      </c>
    </row>
    <row r="492" spans="1:28" x14ac:dyDescent="0.25">
      <c r="A492" s="2" t="s">
        <v>693</v>
      </c>
      <c r="B492" s="3">
        <v>12</v>
      </c>
      <c r="C492" s="3">
        <v>7</v>
      </c>
      <c r="D492" s="3">
        <v>23</v>
      </c>
      <c r="E492" s="3">
        <v>60.714285714285715</v>
      </c>
      <c r="F492" s="3">
        <v>122.16666666666667</v>
      </c>
      <c r="G492" s="3">
        <v>12</v>
      </c>
      <c r="H492" s="3">
        <v>73.503079999999983</v>
      </c>
      <c r="I492" s="3">
        <v>26</v>
      </c>
      <c r="J492" s="3">
        <v>29</v>
      </c>
      <c r="K492">
        <f t="shared" si="126"/>
        <v>23.298409227220301</v>
      </c>
      <c r="L492">
        <f t="shared" si="133"/>
        <v>0</v>
      </c>
      <c r="M492">
        <f t="shared" si="134"/>
        <v>1</v>
      </c>
      <c r="N492">
        <f t="shared" si="135"/>
        <v>0</v>
      </c>
      <c r="O492">
        <f t="shared" si="136"/>
        <v>0</v>
      </c>
      <c r="P492">
        <f t="shared" si="127"/>
        <v>0</v>
      </c>
      <c r="Q492">
        <f t="shared" si="128"/>
        <v>1</v>
      </c>
      <c r="R492">
        <f t="shared" si="129"/>
        <v>0</v>
      </c>
      <c r="S492">
        <f t="shared" si="130"/>
        <v>0</v>
      </c>
      <c r="T492">
        <f t="shared" si="131"/>
        <v>0</v>
      </c>
      <c r="U492">
        <f t="shared" si="132"/>
        <v>0</v>
      </c>
      <c r="V492">
        <f t="shared" si="137"/>
        <v>1</v>
      </c>
      <c r="W492">
        <f t="shared" si="138"/>
        <v>0</v>
      </c>
      <c r="X492">
        <f t="shared" si="139"/>
        <v>0</v>
      </c>
      <c r="Y492">
        <f t="shared" si="140"/>
        <v>0</v>
      </c>
      <c r="Z492">
        <f t="shared" si="141"/>
        <v>0</v>
      </c>
      <c r="AA492">
        <f t="shared" si="142"/>
        <v>0</v>
      </c>
      <c r="AB492">
        <f t="shared" si="143"/>
        <v>3</v>
      </c>
    </row>
    <row r="493" spans="1:28" x14ac:dyDescent="0.25">
      <c r="A493" s="2" t="s">
        <v>172</v>
      </c>
      <c r="B493" s="3">
        <v>9</v>
      </c>
      <c r="C493" s="3">
        <v>8</v>
      </c>
      <c r="D493" s="3">
        <v>23</v>
      </c>
      <c r="E493" s="3">
        <v>68.375</v>
      </c>
      <c r="F493" s="3">
        <v>158.88888888888889</v>
      </c>
      <c r="G493" s="3">
        <v>10</v>
      </c>
      <c r="H493" s="3">
        <v>67.583849999999998</v>
      </c>
      <c r="I493" s="3">
        <v>26</v>
      </c>
      <c r="J493" s="3">
        <v>30</v>
      </c>
      <c r="K493">
        <f t="shared" si="126"/>
        <v>23.892091778285042</v>
      </c>
      <c r="L493">
        <f t="shared" si="133"/>
        <v>0</v>
      </c>
      <c r="M493">
        <f t="shared" si="134"/>
        <v>1</v>
      </c>
      <c r="N493">
        <f t="shared" si="135"/>
        <v>0</v>
      </c>
      <c r="O493">
        <f t="shared" si="136"/>
        <v>0</v>
      </c>
      <c r="P493">
        <f t="shared" si="127"/>
        <v>1</v>
      </c>
      <c r="Q493">
        <f t="shared" si="128"/>
        <v>0</v>
      </c>
      <c r="R493">
        <f t="shared" si="129"/>
        <v>0</v>
      </c>
      <c r="S493">
        <f t="shared" si="130"/>
        <v>0</v>
      </c>
      <c r="T493">
        <f t="shared" si="131"/>
        <v>0</v>
      </c>
      <c r="U493">
        <f t="shared" si="132"/>
        <v>0</v>
      </c>
      <c r="V493">
        <f t="shared" si="137"/>
        <v>1</v>
      </c>
      <c r="W493">
        <f t="shared" si="138"/>
        <v>0</v>
      </c>
      <c r="X493">
        <f t="shared" si="139"/>
        <v>0</v>
      </c>
      <c r="Y493">
        <f t="shared" si="140"/>
        <v>0</v>
      </c>
      <c r="Z493">
        <f t="shared" si="141"/>
        <v>0</v>
      </c>
      <c r="AA493">
        <f t="shared" si="142"/>
        <v>0</v>
      </c>
      <c r="AB493">
        <f t="shared" si="143"/>
        <v>4</v>
      </c>
    </row>
    <row r="494" spans="1:28" x14ac:dyDescent="0.25">
      <c r="A494" s="2" t="s">
        <v>490</v>
      </c>
      <c r="B494" s="3">
        <v>13</v>
      </c>
      <c r="C494" s="3">
        <v>9</v>
      </c>
      <c r="D494" s="3">
        <v>33</v>
      </c>
      <c r="E494" s="3">
        <v>61.666666666666664</v>
      </c>
      <c r="F494" s="3">
        <v>134.30769230769232</v>
      </c>
      <c r="G494" s="3">
        <v>13</v>
      </c>
      <c r="H494" s="3">
        <v>81.492129999999989</v>
      </c>
      <c r="I494" s="3">
        <v>24</v>
      </c>
      <c r="J494" s="3">
        <v>30</v>
      </c>
      <c r="K494">
        <f t="shared" si="126"/>
        <v>24.828773388773392</v>
      </c>
      <c r="L494">
        <f t="shared" si="133"/>
        <v>0</v>
      </c>
      <c r="M494">
        <f t="shared" si="134"/>
        <v>1</v>
      </c>
      <c r="N494">
        <f t="shared" si="135"/>
        <v>0</v>
      </c>
      <c r="O494">
        <f t="shared" si="136"/>
        <v>0</v>
      </c>
      <c r="P494">
        <f t="shared" si="127"/>
        <v>0</v>
      </c>
      <c r="Q494">
        <f t="shared" si="128"/>
        <v>1</v>
      </c>
      <c r="R494">
        <f t="shared" si="129"/>
        <v>0</v>
      </c>
      <c r="S494">
        <f t="shared" si="130"/>
        <v>0</v>
      </c>
      <c r="T494">
        <f t="shared" si="131"/>
        <v>0</v>
      </c>
      <c r="U494">
        <f t="shared" si="132"/>
        <v>0</v>
      </c>
      <c r="V494">
        <f t="shared" si="137"/>
        <v>0</v>
      </c>
      <c r="W494">
        <f t="shared" si="138"/>
        <v>1</v>
      </c>
      <c r="X494">
        <f t="shared" si="139"/>
        <v>0</v>
      </c>
      <c r="Y494">
        <f t="shared" si="140"/>
        <v>1</v>
      </c>
      <c r="Z494">
        <f t="shared" si="141"/>
        <v>0</v>
      </c>
      <c r="AA494">
        <f t="shared" si="142"/>
        <v>0</v>
      </c>
      <c r="AB494">
        <f t="shared" si="143"/>
        <v>6</v>
      </c>
    </row>
    <row r="495" spans="1:28" x14ac:dyDescent="0.25">
      <c r="A495" s="2" t="s">
        <v>570</v>
      </c>
      <c r="B495" s="3">
        <v>3</v>
      </c>
      <c r="C495" s="3">
        <v>3</v>
      </c>
      <c r="D495" s="3">
        <v>33</v>
      </c>
      <c r="E495" s="3">
        <v>65.666666666666671</v>
      </c>
      <c r="F495" s="3">
        <v>198.33333333333334</v>
      </c>
      <c r="G495" s="3">
        <v>4</v>
      </c>
      <c r="H495" s="3">
        <v>60.744694000000003</v>
      </c>
      <c r="I495" s="3">
        <v>29</v>
      </c>
      <c r="J495" s="3">
        <v>30</v>
      </c>
      <c r="K495">
        <f t="shared" si="126"/>
        <v>32.334123528047613</v>
      </c>
      <c r="L495">
        <f t="shared" si="133"/>
        <v>0</v>
      </c>
      <c r="M495">
        <f t="shared" si="134"/>
        <v>0</v>
      </c>
      <c r="N495">
        <f t="shared" si="135"/>
        <v>0</v>
      </c>
      <c r="O495">
        <f t="shared" si="136"/>
        <v>1</v>
      </c>
      <c r="P495">
        <f t="shared" si="127"/>
        <v>0</v>
      </c>
      <c r="Q495">
        <f t="shared" si="128"/>
        <v>0</v>
      </c>
      <c r="R495">
        <f t="shared" si="129"/>
        <v>0</v>
      </c>
      <c r="S495">
        <f t="shared" si="130"/>
        <v>0</v>
      </c>
      <c r="T495">
        <f t="shared" si="131"/>
        <v>1</v>
      </c>
      <c r="U495">
        <f t="shared" si="132"/>
        <v>0</v>
      </c>
      <c r="V495">
        <f t="shared" si="137"/>
        <v>1</v>
      </c>
      <c r="W495">
        <f t="shared" si="138"/>
        <v>0</v>
      </c>
      <c r="X495">
        <f t="shared" si="139"/>
        <v>0</v>
      </c>
      <c r="Y495">
        <f t="shared" si="140"/>
        <v>0</v>
      </c>
      <c r="Z495">
        <f t="shared" si="141"/>
        <v>0</v>
      </c>
      <c r="AA495">
        <f t="shared" si="142"/>
        <v>0</v>
      </c>
      <c r="AB495">
        <f t="shared" si="143"/>
        <v>1</v>
      </c>
    </row>
    <row r="496" spans="1:28" x14ac:dyDescent="0.25">
      <c r="A496" s="2" t="s">
        <v>435</v>
      </c>
      <c r="B496" s="3">
        <v>2</v>
      </c>
      <c r="C496" s="3">
        <v>2</v>
      </c>
      <c r="D496" s="3">
        <v>33</v>
      </c>
      <c r="E496" s="3">
        <v>72</v>
      </c>
      <c r="F496" s="3">
        <v>207.5</v>
      </c>
      <c r="G496" s="3">
        <v>2</v>
      </c>
      <c r="H496" s="3">
        <v>57.382613999999997</v>
      </c>
      <c r="I496" s="3">
        <v>29</v>
      </c>
      <c r="J496" s="3">
        <v>30</v>
      </c>
      <c r="K496">
        <f t="shared" si="126"/>
        <v>28.138985339506174</v>
      </c>
      <c r="L496">
        <f t="shared" si="133"/>
        <v>0</v>
      </c>
      <c r="M496">
        <f t="shared" si="134"/>
        <v>0</v>
      </c>
      <c r="N496">
        <f t="shared" si="135"/>
        <v>1</v>
      </c>
      <c r="O496">
        <f t="shared" si="136"/>
        <v>0</v>
      </c>
      <c r="P496">
        <f t="shared" si="127"/>
        <v>0</v>
      </c>
      <c r="Q496">
        <f t="shared" si="128"/>
        <v>0</v>
      </c>
      <c r="R496">
        <f t="shared" si="129"/>
        <v>1</v>
      </c>
      <c r="S496">
        <f t="shared" si="130"/>
        <v>0</v>
      </c>
      <c r="T496">
        <f t="shared" si="131"/>
        <v>0</v>
      </c>
      <c r="U496">
        <f t="shared" si="132"/>
        <v>0</v>
      </c>
      <c r="V496">
        <f t="shared" si="137"/>
        <v>1</v>
      </c>
      <c r="W496">
        <f t="shared" si="138"/>
        <v>0</v>
      </c>
      <c r="X496">
        <f t="shared" si="139"/>
        <v>0</v>
      </c>
      <c r="Y496">
        <f t="shared" si="140"/>
        <v>0</v>
      </c>
      <c r="Z496">
        <f t="shared" si="141"/>
        <v>0</v>
      </c>
      <c r="AA496">
        <f t="shared" si="142"/>
        <v>0</v>
      </c>
      <c r="AB496">
        <f t="shared" si="143"/>
        <v>1</v>
      </c>
    </row>
    <row r="497" spans="1:28" x14ac:dyDescent="0.25">
      <c r="A497" s="2" t="s">
        <v>1131</v>
      </c>
      <c r="B497" s="3">
        <v>3</v>
      </c>
      <c r="C497" s="3">
        <v>3</v>
      </c>
      <c r="D497" s="3">
        <v>34</v>
      </c>
      <c r="E497" s="3">
        <v>70</v>
      </c>
      <c r="F497" s="3">
        <v>192.66666666666666</v>
      </c>
      <c r="G497" s="3">
        <v>3</v>
      </c>
      <c r="H497" s="3">
        <v>75.129363999999995</v>
      </c>
      <c r="I497" s="3">
        <v>20</v>
      </c>
      <c r="J497" s="3">
        <v>21</v>
      </c>
      <c r="K497">
        <f t="shared" si="126"/>
        <v>27.641768707482992</v>
      </c>
      <c r="L497">
        <f t="shared" si="133"/>
        <v>0</v>
      </c>
      <c r="M497">
        <f t="shared" si="134"/>
        <v>0</v>
      </c>
      <c r="N497">
        <f t="shared" si="135"/>
        <v>1</v>
      </c>
      <c r="O497">
        <f t="shared" si="136"/>
        <v>0</v>
      </c>
      <c r="P497">
        <f t="shared" si="127"/>
        <v>0</v>
      </c>
      <c r="Q497">
        <f t="shared" si="128"/>
        <v>0</v>
      </c>
      <c r="R497">
        <f t="shared" si="129"/>
        <v>0</v>
      </c>
      <c r="S497">
        <f t="shared" si="130"/>
        <v>1</v>
      </c>
      <c r="T497">
        <f t="shared" si="131"/>
        <v>0</v>
      </c>
      <c r="U497">
        <f t="shared" si="132"/>
        <v>0</v>
      </c>
      <c r="V497">
        <f t="shared" si="137"/>
        <v>0</v>
      </c>
      <c r="W497">
        <f t="shared" si="138"/>
        <v>1</v>
      </c>
      <c r="X497">
        <f t="shared" si="139"/>
        <v>0</v>
      </c>
      <c r="Y497">
        <f t="shared" si="140"/>
        <v>0</v>
      </c>
      <c r="Z497">
        <f t="shared" si="141"/>
        <v>1</v>
      </c>
      <c r="AA497">
        <f t="shared" si="142"/>
        <v>0</v>
      </c>
      <c r="AB497">
        <f t="shared" si="143"/>
        <v>1</v>
      </c>
    </row>
    <row r="498" spans="1:28" x14ac:dyDescent="0.25">
      <c r="A498" s="2" t="s">
        <v>676</v>
      </c>
      <c r="B498" s="3">
        <v>2</v>
      </c>
      <c r="C498" s="3">
        <v>2</v>
      </c>
      <c r="D498" s="3">
        <v>33</v>
      </c>
      <c r="E498" s="3">
        <v>63</v>
      </c>
      <c r="F498" s="3">
        <v>104</v>
      </c>
      <c r="G498" s="3">
        <v>2</v>
      </c>
      <c r="H498" s="3">
        <v>72.514719999999997</v>
      </c>
      <c r="I498" s="3">
        <v>30</v>
      </c>
      <c r="J498" s="3">
        <v>30</v>
      </c>
      <c r="K498">
        <f t="shared" si="126"/>
        <v>18.420760896951371</v>
      </c>
      <c r="L498">
        <f t="shared" si="133"/>
        <v>1</v>
      </c>
      <c r="M498">
        <f t="shared" si="134"/>
        <v>0</v>
      </c>
      <c r="N498">
        <f t="shared" si="135"/>
        <v>0</v>
      </c>
      <c r="O498">
        <f t="shared" si="136"/>
        <v>0</v>
      </c>
      <c r="P498">
        <f t="shared" si="127"/>
        <v>0</v>
      </c>
      <c r="Q498">
        <f t="shared" si="128"/>
        <v>0</v>
      </c>
      <c r="R498">
        <f t="shared" si="129"/>
        <v>0</v>
      </c>
      <c r="S498">
        <f t="shared" si="130"/>
        <v>0</v>
      </c>
      <c r="T498">
        <f t="shared" si="131"/>
        <v>0</v>
      </c>
      <c r="U498">
        <f t="shared" si="132"/>
        <v>0</v>
      </c>
      <c r="V498">
        <f t="shared" si="137"/>
        <v>1</v>
      </c>
      <c r="W498">
        <f t="shared" si="138"/>
        <v>0</v>
      </c>
      <c r="X498">
        <f t="shared" si="139"/>
        <v>0</v>
      </c>
      <c r="Y498">
        <f t="shared" si="140"/>
        <v>0</v>
      </c>
      <c r="Z498">
        <f t="shared" si="141"/>
        <v>0</v>
      </c>
      <c r="AA498">
        <f t="shared" si="142"/>
        <v>0</v>
      </c>
      <c r="AB498">
        <f t="shared" si="143"/>
        <v>0</v>
      </c>
    </row>
    <row r="499" spans="1:28" x14ac:dyDescent="0.25">
      <c r="A499" s="2" t="s">
        <v>325</v>
      </c>
      <c r="B499" s="3">
        <v>8</v>
      </c>
      <c r="C499" s="3">
        <v>9</v>
      </c>
      <c r="D499" s="3">
        <v>34</v>
      </c>
      <c r="E499" s="3">
        <v>64.111111111111114</v>
      </c>
      <c r="F499" s="3">
        <v>175.125</v>
      </c>
      <c r="G499" s="3">
        <v>10</v>
      </c>
      <c r="H499" s="3">
        <v>68.796714999999992</v>
      </c>
      <c r="I499" s="3">
        <v>29</v>
      </c>
      <c r="J499" s="3">
        <v>30</v>
      </c>
      <c r="K499">
        <f t="shared" si="126"/>
        <v>29.952761324486598</v>
      </c>
      <c r="L499">
        <f t="shared" si="133"/>
        <v>0</v>
      </c>
      <c r="M499">
        <f t="shared" si="134"/>
        <v>0</v>
      </c>
      <c r="N499">
        <f t="shared" si="135"/>
        <v>1</v>
      </c>
      <c r="O499">
        <f t="shared" si="136"/>
        <v>0</v>
      </c>
      <c r="P499">
        <f t="shared" si="127"/>
        <v>0</v>
      </c>
      <c r="Q499">
        <f t="shared" si="128"/>
        <v>0</v>
      </c>
      <c r="R499">
        <f t="shared" si="129"/>
        <v>0</v>
      </c>
      <c r="S499">
        <f t="shared" si="130"/>
        <v>1</v>
      </c>
      <c r="T499">
        <f t="shared" si="131"/>
        <v>0</v>
      </c>
      <c r="U499">
        <f t="shared" si="132"/>
        <v>0</v>
      </c>
      <c r="V499">
        <f t="shared" si="137"/>
        <v>1</v>
      </c>
      <c r="W499">
        <f t="shared" si="138"/>
        <v>0</v>
      </c>
      <c r="X499">
        <f t="shared" si="139"/>
        <v>0</v>
      </c>
      <c r="Y499">
        <f t="shared" si="140"/>
        <v>0</v>
      </c>
      <c r="Z499">
        <f t="shared" si="141"/>
        <v>0</v>
      </c>
      <c r="AA499">
        <f t="shared" si="142"/>
        <v>0</v>
      </c>
      <c r="AB499">
        <f t="shared" si="143"/>
        <v>1</v>
      </c>
    </row>
    <row r="500" spans="1:28" x14ac:dyDescent="0.25">
      <c r="A500" s="2" t="s">
        <v>847</v>
      </c>
      <c r="B500" s="3">
        <v>4</v>
      </c>
      <c r="C500" s="3">
        <v>4</v>
      </c>
      <c r="D500" s="3">
        <v>34</v>
      </c>
      <c r="E500" s="3">
        <v>72</v>
      </c>
      <c r="F500" s="3">
        <v>249.25</v>
      </c>
      <c r="G500" s="3">
        <v>6</v>
      </c>
      <c r="H500" s="3">
        <v>68.065709999999982</v>
      </c>
      <c r="I500" s="3">
        <v>29</v>
      </c>
      <c r="J500" s="3">
        <v>30</v>
      </c>
      <c r="K500">
        <f t="shared" si="126"/>
        <v>33.800684799382715</v>
      </c>
      <c r="L500">
        <f t="shared" si="133"/>
        <v>0</v>
      </c>
      <c r="M500">
        <f t="shared" si="134"/>
        <v>0</v>
      </c>
      <c r="N500">
        <f t="shared" si="135"/>
        <v>0</v>
      </c>
      <c r="O500">
        <f t="shared" si="136"/>
        <v>1</v>
      </c>
      <c r="P500">
        <f t="shared" si="127"/>
        <v>0</v>
      </c>
      <c r="Q500">
        <f t="shared" si="128"/>
        <v>0</v>
      </c>
      <c r="R500">
        <f t="shared" si="129"/>
        <v>0</v>
      </c>
      <c r="S500">
        <f t="shared" si="130"/>
        <v>0</v>
      </c>
      <c r="T500">
        <f t="shared" si="131"/>
        <v>0</v>
      </c>
      <c r="U500">
        <f t="shared" si="132"/>
        <v>1</v>
      </c>
      <c r="V500">
        <f t="shared" si="137"/>
        <v>1</v>
      </c>
      <c r="W500">
        <f t="shared" si="138"/>
        <v>0</v>
      </c>
      <c r="X500">
        <f t="shared" si="139"/>
        <v>0</v>
      </c>
      <c r="Y500">
        <f t="shared" si="140"/>
        <v>0</v>
      </c>
      <c r="Z500">
        <f t="shared" si="141"/>
        <v>0</v>
      </c>
      <c r="AA500">
        <f t="shared" si="142"/>
        <v>0</v>
      </c>
      <c r="AB500">
        <f t="shared" si="143"/>
        <v>1</v>
      </c>
    </row>
    <row r="501" spans="1:28" x14ac:dyDescent="0.25">
      <c r="A501" s="2" t="s">
        <v>918</v>
      </c>
      <c r="B501" s="3">
        <v>7</v>
      </c>
      <c r="C501" s="3">
        <v>2</v>
      </c>
      <c r="D501" s="3">
        <v>33</v>
      </c>
      <c r="E501" s="3">
        <v>67</v>
      </c>
      <c r="F501" s="3">
        <v>178.57142857142858</v>
      </c>
      <c r="G501" s="3">
        <v>7</v>
      </c>
      <c r="H501" s="3">
        <v>80.394249999999985</v>
      </c>
      <c r="I501" s="3">
        <v>23</v>
      </c>
      <c r="J501" s="3">
        <v>28</v>
      </c>
      <c r="K501">
        <f t="shared" si="126"/>
        <v>27.96518473729434</v>
      </c>
      <c r="L501">
        <f t="shared" si="133"/>
        <v>0</v>
      </c>
      <c r="M501">
        <f t="shared" si="134"/>
        <v>0</v>
      </c>
      <c r="N501">
        <f t="shared" si="135"/>
        <v>1</v>
      </c>
      <c r="O501">
        <f t="shared" si="136"/>
        <v>0</v>
      </c>
      <c r="P501">
        <f t="shared" si="127"/>
        <v>0</v>
      </c>
      <c r="Q501">
        <f t="shared" si="128"/>
        <v>0</v>
      </c>
      <c r="R501">
        <f t="shared" si="129"/>
        <v>0</v>
      </c>
      <c r="S501">
        <f t="shared" si="130"/>
        <v>1</v>
      </c>
      <c r="T501">
        <f t="shared" si="131"/>
        <v>0</v>
      </c>
      <c r="U501">
        <f t="shared" si="132"/>
        <v>0</v>
      </c>
      <c r="V501">
        <f t="shared" si="137"/>
        <v>0</v>
      </c>
      <c r="W501">
        <f t="shared" si="138"/>
        <v>1</v>
      </c>
      <c r="X501">
        <f t="shared" si="139"/>
        <v>0</v>
      </c>
      <c r="Y501">
        <f t="shared" si="140"/>
        <v>0</v>
      </c>
      <c r="Z501">
        <f t="shared" si="141"/>
        <v>1</v>
      </c>
      <c r="AA501">
        <f t="shared" si="142"/>
        <v>0</v>
      </c>
      <c r="AB501">
        <f t="shared" si="143"/>
        <v>5</v>
      </c>
    </row>
    <row r="502" spans="1:28" x14ac:dyDescent="0.25">
      <c r="A502" s="2" t="s">
        <v>765</v>
      </c>
      <c r="B502" s="3">
        <v>7</v>
      </c>
      <c r="C502" s="3">
        <v>6</v>
      </c>
      <c r="D502" s="3">
        <v>33</v>
      </c>
      <c r="E502" s="3">
        <v>67</v>
      </c>
      <c r="F502" s="3">
        <v>172.85714285714286</v>
      </c>
      <c r="G502" s="3">
        <v>7</v>
      </c>
      <c r="H502" s="3">
        <v>79.252560000000003</v>
      </c>
      <c r="I502" s="3">
        <v>26</v>
      </c>
      <c r="J502" s="3">
        <v>30</v>
      </c>
      <c r="K502">
        <f t="shared" si="126"/>
        <v>27.07029882570092</v>
      </c>
      <c r="L502">
        <f t="shared" si="133"/>
        <v>0</v>
      </c>
      <c r="M502">
        <f t="shared" si="134"/>
        <v>0</v>
      </c>
      <c r="N502">
        <f t="shared" si="135"/>
        <v>1</v>
      </c>
      <c r="O502">
        <f t="shared" si="136"/>
        <v>0</v>
      </c>
      <c r="P502">
        <f t="shared" si="127"/>
        <v>0</v>
      </c>
      <c r="Q502">
        <f t="shared" si="128"/>
        <v>0</v>
      </c>
      <c r="R502">
        <f t="shared" si="129"/>
        <v>0</v>
      </c>
      <c r="S502">
        <f t="shared" si="130"/>
        <v>1</v>
      </c>
      <c r="T502">
        <f t="shared" si="131"/>
        <v>0</v>
      </c>
      <c r="U502">
        <f t="shared" si="132"/>
        <v>0</v>
      </c>
      <c r="V502">
        <f t="shared" si="137"/>
        <v>1</v>
      </c>
      <c r="W502">
        <f t="shared" si="138"/>
        <v>0</v>
      </c>
      <c r="X502">
        <f t="shared" si="139"/>
        <v>0</v>
      </c>
      <c r="Y502">
        <f t="shared" si="140"/>
        <v>0</v>
      </c>
      <c r="Z502">
        <f t="shared" si="141"/>
        <v>0</v>
      </c>
      <c r="AA502">
        <f t="shared" si="142"/>
        <v>0</v>
      </c>
      <c r="AB502">
        <f t="shared" si="143"/>
        <v>4</v>
      </c>
    </row>
    <row r="503" spans="1:28" x14ac:dyDescent="0.25">
      <c r="A503" s="2" t="s">
        <v>595</v>
      </c>
      <c r="B503" s="3">
        <v>4</v>
      </c>
      <c r="C503" s="3">
        <v>4</v>
      </c>
      <c r="D503" s="3">
        <v>33</v>
      </c>
      <c r="E503" s="3">
        <v>68.25</v>
      </c>
      <c r="F503" s="3">
        <v>162.75</v>
      </c>
      <c r="G503" s="3">
        <v>4</v>
      </c>
      <c r="H503" s="3">
        <v>69.390829999999994</v>
      </c>
      <c r="I503" s="3">
        <v>14</v>
      </c>
      <c r="J503" s="3">
        <v>30</v>
      </c>
      <c r="K503">
        <f t="shared" si="126"/>
        <v>24.562411947027332</v>
      </c>
      <c r="L503">
        <f t="shared" si="133"/>
        <v>0</v>
      </c>
      <c r="M503">
        <f t="shared" si="134"/>
        <v>1</v>
      </c>
      <c r="N503">
        <f t="shared" si="135"/>
        <v>0</v>
      </c>
      <c r="O503">
        <f t="shared" si="136"/>
        <v>0</v>
      </c>
      <c r="P503">
        <f t="shared" si="127"/>
        <v>0</v>
      </c>
      <c r="Q503">
        <f t="shared" si="128"/>
        <v>1</v>
      </c>
      <c r="R503">
        <f t="shared" si="129"/>
        <v>0</v>
      </c>
      <c r="S503">
        <f t="shared" si="130"/>
        <v>0</v>
      </c>
      <c r="T503">
        <f t="shared" si="131"/>
        <v>0</v>
      </c>
      <c r="U503">
        <f t="shared" si="132"/>
        <v>0</v>
      </c>
      <c r="V503">
        <f t="shared" si="137"/>
        <v>0</v>
      </c>
      <c r="W503">
        <f t="shared" si="138"/>
        <v>1</v>
      </c>
      <c r="X503">
        <f t="shared" si="139"/>
        <v>0</v>
      </c>
      <c r="Y503">
        <f t="shared" si="140"/>
        <v>1</v>
      </c>
      <c r="Z503">
        <f t="shared" si="141"/>
        <v>0</v>
      </c>
      <c r="AA503">
        <f t="shared" si="142"/>
        <v>0</v>
      </c>
      <c r="AB503">
        <f t="shared" si="143"/>
        <v>16</v>
      </c>
    </row>
    <row r="504" spans="1:28" x14ac:dyDescent="0.25">
      <c r="A504" s="2" t="s">
        <v>353</v>
      </c>
      <c r="B504" s="3">
        <v>7</v>
      </c>
      <c r="C504" s="3">
        <v>7</v>
      </c>
      <c r="D504" s="3">
        <v>34</v>
      </c>
      <c r="E504" s="3">
        <v>70.142857142857139</v>
      </c>
      <c r="F504" s="3">
        <v>211.71428571428572</v>
      </c>
      <c r="G504" s="3">
        <v>7</v>
      </c>
      <c r="H504" s="3">
        <v>57.349761999999998</v>
      </c>
      <c r="I504" s="3">
        <v>27</v>
      </c>
      <c r="J504" s="3">
        <v>30</v>
      </c>
      <c r="K504">
        <f t="shared" si="126"/>
        <v>30.25091981533178</v>
      </c>
      <c r="L504">
        <f t="shared" si="133"/>
        <v>0</v>
      </c>
      <c r="M504">
        <f t="shared" si="134"/>
        <v>0</v>
      </c>
      <c r="N504">
        <f t="shared" si="135"/>
        <v>0</v>
      </c>
      <c r="O504">
        <f t="shared" si="136"/>
        <v>1</v>
      </c>
      <c r="P504">
        <f t="shared" si="127"/>
        <v>0</v>
      </c>
      <c r="Q504">
        <f t="shared" si="128"/>
        <v>0</v>
      </c>
      <c r="R504">
        <f t="shared" si="129"/>
        <v>0</v>
      </c>
      <c r="S504">
        <f t="shared" si="130"/>
        <v>0</v>
      </c>
      <c r="T504">
        <f t="shared" si="131"/>
        <v>1</v>
      </c>
      <c r="U504">
        <f t="shared" si="132"/>
        <v>0</v>
      </c>
      <c r="V504">
        <f t="shared" si="137"/>
        <v>1</v>
      </c>
      <c r="W504">
        <f t="shared" si="138"/>
        <v>0</v>
      </c>
      <c r="X504">
        <f t="shared" si="139"/>
        <v>0</v>
      </c>
      <c r="Y504">
        <f t="shared" si="140"/>
        <v>0</v>
      </c>
      <c r="Z504">
        <f t="shared" si="141"/>
        <v>0</v>
      </c>
      <c r="AA504">
        <f t="shared" si="142"/>
        <v>0</v>
      </c>
      <c r="AB504">
        <f t="shared" si="143"/>
        <v>3</v>
      </c>
    </row>
    <row r="505" spans="1:28" x14ac:dyDescent="0.25">
      <c r="A505" s="2" t="s">
        <v>555</v>
      </c>
      <c r="B505" s="3">
        <v>3</v>
      </c>
      <c r="C505" s="3">
        <v>3</v>
      </c>
      <c r="D505" s="3">
        <v>34</v>
      </c>
      <c r="E505" s="3">
        <v>67.666666666666671</v>
      </c>
      <c r="F505" s="3">
        <v>140.33333333333334</v>
      </c>
      <c r="G505" s="3">
        <v>3</v>
      </c>
      <c r="H505" s="3">
        <v>54.814510000000006</v>
      </c>
      <c r="I505" s="3">
        <v>29</v>
      </c>
      <c r="J505" s="3">
        <v>30</v>
      </c>
      <c r="K505">
        <f t="shared" si="126"/>
        <v>21.545997233614013</v>
      </c>
      <c r="L505">
        <f t="shared" si="133"/>
        <v>0</v>
      </c>
      <c r="M505">
        <f t="shared" si="134"/>
        <v>1</v>
      </c>
      <c r="N505">
        <f t="shared" si="135"/>
        <v>0</v>
      </c>
      <c r="O505">
        <f t="shared" si="136"/>
        <v>0</v>
      </c>
      <c r="P505">
        <f t="shared" si="127"/>
        <v>1</v>
      </c>
      <c r="Q505">
        <f t="shared" si="128"/>
        <v>0</v>
      </c>
      <c r="R505">
        <f t="shared" si="129"/>
        <v>0</v>
      </c>
      <c r="S505">
        <f t="shared" si="130"/>
        <v>0</v>
      </c>
      <c r="T505">
        <f t="shared" si="131"/>
        <v>0</v>
      </c>
      <c r="U505">
        <f t="shared" si="132"/>
        <v>0</v>
      </c>
      <c r="V505">
        <f t="shared" si="137"/>
        <v>1</v>
      </c>
      <c r="W505">
        <f t="shared" si="138"/>
        <v>0</v>
      </c>
      <c r="X505">
        <f t="shared" si="139"/>
        <v>0</v>
      </c>
      <c r="Y505">
        <f t="shared" si="140"/>
        <v>0</v>
      </c>
      <c r="Z505">
        <f t="shared" si="141"/>
        <v>0</v>
      </c>
      <c r="AA505">
        <f t="shared" si="142"/>
        <v>0</v>
      </c>
      <c r="AB505">
        <f t="shared" si="143"/>
        <v>1</v>
      </c>
    </row>
    <row r="506" spans="1:28" x14ac:dyDescent="0.25">
      <c r="A506" s="2" t="s">
        <v>715</v>
      </c>
      <c r="B506" s="3">
        <v>5</v>
      </c>
      <c r="C506" s="3">
        <v>5</v>
      </c>
      <c r="D506" s="3">
        <v>33</v>
      </c>
      <c r="E506" s="3">
        <v>66.599999999999994</v>
      </c>
      <c r="F506" s="3">
        <v>237.2</v>
      </c>
      <c r="G506" s="3">
        <v>5</v>
      </c>
      <c r="H506" s="3">
        <v>68.939080000000004</v>
      </c>
      <c r="I506" s="3">
        <v>29</v>
      </c>
      <c r="J506" s="3">
        <v>30</v>
      </c>
      <c r="K506">
        <f t="shared" si="126"/>
        <v>37.594260927594263</v>
      </c>
      <c r="L506">
        <f t="shared" si="133"/>
        <v>0</v>
      </c>
      <c r="M506">
        <f t="shared" si="134"/>
        <v>0</v>
      </c>
      <c r="N506">
        <f t="shared" si="135"/>
        <v>0</v>
      </c>
      <c r="O506">
        <f t="shared" si="136"/>
        <v>1</v>
      </c>
      <c r="P506">
        <f t="shared" si="127"/>
        <v>0</v>
      </c>
      <c r="Q506">
        <f t="shared" si="128"/>
        <v>0</v>
      </c>
      <c r="R506">
        <f t="shared" si="129"/>
        <v>0</v>
      </c>
      <c r="S506">
        <f t="shared" si="130"/>
        <v>0</v>
      </c>
      <c r="T506">
        <f t="shared" si="131"/>
        <v>0</v>
      </c>
      <c r="U506">
        <f t="shared" si="132"/>
        <v>1</v>
      </c>
      <c r="V506">
        <f t="shared" si="137"/>
        <v>1</v>
      </c>
      <c r="W506">
        <f t="shared" si="138"/>
        <v>0</v>
      </c>
      <c r="X506">
        <f t="shared" si="139"/>
        <v>0</v>
      </c>
      <c r="Y506">
        <f t="shared" si="140"/>
        <v>0</v>
      </c>
      <c r="Z506">
        <f t="shared" si="141"/>
        <v>0</v>
      </c>
      <c r="AA506">
        <f t="shared" si="142"/>
        <v>0</v>
      </c>
      <c r="AB506">
        <f t="shared" si="143"/>
        <v>1</v>
      </c>
    </row>
    <row r="507" spans="1:28" x14ac:dyDescent="0.25">
      <c r="A507" s="2" t="s">
        <v>907</v>
      </c>
      <c r="B507" s="3">
        <v>2</v>
      </c>
      <c r="C507" s="3">
        <v>2</v>
      </c>
      <c r="D507" s="3">
        <v>24</v>
      </c>
      <c r="E507" s="3">
        <v>65.5</v>
      </c>
      <c r="F507" s="3">
        <v>112.5</v>
      </c>
      <c r="G507" s="3">
        <v>2</v>
      </c>
      <c r="H507" s="3">
        <v>58.266939999999998</v>
      </c>
      <c r="I507" s="3">
        <v>30</v>
      </c>
      <c r="J507" s="3">
        <v>30</v>
      </c>
      <c r="K507">
        <f t="shared" si="126"/>
        <v>18.434240428879438</v>
      </c>
      <c r="L507">
        <f t="shared" si="133"/>
        <v>1</v>
      </c>
      <c r="M507">
        <f t="shared" si="134"/>
        <v>0</v>
      </c>
      <c r="N507">
        <f t="shared" si="135"/>
        <v>0</v>
      </c>
      <c r="O507">
        <f t="shared" si="136"/>
        <v>0</v>
      </c>
      <c r="P507">
        <f t="shared" si="127"/>
        <v>0</v>
      </c>
      <c r="Q507">
        <f t="shared" si="128"/>
        <v>0</v>
      </c>
      <c r="R507">
        <f t="shared" si="129"/>
        <v>0</v>
      </c>
      <c r="S507">
        <f t="shared" si="130"/>
        <v>0</v>
      </c>
      <c r="T507">
        <f t="shared" si="131"/>
        <v>0</v>
      </c>
      <c r="U507">
        <f t="shared" si="132"/>
        <v>0</v>
      </c>
      <c r="V507">
        <f t="shared" si="137"/>
        <v>1</v>
      </c>
      <c r="W507">
        <f t="shared" si="138"/>
        <v>0</v>
      </c>
      <c r="X507">
        <f t="shared" si="139"/>
        <v>0</v>
      </c>
      <c r="Y507">
        <f t="shared" si="140"/>
        <v>0</v>
      </c>
      <c r="Z507">
        <f t="shared" si="141"/>
        <v>0</v>
      </c>
      <c r="AA507">
        <f t="shared" si="142"/>
        <v>0</v>
      </c>
      <c r="AB507">
        <f t="shared" si="143"/>
        <v>0</v>
      </c>
    </row>
    <row r="508" spans="1:28" x14ac:dyDescent="0.25">
      <c r="A508" s="2" t="s">
        <v>743</v>
      </c>
      <c r="B508" s="3">
        <v>2</v>
      </c>
      <c r="C508" s="3">
        <v>2</v>
      </c>
      <c r="D508" s="3">
        <v>33</v>
      </c>
      <c r="E508" s="3">
        <v>69.5</v>
      </c>
      <c r="F508" s="3">
        <v>203.5</v>
      </c>
      <c r="G508" s="3">
        <v>2</v>
      </c>
      <c r="H508" s="3">
        <v>42.469540000000002</v>
      </c>
      <c r="I508" s="3">
        <v>30</v>
      </c>
      <c r="J508" s="3">
        <v>30</v>
      </c>
      <c r="K508">
        <f t="shared" si="126"/>
        <v>29.617618135707261</v>
      </c>
      <c r="L508">
        <f t="shared" si="133"/>
        <v>0</v>
      </c>
      <c r="M508">
        <f t="shared" si="134"/>
        <v>0</v>
      </c>
      <c r="N508">
        <f t="shared" si="135"/>
        <v>1</v>
      </c>
      <c r="O508">
        <f t="shared" si="136"/>
        <v>0</v>
      </c>
      <c r="P508">
        <f t="shared" si="127"/>
        <v>0</v>
      </c>
      <c r="Q508">
        <f t="shared" si="128"/>
        <v>0</v>
      </c>
      <c r="R508">
        <f t="shared" si="129"/>
        <v>1</v>
      </c>
      <c r="S508">
        <f t="shared" si="130"/>
        <v>0</v>
      </c>
      <c r="T508">
        <f t="shared" si="131"/>
        <v>0</v>
      </c>
      <c r="U508">
        <f t="shared" si="132"/>
        <v>0</v>
      </c>
      <c r="V508">
        <f t="shared" si="137"/>
        <v>1</v>
      </c>
      <c r="W508">
        <f t="shared" si="138"/>
        <v>0</v>
      </c>
      <c r="X508">
        <f t="shared" si="139"/>
        <v>0</v>
      </c>
      <c r="Y508">
        <f t="shared" si="140"/>
        <v>0</v>
      </c>
      <c r="Z508">
        <f t="shared" si="141"/>
        <v>0</v>
      </c>
      <c r="AA508">
        <f t="shared" si="142"/>
        <v>0</v>
      </c>
      <c r="AB508">
        <f t="shared" si="143"/>
        <v>0</v>
      </c>
    </row>
    <row r="509" spans="1:28" x14ac:dyDescent="0.25">
      <c r="A509" s="2" t="s">
        <v>531</v>
      </c>
      <c r="B509" s="3">
        <v>5</v>
      </c>
      <c r="C509" s="3">
        <v>5</v>
      </c>
      <c r="D509" s="3">
        <v>33</v>
      </c>
      <c r="E509" s="3">
        <v>69.400000000000006</v>
      </c>
      <c r="F509" s="3">
        <v>197.4</v>
      </c>
      <c r="G509" s="3">
        <v>5</v>
      </c>
      <c r="H509" s="3">
        <v>67.550995</v>
      </c>
      <c r="I509" s="3">
        <v>21</v>
      </c>
      <c r="J509" s="3">
        <v>26</v>
      </c>
      <c r="K509">
        <f t="shared" si="126"/>
        <v>28.812671810246737</v>
      </c>
      <c r="L509">
        <f t="shared" si="133"/>
        <v>0</v>
      </c>
      <c r="M509">
        <f t="shared" si="134"/>
        <v>0</v>
      </c>
      <c r="N509">
        <f t="shared" si="135"/>
        <v>1</v>
      </c>
      <c r="O509">
        <f t="shared" si="136"/>
        <v>0</v>
      </c>
      <c r="P509">
        <f t="shared" si="127"/>
        <v>0</v>
      </c>
      <c r="Q509">
        <f t="shared" si="128"/>
        <v>0</v>
      </c>
      <c r="R509">
        <f t="shared" si="129"/>
        <v>1</v>
      </c>
      <c r="S509">
        <f t="shared" si="130"/>
        <v>0</v>
      </c>
      <c r="T509">
        <f t="shared" si="131"/>
        <v>0</v>
      </c>
      <c r="U509">
        <f t="shared" si="132"/>
        <v>0</v>
      </c>
      <c r="V509">
        <f t="shared" si="137"/>
        <v>0</v>
      </c>
      <c r="W509">
        <f t="shared" si="138"/>
        <v>1</v>
      </c>
      <c r="X509">
        <f t="shared" si="139"/>
        <v>0</v>
      </c>
      <c r="Y509">
        <f t="shared" si="140"/>
        <v>0</v>
      </c>
      <c r="Z509">
        <f t="shared" si="141"/>
        <v>1</v>
      </c>
      <c r="AA509">
        <f t="shared" si="142"/>
        <v>0</v>
      </c>
      <c r="AB509">
        <f t="shared" si="143"/>
        <v>5</v>
      </c>
    </row>
    <row r="510" spans="1:28" x14ac:dyDescent="0.25">
      <c r="A510" s="2" t="s">
        <v>598</v>
      </c>
      <c r="B510" s="3">
        <v>3</v>
      </c>
      <c r="C510" s="3">
        <v>3</v>
      </c>
      <c r="D510" s="3">
        <v>23</v>
      </c>
      <c r="E510" s="3">
        <v>63</v>
      </c>
      <c r="F510" s="3">
        <v>221.66666666666666</v>
      </c>
      <c r="G510" s="3">
        <v>3</v>
      </c>
      <c r="H510" s="3">
        <v>59.819299999999998</v>
      </c>
      <c r="I510" s="3">
        <v>30</v>
      </c>
      <c r="J510" s="3">
        <v>30</v>
      </c>
      <c r="K510">
        <f t="shared" si="126"/>
        <v>39.262198706643147</v>
      </c>
      <c r="L510">
        <f t="shared" si="133"/>
        <v>0</v>
      </c>
      <c r="M510">
        <f t="shared" si="134"/>
        <v>0</v>
      </c>
      <c r="N510">
        <f t="shared" si="135"/>
        <v>0</v>
      </c>
      <c r="O510">
        <f t="shared" si="136"/>
        <v>1</v>
      </c>
      <c r="P510">
        <f t="shared" si="127"/>
        <v>0</v>
      </c>
      <c r="Q510">
        <f t="shared" si="128"/>
        <v>0</v>
      </c>
      <c r="R510">
        <f t="shared" si="129"/>
        <v>0</v>
      </c>
      <c r="S510">
        <f t="shared" si="130"/>
        <v>0</v>
      </c>
      <c r="T510">
        <f t="shared" si="131"/>
        <v>1</v>
      </c>
      <c r="U510">
        <f t="shared" si="132"/>
        <v>0</v>
      </c>
      <c r="V510">
        <f t="shared" si="137"/>
        <v>1</v>
      </c>
      <c r="W510">
        <f t="shared" si="138"/>
        <v>0</v>
      </c>
      <c r="X510">
        <f t="shared" si="139"/>
        <v>0</v>
      </c>
      <c r="Y510">
        <f t="shared" si="140"/>
        <v>0</v>
      </c>
      <c r="Z510">
        <f t="shared" si="141"/>
        <v>0</v>
      </c>
      <c r="AA510">
        <f t="shared" si="142"/>
        <v>0</v>
      </c>
      <c r="AB510">
        <f t="shared" si="143"/>
        <v>0</v>
      </c>
    </row>
    <row r="511" spans="1:28" x14ac:dyDescent="0.25">
      <c r="A511" s="2" t="s">
        <v>750</v>
      </c>
      <c r="B511" s="3">
        <v>8</v>
      </c>
      <c r="C511" s="3">
        <v>8</v>
      </c>
      <c r="D511" s="3">
        <v>33</v>
      </c>
      <c r="E511" s="3">
        <v>69.25</v>
      </c>
      <c r="F511" s="3">
        <v>166.875</v>
      </c>
      <c r="G511" s="3">
        <v>9</v>
      </c>
      <c r="H511" s="3">
        <v>66.168379999999999</v>
      </c>
      <c r="I511" s="3">
        <v>28</v>
      </c>
      <c r="J511" s="3">
        <v>30</v>
      </c>
      <c r="K511">
        <f t="shared" si="126"/>
        <v>24.462849769969633</v>
      </c>
      <c r="L511">
        <f t="shared" si="133"/>
        <v>0</v>
      </c>
      <c r="M511">
        <f t="shared" si="134"/>
        <v>1</v>
      </c>
      <c r="N511">
        <f t="shared" si="135"/>
        <v>0</v>
      </c>
      <c r="O511">
        <f t="shared" si="136"/>
        <v>0</v>
      </c>
      <c r="P511">
        <f t="shared" si="127"/>
        <v>1</v>
      </c>
      <c r="Q511">
        <f t="shared" si="128"/>
        <v>0</v>
      </c>
      <c r="R511">
        <f t="shared" si="129"/>
        <v>0</v>
      </c>
      <c r="S511">
        <f t="shared" si="130"/>
        <v>0</v>
      </c>
      <c r="T511">
        <f t="shared" si="131"/>
        <v>0</v>
      </c>
      <c r="U511">
        <f t="shared" si="132"/>
        <v>0</v>
      </c>
      <c r="V511">
        <f t="shared" si="137"/>
        <v>1</v>
      </c>
      <c r="W511">
        <f t="shared" si="138"/>
        <v>0</v>
      </c>
      <c r="X511">
        <f t="shared" si="139"/>
        <v>0</v>
      </c>
      <c r="Y511">
        <f t="shared" si="140"/>
        <v>0</v>
      </c>
      <c r="Z511">
        <f t="shared" si="141"/>
        <v>0</v>
      </c>
      <c r="AA511">
        <f t="shared" si="142"/>
        <v>0</v>
      </c>
      <c r="AB511">
        <f t="shared" si="143"/>
        <v>2</v>
      </c>
    </row>
    <row r="512" spans="1:28" x14ac:dyDescent="0.25">
      <c r="A512" s="2" t="s">
        <v>1110</v>
      </c>
      <c r="B512" s="3">
        <v>2</v>
      </c>
      <c r="C512" s="3">
        <v>2</v>
      </c>
      <c r="D512" s="3">
        <v>33</v>
      </c>
      <c r="E512" s="3">
        <v>64</v>
      </c>
      <c r="F512" s="3">
        <v>192.5</v>
      </c>
      <c r="G512" s="3">
        <v>2</v>
      </c>
      <c r="H512" s="3">
        <v>69.078710000000001</v>
      </c>
      <c r="I512" s="3">
        <v>28</v>
      </c>
      <c r="J512" s="3">
        <v>29</v>
      </c>
      <c r="K512">
        <f t="shared" si="126"/>
        <v>33.0389404296875</v>
      </c>
      <c r="L512">
        <f t="shared" si="133"/>
        <v>0</v>
      </c>
      <c r="M512">
        <f t="shared" si="134"/>
        <v>0</v>
      </c>
      <c r="N512">
        <f t="shared" si="135"/>
        <v>0</v>
      </c>
      <c r="O512">
        <f t="shared" si="136"/>
        <v>1</v>
      </c>
      <c r="P512">
        <f t="shared" si="127"/>
        <v>0</v>
      </c>
      <c r="Q512">
        <f t="shared" si="128"/>
        <v>0</v>
      </c>
      <c r="R512">
        <f t="shared" si="129"/>
        <v>0</v>
      </c>
      <c r="S512">
        <f t="shared" si="130"/>
        <v>0</v>
      </c>
      <c r="T512">
        <f t="shared" si="131"/>
        <v>0</v>
      </c>
      <c r="U512">
        <f t="shared" si="132"/>
        <v>1</v>
      </c>
      <c r="V512">
        <f t="shared" si="137"/>
        <v>1</v>
      </c>
      <c r="W512">
        <f t="shared" si="138"/>
        <v>0</v>
      </c>
      <c r="X512">
        <f t="shared" si="139"/>
        <v>0</v>
      </c>
      <c r="Y512">
        <f t="shared" si="140"/>
        <v>0</v>
      </c>
      <c r="Z512">
        <f t="shared" si="141"/>
        <v>0</v>
      </c>
      <c r="AA512">
        <f t="shared" si="142"/>
        <v>0</v>
      </c>
      <c r="AB512">
        <f t="shared" si="143"/>
        <v>1</v>
      </c>
    </row>
    <row r="513" spans="1:28" x14ac:dyDescent="0.25">
      <c r="A513" s="2" t="s">
        <v>1135</v>
      </c>
      <c r="B513" s="3">
        <v>2</v>
      </c>
      <c r="C513" s="3">
        <v>2</v>
      </c>
      <c r="D513" s="3">
        <v>34</v>
      </c>
      <c r="E513" s="3">
        <v>64.5</v>
      </c>
      <c r="F513" s="3">
        <v>223.5</v>
      </c>
      <c r="G513" s="3">
        <v>2</v>
      </c>
      <c r="H513" s="3">
        <v>54.494183</v>
      </c>
      <c r="I513" s="3">
        <v>29</v>
      </c>
      <c r="J513" s="3">
        <v>29</v>
      </c>
      <c r="K513">
        <f t="shared" si="126"/>
        <v>37.76708130521002</v>
      </c>
      <c r="L513">
        <f t="shared" si="133"/>
        <v>0</v>
      </c>
      <c r="M513">
        <f t="shared" si="134"/>
        <v>0</v>
      </c>
      <c r="N513">
        <f t="shared" si="135"/>
        <v>0</v>
      </c>
      <c r="O513">
        <f t="shared" si="136"/>
        <v>1</v>
      </c>
      <c r="P513">
        <f t="shared" si="127"/>
        <v>0</v>
      </c>
      <c r="Q513">
        <f t="shared" si="128"/>
        <v>0</v>
      </c>
      <c r="R513">
        <f t="shared" si="129"/>
        <v>0</v>
      </c>
      <c r="S513">
        <f t="shared" si="130"/>
        <v>0</v>
      </c>
      <c r="T513">
        <f t="shared" si="131"/>
        <v>1</v>
      </c>
      <c r="U513">
        <f t="shared" si="132"/>
        <v>0</v>
      </c>
      <c r="V513">
        <f t="shared" si="137"/>
        <v>1</v>
      </c>
      <c r="W513">
        <f t="shared" si="138"/>
        <v>0</v>
      </c>
      <c r="X513">
        <f t="shared" si="139"/>
        <v>0</v>
      </c>
      <c r="Y513">
        <f t="shared" si="140"/>
        <v>0</v>
      </c>
      <c r="Z513">
        <f t="shared" si="141"/>
        <v>0</v>
      </c>
      <c r="AA513">
        <f t="shared" si="142"/>
        <v>0</v>
      </c>
      <c r="AB513">
        <f t="shared" si="143"/>
        <v>0</v>
      </c>
    </row>
    <row r="514" spans="1:28" x14ac:dyDescent="0.25">
      <c r="A514" s="2" t="s">
        <v>291</v>
      </c>
      <c r="B514" s="3">
        <v>3</v>
      </c>
      <c r="C514" s="3">
        <v>3</v>
      </c>
      <c r="D514" s="3">
        <v>33</v>
      </c>
      <c r="E514" s="3">
        <v>62.333333333333336</v>
      </c>
      <c r="F514" s="3">
        <v>116.33333333333333</v>
      </c>
      <c r="G514" s="3">
        <v>3</v>
      </c>
      <c r="H514" s="3">
        <v>89.763176000000001</v>
      </c>
      <c r="I514" s="3">
        <v>24</v>
      </c>
      <c r="J514" s="3">
        <v>26</v>
      </c>
      <c r="K514">
        <f t="shared" si="126"/>
        <v>21.048385713060135</v>
      </c>
      <c r="L514">
        <f t="shared" si="133"/>
        <v>0</v>
      </c>
      <c r="M514">
        <f t="shared" si="134"/>
        <v>1</v>
      </c>
      <c r="N514">
        <f t="shared" si="135"/>
        <v>0</v>
      </c>
      <c r="O514">
        <f t="shared" si="136"/>
        <v>0</v>
      </c>
      <c r="P514">
        <f t="shared" si="127"/>
        <v>0</v>
      </c>
      <c r="Q514">
        <f t="shared" si="128"/>
        <v>1</v>
      </c>
      <c r="R514">
        <f t="shared" si="129"/>
        <v>0</v>
      </c>
      <c r="S514">
        <f t="shared" si="130"/>
        <v>0</v>
      </c>
      <c r="T514">
        <f t="shared" si="131"/>
        <v>0</v>
      </c>
      <c r="U514">
        <f t="shared" si="132"/>
        <v>0</v>
      </c>
      <c r="V514">
        <f t="shared" si="137"/>
        <v>0</v>
      </c>
      <c r="W514">
        <f t="shared" si="138"/>
        <v>1</v>
      </c>
      <c r="X514">
        <f t="shared" si="139"/>
        <v>0</v>
      </c>
      <c r="Y514">
        <f t="shared" si="140"/>
        <v>1</v>
      </c>
      <c r="Z514">
        <f t="shared" si="141"/>
        <v>0</v>
      </c>
      <c r="AA514">
        <f t="shared" si="142"/>
        <v>0</v>
      </c>
      <c r="AB514">
        <f t="shared" si="143"/>
        <v>2</v>
      </c>
    </row>
    <row r="515" spans="1:28" x14ac:dyDescent="0.25">
      <c r="A515" s="2" t="s">
        <v>378</v>
      </c>
      <c r="B515" s="3">
        <v>2</v>
      </c>
      <c r="C515" s="3">
        <v>2</v>
      </c>
      <c r="D515" s="3">
        <v>33</v>
      </c>
      <c r="E515" s="3">
        <v>66</v>
      </c>
      <c r="F515" s="3">
        <v>215</v>
      </c>
      <c r="G515" s="3">
        <v>2</v>
      </c>
      <c r="H515" s="3">
        <v>71.646820000000005</v>
      </c>
      <c r="I515" s="3">
        <v>26</v>
      </c>
      <c r="J515" s="3">
        <v>27</v>
      </c>
      <c r="K515">
        <f t="shared" si="126"/>
        <v>34.698117539026633</v>
      </c>
      <c r="L515">
        <f t="shared" si="133"/>
        <v>0</v>
      </c>
      <c r="M515">
        <f t="shared" si="134"/>
        <v>0</v>
      </c>
      <c r="N515">
        <f t="shared" si="135"/>
        <v>0</v>
      </c>
      <c r="O515">
        <f t="shared" si="136"/>
        <v>1</v>
      </c>
      <c r="P515">
        <f t="shared" si="127"/>
        <v>0</v>
      </c>
      <c r="Q515">
        <f t="shared" si="128"/>
        <v>0</v>
      </c>
      <c r="R515">
        <f t="shared" si="129"/>
        <v>0</v>
      </c>
      <c r="S515">
        <f t="shared" si="130"/>
        <v>0</v>
      </c>
      <c r="T515">
        <f t="shared" si="131"/>
        <v>0</v>
      </c>
      <c r="U515">
        <f t="shared" si="132"/>
        <v>1</v>
      </c>
      <c r="V515">
        <f t="shared" si="137"/>
        <v>1</v>
      </c>
      <c r="W515">
        <f t="shared" si="138"/>
        <v>0</v>
      </c>
      <c r="X515">
        <f t="shared" si="139"/>
        <v>0</v>
      </c>
      <c r="Y515">
        <f t="shared" si="140"/>
        <v>0</v>
      </c>
      <c r="Z515">
        <f t="shared" si="141"/>
        <v>0</v>
      </c>
      <c r="AA515">
        <f t="shared" si="142"/>
        <v>0</v>
      </c>
      <c r="AB515">
        <f t="shared" si="143"/>
        <v>1</v>
      </c>
    </row>
    <row r="516" spans="1:28" x14ac:dyDescent="0.25">
      <c r="A516" s="2" t="s">
        <v>118</v>
      </c>
      <c r="B516" s="3">
        <v>5</v>
      </c>
      <c r="C516" s="3">
        <v>2</v>
      </c>
      <c r="D516" s="3">
        <v>34</v>
      </c>
      <c r="E516" s="3">
        <v>60</v>
      </c>
      <c r="F516" s="3">
        <v>193.8</v>
      </c>
      <c r="G516" s="3">
        <v>6</v>
      </c>
      <c r="H516" s="3">
        <v>75.479804999999999</v>
      </c>
      <c r="I516" s="3">
        <v>24</v>
      </c>
      <c r="J516" s="3">
        <v>30</v>
      </c>
      <c r="K516">
        <f t="shared" si="126"/>
        <v>37.844833333333334</v>
      </c>
      <c r="L516">
        <f t="shared" si="133"/>
        <v>0</v>
      </c>
      <c r="M516">
        <f t="shared" si="134"/>
        <v>0</v>
      </c>
      <c r="N516">
        <f t="shared" si="135"/>
        <v>0</v>
      </c>
      <c r="O516">
        <f t="shared" si="136"/>
        <v>1</v>
      </c>
      <c r="P516">
        <f t="shared" si="127"/>
        <v>0</v>
      </c>
      <c r="Q516">
        <f t="shared" si="128"/>
        <v>0</v>
      </c>
      <c r="R516">
        <f t="shared" si="129"/>
        <v>0</v>
      </c>
      <c r="S516">
        <f t="shared" si="130"/>
        <v>0</v>
      </c>
      <c r="T516">
        <f t="shared" si="131"/>
        <v>0</v>
      </c>
      <c r="U516">
        <f t="shared" si="132"/>
        <v>1</v>
      </c>
      <c r="V516">
        <f t="shared" si="137"/>
        <v>0</v>
      </c>
      <c r="W516">
        <f t="shared" si="138"/>
        <v>1</v>
      </c>
      <c r="X516">
        <f t="shared" si="139"/>
        <v>0</v>
      </c>
      <c r="Y516">
        <f t="shared" si="140"/>
        <v>0</v>
      </c>
      <c r="Z516">
        <f t="shared" si="141"/>
        <v>0</v>
      </c>
      <c r="AA516">
        <f t="shared" si="142"/>
        <v>1</v>
      </c>
      <c r="AB516">
        <f t="shared" si="143"/>
        <v>6</v>
      </c>
    </row>
    <row r="517" spans="1:28" x14ac:dyDescent="0.25">
      <c r="A517" s="2" t="s">
        <v>108</v>
      </c>
      <c r="B517" s="3">
        <v>6</v>
      </c>
      <c r="C517" s="3">
        <v>6</v>
      </c>
      <c r="D517" s="3">
        <v>33</v>
      </c>
      <c r="E517" s="3">
        <v>63</v>
      </c>
      <c r="F517" s="3">
        <v>153.66666666666666</v>
      </c>
      <c r="G517" s="3">
        <v>7</v>
      </c>
      <c r="H517" s="3">
        <v>66.921289999999999</v>
      </c>
      <c r="I517" s="3">
        <v>26</v>
      </c>
      <c r="J517" s="3">
        <v>30</v>
      </c>
      <c r="K517">
        <f t="shared" ref="K517:K580" si="144">BMI(GETPIVOTDATA("Average of height",$A$4,"Subject",A517),GETPIVOTDATA("Average of weight",$A$4,"Subject",A517))</f>
        <v>27.217855043251866</v>
      </c>
      <c r="L517">
        <f t="shared" si="133"/>
        <v>0</v>
      </c>
      <c r="M517">
        <f t="shared" si="134"/>
        <v>0</v>
      </c>
      <c r="N517">
        <f t="shared" si="135"/>
        <v>1</v>
      </c>
      <c r="O517">
        <f t="shared" si="136"/>
        <v>0</v>
      </c>
      <c r="P517">
        <f t="shared" ref="P517:P580" si="145">Hunder67(M517,GETPIVOTDATA("Average of ageAtEntry",$A$4,"Subject",A517))</f>
        <v>0</v>
      </c>
      <c r="Q517">
        <f t="shared" ref="Q517:Q580" si="146">Hover67(M517,GETPIVOTDATA("Average of ageAtEntry",$A$4,"Subject",A517))</f>
        <v>0</v>
      </c>
      <c r="R517">
        <f t="shared" ref="R517:R580" si="147">OWunder67(N517,GETPIVOTDATA("Average of ageAtEntry",$A$4,"Subject",A517))</f>
        <v>1</v>
      </c>
      <c r="S517">
        <f t="shared" ref="S517:S580" si="148">OWover67(N517,GETPIVOTDATA("Average of ageAtEntry",$A$4,"Subject",A517))</f>
        <v>0</v>
      </c>
      <c r="T517">
        <f t="shared" ref="T517:T580" si="149">Ounder67(O517,GETPIVOTDATA("Average of ageAtEntry",$A$4,"Subject",A517))</f>
        <v>0</v>
      </c>
      <c r="U517">
        <f t="shared" ref="U517:U580" si="150">Oover67(O517,GETPIVOTDATA("Average of ageAtEntry",$A$4,"Subject",A517))</f>
        <v>0</v>
      </c>
      <c r="V517">
        <f t="shared" si="137"/>
        <v>1</v>
      </c>
      <c r="W517">
        <f t="shared" si="138"/>
        <v>0</v>
      </c>
      <c r="X517">
        <f t="shared" si="139"/>
        <v>0</v>
      </c>
      <c r="Y517">
        <f t="shared" si="140"/>
        <v>0</v>
      </c>
      <c r="Z517">
        <f t="shared" si="141"/>
        <v>0</v>
      </c>
      <c r="AA517">
        <f t="shared" si="142"/>
        <v>0</v>
      </c>
      <c r="AB517">
        <f t="shared" si="143"/>
        <v>4</v>
      </c>
    </row>
    <row r="518" spans="1:28" x14ac:dyDescent="0.25">
      <c r="A518" s="2" t="s">
        <v>280</v>
      </c>
      <c r="B518" s="3">
        <v>9</v>
      </c>
      <c r="C518" s="3">
        <v>9</v>
      </c>
      <c r="D518" s="3">
        <v>23</v>
      </c>
      <c r="E518" s="3">
        <v>68.777777777777771</v>
      </c>
      <c r="F518" s="3">
        <v>161.88888888888889</v>
      </c>
      <c r="G518" s="3">
        <v>9</v>
      </c>
      <c r="H518" s="3">
        <v>74.595479999999995</v>
      </c>
      <c r="I518" s="3">
        <v>28</v>
      </c>
      <c r="J518" s="3">
        <v>30</v>
      </c>
      <c r="K518">
        <f t="shared" si="144"/>
        <v>24.058917791737681</v>
      </c>
      <c r="L518">
        <f t="shared" ref="L518:L581" si="151">underWeight(K518)</f>
        <v>0</v>
      </c>
      <c r="M518">
        <f t="shared" ref="M518:M581" si="152">healthy(K518)</f>
        <v>1</v>
      </c>
      <c r="N518">
        <f t="shared" ref="N518:N581" si="153">overWeight(K518)</f>
        <v>0</v>
      </c>
      <c r="O518">
        <f t="shared" ref="O518:O581" si="154">obese(K518)</f>
        <v>0</v>
      </c>
      <c r="P518">
        <f t="shared" si="145"/>
        <v>0</v>
      </c>
      <c r="Q518">
        <f t="shared" si="146"/>
        <v>1</v>
      </c>
      <c r="R518">
        <f t="shared" si="147"/>
        <v>0</v>
      </c>
      <c r="S518">
        <f t="shared" si="148"/>
        <v>0</v>
      </c>
      <c r="T518">
        <f t="shared" si="149"/>
        <v>0</v>
      </c>
      <c r="U518">
        <f t="shared" si="150"/>
        <v>0</v>
      </c>
      <c r="V518">
        <f t="shared" ref="V518:V581" si="155">cognitivelyNormal(GETPIVOTDATA("Min of mmse",$A$4,"Subject",A518))</f>
        <v>1</v>
      </c>
      <c r="W518">
        <f t="shared" ref="W518:W581" si="156">Dementia(GETPIVOTDATA("Min of mmse",$A$4,"Subject",A518))</f>
        <v>0</v>
      </c>
      <c r="X518">
        <f t="shared" ref="X518:X581" si="157">underweightanddementia(L518,W518)</f>
        <v>0</v>
      </c>
      <c r="Y518">
        <f t="shared" ref="Y518:Y581" si="158">healthyanddementia(M518,W518)</f>
        <v>0</v>
      </c>
      <c r="Z518">
        <f t="shared" ref="Z518:Z581" si="159">overweightanddementia(N518,W518)</f>
        <v>0</v>
      </c>
      <c r="AA518">
        <f t="shared" ref="AA518:AA581" si="160">obeseanddementia(O518,W518)</f>
        <v>0</v>
      </c>
      <c r="AB518">
        <f t="shared" ref="AB518:AB581" si="161">GETPIVOTDATA("Max of mmse",$A$4,"Subject",A518)-GETPIVOTDATA("Min of mmse",$A$4,"Subject",A518)</f>
        <v>2</v>
      </c>
    </row>
    <row r="519" spans="1:28" x14ac:dyDescent="0.25">
      <c r="A519" s="2" t="s">
        <v>745</v>
      </c>
      <c r="B519" s="3">
        <v>4</v>
      </c>
      <c r="C519" s="3">
        <v>4</v>
      </c>
      <c r="D519" s="3">
        <v>44</v>
      </c>
      <c r="E519" s="3">
        <v>64.5</v>
      </c>
      <c r="F519" s="3">
        <v>118</v>
      </c>
      <c r="G519" s="3">
        <v>4</v>
      </c>
      <c r="H519" s="3">
        <v>66.272414999999995</v>
      </c>
      <c r="I519" s="3">
        <v>25</v>
      </c>
      <c r="J519" s="3">
        <v>27</v>
      </c>
      <c r="K519">
        <f t="shared" si="144"/>
        <v>19.939667087314465</v>
      </c>
      <c r="L519">
        <f t="shared" si="151"/>
        <v>0</v>
      </c>
      <c r="M519">
        <f t="shared" si="152"/>
        <v>1</v>
      </c>
      <c r="N519">
        <f t="shared" si="153"/>
        <v>0</v>
      </c>
      <c r="O519">
        <f t="shared" si="154"/>
        <v>0</v>
      </c>
      <c r="P519">
        <f t="shared" si="145"/>
        <v>1</v>
      </c>
      <c r="Q519">
        <f t="shared" si="146"/>
        <v>0</v>
      </c>
      <c r="R519">
        <f t="shared" si="147"/>
        <v>0</v>
      </c>
      <c r="S519">
        <f t="shared" si="148"/>
        <v>0</v>
      </c>
      <c r="T519">
        <f t="shared" si="149"/>
        <v>0</v>
      </c>
      <c r="U519">
        <f t="shared" si="150"/>
        <v>0</v>
      </c>
      <c r="V519">
        <f t="shared" si="155"/>
        <v>1</v>
      </c>
      <c r="W519">
        <f t="shared" si="156"/>
        <v>0</v>
      </c>
      <c r="X519">
        <f t="shared" si="157"/>
        <v>0</v>
      </c>
      <c r="Y519">
        <f t="shared" si="158"/>
        <v>0</v>
      </c>
      <c r="Z519">
        <f t="shared" si="159"/>
        <v>0</v>
      </c>
      <c r="AA519">
        <f t="shared" si="160"/>
        <v>0</v>
      </c>
      <c r="AB519">
        <f t="shared" si="161"/>
        <v>2</v>
      </c>
    </row>
    <row r="520" spans="1:28" x14ac:dyDescent="0.25">
      <c r="A520" s="2" t="s">
        <v>164</v>
      </c>
      <c r="B520" s="3">
        <v>4</v>
      </c>
      <c r="C520" s="3">
        <v>4</v>
      </c>
      <c r="D520" s="3">
        <v>34</v>
      </c>
      <c r="E520" s="3">
        <v>60.75</v>
      </c>
      <c r="F520" s="3">
        <v>122.75</v>
      </c>
      <c r="G520" s="3">
        <v>5</v>
      </c>
      <c r="H520" s="3">
        <v>83.074610000000007</v>
      </c>
      <c r="I520" s="3">
        <v>2</v>
      </c>
      <c r="J520" s="3">
        <v>28</v>
      </c>
      <c r="K520">
        <f t="shared" si="144"/>
        <v>23.382140256397228</v>
      </c>
      <c r="L520">
        <f t="shared" si="151"/>
        <v>0</v>
      </c>
      <c r="M520">
        <f t="shared" si="152"/>
        <v>1</v>
      </c>
      <c r="N520">
        <f t="shared" si="153"/>
        <v>0</v>
      </c>
      <c r="O520">
        <f t="shared" si="154"/>
        <v>0</v>
      </c>
      <c r="P520">
        <f t="shared" si="145"/>
        <v>0</v>
      </c>
      <c r="Q520">
        <f t="shared" si="146"/>
        <v>1</v>
      </c>
      <c r="R520">
        <f t="shared" si="147"/>
        <v>0</v>
      </c>
      <c r="S520">
        <f t="shared" si="148"/>
        <v>0</v>
      </c>
      <c r="T520">
        <f t="shared" si="149"/>
        <v>0</v>
      </c>
      <c r="U520">
        <f t="shared" si="150"/>
        <v>0</v>
      </c>
      <c r="V520">
        <f t="shared" si="155"/>
        <v>0</v>
      </c>
      <c r="W520">
        <f t="shared" si="156"/>
        <v>1</v>
      </c>
      <c r="X520">
        <f t="shared" si="157"/>
        <v>0</v>
      </c>
      <c r="Y520">
        <f t="shared" si="158"/>
        <v>1</v>
      </c>
      <c r="Z520">
        <f t="shared" si="159"/>
        <v>0</v>
      </c>
      <c r="AA520">
        <f t="shared" si="160"/>
        <v>0</v>
      </c>
      <c r="AB520">
        <f t="shared" si="161"/>
        <v>26</v>
      </c>
    </row>
    <row r="521" spans="1:28" x14ac:dyDescent="0.25">
      <c r="A521" s="2" t="s">
        <v>1168</v>
      </c>
      <c r="B521" s="3">
        <v>3</v>
      </c>
      <c r="C521" s="3">
        <v>3</v>
      </c>
      <c r="D521" s="3">
        <v>34</v>
      </c>
      <c r="E521" s="3">
        <v>69</v>
      </c>
      <c r="F521" s="3">
        <v>174.33333333333334</v>
      </c>
      <c r="G521" s="3">
        <v>3</v>
      </c>
      <c r="H521" s="3">
        <v>85.708420000000004</v>
      </c>
      <c r="I521" s="3">
        <v>12</v>
      </c>
      <c r="J521" s="3">
        <v>22</v>
      </c>
      <c r="K521">
        <f t="shared" si="144"/>
        <v>25.741720926976125</v>
      </c>
      <c r="L521">
        <f t="shared" si="151"/>
        <v>0</v>
      </c>
      <c r="M521">
        <f t="shared" si="152"/>
        <v>0</v>
      </c>
      <c r="N521">
        <f t="shared" si="153"/>
        <v>1</v>
      </c>
      <c r="O521">
        <f t="shared" si="154"/>
        <v>0</v>
      </c>
      <c r="P521">
        <f t="shared" si="145"/>
        <v>0</v>
      </c>
      <c r="Q521">
        <f t="shared" si="146"/>
        <v>0</v>
      </c>
      <c r="R521">
        <f t="shared" si="147"/>
        <v>0</v>
      </c>
      <c r="S521">
        <f t="shared" si="148"/>
        <v>1</v>
      </c>
      <c r="T521">
        <f t="shared" si="149"/>
        <v>0</v>
      </c>
      <c r="U521">
        <f t="shared" si="150"/>
        <v>0</v>
      </c>
      <c r="V521">
        <f t="shared" si="155"/>
        <v>0</v>
      </c>
      <c r="W521">
        <f t="shared" si="156"/>
        <v>1</v>
      </c>
      <c r="X521">
        <f t="shared" si="157"/>
        <v>0</v>
      </c>
      <c r="Y521">
        <f t="shared" si="158"/>
        <v>0</v>
      </c>
      <c r="Z521">
        <f t="shared" si="159"/>
        <v>1</v>
      </c>
      <c r="AA521">
        <f t="shared" si="160"/>
        <v>0</v>
      </c>
      <c r="AB521">
        <f t="shared" si="161"/>
        <v>10</v>
      </c>
    </row>
    <row r="522" spans="1:28" x14ac:dyDescent="0.25">
      <c r="A522" s="2" t="s">
        <v>412</v>
      </c>
      <c r="B522" s="3">
        <v>7</v>
      </c>
      <c r="C522" s="3">
        <v>7</v>
      </c>
      <c r="D522" s="3">
        <v>34</v>
      </c>
      <c r="E522" s="3">
        <v>66.571428571428569</v>
      </c>
      <c r="F522" s="3">
        <v>163.57142857142858</v>
      </c>
      <c r="G522" s="3">
        <v>8</v>
      </c>
      <c r="H522" s="3">
        <v>70.176590000000019</v>
      </c>
      <c r="I522" s="3">
        <v>28</v>
      </c>
      <c r="J522" s="3">
        <v>30</v>
      </c>
      <c r="K522">
        <f t="shared" si="144"/>
        <v>25.946992024166963</v>
      </c>
      <c r="L522">
        <f t="shared" si="151"/>
        <v>0</v>
      </c>
      <c r="M522">
        <f t="shared" si="152"/>
        <v>0</v>
      </c>
      <c r="N522">
        <f t="shared" si="153"/>
        <v>1</v>
      </c>
      <c r="O522">
        <f t="shared" si="154"/>
        <v>0</v>
      </c>
      <c r="P522">
        <f t="shared" si="145"/>
        <v>0</v>
      </c>
      <c r="Q522">
        <f t="shared" si="146"/>
        <v>0</v>
      </c>
      <c r="R522">
        <f t="shared" si="147"/>
        <v>0</v>
      </c>
      <c r="S522">
        <f t="shared" si="148"/>
        <v>1</v>
      </c>
      <c r="T522">
        <f t="shared" si="149"/>
        <v>0</v>
      </c>
      <c r="U522">
        <f t="shared" si="150"/>
        <v>0</v>
      </c>
      <c r="V522">
        <f t="shared" si="155"/>
        <v>1</v>
      </c>
      <c r="W522">
        <f t="shared" si="156"/>
        <v>0</v>
      </c>
      <c r="X522">
        <f t="shared" si="157"/>
        <v>0</v>
      </c>
      <c r="Y522">
        <f t="shared" si="158"/>
        <v>0</v>
      </c>
      <c r="Z522">
        <f t="shared" si="159"/>
        <v>0</v>
      </c>
      <c r="AA522">
        <f t="shared" si="160"/>
        <v>0</v>
      </c>
      <c r="AB522">
        <f t="shared" si="161"/>
        <v>2</v>
      </c>
    </row>
    <row r="523" spans="1:28" x14ac:dyDescent="0.25">
      <c r="A523" s="2" t="s">
        <v>899</v>
      </c>
      <c r="B523" s="3">
        <v>7</v>
      </c>
      <c r="C523" s="3">
        <v>7</v>
      </c>
      <c r="D523" s="3">
        <v>33</v>
      </c>
      <c r="E523" s="3">
        <v>63.285714285714285</v>
      </c>
      <c r="F523" s="3">
        <v>158.57142857142858</v>
      </c>
      <c r="G523" s="3">
        <v>7</v>
      </c>
      <c r="H523" s="3">
        <v>72.722790000000018</v>
      </c>
      <c r="I523" s="3">
        <v>29</v>
      </c>
      <c r="J523" s="3">
        <v>30</v>
      </c>
      <c r="K523">
        <f t="shared" si="144"/>
        <v>27.833568578693399</v>
      </c>
      <c r="L523">
        <f t="shared" si="151"/>
        <v>0</v>
      </c>
      <c r="M523">
        <f t="shared" si="152"/>
        <v>0</v>
      </c>
      <c r="N523">
        <f t="shared" si="153"/>
        <v>1</v>
      </c>
      <c r="O523">
        <f t="shared" si="154"/>
        <v>0</v>
      </c>
      <c r="P523">
        <f t="shared" si="145"/>
        <v>0</v>
      </c>
      <c r="Q523">
        <f t="shared" si="146"/>
        <v>0</v>
      </c>
      <c r="R523">
        <f t="shared" si="147"/>
        <v>0</v>
      </c>
      <c r="S523">
        <f t="shared" si="148"/>
        <v>1</v>
      </c>
      <c r="T523">
        <f t="shared" si="149"/>
        <v>0</v>
      </c>
      <c r="U523">
        <f t="shared" si="150"/>
        <v>0</v>
      </c>
      <c r="V523">
        <f t="shared" si="155"/>
        <v>1</v>
      </c>
      <c r="W523">
        <f t="shared" si="156"/>
        <v>0</v>
      </c>
      <c r="X523">
        <f t="shared" si="157"/>
        <v>0</v>
      </c>
      <c r="Y523">
        <f t="shared" si="158"/>
        <v>0</v>
      </c>
      <c r="Z523">
        <f t="shared" si="159"/>
        <v>0</v>
      </c>
      <c r="AA523">
        <f t="shared" si="160"/>
        <v>0</v>
      </c>
      <c r="AB523">
        <f t="shared" si="161"/>
        <v>1</v>
      </c>
    </row>
    <row r="524" spans="1:28" x14ac:dyDescent="0.25">
      <c r="A524" s="2" t="s">
        <v>158</v>
      </c>
      <c r="B524" s="3">
        <v>5</v>
      </c>
      <c r="C524" s="3">
        <v>5</v>
      </c>
      <c r="D524" s="3">
        <v>33</v>
      </c>
      <c r="E524" s="3">
        <v>61.2</v>
      </c>
      <c r="F524" s="3">
        <v>218.4</v>
      </c>
      <c r="G524" s="3">
        <v>6</v>
      </c>
      <c r="H524" s="3">
        <v>70.573580000000007</v>
      </c>
      <c r="I524" s="3">
        <v>25</v>
      </c>
      <c r="J524" s="3">
        <v>30</v>
      </c>
      <c r="K524">
        <f t="shared" si="144"/>
        <v>40.992566961425091</v>
      </c>
      <c r="L524">
        <f t="shared" si="151"/>
        <v>0</v>
      </c>
      <c r="M524">
        <f t="shared" si="152"/>
        <v>0</v>
      </c>
      <c r="N524">
        <f t="shared" si="153"/>
        <v>0</v>
      </c>
      <c r="O524">
        <f t="shared" si="154"/>
        <v>1</v>
      </c>
      <c r="P524">
        <f t="shared" si="145"/>
        <v>0</v>
      </c>
      <c r="Q524">
        <f t="shared" si="146"/>
        <v>0</v>
      </c>
      <c r="R524">
        <f t="shared" si="147"/>
        <v>0</v>
      </c>
      <c r="S524">
        <f t="shared" si="148"/>
        <v>0</v>
      </c>
      <c r="T524">
        <f t="shared" si="149"/>
        <v>0</v>
      </c>
      <c r="U524">
        <f t="shared" si="150"/>
        <v>1</v>
      </c>
      <c r="V524">
        <f t="shared" si="155"/>
        <v>1</v>
      </c>
      <c r="W524">
        <f t="shared" si="156"/>
        <v>0</v>
      </c>
      <c r="X524">
        <f t="shared" si="157"/>
        <v>0</v>
      </c>
      <c r="Y524">
        <f t="shared" si="158"/>
        <v>0</v>
      </c>
      <c r="Z524">
        <f t="shared" si="159"/>
        <v>0</v>
      </c>
      <c r="AA524">
        <f t="shared" si="160"/>
        <v>0</v>
      </c>
      <c r="AB524">
        <f t="shared" si="161"/>
        <v>5</v>
      </c>
    </row>
    <row r="525" spans="1:28" x14ac:dyDescent="0.25">
      <c r="A525" s="2" t="s">
        <v>749</v>
      </c>
      <c r="B525" s="3">
        <v>4</v>
      </c>
      <c r="C525" s="3">
        <v>4</v>
      </c>
      <c r="D525" s="3">
        <v>34</v>
      </c>
      <c r="E525" s="3">
        <v>63.5</v>
      </c>
      <c r="F525" s="3">
        <v>156.5</v>
      </c>
      <c r="G525" s="3">
        <v>6</v>
      </c>
      <c r="H525" s="3">
        <v>56.970000000000006</v>
      </c>
      <c r="I525" s="3">
        <v>29</v>
      </c>
      <c r="J525" s="3">
        <v>30</v>
      </c>
      <c r="K525">
        <f t="shared" si="144"/>
        <v>27.28489056978114</v>
      </c>
      <c r="L525">
        <f t="shared" si="151"/>
        <v>0</v>
      </c>
      <c r="M525">
        <f t="shared" si="152"/>
        <v>0</v>
      </c>
      <c r="N525">
        <f t="shared" si="153"/>
        <v>1</v>
      </c>
      <c r="O525">
        <f t="shared" si="154"/>
        <v>0</v>
      </c>
      <c r="P525">
        <f t="shared" si="145"/>
        <v>0</v>
      </c>
      <c r="Q525">
        <f t="shared" si="146"/>
        <v>0</v>
      </c>
      <c r="R525">
        <f t="shared" si="147"/>
        <v>1</v>
      </c>
      <c r="S525">
        <f t="shared" si="148"/>
        <v>0</v>
      </c>
      <c r="T525">
        <f t="shared" si="149"/>
        <v>0</v>
      </c>
      <c r="U525">
        <f t="shared" si="150"/>
        <v>0</v>
      </c>
      <c r="V525">
        <f t="shared" si="155"/>
        <v>1</v>
      </c>
      <c r="W525">
        <f t="shared" si="156"/>
        <v>0</v>
      </c>
      <c r="X525">
        <f t="shared" si="157"/>
        <v>0</v>
      </c>
      <c r="Y525">
        <f t="shared" si="158"/>
        <v>0</v>
      </c>
      <c r="Z525">
        <f t="shared" si="159"/>
        <v>0</v>
      </c>
      <c r="AA525">
        <f t="shared" si="160"/>
        <v>0</v>
      </c>
      <c r="AB525">
        <f t="shared" si="161"/>
        <v>1</v>
      </c>
    </row>
    <row r="526" spans="1:28" x14ac:dyDescent="0.25">
      <c r="A526" s="2" t="s">
        <v>357</v>
      </c>
      <c r="B526" s="3">
        <v>7</v>
      </c>
      <c r="C526" s="3">
        <v>6</v>
      </c>
      <c r="D526" s="3">
        <v>33</v>
      </c>
      <c r="E526" s="3">
        <v>61.166666666666664</v>
      </c>
      <c r="F526" s="3">
        <v>131.14285714285714</v>
      </c>
      <c r="G526" s="3">
        <v>7</v>
      </c>
      <c r="H526" s="3">
        <v>57.697468000000008</v>
      </c>
      <c r="I526" s="3">
        <v>29</v>
      </c>
      <c r="J526" s="3">
        <v>30</v>
      </c>
      <c r="K526">
        <f t="shared" si="144"/>
        <v>24.641681418463488</v>
      </c>
      <c r="L526">
        <f t="shared" si="151"/>
        <v>0</v>
      </c>
      <c r="M526">
        <f t="shared" si="152"/>
        <v>1</v>
      </c>
      <c r="N526">
        <f t="shared" si="153"/>
        <v>0</v>
      </c>
      <c r="O526">
        <f t="shared" si="154"/>
        <v>0</v>
      </c>
      <c r="P526">
        <f t="shared" si="145"/>
        <v>1</v>
      </c>
      <c r="Q526">
        <f t="shared" si="146"/>
        <v>0</v>
      </c>
      <c r="R526">
        <f t="shared" si="147"/>
        <v>0</v>
      </c>
      <c r="S526">
        <f t="shared" si="148"/>
        <v>0</v>
      </c>
      <c r="T526">
        <f t="shared" si="149"/>
        <v>0</v>
      </c>
      <c r="U526">
        <f t="shared" si="150"/>
        <v>0</v>
      </c>
      <c r="V526">
        <f t="shared" si="155"/>
        <v>1</v>
      </c>
      <c r="W526">
        <f t="shared" si="156"/>
        <v>0</v>
      </c>
      <c r="X526">
        <f t="shared" si="157"/>
        <v>0</v>
      </c>
      <c r="Y526">
        <f t="shared" si="158"/>
        <v>0</v>
      </c>
      <c r="Z526">
        <f t="shared" si="159"/>
        <v>0</v>
      </c>
      <c r="AA526">
        <f t="shared" si="160"/>
        <v>0</v>
      </c>
      <c r="AB526">
        <f t="shared" si="161"/>
        <v>1</v>
      </c>
    </row>
    <row r="527" spans="1:28" x14ac:dyDescent="0.25">
      <c r="A527" s="2" t="s">
        <v>650</v>
      </c>
      <c r="B527" s="3">
        <v>2</v>
      </c>
      <c r="C527" s="3">
        <v>2</v>
      </c>
      <c r="D527" s="3">
        <v>33</v>
      </c>
      <c r="E527" s="3">
        <v>67.5</v>
      </c>
      <c r="F527" s="3">
        <v>183</v>
      </c>
      <c r="G527" s="3">
        <v>2</v>
      </c>
      <c r="H527" s="3">
        <v>91.655029999999996</v>
      </c>
      <c r="I527" s="3">
        <v>18</v>
      </c>
      <c r="J527" s="3">
        <v>21</v>
      </c>
      <c r="K527">
        <f t="shared" si="144"/>
        <v>28.235720164609052</v>
      </c>
      <c r="L527">
        <f t="shared" si="151"/>
        <v>0</v>
      </c>
      <c r="M527">
        <f t="shared" si="152"/>
        <v>0</v>
      </c>
      <c r="N527">
        <f t="shared" si="153"/>
        <v>1</v>
      </c>
      <c r="O527">
        <f t="shared" si="154"/>
        <v>0</v>
      </c>
      <c r="P527">
        <f t="shared" si="145"/>
        <v>0</v>
      </c>
      <c r="Q527">
        <f t="shared" si="146"/>
        <v>0</v>
      </c>
      <c r="R527">
        <f t="shared" si="147"/>
        <v>0</v>
      </c>
      <c r="S527">
        <f t="shared" si="148"/>
        <v>1</v>
      </c>
      <c r="T527">
        <f t="shared" si="149"/>
        <v>0</v>
      </c>
      <c r="U527">
        <f t="shared" si="150"/>
        <v>0</v>
      </c>
      <c r="V527">
        <f t="shared" si="155"/>
        <v>0</v>
      </c>
      <c r="W527">
        <f t="shared" si="156"/>
        <v>1</v>
      </c>
      <c r="X527">
        <f t="shared" si="157"/>
        <v>0</v>
      </c>
      <c r="Y527">
        <f t="shared" si="158"/>
        <v>0</v>
      </c>
      <c r="Z527">
        <f t="shared" si="159"/>
        <v>1</v>
      </c>
      <c r="AA527">
        <f t="shared" si="160"/>
        <v>0</v>
      </c>
      <c r="AB527">
        <f t="shared" si="161"/>
        <v>3</v>
      </c>
    </row>
    <row r="528" spans="1:28" x14ac:dyDescent="0.25">
      <c r="A528" s="2" t="s">
        <v>438</v>
      </c>
      <c r="B528" s="3">
        <v>13</v>
      </c>
      <c r="C528" s="3">
        <v>7</v>
      </c>
      <c r="D528" s="3">
        <v>33</v>
      </c>
      <c r="E528" s="3">
        <v>64.142857142857139</v>
      </c>
      <c r="F528" s="3">
        <v>155.76923076923077</v>
      </c>
      <c r="G528" s="3">
        <v>13</v>
      </c>
      <c r="H528" s="3">
        <v>78.800820000000016</v>
      </c>
      <c r="I528" s="3">
        <v>22</v>
      </c>
      <c r="J528" s="3">
        <v>30</v>
      </c>
      <c r="K528">
        <f t="shared" si="144"/>
        <v>26.615853553839976</v>
      </c>
      <c r="L528">
        <f t="shared" si="151"/>
        <v>0</v>
      </c>
      <c r="M528">
        <f t="shared" si="152"/>
        <v>0</v>
      </c>
      <c r="N528">
        <f t="shared" si="153"/>
        <v>1</v>
      </c>
      <c r="O528">
        <f t="shared" si="154"/>
        <v>0</v>
      </c>
      <c r="P528">
        <f t="shared" si="145"/>
        <v>0</v>
      </c>
      <c r="Q528">
        <f t="shared" si="146"/>
        <v>0</v>
      </c>
      <c r="R528">
        <f t="shared" si="147"/>
        <v>0</v>
      </c>
      <c r="S528">
        <f t="shared" si="148"/>
        <v>1</v>
      </c>
      <c r="T528">
        <f t="shared" si="149"/>
        <v>0</v>
      </c>
      <c r="U528">
        <f t="shared" si="150"/>
        <v>0</v>
      </c>
      <c r="V528">
        <f t="shared" si="155"/>
        <v>0</v>
      </c>
      <c r="W528">
        <f t="shared" si="156"/>
        <v>1</v>
      </c>
      <c r="X528">
        <f t="shared" si="157"/>
        <v>0</v>
      </c>
      <c r="Y528">
        <f t="shared" si="158"/>
        <v>0</v>
      </c>
      <c r="Z528">
        <f t="shared" si="159"/>
        <v>1</v>
      </c>
      <c r="AA528">
        <f t="shared" si="160"/>
        <v>0</v>
      </c>
      <c r="AB528">
        <f t="shared" si="161"/>
        <v>8</v>
      </c>
    </row>
    <row r="529" spans="1:28" x14ac:dyDescent="0.25">
      <c r="A529" s="2" t="s">
        <v>1013</v>
      </c>
      <c r="B529" s="3">
        <v>2</v>
      </c>
      <c r="C529" s="3">
        <v>2</v>
      </c>
      <c r="D529" s="3"/>
      <c r="E529" s="3">
        <v>61.5</v>
      </c>
      <c r="F529" s="3">
        <v>206</v>
      </c>
      <c r="G529" s="3">
        <v>2</v>
      </c>
      <c r="H529" s="3">
        <v>69.434629999999999</v>
      </c>
      <c r="I529" s="3">
        <v>29</v>
      </c>
      <c r="J529" s="3">
        <v>30</v>
      </c>
      <c r="K529">
        <f t="shared" si="144"/>
        <v>38.288849229955716</v>
      </c>
      <c r="L529">
        <f t="shared" si="151"/>
        <v>0</v>
      </c>
      <c r="M529">
        <f t="shared" si="152"/>
        <v>0</v>
      </c>
      <c r="N529">
        <f t="shared" si="153"/>
        <v>0</v>
      </c>
      <c r="O529">
        <f t="shared" si="154"/>
        <v>1</v>
      </c>
      <c r="P529">
        <f t="shared" si="145"/>
        <v>0</v>
      </c>
      <c r="Q529">
        <f t="shared" si="146"/>
        <v>0</v>
      </c>
      <c r="R529">
        <f t="shared" si="147"/>
        <v>0</v>
      </c>
      <c r="S529">
        <f t="shared" si="148"/>
        <v>0</v>
      </c>
      <c r="T529">
        <f t="shared" si="149"/>
        <v>0</v>
      </c>
      <c r="U529">
        <f t="shared" si="150"/>
        <v>1</v>
      </c>
      <c r="V529">
        <f t="shared" si="155"/>
        <v>1</v>
      </c>
      <c r="W529">
        <f t="shared" si="156"/>
        <v>0</v>
      </c>
      <c r="X529">
        <f t="shared" si="157"/>
        <v>0</v>
      </c>
      <c r="Y529">
        <f t="shared" si="158"/>
        <v>0</v>
      </c>
      <c r="Z529">
        <f t="shared" si="159"/>
        <v>0</v>
      </c>
      <c r="AA529">
        <f t="shared" si="160"/>
        <v>0</v>
      </c>
      <c r="AB529">
        <f t="shared" si="161"/>
        <v>1</v>
      </c>
    </row>
    <row r="530" spans="1:28" x14ac:dyDescent="0.25">
      <c r="A530" s="2" t="s">
        <v>275</v>
      </c>
      <c r="B530" s="3">
        <v>8</v>
      </c>
      <c r="C530" s="3">
        <v>8</v>
      </c>
      <c r="D530" s="3">
        <v>23</v>
      </c>
      <c r="E530" s="3">
        <v>63.25</v>
      </c>
      <c r="F530" s="3">
        <v>196.125</v>
      </c>
      <c r="G530" s="3">
        <v>9</v>
      </c>
      <c r="H530" s="3">
        <v>66.039696000000006</v>
      </c>
      <c r="I530" s="3">
        <v>29</v>
      </c>
      <c r="J530" s="3">
        <v>30</v>
      </c>
      <c r="K530">
        <f t="shared" si="144"/>
        <v>34.464122232811008</v>
      </c>
      <c r="L530">
        <f t="shared" si="151"/>
        <v>0</v>
      </c>
      <c r="M530">
        <f t="shared" si="152"/>
        <v>0</v>
      </c>
      <c r="N530">
        <f t="shared" si="153"/>
        <v>0</v>
      </c>
      <c r="O530">
        <f t="shared" si="154"/>
        <v>1</v>
      </c>
      <c r="P530">
        <f t="shared" si="145"/>
        <v>0</v>
      </c>
      <c r="Q530">
        <f t="shared" si="146"/>
        <v>0</v>
      </c>
      <c r="R530">
        <f t="shared" si="147"/>
        <v>0</v>
      </c>
      <c r="S530">
        <f t="shared" si="148"/>
        <v>0</v>
      </c>
      <c r="T530">
        <f t="shared" si="149"/>
        <v>1</v>
      </c>
      <c r="U530">
        <f t="shared" si="150"/>
        <v>0</v>
      </c>
      <c r="V530">
        <f t="shared" si="155"/>
        <v>1</v>
      </c>
      <c r="W530">
        <f t="shared" si="156"/>
        <v>0</v>
      </c>
      <c r="X530">
        <f t="shared" si="157"/>
        <v>0</v>
      </c>
      <c r="Y530">
        <f t="shared" si="158"/>
        <v>0</v>
      </c>
      <c r="Z530">
        <f t="shared" si="159"/>
        <v>0</v>
      </c>
      <c r="AA530">
        <f t="shared" si="160"/>
        <v>0</v>
      </c>
      <c r="AB530">
        <f t="shared" si="161"/>
        <v>1</v>
      </c>
    </row>
    <row r="531" spans="1:28" x14ac:dyDescent="0.25">
      <c r="A531" s="2" t="s">
        <v>389</v>
      </c>
      <c r="B531" s="3">
        <v>8</v>
      </c>
      <c r="C531" s="3">
        <v>5</v>
      </c>
      <c r="D531" s="3">
        <v>23</v>
      </c>
      <c r="E531" s="3">
        <v>63</v>
      </c>
      <c r="F531" s="3">
        <v>150.125</v>
      </c>
      <c r="G531" s="3">
        <v>8</v>
      </c>
      <c r="H531" s="3">
        <v>76.361400000000003</v>
      </c>
      <c r="I531" s="3">
        <v>23</v>
      </c>
      <c r="J531" s="3">
        <v>29</v>
      </c>
      <c r="K531">
        <f t="shared" si="144"/>
        <v>26.590545477450238</v>
      </c>
      <c r="L531">
        <f t="shared" si="151"/>
        <v>0</v>
      </c>
      <c r="M531">
        <f t="shared" si="152"/>
        <v>0</v>
      </c>
      <c r="N531">
        <f t="shared" si="153"/>
        <v>1</v>
      </c>
      <c r="O531">
        <f t="shared" si="154"/>
        <v>0</v>
      </c>
      <c r="P531">
        <f t="shared" si="145"/>
        <v>0</v>
      </c>
      <c r="Q531">
        <f t="shared" si="146"/>
        <v>0</v>
      </c>
      <c r="R531">
        <f t="shared" si="147"/>
        <v>0</v>
      </c>
      <c r="S531">
        <f t="shared" si="148"/>
        <v>1</v>
      </c>
      <c r="T531">
        <f t="shared" si="149"/>
        <v>0</v>
      </c>
      <c r="U531">
        <f t="shared" si="150"/>
        <v>0</v>
      </c>
      <c r="V531">
        <f t="shared" si="155"/>
        <v>0</v>
      </c>
      <c r="W531">
        <f t="shared" si="156"/>
        <v>1</v>
      </c>
      <c r="X531">
        <f t="shared" si="157"/>
        <v>0</v>
      </c>
      <c r="Y531">
        <f t="shared" si="158"/>
        <v>0</v>
      </c>
      <c r="Z531">
        <f t="shared" si="159"/>
        <v>1</v>
      </c>
      <c r="AA531">
        <f t="shared" si="160"/>
        <v>0</v>
      </c>
      <c r="AB531">
        <f t="shared" si="161"/>
        <v>6</v>
      </c>
    </row>
    <row r="532" spans="1:28" x14ac:dyDescent="0.25">
      <c r="A532" s="2" t="s">
        <v>705</v>
      </c>
      <c r="B532" s="3">
        <v>4</v>
      </c>
      <c r="C532" s="3">
        <v>4</v>
      </c>
      <c r="D532" s="3">
        <v>33</v>
      </c>
      <c r="E532" s="3">
        <v>62</v>
      </c>
      <c r="F532" s="3">
        <v>137.25</v>
      </c>
      <c r="G532" s="3">
        <v>5</v>
      </c>
      <c r="H532" s="3">
        <v>66.513339999999999</v>
      </c>
      <c r="I532" s="3">
        <v>27</v>
      </c>
      <c r="J532" s="3">
        <v>30</v>
      </c>
      <c r="K532">
        <f t="shared" si="144"/>
        <v>25.100611342351716</v>
      </c>
      <c r="L532">
        <f t="shared" si="151"/>
        <v>0</v>
      </c>
      <c r="M532">
        <f t="shared" si="152"/>
        <v>0</v>
      </c>
      <c r="N532">
        <f t="shared" si="153"/>
        <v>1</v>
      </c>
      <c r="O532">
        <f t="shared" si="154"/>
        <v>0</v>
      </c>
      <c r="P532">
        <f t="shared" si="145"/>
        <v>0</v>
      </c>
      <c r="Q532">
        <f t="shared" si="146"/>
        <v>0</v>
      </c>
      <c r="R532">
        <f t="shared" si="147"/>
        <v>1</v>
      </c>
      <c r="S532">
        <f t="shared" si="148"/>
        <v>0</v>
      </c>
      <c r="T532">
        <f t="shared" si="149"/>
        <v>0</v>
      </c>
      <c r="U532">
        <f t="shared" si="150"/>
        <v>0</v>
      </c>
      <c r="V532">
        <f t="shared" si="155"/>
        <v>1</v>
      </c>
      <c r="W532">
        <f t="shared" si="156"/>
        <v>0</v>
      </c>
      <c r="X532">
        <f t="shared" si="157"/>
        <v>0</v>
      </c>
      <c r="Y532">
        <f t="shared" si="158"/>
        <v>0</v>
      </c>
      <c r="Z532">
        <f t="shared" si="159"/>
        <v>0</v>
      </c>
      <c r="AA532">
        <f t="shared" si="160"/>
        <v>0</v>
      </c>
      <c r="AB532">
        <f t="shared" si="161"/>
        <v>3</v>
      </c>
    </row>
    <row r="533" spans="1:28" x14ac:dyDescent="0.25">
      <c r="A533" s="2" t="s">
        <v>678</v>
      </c>
      <c r="B533" s="3">
        <v>3</v>
      </c>
      <c r="C533" s="3">
        <v>3</v>
      </c>
      <c r="D533" s="3">
        <v>34</v>
      </c>
      <c r="E533" s="3">
        <v>64</v>
      </c>
      <c r="F533" s="3">
        <v>179.33333333333334</v>
      </c>
      <c r="G533" s="3">
        <v>4</v>
      </c>
      <c r="H533" s="3">
        <v>47.400410000000001</v>
      </c>
      <c r="I533" s="3">
        <v>28</v>
      </c>
      <c r="J533" s="3">
        <v>30</v>
      </c>
      <c r="K533">
        <f t="shared" si="144"/>
        <v>30.779134114583336</v>
      </c>
      <c r="L533">
        <f t="shared" si="151"/>
        <v>0</v>
      </c>
      <c r="M533">
        <f t="shared" si="152"/>
        <v>0</v>
      </c>
      <c r="N533">
        <f t="shared" si="153"/>
        <v>0</v>
      </c>
      <c r="O533">
        <f t="shared" si="154"/>
        <v>1</v>
      </c>
      <c r="P533">
        <f t="shared" si="145"/>
        <v>0</v>
      </c>
      <c r="Q533">
        <f t="shared" si="146"/>
        <v>0</v>
      </c>
      <c r="R533">
        <f t="shared" si="147"/>
        <v>0</v>
      </c>
      <c r="S533">
        <f t="shared" si="148"/>
        <v>0</v>
      </c>
      <c r="T533">
        <f t="shared" si="149"/>
        <v>1</v>
      </c>
      <c r="U533">
        <f t="shared" si="150"/>
        <v>0</v>
      </c>
      <c r="V533">
        <f t="shared" si="155"/>
        <v>1</v>
      </c>
      <c r="W533">
        <f t="shared" si="156"/>
        <v>0</v>
      </c>
      <c r="X533">
        <f t="shared" si="157"/>
        <v>0</v>
      </c>
      <c r="Y533">
        <f t="shared" si="158"/>
        <v>0</v>
      </c>
      <c r="Z533">
        <f t="shared" si="159"/>
        <v>0</v>
      </c>
      <c r="AA533">
        <f t="shared" si="160"/>
        <v>0</v>
      </c>
      <c r="AB533">
        <f t="shared" si="161"/>
        <v>2</v>
      </c>
    </row>
    <row r="534" spans="1:28" x14ac:dyDescent="0.25">
      <c r="A534" s="2" t="s">
        <v>294</v>
      </c>
      <c r="B534" s="3">
        <v>13</v>
      </c>
      <c r="C534" s="3">
        <v>5</v>
      </c>
      <c r="D534" s="3">
        <v>33</v>
      </c>
      <c r="E534" s="3">
        <v>69.599999999999994</v>
      </c>
      <c r="F534" s="3">
        <v>168.76923076923077</v>
      </c>
      <c r="G534" s="3">
        <v>13</v>
      </c>
      <c r="H534" s="3">
        <v>70.850104999999999</v>
      </c>
      <c r="I534" s="3">
        <v>28</v>
      </c>
      <c r="J534" s="3">
        <v>30</v>
      </c>
      <c r="K534">
        <f t="shared" si="144"/>
        <v>24.492330812931293</v>
      </c>
      <c r="L534">
        <f t="shared" si="151"/>
        <v>0</v>
      </c>
      <c r="M534">
        <f t="shared" si="152"/>
        <v>1</v>
      </c>
      <c r="N534">
        <f t="shared" si="153"/>
        <v>0</v>
      </c>
      <c r="O534">
        <f t="shared" si="154"/>
        <v>0</v>
      </c>
      <c r="P534">
        <f t="shared" si="145"/>
        <v>0</v>
      </c>
      <c r="Q534">
        <f t="shared" si="146"/>
        <v>1</v>
      </c>
      <c r="R534">
        <f t="shared" si="147"/>
        <v>0</v>
      </c>
      <c r="S534">
        <f t="shared" si="148"/>
        <v>0</v>
      </c>
      <c r="T534">
        <f t="shared" si="149"/>
        <v>0</v>
      </c>
      <c r="U534">
        <f t="shared" si="150"/>
        <v>0</v>
      </c>
      <c r="V534">
        <f t="shared" si="155"/>
        <v>1</v>
      </c>
      <c r="W534">
        <f t="shared" si="156"/>
        <v>0</v>
      </c>
      <c r="X534">
        <f t="shared" si="157"/>
        <v>0</v>
      </c>
      <c r="Y534">
        <f t="shared" si="158"/>
        <v>0</v>
      </c>
      <c r="Z534">
        <f t="shared" si="159"/>
        <v>0</v>
      </c>
      <c r="AA534">
        <f t="shared" si="160"/>
        <v>0</v>
      </c>
      <c r="AB534">
        <f t="shared" si="161"/>
        <v>2</v>
      </c>
    </row>
    <row r="535" spans="1:28" x14ac:dyDescent="0.25">
      <c r="A535" s="2" t="s">
        <v>577</v>
      </c>
      <c r="B535" s="3">
        <v>3</v>
      </c>
      <c r="C535" s="3">
        <v>3</v>
      </c>
      <c r="D535" s="3">
        <v>34</v>
      </c>
      <c r="E535" s="3">
        <v>67.666666666666671</v>
      </c>
      <c r="F535" s="3">
        <v>175</v>
      </c>
      <c r="G535" s="3">
        <v>4</v>
      </c>
      <c r="H535" s="3">
        <v>71.668719999999993</v>
      </c>
      <c r="I535" s="3">
        <v>23</v>
      </c>
      <c r="J535" s="3">
        <v>30</v>
      </c>
      <c r="K535">
        <f t="shared" si="144"/>
        <v>26.86852386614574</v>
      </c>
      <c r="L535">
        <f t="shared" si="151"/>
        <v>0</v>
      </c>
      <c r="M535">
        <f t="shared" si="152"/>
        <v>0</v>
      </c>
      <c r="N535">
        <f t="shared" si="153"/>
        <v>1</v>
      </c>
      <c r="O535">
        <f t="shared" si="154"/>
        <v>0</v>
      </c>
      <c r="P535">
        <f t="shared" si="145"/>
        <v>0</v>
      </c>
      <c r="Q535">
        <f t="shared" si="146"/>
        <v>0</v>
      </c>
      <c r="R535">
        <f t="shared" si="147"/>
        <v>0</v>
      </c>
      <c r="S535">
        <f t="shared" si="148"/>
        <v>1</v>
      </c>
      <c r="T535">
        <f t="shared" si="149"/>
        <v>0</v>
      </c>
      <c r="U535">
        <f t="shared" si="150"/>
        <v>0</v>
      </c>
      <c r="V535">
        <f t="shared" si="155"/>
        <v>0</v>
      </c>
      <c r="W535">
        <f t="shared" si="156"/>
        <v>1</v>
      </c>
      <c r="X535">
        <f t="shared" si="157"/>
        <v>0</v>
      </c>
      <c r="Y535">
        <f t="shared" si="158"/>
        <v>0</v>
      </c>
      <c r="Z535">
        <f t="shared" si="159"/>
        <v>1</v>
      </c>
      <c r="AA535">
        <f t="shared" si="160"/>
        <v>0</v>
      </c>
      <c r="AB535">
        <f t="shared" si="161"/>
        <v>7</v>
      </c>
    </row>
    <row r="536" spans="1:28" x14ac:dyDescent="0.25">
      <c r="A536" s="2" t="s">
        <v>263</v>
      </c>
      <c r="B536" s="3">
        <v>10</v>
      </c>
      <c r="C536" s="3">
        <v>10</v>
      </c>
      <c r="D536" s="3">
        <v>34</v>
      </c>
      <c r="E536" s="3">
        <v>72.900000000000006</v>
      </c>
      <c r="F536" s="3">
        <v>172.9</v>
      </c>
      <c r="G536" s="3">
        <v>10</v>
      </c>
      <c r="H536" s="3">
        <v>67.392200000000003</v>
      </c>
      <c r="I536" s="3">
        <v>26</v>
      </c>
      <c r="J536" s="3">
        <v>30</v>
      </c>
      <c r="K536">
        <f t="shared" si="144"/>
        <v>22.871532305561669</v>
      </c>
      <c r="L536">
        <f t="shared" si="151"/>
        <v>0</v>
      </c>
      <c r="M536">
        <f t="shared" si="152"/>
        <v>1</v>
      </c>
      <c r="N536">
        <f t="shared" si="153"/>
        <v>0</v>
      </c>
      <c r="O536">
        <f t="shared" si="154"/>
        <v>0</v>
      </c>
      <c r="P536">
        <f t="shared" si="145"/>
        <v>1</v>
      </c>
      <c r="Q536">
        <f t="shared" si="146"/>
        <v>0</v>
      </c>
      <c r="R536">
        <f t="shared" si="147"/>
        <v>0</v>
      </c>
      <c r="S536">
        <f t="shared" si="148"/>
        <v>0</v>
      </c>
      <c r="T536">
        <f t="shared" si="149"/>
        <v>0</v>
      </c>
      <c r="U536">
        <f t="shared" si="150"/>
        <v>0</v>
      </c>
      <c r="V536">
        <f t="shared" si="155"/>
        <v>1</v>
      </c>
      <c r="W536">
        <f t="shared" si="156"/>
        <v>0</v>
      </c>
      <c r="X536">
        <f t="shared" si="157"/>
        <v>0</v>
      </c>
      <c r="Y536">
        <f t="shared" si="158"/>
        <v>0</v>
      </c>
      <c r="Z536">
        <f t="shared" si="159"/>
        <v>0</v>
      </c>
      <c r="AA536">
        <f t="shared" si="160"/>
        <v>0</v>
      </c>
      <c r="AB536">
        <f t="shared" si="161"/>
        <v>4</v>
      </c>
    </row>
    <row r="537" spans="1:28" x14ac:dyDescent="0.25">
      <c r="A537" s="2" t="s">
        <v>295</v>
      </c>
      <c r="B537" s="3">
        <v>9</v>
      </c>
      <c r="C537" s="3">
        <v>9</v>
      </c>
      <c r="D537" s="3">
        <v>33</v>
      </c>
      <c r="E537" s="3">
        <v>67.111111111111114</v>
      </c>
      <c r="F537" s="3">
        <v>147.77777777777777</v>
      </c>
      <c r="G537" s="3">
        <v>9</v>
      </c>
      <c r="H537" s="3">
        <v>77.440110000000004</v>
      </c>
      <c r="I537" s="3">
        <v>23</v>
      </c>
      <c r="J537" s="3">
        <v>30</v>
      </c>
      <c r="K537">
        <f t="shared" si="144"/>
        <v>23.066175825621681</v>
      </c>
      <c r="L537">
        <f t="shared" si="151"/>
        <v>0</v>
      </c>
      <c r="M537">
        <f t="shared" si="152"/>
        <v>1</v>
      </c>
      <c r="N537">
        <f t="shared" si="153"/>
        <v>0</v>
      </c>
      <c r="O537">
        <f t="shared" si="154"/>
        <v>0</v>
      </c>
      <c r="P537">
        <f t="shared" si="145"/>
        <v>0</v>
      </c>
      <c r="Q537">
        <f t="shared" si="146"/>
        <v>1</v>
      </c>
      <c r="R537">
        <f t="shared" si="147"/>
        <v>0</v>
      </c>
      <c r="S537">
        <f t="shared" si="148"/>
        <v>0</v>
      </c>
      <c r="T537">
        <f t="shared" si="149"/>
        <v>0</v>
      </c>
      <c r="U537">
        <f t="shared" si="150"/>
        <v>0</v>
      </c>
      <c r="V537">
        <f t="shared" si="155"/>
        <v>0</v>
      </c>
      <c r="W537">
        <f t="shared" si="156"/>
        <v>1</v>
      </c>
      <c r="X537">
        <f t="shared" si="157"/>
        <v>0</v>
      </c>
      <c r="Y537">
        <f t="shared" si="158"/>
        <v>1</v>
      </c>
      <c r="Z537">
        <f t="shared" si="159"/>
        <v>0</v>
      </c>
      <c r="AA537">
        <f t="shared" si="160"/>
        <v>0</v>
      </c>
      <c r="AB537">
        <f t="shared" si="161"/>
        <v>7</v>
      </c>
    </row>
    <row r="538" spans="1:28" x14ac:dyDescent="0.25">
      <c r="A538" s="2" t="s">
        <v>524</v>
      </c>
      <c r="B538" s="3">
        <v>4</v>
      </c>
      <c r="C538" s="3">
        <v>4</v>
      </c>
      <c r="D538" s="3">
        <v>33</v>
      </c>
      <c r="E538" s="3">
        <v>63.25</v>
      </c>
      <c r="F538" s="3">
        <v>159.5</v>
      </c>
      <c r="G538" s="3">
        <v>4</v>
      </c>
      <c r="H538" s="3">
        <v>45.264890000000001</v>
      </c>
      <c r="I538" s="3">
        <v>29</v>
      </c>
      <c r="J538" s="3">
        <v>30</v>
      </c>
      <c r="K538">
        <f t="shared" si="144"/>
        <v>28.028183536690154</v>
      </c>
      <c r="L538">
        <f t="shared" si="151"/>
        <v>0</v>
      </c>
      <c r="M538">
        <f t="shared" si="152"/>
        <v>0</v>
      </c>
      <c r="N538">
        <f t="shared" si="153"/>
        <v>1</v>
      </c>
      <c r="O538">
        <f t="shared" si="154"/>
        <v>0</v>
      </c>
      <c r="P538">
        <f t="shared" si="145"/>
        <v>0</v>
      </c>
      <c r="Q538">
        <f t="shared" si="146"/>
        <v>0</v>
      </c>
      <c r="R538">
        <f t="shared" si="147"/>
        <v>1</v>
      </c>
      <c r="S538">
        <f t="shared" si="148"/>
        <v>0</v>
      </c>
      <c r="T538">
        <f t="shared" si="149"/>
        <v>0</v>
      </c>
      <c r="U538">
        <f t="shared" si="150"/>
        <v>0</v>
      </c>
      <c r="V538">
        <f t="shared" si="155"/>
        <v>1</v>
      </c>
      <c r="W538">
        <f t="shared" si="156"/>
        <v>0</v>
      </c>
      <c r="X538">
        <f t="shared" si="157"/>
        <v>0</v>
      </c>
      <c r="Y538">
        <f t="shared" si="158"/>
        <v>0</v>
      </c>
      <c r="Z538">
        <f t="shared" si="159"/>
        <v>0</v>
      </c>
      <c r="AA538">
        <f t="shared" si="160"/>
        <v>0</v>
      </c>
      <c r="AB538">
        <f t="shared" si="161"/>
        <v>1</v>
      </c>
    </row>
    <row r="539" spans="1:28" x14ac:dyDescent="0.25">
      <c r="A539" s="2" t="s">
        <v>428</v>
      </c>
      <c r="B539" s="3">
        <v>8</v>
      </c>
      <c r="C539" s="3">
        <v>6</v>
      </c>
      <c r="D539" s="3">
        <v>34</v>
      </c>
      <c r="E539" s="3">
        <v>63.166666666666664</v>
      </c>
      <c r="F539" s="3">
        <v>121.625</v>
      </c>
      <c r="G539" s="3">
        <v>8</v>
      </c>
      <c r="H539" s="3">
        <v>65.420944000000006</v>
      </c>
      <c r="I539" s="3">
        <v>28</v>
      </c>
      <c r="J539" s="3">
        <v>30</v>
      </c>
      <c r="K539">
        <f t="shared" si="144"/>
        <v>21.42901748108131</v>
      </c>
      <c r="L539">
        <f t="shared" si="151"/>
        <v>0</v>
      </c>
      <c r="M539">
        <f t="shared" si="152"/>
        <v>1</v>
      </c>
      <c r="N539">
        <f t="shared" si="153"/>
        <v>0</v>
      </c>
      <c r="O539">
        <f t="shared" si="154"/>
        <v>0</v>
      </c>
      <c r="P539">
        <f t="shared" si="145"/>
        <v>1</v>
      </c>
      <c r="Q539">
        <f t="shared" si="146"/>
        <v>0</v>
      </c>
      <c r="R539">
        <f t="shared" si="147"/>
        <v>0</v>
      </c>
      <c r="S539">
        <f t="shared" si="148"/>
        <v>0</v>
      </c>
      <c r="T539">
        <f t="shared" si="149"/>
        <v>0</v>
      </c>
      <c r="U539">
        <f t="shared" si="150"/>
        <v>0</v>
      </c>
      <c r="V539">
        <f t="shared" si="155"/>
        <v>1</v>
      </c>
      <c r="W539">
        <f t="shared" si="156"/>
        <v>0</v>
      </c>
      <c r="X539">
        <f t="shared" si="157"/>
        <v>0</v>
      </c>
      <c r="Y539">
        <f t="shared" si="158"/>
        <v>0</v>
      </c>
      <c r="Z539">
        <f t="shared" si="159"/>
        <v>0</v>
      </c>
      <c r="AA539">
        <f t="shared" si="160"/>
        <v>0</v>
      </c>
      <c r="AB539">
        <f t="shared" si="161"/>
        <v>2</v>
      </c>
    </row>
    <row r="540" spans="1:28" x14ac:dyDescent="0.25">
      <c r="A540" s="2" t="s">
        <v>148</v>
      </c>
      <c r="B540" s="3">
        <v>23</v>
      </c>
      <c r="C540" s="3">
        <v>10</v>
      </c>
      <c r="D540" s="3">
        <v>33</v>
      </c>
      <c r="E540" s="3">
        <v>66.8</v>
      </c>
      <c r="F540" s="3">
        <v>202.2608695652174</v>
      </c>
      <c r="G540" s="3">
        <v>30</v>
      </c>
      <c r="H540" s="3">
        <v>68.958243999999965</v>
      </c>
      <c r="I540" s="3">
        <v>18</v>
      </c>
      <c r="J540" s="3">
        <v>30</v>
      </c>
      <c r="K540">
        <f t="shared" si="144"/>
        <v>31.865025481450537</v>
      </c>
      <c r="L540">
        <f t="shared" si="151"/>
        <v>0</v>
      </c>
      <c r="M540">
        <f t="shared" si="152"/>
        <v>0</v>
      </c>
      <c r="N540">
        <f t="shared" si="153"/>
        <v>0</v>
      </c>
      <c r="O540">
        <f t="shared" si="154"/>
        <v>1</v>
      </c>
      <c r="P540">
        <f t="shared" si="145"/>
        <v>0</v>
      </c>
      <c r="Q540">
        <f t="shared" si="146"/>
        <v>0</v>
      </c>
      <c r="R540">
        <f t="shared" si="147"/>
        <v>0</v>
      </c>
      <c r="S540">
        <f t="shared" si="148"/>
        <v>0</v>
      </c>
      <c r="T540">
        <f t="shared" si="149"/>
        <v>0</v>
      </c>
      <c r="U540">
        <f t="shared" si="150"/>
        <v>1</v>
      </c>
      <c r="V540">
        <f t="shared" si="155"/>
        <v>0</v>
      </c>
      <c r="W540">
        <f t="shared" si="156"/>
        <v>1</v>
      </c>
      <c r="X540">
        <f t="shared" si="157"/>
        <v>0</v>
      </c>
      <c r="Y540">
        <f t="shared" si="158"/>
        <v>0</v>
      </c>
      <c r="Z540">
        <f t="shared" si="159"/>
        <v>0</v>
      </c>
      <c r="AA540">
        <f t="shared" si="160"/>
        <v>1</v>
      </c>
      <c r="AB540">
        <f t="shared" si="161"/>
        <v>12</v>
      </c>
    </row>
    <row r="541" spans="1:28" x14ac:dyDescent="0.25">
      <c r="A541" s="2" t="s">
        <v>549</v>
      </c>
      <c r="B541" s="3">
        <v>6</v>
      </c>
      <c r="C541" s="3">
        <v>5</v>
      </c>
      <c r="D541" s="3">
        <v>34</v>
      </c>
      <c r="E541" s="3">
        <v>64.8</v>
      </c>
      <c r="F541" s="3">
        <v>143.66666666666666</v>
      </c>
      <c r="G541" s="3">
        <v>8</v>
      </c>
      <c r="H541" s="3">
        <v>61.270362999999989</v>
      </c>
      <c r="I541" s="3">
        <v>28</v>
      </c>
      <c r="J541" s="3">
        <v>30</v>
      </c>
      <c r="K541">
        <f t="shared" si="144"/>
        <v>24.052561220342429</v>
      </c>
      <c r="L541">
        <f t="shared" si="151"/>
        <v>0</v>
      </c>
      <c r="M541">
        <f t="shared" si="152"/>
        <v>1</v>
      </c>
      <c r="N541">
        <f t="shared" si="153"/>
        <v>0</v>
      </c>
      <c r="O541">
        <f t="shared" si="154"/>
        <v>0</v>
      </c>
      <c r="P541">
        <f t="shared" si="145"/>
        <v>1</v>
      </c>
      <c r="Q541">
        <f t="shared" si="146"/>
        <v>0</v>
      </c>
      <c r="R541">
        <f t="shared" si="147"/>
        <v>0</v>
      </c>
      <c r="S541">
        <f t="shared" si="148"/>
        <v>0</v>
      </c>
      <c r="T541">
        <f t="shared" si="149"/>
        <v>0</v>
      </c>
      <c r="U541">
        <f t="shared" si="150"/>
        <v>0</v>
      </c>
      <c r="V541">
        <f t="shared" si="155"/>
        <v>1</v>
      </c>
      <c r="W541">
        <f t="shared" si="156"/>
        <v>0</v>
      </c>
      <c r="X541">
        <f t="shared" si="157"/>
        <v>0</v>
      </c>
      <c r="Y541">
        <f t="shared" si="158"/>
        <v>0</v>
      </c>
      <c r="Z541">
        <f t="shared" si="159"/>
        <v>0</v>
      </c>
      <c r="AA541">
        <f t="shared" si="160"/>
        <v>0</v>
      </c>
      <c r="AB541">
        <f t="shared" si="161"/>
        <v>2</v>
      </c>
    </row>
    <row r="542" spans="1:28" x14ac:dyDescent="0.25">
      <c r="A542" s="2" t="s">
        <v>675</v>
      </c>
      <c r="B542" s="3">
        <v>4</v>
      </c>
      <c r="C542" s="3">
        <v>4</v>
      </c>
      <c r="D542" s="3">
        <v>33</v>
      </c>
      <c r="E542" s="3">
        <v>65</v>
      </c>
      <c r="F542" s="3">
        <v>148.75</v>
      </c>
      <c r="G542" s="3">
        <v>4</v>
      </c>
      <c r="H542" s="3">
        <v>69.357969999999995</v>
      </c>
      <c r="I542" s="3">
        <v>28</v>
      </c>
      <c r="J542" s="3">
        <v>30</v>
      </c>
      <c r="K542">
        <f t="shared" si="144"/>
        <v>24.750591715976331</v>
      </c>
      <c r="L542">
        <f t="shared" si="151"/>
        <v>0</v>
      </c>
      <c r="M542">
        <f t="shared" si="152"/>
        <v>1</v>
      </c>
      <c r="N542">
        <f t="shared" si="153"/>
        <v>0</v>
      </c>
      <c r="O542">
        <f t="shared" si="154"/>
        <v>0</v>
      </c>
      <c r="P542">
        <f t="shared" si="145"/>
        <v>0</v>
      </c>
      <c r="Q542">
        <f t="shared" si="146"/>
        <v>1</v>
      </c>
      <c r="R542">
        <f t="shared" si="147"/>
        <v>0</v>
      </c>
      <c r="S542">
        <f t="shared" si="148"/>
        <v>0</v>
      </c>
      <c r="T542">
        <f t="shared" si="149"/>
        <v>0</v>
      </c>
      <c r="U542">
        <f t="shared" si="150"/>
        <v>0</v>
      </c>
      <c r="V542">
        <f t="shared" si="155"/>
        <v>1</v>
      </c>
      <c r="W542">
        <f t="shared" si="156"/>
        <v>0</v>
      </c>
      <c r="X542">
        <f t="shared" si="157"/>
        <v>0</v>
      </c>
      <c r="Y542">
        <f t="shared" si="158"/>
        <v>0</v>
      </c>
      <c r="Z542">
        <f t="shared" si="159"/>
        <v>0</v>
      </c>
      <c r="AA542">
        <f t="shared" si="160"/>
        <v>0</v>
      </c>
      <c r="AB542">
        <f t="shared" si="161"/>
        <v>2</v>
      </c>
    </row>
    <row r="543" spans="1:28" x14ac:dyDescent="0.25">
      <c r="A543" s="2" t="s">
        <v>1016</v>
      </c>
      <c r="B543" s="3">
        <v>2</v>
      </c>
      <c r="C543" s="3">
        <v>2</v>
      </c>
      <c r="D543" s="3">
        <v>34</v>
      </c>
      <c r="E543" s="3">
        <v>69.5</v>
      </c>
      <c r="F543" s="3">
        <v>217</v>
      </c>
      <c r="G543" s="3">
        <v>2</v>
      </c>
      <c r="H543" s="3">
        <v>72.120469999999997</v>
      </c>
      <c r="I543" s="3">
        <v>28</v>
      </c>
      <c r="J543" s="3">
        <v>29</v>
      </c>
      <c r="K543">
        <f t="shared" si="144"/>
        <v>31.582423270017081</v>
      </c>
      <c r="L543">
        <f t="shared" si="151"/>
        <v>0</v>
      </c>
      <c r="M543">
        <f t="shared" si="152"/>
        <v>0</v>
      </c>
      <c r="N543">
        <f t="shared" si="153"/>
        <v>0</v>
      </c>
      <c r="O543">
        <f t="shared" si="154"/>
        <v>1</v>
      </c>
      <c r="P543">
        <f t="shared" si="145"/>
        <v>0</v>
      </c>
      <c r="Q543">
        <f t="shared" si="146"/>
        <v>0</v>
      </c>
      <c r="R543">
        <f t="shared" si="147"/>
        <v>0</v>
      </c>
      <c r="S543">
        <f t="shared" si="148"/>
        <v>0</v>
      </c>
      <c r="T543">
        <f t="shared" si="149"/>
        <v>0</v>
      </c>
      <c r="U543">
        <f t="shared" si="150"/>
        <v>1</v>
      </c>
      <c r="V543">
        <f t="shared" si="155"/>
        <v>1</v>
      </c>
      <c r="W543">
        <f t="shared" si="156"/>
        <v>0</v>
      </c>
      <c r="X543">
        <f t="shared" si="157"/>
        <v>0</v>
      </c>
      <c r="Y543">
        <f t="shared" si="158"/>
        <v>0</v>
      </c>
      <c r="Z543">
        <f t="shared" si="159"/>
        <v>0</v>
      </c>
      <c r="AA543">
        <f t="shared" si="160"/>
        <v>0</v>
      </c>
      <c r="AB543">
        <f t="shared" si="161"/>
        <v>1</v>
      </c>
    </row>
    <row r="544" spans="1:28" x14ac:dyDescent="0.25">
      <c r="A544" s="2" t="s">
        <v>170</v>
      </c>
      <c r="B544" s="3">
        <v>12</v>
      </c>
      <c r="C544" s="3">
        <v>9</v>
      </c>
      <c r="D544" s="3">
        <v>33</v>
      </c>
      <c r="E544" s="3">
        <v>63</v>
      </c>
      <c r="F544" s="3">
        <v>153.41666666666666</v>
      </c>
      <c r="G544" s="3">
        <v>13</v>
      </c>
      <c r="H544" s="3">
        <v>72.062969999999979</v>
      </c>
      <c r="I544" s="3">
        <v>28</v>
      </c>
      <c r="J544" s="3">
        <v>30</v>
      </c>
      <c r="K544">
        <f t="shared" si="144"/>
        <v>27.173574368018812</v>
      </c>
      <c r="L544">
        <f t="shared" si="151"/>
        <v>0</v>
      </c>
      <c r="M544">
        <f t="shared" si="152"/>
        <v>0</v>
      </c>
      <c r="N544">
        <f t="shared" si="153"/>
        <v>1</v>
      </c>
      <c r="O544">
        <f t="shared" si="154"/>
        <v>0</v>
      </c>
      <c r="P544">
        <f t="shared" si="145"/>
        <v>0</v>
      </c>
      <c r="Q544">
        <f t="shared" si="146"/>
        <v>0</v>
      </c>
      <c r="R544">
        <f t="shared" si="147"/>
        <v>0</v>
      </c>
      <c r="S544">
        <f t="shared" si="148"/>
        <v>1</v>
      </c>
      <c r="T544">
        <f t="shared" si="149"/>
        <v>0</v>
      </c>
      <c r="U544">
        <f t="shared" si="150"/>
        <v>0</v>
      </c>
      <c r="V544">
        <f t="shared" si="155"/>
        <v>1</v>
      </c>
      <c r="W544">
        <f t="shared" si="156"/>
        <v>0</v>
      </c>
      <c r="X544">
        <f t="shared" si="157"/>
        <v>0</v>
      </c>
      <c r="Y544">
        <f t="shared" si="158"/>
        <v>0</v>
      </c>
      <c r="Z544">
        <f t="shared" si="159"/>
        <v>0</v>
      </c>
      <c r="AA544">
        <f t="shared" si="160"/>
        <v>0</v>
      </c>
      <c r="AB544">
        <f t="shared" si="161"/>
        <v>2</v>
      </c>
    </row>
    <row r="545" spans="1:28" x14ac:dyDescent="0.25">
      <c r="A545" s="2" t="s">
        <v>646</v>
      </c>
      <c r="B545" s="3">
        <v>3</v>
      </c>
      <c r="C545" s="3">
        <v>3</v>
      </c>
      <c r="D545" s="3">
        <v>34</v>
      </c>
      <c r="E545" s="3">
        <v>58.666666666666664</v>
      </c>
      <c r="F545" s="3">
        <v>97</v>
      </c>
      <c r="G545" s="3">
        <v>3</v>
      </c>
      <c r="H545" s="3">
        <v>77.037639999999996</v>
      </c>
      <c r="I545" s="3">
        <v>4</v>
      </c>
      <c r="J545" s="3">
        <v>20</v>
      </c>
      <c r="K545">
        <f t="shared" si="144"/>
        <v>19.812725981404959</v>
      </c>
      <c r="L545">
        <f t="shared" si="151"/>
        <v>0</v>
      </c>
      <c r="M545">
        <f t="shared" si="152"/>
        <v>1</v>
      </c>
      <c r="N545">
        <f t="shared" si="153"/>
        <v>0</v>
      </c>
      <c r="O545">
        <f t="shared" si="154"/>
        <v>0</v>
      </c>
      <c r="P545">
        <f t="shared" si="145"/>
        <v>0</v>
      </c>
      <c r="Q545">
        <f t="shared" si="146"/>
        <v>1</v>
      </c>
      <c r="R545">
        <f t="shared" si="147"/>
        <v>0</v>
      </c>
      <c r="S545">
        <f t="shared" si="148"/>
        <v>0</v>
      </c>
      <c r="T545">
        <f t="shared" si="149"/>
        <v>0</v>
      </c>
      <c r="U545">
        <f t="shared" si="150"/>
        <v>0</v>
      </c>
      <c r="V545">
        <f t="shared" si="155"/>
        <v>0</v>
      </c>
      <c r="W545">
        <f t="shared" si="156"/>
        <v>1</v>
      </c>
      <c r="X545">
        <f t="shared" si="157"/>
        <v>0</v>
      </c>
      <c r="Y545">
        <f t="shared" si="158"/>
        <v>1</v>
      </c>
      <c r="Z545">
        <f t="shared" si="159"/>
        <v>0</v>
      </c>
      <c r="AA545">
        <f t="shared" si="160"/>
        <v>0</v>
      </c>
      <c r="AB545">
        <f t="shared" si="161"/>
        <v>16</v>
      </c>
    </row>
    <row r="546" spans="1:28" x14ac:dyDescent="0.25">
      <c r="A546" s="2" t="s">
        <v>925</v>
      </c>
      <c r="B546" s="3">
        <v>2</v>
      </c>
      <c r="C546" s="3">
        <v>2</v>
      </c>
      <c r="D546" s="3">
        <v>33</v>
      </c>
      <c r="E546" s="3">
        <v>68</v>
      </c>
      <c r="F546" s="3">
        <v>156.5</v>
      </c>
      <c r="G546" s="3">
        <v>3</v>
      </c>
      <c r="H546" s="3">
        <v>61.535933999999997</v>
      </c>
      <c r="I546" s="3">
        <v>29</v>
      </c>
      <c r="J546" s="3">
        <v>30</v>
      </c>
      <c r="K546">
        <f t="shared" si="144"/>
        <v>23.793144463667819</v>
      </c>
      <c r="L546">
        <f t="shared" si="151"/>
        <v>0</v>
      </c>
      <c r="M546">
        <f t="shared" si="152"/>
        <v>1</v>
      </c>
      <c r="N546">
        <f t="shared" si="153"/>
        <v>0</v>
      </c>
      <c r="O546">
        <f t="shared" si="154"/>
        <v>0</v>
      </c>
      <c r="P546">
        <f t="shared" si="145"/>
        <v>1</v>
      </c>
      <c r="Q546">
        <f t="shared" si="146"/>
        <v>0</v>
      </c>
      <c r="R546">
        <f t="shared" si="147"/>
        <v>0</v>
      </c>
      <c r="S546">
        <f t="shared" si="148"/>
        <v>0</v>
      </c>
      <c r="T546">
        <f t="shared" si="149"/>
        <v>0</v>
      </c>
      <c r="U546">
        <f t="shared" si="150"/>
        <v>0</v>
      </c>
      <c r="V546">
        <f t="shared" si="155"/>
        <v>1</v>
      </c>
      <c r="W546">
        <f t="shared" si="156"/>
        <v>0</v>
      </c>
      <c r="X546">
        <f t="shared" si="157"/>
        <v>0</v>
      </c>
      <c r="Y546">
        <f t="shared" si="158"/>
        <v>0</v>
      </c>
      <c r="Z546">
        <f t="shared" si="159"/>
        <v>0</v>
      </c>
      <c r="AA546">
        <f t="shared" si="160"/>
        <v>0</v>
      </c>
      <c r="AB546">
        <f t="shared" si="161"/>
        <v>1</v>
      </c>
    </row>
    <row r="547" spans="1:28" x14ac:dyDescent="0.25">
      <c r="A547" s="2" t="s">
        <v>272</v>
      </c>
      <c r="B547" s="3">
        <v>5</v>
      </c>
      <c r="C547" s="3">
        <v>5</v>
      </c>
      <c r="D547" s="3">
        <v>33</v>
      </c>
      <c r="E547" s="3">
        <v>64.400000000000006</v>
      </c>
      <c r="F547" s="3">
        <v>125.2</v>
      </c>
      <c r="G547" s="3">
        <v>5</v>
      </c>
      <c r="H547" s="3">
        <v>68.553049999999999</v>
      </c>
      <c r="I547" s="3">
        <v>28</v>
      </c>
      <c r="J547" s="3">
        <v>30</v>
      </c>
      <c r="K547">
        <f t="shared" si="144"/>
        <v>21.222078623509891</v>
      </c>
      <c r="L547">
        <f t="shared" si="151"/>
        <v>0</v>
      </c>
      <c r="M547">
        <f t="shared" si="152"/>
        <v>1</v>
      </c>
      <c r="N547">
        <f t="shared" si="153"/>
        <v>0</v>
      </c>
      <c r="O547">
        <f t="shared" si="154"/>
        <v>0</v>
      </c>
      <c r="P547">
        <f t="shared" si="145"/>
        <v>0</v>
      </c>
      <c r="Q547">
        <f t="shared" si="146"/>
        <v>1</v>
      </c>
      <c r="R547">
        <f t="shared" si="147"/>
        <v>0</v>
      </c>
      <c r="S547">
        <f t="shared" si="148"/>
        <v>0</v>
      </c>
      <c r="T547">
        <f t="shared" si="149"/>
        <v>0</v>
      </c>
      <c r="U547">
        <f t="shared" si="150"/>
        <v>0</v>
      </c>
      <c r="V547">
        <f t="shared" si="155"/>
        <v>1</v>
      </c>
      <c r="W547">
        <f t="shared" si="156"/>
        <v>0</v>
      </c>
      <c r="X547">
        <f t="shared" si="157"/>
        <v>0</v>
      </c>
      <c r="Y547">
        <f t="shared" si="158"/>
        <v>0</v>
      </c>
      <c r="Z547">
        <f t="shared" si="159"/>
        <v>0</v>
      </c>
      <c r="AA547">
        <f t="shared" si="160"/>
        <v>0</v>
      </c>
      <c r="AB547">
        <f t="shared" si="161"/>
        <v>2</v>
      </c>
    </row>
    <row r="548" spans="1:28" x14ac:dyDescent="0.25">
      <c r="A548" s="2" t="s">
        <v>1005</v>
      </c>
      <c r="B548" s="3">
        <v>2</v>
      </c>
      <c r="C548" s="3">
        <v>2</v>
      </c>
      <c r="D548" s="3">
        <v>34</v>
      </c>
      <c r="E548" s="3">
        <v>67</v>
      </c>
      <c r="F548" s="3">
        <v>222.5</v>
      </c>
      <c r="G548" s="3">
        <v>2</v>
      </c>
      <c r="H548" s="3">
        <v>69.938400000000001</v>
      </c>
      <c r="I548" s="3">
        <v>26</v>
      </c>
      <c r="J548" s="3">
        <v>27</v>
      </c>
      <c r="K548">
        <f t="shared" si="144"/>
        <v>34.844620182668748</v>
      </c>
      <c r="L548">
        <f t="shared" si="151"/>
        <v>0</v>
      </c>
      <c r="M548">
        <f t="shared" si="152"/>
        <v>0</v>
      </c>
      <c r="N548">
        <f t="shared" si="153"/>
        <v>0</v>
      </c>
      <c r="O548">
        <f t="shared" si="154"/>
        <v>1</v>
      </c>
      <c r="P548">
        <f t="shared" si="145"/>
        <v>0</v>
      </c>
      <c r="Q548">
        <f t="shared" si="146"/>
        <v>0</v>
      </c>
      <c r="R548">
        <f t="shared" si="147"/>
        <v>0</v>
      </c>
      <c r="S548">
        <f t="shared" si="148"/>
        <v>0</v>
      </c>
      <c r="T548">
        <f t="shared" si="149"/>
        <v>0</v>
      </c>
      <c r="U548">
        <f t="shared" si="150"/>
        <v>1</v>
      </c>
      <c r="V548">
        <f t="shared" si="155"/>
        <v>1</v>
      </c>
      <c r="W548">
        <f t="shared" si="156"/>
        <v>0</v>
      </c>
      <c r="X548">
        <f t="shared" si="157"/>
        <v>0</v>
      </c>
      <c r="Y548">
        <f t="shared" si="158"/>
        <v>0</v>
      </c>
      <c r="Z548">
        <f t="shared" si="159"/>
        <v>0</v>
      </c>
      <c r="AA548">
        <f t="shared" si="160"/>
        <v>0</v>
      </c>
      <c r="AB548">
        <f t="shared" si="161"/>
        <v>1</v>
      </c>
    </row>
    <row r="549" spans="1:28" x14ac:dyDescent="0.25">
      <c r="A549" s="2" t="s">
        <v>597</v>
      </c>
      <c r="B549" s="3">
        <v>3</v>
      </c>
      <c r="C549" s="3">
        <v>3</v>
      </c>
      <c r="D549" s="3">
        <v>33</v>
      </c>
      <c r="E549" s="3">
        <v>60</v>
      </c>
      <c r="F549" s="3">
        <v>151</v>
      </c>
      <c r="G549" s="3">
        <v>3</v>
      </c>
      <c r="H549" s="3">
        <v>81.442850000000007</v>
      </c>
      <c r="I549" s="3">
        <v>22</v>
      </c>
      <c r="J549" s="3">
        <v>29</v>
      </c>
      <c r="K549">
        <f t="shared" si="144"/>
        <v>29.486944444444443</v>
      </c>
      <c r="L549">
        <f t="shared" si="151"/>
        <v>0</v>
      </c>
      <c r="M549">
        <f t="shared" si="152"/>
        <v>0</v>
      </c>
      <c r="N549">
        <f t="shared" si="153"/>
        <v>1</v>
      </c>
      <c r="O549">
        <f t="shared" si="154"/>
        <v>0</v>
      </c>
      <c r="P549">
        <f t="shared" si="145"/>
        <v>0</v>
      </c>
      <c r="Q549">
        <f t="shared" si="146"/>
        <v>0</v>
      </c>
      <c r="R549">
        <f t="shared" si="147"/>
        <v>0</v>
      </c>
      <c r="S549">
        <f t="shared" si="148"/>
        <v>1</v>
      </c>
      <c r="T549">
        <f t="shared" si="149"/>
        <v>0</v>
      </c>
      <c r="U549">
        <f t="shared" si="150"/>
        <v>0</v>
      </c>
      <c r="V549">
        <f t="shared" si="155"/>
        <v>0</v>
      </c>
      <c r="W549">
        <f t="shared" si="156"/>
        <v>1</v>
      </c>
      <c r="X549">
        <f t="shared" si="157"/>
        <v>0</v>
      </c>
      <c r="Y549">
        <f t="shared" si="158"/>
        <v>0</v>
      </c>
      <c r="Z549">
        <f t="shared" si="159"/>
        <v>1</v>
      </c>
      <c r="AA549">
        <f t="shared" si="160"/>
        <v>0</v>
      </c>
      <c r="AB549">
        <f t="shared" si="161"/>
        <v>7</v>
      </c>
    </row>
    <row r="550" spans="1:28" x14ac:dyDescent="0.25">
      <c r="A550" s="2" t="s">
        <v>461</v>
      </c>
      <c r="B550" s="3">
        <v>10</v>
      </c>
      <c r="C550" s="3">
        <v>10</v>
      </c>
      <c r="D550" s="3">
        <v>34</v>
      </c>
      <c r="E550" s="3">
        <v>63.8</v>
      </c>
      <c r="F550" s="3">
        <v>156.4</v>
      </c>
      <c r="G550" s="3">
        <v>11</v>
      </c>
      <c r="H550" s="3">
        <v>66.844630000000009</v>
      </c>
      <c r="I550" s="3">
        <v>29</v>
      </c>
      <c r="J550" s="3">
        <v>30</v>
      </c>
      <c r="K550">
        <f t="shared" si="144"/>
        <v>27.011625278839638</v>
      </c>
      <c r="L550">
        <f t="shared" si="151"/>
        <v>0</v>
      </c>
      <c r="M550">
        <f t="shared" si="152"/>
        <v>0</v>
      </c>
      <c r="N550">
        <f t="shared" si="153"/>
        <v>1</v>
      </c>
      <c r="O550">
        <f t="shared" si="154"/>
        <v>0</v>
      </c>
      <c r="P550">
        <f t="shared" si="145"/>
        <v>0</v>
      </c>
      <c r="Q550">
        <f t="shared" si="146"/>
        <v>0</v>
      </c>
      <c r="R550">
        <f t="shared" si="147"/>
        <v>1</v>
      </c>
      <c r="S550">
        <f t="shared" si="148"/>
        <v>0</v>
      </c>
      <c r="T550">
        <f t="shared" si="149"/>
        <v>0</v>
      </c>
      <c r="U550">
        <f t="shared" si="150"/>
        <v>0</v>
      </c>
      <c r="V550">
        <f t="shared" si="155"/>
        <v>1</v>
      </c>
      <c r="W550">
        <f t="shared" si="156"/>
        <v>0</v>
      </c>
      <c r="X550">
        <f t="shared" si="157"/>
        <v>0</v>
      </c>
      <c r="Y550">
        <f t="shared" si="158"/>
        <v>0</v>
      </c>
      <c r="Z550">
        <f t="shared" si="159"/>
        <v>0</v>
      </c>
      <c r="AA550">
        <f t="shared" si="160"/>
        <v>0</v>
      </c>
      <c r="AB550">
        <f t="shared" si="161"/>
        <v>1</v>
      </c>
    </row>
    <row r="551" spans="1:28" x14ac:dyDescent="0.25">
      <c r="A551" s="2" t="s">
        <v>90</v>
      </c>
      <c r="B551" s="3">
        <v>9</v>
      </c>
      <c r="C551" s="3">
        <v>4</v>
      </c>
      <c r="D551" s="3">
        <v>33</v>
      </c>
      <c r="E551" s="3">
        <v>60</v>
      </c>
      <c r="F551" s="3">
        <v>102.88888888888889</v>
      </c>
      <c r="G551" s="3">
        <v>10</v>
      </c>
      <c r="H551" s="3">
        <v>76.941820000000007</v>
      </c>
      <c r="I551" s="3">
        <v>27</v>
      </c>
      <c r="J551" s="3">
        <v>30</v>
      </c>
      <c r="K551">
        <f t="shared" si="144"/>
        <v>20.091913580246914</v>
      </c>
      <c r="L551">
        <f t="shared" si="151"/>
        <v>0</v>
      </c>
      <c r="M551">
        <f t="shared" si="152"/>
        <v>1</v>
      </c>
      <c r="N551">
        <f t="shared" si="153"/>
        <v>0</v>
      </c>
      <c r="O551">
        <f t="shared" si="154"/>
        <v>0</v>
      </c>
      <c r="P551">
        <f t="shared" si="145"/>
        <v>0</v>
      </c>
      <c r="Q551">
        <f t="shared" si="146"/>
        <v>1</v>
      </c>
      <c r="R551">
        <f t="shared" si="147"/>
        <v>0</v>
      </c>
      <c r="S551">
        <f t="shared" si="148"/>
        <v>0</v>
      </c>
      <c r="T551">
        <f t="shared" si="149"/>
        <v>0</v>
      </c>
      <c r="U551">
        <f t="shared" si="150"/>
        <v>0</v>
      </c>
      <c r="V551">
        <f t="shared" si="155"/>
        <v>1</v>
      </c>
      <c r="W551">
        <f t="shared" si="156"/>
        <v>0</v>
      </c>
      <c r="X551">
        <f t="shared" si="157"/>
        <v>0</v>
      </c>
      <c r="Y551">
        <f t="shared" si="158"/>
        <v>0</v>
      </c>
      <c r="Z551">
        <f t="shared" si="159"/>
        <v>0</v>
      </c>
      <c r="AA551">
        <f t="shared" si="160"/>
        <v>0</v>
      </c>
      <c r="AB551">
        <f t="shared" si="161"/>
        <v>3</v>
      </c>
    </row>
    <row r="552" spans="1:28" x14ac:dyDescent="0.25">
      <c r="A552" s="2" t="s">
        <v>433</v>
      </c>
      <c r="B552" s="3">
        <v>14</v>
      </c>
      <c r="C552" s="3">
        <v>10</v>
      </c>
      <c r="D552" s="3">
        <v>33</v>
      </c>
      <c r="E552" s="3">
        <v>71.099999999999994</v>
      </c>
      <c r="F552" s="3">
        <v>165.78571428571428</v>
      </c>
      <c r="G552" s="3">
        <v>15</v>
      </c>
      <c r="H552" s="3">
        <v>71.928819999999988</v>
      </c>
      <c r="I552" s="3">
        <v>25</v>
      </c>
      <c r="J552" s="3">
        <v>30</v>
      </c>
      <c r="K552">
        <f t="shared" si="144"/>
        <v>23.05489923125986</v>
      </c>
      <c r="L552">
        <f t="shared" si="151"/>
        <v>0</v>
      </c>
      <c r="M552">
        <f t="shared" si="152"/>
        <v>1</v>
      </c>
      <c r="N552">
        <f t="shared" si="153"/>
        <v>0</v>
      </c>
      <c r="O552">
        <f t="shared" si="154"/>
        <v>0</v>
      </c>
      <c r="P552">
        <f t="shared" si="145"/>
        <v>0</v>
      </c>
      <c r="Q552">
        <f t="shared" si="146"/>
        <v>1</v>
      </c>
      <c r="R552">
        <f t="shared" si="147"/>
        <v>0</v>
      </c>
      <c r="S552">
        <f t="shared" si="148"/>
        <v>0</v>
      </c>
      <c r="T552">
        <f t="shared" si="149"/>
        <v>0</v>
      </c>
      <c r="U552">
        <f t="shared" si="150"/>
        <v>0</v>
      </c>
      <c r="V552">
        <f t="shared" si="155"/>
        <v>1</v>
      </c>
      <c r="W552">
        <f t="shared" si="156"/>
        <v>0</v>
      </c>
      <c r="X552">
        <f t="shared" si="157"/>
        <v>0</v>
      </c>
      <c r="Y552">
        <f t="shared" si="158"/>
        <v>0</v>
      </c>
      <c r="Z552">
        <f t="shared" si="159"/>
        <v>0</v>
      </c>
      <c r="AA552">
        <f t="shared" si="160"/>
        <v>0</v>
      </c>
      <c r="AB552">
        <f t="shared" si="161"/>
        <v>5</v>
      </c>
    </row>
    <row r="553" spans="1:28" x14ac:dyDescent="0.25">
      <c r="A553" s="2" t="s">
        <v>554</v>
      </c>
      <c r="B553" s="3">
        <v>2</v>
      </c>
      <c r="C553" s="3">
        <v>2</v>
      </c>
      <c r="D553" s="3">
        <v>23</v>
      </c>
      <c r="E553" s="3">
        <v>61.5</v>
      </c>
      <c r="F553" s="3">
        <v>201</v>
      </c>
      <c r="G553" s="3">
        <v>2</v>
      </c>
      <c r="H553" s="3">
        <v>52.232716000000003</v>
      </c>
      <c r="I553" s="3">
        <v>29</v>
      </c>
      <c r="J553" s="3">
        <v>30</v>
      </c>
      <c r="K553">
        <f t="shared" si="144"/>
        <v>37.359508229228631</v>
      </c>
      <c r="L553">
        <f t="shared" si="151"/>
        <v>0</v>
      </c>
      <c r="M553">
        <f t="shared" si="152"/>
        <v>0</v>
      </c>
      <c r="N553">
        <f t="shared" si="153"/>
        <v>0</v>
      </c>
      <c r="O553">
        <f t="shared" si="154"/>
        <v>1</v>
      </c>
      <c r="P553">
        <f t="shared" si="145"/>
        <v>0</v>
      </c>
      <c r="Q553">
        <f t="shared" si="146"/>
        <v>0</v>
      </c>
      <c r="R553">
        <f t="shared" si="147"/>
        <v>0</v>
      </c>
      <c r="S553">
        <f t="shared" si="148"/>
        <v>0</v>
      </c>
      <c r="T553">
        <f t="shared" si="149"/>
        <v>1</v>
      </c>
      <c r="U553">
        <f t="shared" si="150"/>
        <v>0</v>
      </c>
      <c r="V553">
        <f t="shared" si="155"/>
        <v>1</v>
      </c>
      <c r="W553">
        <f t="shared" si="156"/>
        <v>0</v>
      </c>
      <c r="X553">
        <f t="shared" si="157"/>
        <v>0</v>
      </c>
      <c r="Y553">
        <f t="shared" si="158"/>
        <v>0</v>
      </c>
      <c r="Z553">
        <f t="shared" si="159"/>
        <v>0</v>
      </c>
      <c r="AA553">
        <f t="shared" si="160"/>
        <v>0</v>
      </c>
      <c r="AB553">
        <f t="shared" si="161"/>
        <v>1</v>
      </c>
    </row>
    <row r="554" spans="1:28" x14ac:dyDescent="0.25">
      <c r="A554" s="2" t="s">
        <v>464</v>
      </c>
      <c r="B554" s="3">
        <v>2</v>
      </c>
      <c r="C554" s="3">
        <v>2</v>
      </c>
      <c r="D554" s="3">
        <v>44</v>
      </c>
      <c r="E554" s="3">
        <v>71</v>
      </c>
      <c r="F554" s="3">
        <v>187</v>
      </c>
      <c r="G554" s="3">
        <v>2</v>
      </c>
      <c r="H554" s="3">
        <v>71.780974999999998</v>
      </c>
      <c r="I554" s="3">
        <v>29</v>
      </c>
      <c r="J554" s="3">
        <v>30</v>
      </c>
      <c r="K554">
        <f t="shared" si="144"/>
        <v>26.078357468756199</v>
      </c>
      <c r="L554">
        <f t="shared" si="151"/>
        <v>0</v>
      </c>
      <c r="M554">
        <f t="shared" si="152"/>
        <v>0</v>
      </c>
      <c r="N554">
        <f t="shared" si="153"/>
        <v>1</v>
      </c>
      <c r="O554">
        <f t="shared" si="154"/>
        <v>0</v>
      </c>
      <c r="P554">
        <f t="shared" si="145"/>
        <v>0</v>
      </c>
      <c r="Q554">
        <f t="shared" si="146"/>
        <v>0</v>
      </c>
      <c r="R554">
        <f t="shared" si="147"/>
        <v>0</v>
      </c>
      <c r="S554">
        <f t="shared" si="148"/>
        <v>1</v>
      </c>
      <c r="T554">
        <f t="shared" si="149"/>
        <v>0</v>
      </c>
      <c r="U554">
        <f t="shared" si="150"/>
        <v>0</v>
      </c>
      <c r="V554">
        <f t="shared" si="155"/>
        <v>1</v>
      </c>
      <c r="W554">
        <f t="shared" si="156"/>
        <v>0</v>
      </c>
      <c r="X554">
        <f t="shared" si="157"/>
        <v>0</v>
      </c>
      <c r="Y554">
        <f t="shared" si="158"/>
        <v>0</v>
      </c>
      <c r="Z554">
        <f t="shared" si="159"/>
        <v>0</v>
      </c>
      <c r="AA554">
        <f t="shared" si="160"/>
        <v>0</v>
      </c>
      <c r="AB554">
        <f t="shared" si="161"/>
        <v>1</v>
      </c>
    </row>
    <row r="555" spans="1:28" x14ac:dyDescent="0.25">
      <c r="A555" s="2" t="s">
        <v>977</v>
      </c>
      <c r="B555" s="3">
        <v>5</v>
      </c>
      <c r="C555" s="3">
        <v>4</v>
      </c>
      <c r="D555" s="3">
        <v>33</v>
      </c>
      <c r="E555" s="3">
        <v>79</v>
      </c>
      <c r="F555" s="3">
        <v>232.6</v>
      </c>
      <c r="G555" s="3">
        <v>5</v>
      </c>
      <c r="H555" s="3">
        <v>43.471595999999998</v>
      </c>
      <c r="I555" s="3">
        <v>29</v>
      </c>
      <c r="J555" s="3">
        <v>30</v>
      </c>
      <c r="K555">
        <f t="shared" si="144"/>
        <v>26.200576830636116</v>
      </c>
      <c r="L555">
        <f t="shared" si="151"/>
        <v>0</v>
      </c>
      <c r="M555">
        <f t="shared" si="152"/>
        <v>0</v>
      </c>
      <c r="N555">
        <f t="shared" si="153"/>
        <v>1</v>
      </c>
      <c r="O555">
        <f t="shared" si="154"/>
        <v>0</v>
      </c>
      <c r="P555">
        <f t="shared" si="145"/>
        <v>0</v>
      </c>
      <c r="Q555">
        <f t="shared" si="146"/>
        <v>0</v>
      </c>
      <c r="R555">
        <f t="shared" si="147"/>
        <v>1</v>
      </c>
      <c r="S555">
        <f t="shared" si="148"/>
        <v>0</v>
      </c>
      <c r="T555">
        <f t="shared" si="149"/>
        <v>0</v>
      </c>
      <c r="U555">
        <f t="shared" si="150"/>
        <v>0</v>
      </c>
      <c r="V555">
        <f t="shared" si="155"/>
        <v>1</v>
      </c>
      <c r="W555">
        <f t="shared" si="156"/>
        <v>0</v>
      </c>
      <c r="X555">
        <f t="shared" si="157"/>
        <v>0</v>
      </c>
      <c r="Y555">
        <f t="shared" si="158"/>
        <v>0</v>
      </c>
      <c r="Z555">
        <f t="shared" si="159"/>
        <v>0</v>
      </c>
      <c r="AA555">
        <f t="shared" si="160"/>
        <v>0</v>
      </c>
      <c r="AB555">
        <f t="shared" si="161"/>
        <v>1</v>
      </c>
    </row>
    <row r="556" spans="1:28" x14ac:dyDescent="0.25">
      <c r="A556" s="2" t="s">
        <v>238</v>
      </c>
      <c r="B556" s="3">
        <v>10</v>
      </c>
      <c r="C556" s="3">
        <v>4</v>
      </c>
      <c r="D556" s="3">
        <v>33</v>
      </c>
      <c r="E556" s="3">
        <v>60.75</v>
      </c>
      <c r="F556" s="3">
        <v>123.3</v>
      </c>
      <c r="G556" s="3">
        <v>11</v>
      </c>
      <c r="H556" s="3">
        <v>79.542779999999993</v>
      </c>
      <c r="I556" s="3">
        <v>25</v>
      </c>
      <c r="J556" s="3">
        <v>30</v>
      </c>
      <c r="K556">
        <f t="shared" si="144"/>
        <v>23.486907483615301</v>
      </c>
      <c r="L556">
        <f t="shared" si="151"/>
        <v>0</v>
      </c>
      <c r="M556">
        <f t="shared" si="152"/>
        <v>1</v>
      </c>
      <c r="N556">
        <f t="shared" si="153"/>
        <v>0</v>
      </c>
      <c r="O556">
        <f t="shared" si="154"/>
        <v>0</v>
      </c>
      <c r="P556">
        <f t="shared" si="145"/>
        <v>0</v>
      </c>
      <c r="Q556">
        <f t="shared" si="146"/>
        <v>1</v>
      </c>
      <c r="R556">
        <f t="shared" si="147"/>
        <v>0</v>
      </c>
      <c r="S556">
        <f t="shared" si="148"/>
        <v>0</v>
      </c>
      <c r="T556">
        <f t="shared" si="149"/>
        <v>0</v>
      </c>
      <c r="U556">
        <f t="shared" si="150"/>
        <v>0</v>
      </c>
      <c r="V556">
        <f t="shared" si="155"/>
        <v>1</v>
      </c>
      <c r="W556">
        <f t="shared" si="156"/>
        <v>0</v>
      </c>
      <c r="X556">
        <f t="shared" si="157"/>
        <v>0</v>
      </c>
      <c r="Y556">
        <f t="shared" si="158"/>
        <v>0</v>
      </c>
      <c r="Z556">
        <f t="shared" si="159"/>
        <v>0</v>
      </c>
      <c r="AA556">
        <f t="shared" si="160"/>
        <v>0</v>
      </c>
      <c r="AB556">
        <f t="shared" si="161"/>
        <v>5</v>
      </c>
    </row>
    <row r="557" spans="1:28" x14ac:dyDescent="0.25">
      <c r="A557" s="2" t="s">
        <v>242</v>
      </c>
      <c r="B557" s="3">
        <v>2</v>
      </c>
      <c r="C557" s="3">
        <v>2</v>
      </c>
      <c r="D557" s="3">
        <v>34</v>
      </c>
      <c r="E557" s="3">
        <v>64.5</v>
      </c>
      <c r="F557" s="3">
        <v>132</v>
      </c>
      <c r="G557" s="3">
        <v>4</v>
      </c>
      <c r="H557" s="3">
        <v>45.976726999999997</v>
      </c>
      <c r="I557" s="3">
        <v>29</v>
      </c>
      <c r="J557" s="3">
        <v>30</v>
      </c>
      <c r="K557">
        <f t="shared" si="144"/>
        <v>22.305390301063639</v>
      </c>
      <c r="L557">
        <f t="shared" si="151"/>
        <v>0</v>
      </c>
      <c r="M557">
        <f t="shared" si="152"/>
        <v>1</v>
      </c>
      <c r="N557">
        <f t="shared" si="153"/>
        <v>0</v>
      </c>
      <c r="O557">
        <f t="shared" si="154"/>
        <v>0</v>
      </c>
      <c r="P557">
        <f t="shared" si="145"/>
        <v>1</v>
      </c>
      <c r="Q557">
        <f t="shared" si="146"/>
        <v>0</v>
      </c>
      <c r="R557">
        <f t="shared" si="147"/>
        <v>0</v>
      </c>
      <c r="S557">
        <f t="shared" si="148"/>
        <v>0</v>
      </c>
      <c r="T557">
        <f t="shared" si="149"/>
        <v>0</v>
      </c>
      <c r="U557">
        <f t="shared" si="150"/>
        <v>0</v>
      </c>
      <c r="V557">
        <f t="shared" si="155"/>
        <v>1</v>
      </c>
      <c r="W557">
        <f t="shared" si="156"/>
        <v>0</v>
      </c>
      <c r="X557">
        <f t="shared" si="157"/>
        <v>0</v>
      </c>
      <c r="Y557">
        <f t="shared" si="158"/>
        <v>0</v>
      </c>
      <c r="Z557">
        <f t="shared" si="159"/>
        <v>0</v>
      </c>
      <c r="AA557">
        <f t="shared" si="160"/>
        <v>0</v>
      </c>
      <c r="AB557">
        <f t="shared" si="161"/>
        <v>1</v>
      </c>
    </row>
    <row r="558" spans="1:28" x14ac:dyDescent="0.25">
      <c r="A558" s="2" t="s">
        <v>488</v>
      </c>
      <c r="B558" s="3">
        <v>4</v>
      </c>
      <c r="C558" s="3">
        <v>4</v>
      </c>
      <c r="D558" s="3">
        <v>34</v>
      </c>
      <c r="E558" s="3">
        <v>63.25</v>
      </c>
      <c r="F558" s="3">
        <v>184.5</v>
      </c>
      <c r="G558" s="3">
        <v>4</v>
      </c>
      <c r="H558" s="3">
        <v>72.298419999999993</v>
      </c>
      <c r="I558" s="3">
        <v>25</v>
      </c>
      <c r="J558" s="3">
        <v>30</v>
      </c>
      <c r="K558">
        <f t="shared" si="144"/>
        <v>32.42131575247231</v>
      </c>
      <c r="L558">
        <f t="shared" si="151"/>
        <v>0</v>
      </c>
      <c r="M558">
        <f t="shared" si="152"/>
        <v>0</v>
      </c>
      <c r="N558">
        <f t="shared" si="153"/>
        <v>0</v>
      </c>
      <c r="O558">
        <f t="shared" si="154"/>
        <v>1</v>
      </c>
      <c r="P558">
        <f t="shared" si="145"/>
        <v>0</v>
      </c>
      <c r="Q558">
        <f t="shared" si="146"/>
        <v>0</v>
      </c>
      <c r="R558">
        <f t="shared" si="147"/>
        <v>0</v>
      </c>
      <c r="S558">
        <f t="shared" si="148"/>
        <v>0</v>
      </c>
      <c r="T558">
        <f t="shared" si="149"/>
        <v>0</v>
      </c>
      <c r="U558">
        <f t="shared" si="150"/>
        <v>1</v>
      </c>
      <c r="V558">
        <f t="shared" si="155"/>
        <v>1</v>
      </c>
      <c r="W558">
        <f t="shared" si="156"/>
        <v>0</v>
      </c>
      <c r="X558">
        <f t="shared" si="157"/>
        <v>0</v>
      </c>
      <c r="Y558">
        <f t="shared" si="158"/>
        <v>0</v>
      </c>
      <c r="Z558">
        <f t="shared" si="159"/>
        <v>0</v>
      </c>
      <c r="AA558">
        <f t="shared" si="160"/>
        <v>0</v>
      </c>
      <c r="AB558">
        <f t="shared" si="161"/>
        <v>5</v>
      </c>
    </row>
    <row r="559" spans="1:28" x14ac:dyDescent="0.25">
      <c r="A559" s="2" t="s">
        <v>332</v>
      </c>
      <c r="B559" s="3">
        <v>6</v>
      </c>
      <c r="C559" s="3">
        <v>6</v>
      </c>
      <c r="D559" s="3">
        <v>33</v>
      </c>
      <c r="E559" s="3">
        <v>63.5</v>
      </c>
      <c r="F559" s="3">
        <v>189.66666666666666</v>
      </c>
      <c r="G559" s="3">
        <v>6</v>
      </c>
      <c r="H559" s="3">
        <v>72.511979999999994</v>
      </c>
      <c r="I559" s="3">
        <v>27</v>
      </c>
      <c r="J559" s="3">
        <v>30</v>
      </c>
      <c r="K559">
        <f t="shared" si="144"/>
        <v>33.067311467956266</v>
      </c>
      <c r="L559">
        <f t="shared" si="151"/>
        <v>0</v>
      </c>
      <c r="M559">
        <f t="shared" si="152"/>
        <v>0</v>
      </c>
      <c r="N559">
        <f t="shared" si="153"/>
        <v>0</v>
      </c>
      <c r="O559">
        <f t="shared" si="154"/>
        <v>1</v>
      </c>
      <c r="P559">
        <f t="shared" si="145"/>
        <v>0</v>
      </c>
      <c r="Q559">
        <f t="shared" si="146"/>
        <v>0</v>
      </c>
      <c r="R559">
        <f t="shared" si="147"/>
        <v>0</v>
      </c>
      <c r="S559">
        <f t="shared" si="148"/>
        <v>0</v>
      </c>
      <c r="T559">
        <f t="shared" si="149"/>
        <v>0</v>
      </c>
      <c r="U559">
        <f t="shared" si="150"/>
        <v>1</v>
      </c>
      <c r="V559">
        <f t="shared" si="155"/>
        <v>1</v>
      </c>
      <c r="W559">
        <f t="shared" si="156"/>
        <v>0</v>
      </c>
      <c r="X559">
        <f t="shared" si="157"/>
        <v>0</v>
      </c>
      <c r="Y559">
        <f t="shared" si="158"/>
        <v>0</v>
      </c>
      <c r="Z559">
        <f t="shared" si="159"/>
        <v>0</v>
      </c>
      <c r="AA559">
        <f t="shared" si="160"/>
        <v>0</v>
      </c>
      <c r="AB559">
        <f t="shared" si="161"/>
        <v>3</v>
      </c>
    </row>
    <row r="560" spans="1:28" x14ac:dyDescent="0.25">
      <c r="A560" s="2" t="s">
        <v>66</v>
      </c>
      <c r="B560" s="3">
        <v>5</v>
      </c>
      <c r="C560" s="3">
        <v>5</v>
      </c>
      <c r="D560" s="3">
        <v>33</v>
      </c>
      <c r="E560" s="3">
        <v>70.2</v>
      </c>
      <c r="F560" s="3">
        <v>278.2</v>
      </c>
      <c r="G560" s="3">
        <v>5</v>
      </c>
      <c r="H560" s="3">
        <v>67.301850000000002</v>
      </c>
      <c r="I560" s="3">
        <v>26</v>
      </c>
      <c r="J560" s="3">
        <v>30</v>
      </c>
      <c r="K560">
        <f t="shared" si="144"/>
        <v>39.686082093489496</v>
      </c>
      <c r="L560">
        <f t="shared" si="151"/>
        <v>0</v>
      </c>
      <c r="M560">
        <f t="shared" si="152"/>
        <v>0</v>
      </c>
      <c r="N560">
        <f t="shared" si="153"/>
        <v>0</v>
      </c>
      <c r="O560">
        <f t="shared" si="154"/>
        <v>1</v>
      </c>
      <c r="P560">
        <f t="shared" si="145"/>
        <v>0</v>
      </c>
      <c r="Q560">
        <f t="shared" si="146"/>
        <v>0</v>
      </c>
      <c r="R560">
        <f t="shared" si="147"/>
        <v>0</v>
      </c>
      <c r="S560">
        <f t="shared" si="148"/>
        <v>0</v>
      </c>
      <c r="T560">
        <f t="shared" si="149"/>
        <v>1</v>
      </c>
      <c r="U560">
        <f t="shared" si="150"/>
        <v>0</v>
      </c>
      <c r="V560">
        <f t="shared" si="155"/>
        <v>1</v>
      </c>
      <c r="W560">
        <f t="shared" si="156"/>
        <v>0</v>
      </c>
      <c r="X560">
        <f t="shared" si="157"/>
        <v>0</v>
      </c>
      <c r="Y560">
        <f t="shared" si="158"/>
        <v>0</v>
      </c>
      <c r="Z560">
        <f t="shared" si="159"/>
        <v>0</v>
      </c>
      <c r="AA560">
        <f t="shared" si="160"/>
        <v>0</v>
      </c>
      <c r="AB560">
        <f t="shared" si="161"/>
        <v>4</v>
      </c>
    </row>
    <row r="561" spans="1:28" x14ac:dyDescent="0.25">
      <c r="A561" s="2" t="s">
        <v>379</v>
      </c>
      <c r="B561" s="3">
        <v>7</v>
      </c>
      <c r="C561" s="3">
        <v>7</v>
      </c>
      <c r="D561" s="3">
        <v>34</v>
      </c>
      <c r="E561" s="3">
        <v>64.285714285714292</v>
      </c>
      <c r="F561" s="3">
        <v>154.57142857142858</v>
      </c>
      <c r="G561" s="3">
        <v>7</v>
      </c>
      <c r="H561" s="3">
        <v>66.540726000000006</v>
      </c>
      <c r="I561" s="3">
        <v>24</v>
      </c>
      <c r="J561" s="3">
        <v>29</v>
      </c>
      <c r="K561">
        <f t="shared" si="144"/>
        <v>26.293935802469132</v>
      </c>
      <c r="L561">
        <f t="shared" si="151"/>
        <v>0</v>
      </c>
      <c r="M561">
        <f t="shared" si="152"/>
        <v>0</v>
      </c>
      <c r="N561">
        <f t="shared" si="153"/>
        <v>1</v>
      </c>
      <c r="O561">
        <f t="shared" si="154"/>
        <v>0</v>
      </c>
      <c r="P561">
        <f t="shared" si="145"/>
        <v>0</v>
      </c>
      <c r="Q561">
        <f t="shared" si="146"/>
        <v>0</v>
      </c>
      <c r="R561">
        <f t="shared" si="147"/>
        <v>1</v>
      </c>
      <c r="S561">
        <f t="shared" si="148"/>
        <v>0</v>
      </c>
      <c r="T561">
        <f t="shared" si="149"/>
        <v>0</v>
      </c>
      <c r="U561">
        <f t="shared" si="150"/>
        <v>0</v>
      </c>
      <c r="V561">
        <f t="shared" si="155"/>
        <v>0</v>
      </c>
      <c r="W561">
        <f t="shared" si="156"/>
        <v>1</v>
      </c>
      <c r="X561">
        <f t="shared" si="157"/>
        <v>0</v>
      </c>
      <c r="Y561">
        <f t="shared" si="158"/>
        <v>0</v>
      </c>
      <c r="Z561">
        <f t="shared" si="159"/>
        <v>1</v>
      </c>
      <c r="AA561">
        <f t="shared" si="160"/>
        <v>0</v>
      </c>
      <c r="AB561">
        <f t="shared" si="161"/>
        <v>5</v>
      </c>
    </row>
    <row r="562" spans="1:28" x14ac:dyDescent="0.25">
      <c r="A562" s="2" t="s">
        <v>1033</v>
      </c>
      <c r="B562" s="3">
        <v>2</v>
      </c>
      <c r="C562" s="3">
        <v>2</v>
      </c>
      <c r="D562" s="3">
        <v>34</v>
      </c>
      <c r="E562" s="3">
        <v>70</v>
      </c>
      <c r="F562" s="3">
        <v>127</v>
      </c>
      <c r="G562" s="3">
        <v>3</v>
      </c>
      <c r="H562" s="3">
        <v>80.10951</v>
      </c>
      <c r="I562" s="3">
        <v>27</v>
      </c>
      <c r="J562" s="3">
        <v>30</v>
      </c>
      <c r="K562">
        <f t="shared" si="144"/>
        <v>18.220612244897961</v>
      </c>
      <c r="L562">
        <f t="shared" si="151"/>
        <v>1</v>
      </c>
      <c r="M562">
        <f t="shared" si="152"/>
        <v>0</v>
      </c>
      <c r="N562">
        <f t="shared" si="153"/>
        <v>0</v>
      </c>
      <c r="O562">
        <f t="shared" si="154"/>
        <v>0</v>
      </c>
      <c r="P562">
        <f t="shared" si="145"/>
        <v>0</v>
      </c>
      <c r="Q562">
        <f t="shared" si="146"/>
        <v>0</v>
      </c>
      <c r="R562">
        <f t="shared" si="147"/>
        <v>0</v>
      </c>
      <c r="S562">
        <f t="shared" si="148"/>
        <v>0</v>
      </c>
      <c r="T562">
        <f t="shared" si="149"/>
        <v>0</v>
      </c>
      <c r="U562">
        <f t="shared" si="150"/>
        <v>0</v>
      </c>
      <c r="V562">
        <f t="shared" si="155"/>
        <v>1</v>
      </c>
      <c r="W562">
        <f t="shared" si="156"/>
        <v>0</v>
      </c>
      <c r="X562">
        <f t="shared" si="157"/>
        <v>0</v>
      </c>
      <c r="Y562">
        <f t="shared" si="158"/>
        <v>0</v>
      </c>
      <c r="Z562">
        <f t="shared" si="159"/>
        <v>0</v>
      </c>
      <c r="AA562">
        <f t="shared" si="160"/>
        <v>0</v>
      </c>
      <c r="AB562">
        <f t="shared" si="161"/>
        <v>3</v>
      </c>
    </row>
    <row r="563" spans="1:28" x14ac:dyDescent="0.25">
      <c r="A563" s="2" t="s">
        <v>326</v>
      </c>
      <c r="B563" s="3">
        <v>7</v>
      </c>
      <c r="C563" s="3">
        <v>6</v>
      </c>
      <c r="D563" s="3">
        <v>34</v>
      </c>
      <c r="E563" s="3">
        <v>69.666666666666671</v>
      </c>
      <c r="F563" s="3">
        <v>190.28571428571428</v>
      </c>
      <c r="G563" s="3">
        <v>8</v>
      </c>
      <c r="H563" s="3">
        <v>83.274469999999994</v>
      </c>
      <c r="I563" s="3">
        <v>25</v>
      </c>
      <c r="J563" s="3">
        <v>29</v>
      </c>
      <c r="K563">
        <f t="shared" si="144"/>
        <v>27.562045609892493</v>
      </c>
      <c r="L563">
        <f t="shared" si="151"/>
        <v>0</v>
      </c>
      <c r="M563">
        <f t="shared" si="152"/>
        <v>0</v>
      </c>
      <c r="N563">
        <f t="shared" si="153"/>
        <v>1</v>
      </c>
      <c r="O563">
        <f t="shared" si="154"/>
        <v>0</v>
      </c>
      <c r="P563">
        <f t="shared" si="145"/>
        <v>0</v>
      </c>
      <c r="Q563">
        <f t="shared" si="146"/>
        <v>0</v>
      </c>
      <c r="R563">
        <f t="shared" si="147"/>
        <v>0</v>
      </c>
      <c r="S563">
        <f t="shared" si="148"/>
        <v>1</v>
      </c>
      <c r="T563">
        <f t="shared" si="149"/>
        <v>0</v>
      </c>
      <c r="U563">
        <f t="shared" si="150"/>
        <v>0</v>
      </c>
      <c r="V563">
        <f t="shared" si="155"/>
        <v>1</v>
      </c>
      <c r="W563">
        <f t="shared" si="156"/>
        <v>0</v>
      </c>
      <c r="X563">
        <f t="shared" si="157"/>
        <v>0</v>
      </c>
      <c r="Y563">
        <f t="shared" si="158"/>
        <v>0</v>
      </c>
      <c r="Z563">
        <f t="shared" si="159"/>
        <v>0</v>
      </c>
      <c r="AA563">
        <f t="shared" si="160"/>
        <v>0</v>
      </c>
      <c r="AB563">
        <f t="shared" si="161"/>
        <v>4</v>
      </c>
    </row>
    <row r="564" spans="1:28" x14ac:dyDescent="0.25">
      <c r="A564" s="2" t="s">
        <v>345</v>
      </c>
      <c r="B564" s="3">
        <v>2</v>
      </c>
      <c r="C564" s="3">
        <v>2</v>
      </c>
      <c r="D564" s="3">
        <v>33</v>
      </c>
      <c r="E564" s="3">
        <v>64</v>
      </c>
      <c r="F564" s="3">
        <v>199</v>
      </c>
      <c r="G564" s="3">
        <v>2</v>
      </c>
      <c r="H564" s="3">
        <v>81.503079999999997</v>
      </c>
      <c r="I564" s="3">
        <v>30</v>
      </c>
      <c r="J564" s="3">
        <v>30</v>
      </c>
      <c r="K564">
        <f t="shared" si="144"/>
        <v>34.154541015625</v>
      </c>
      <c r="L564">
        <f t="shared" si="151"/>
        <v>0</v>
      </c>
      <c r="M564">
        <f t="shared" si="152"/>
        <v>0</v>
      </c>
      <c r="N564">
        <f t="shared" si="153"/>
        <v>0</v>
      </c>
      <c r="O564">
        <f t="shared" si="154"/>
        <v>1</v>
      </c>
      <c r="P564">
        <f t="shared" si="145"/>
        <v>0</v>
      </c>
      <c r="Q564">
        <f t="shared" si="146"/>
        <v>0</v>
      </c>
      <c r="R564">
        <f t="shared" si="147"/>
        <v>0</v>
      </c>
      <c r="S564">
        <f t="shared" si="148"/>
        <v>0</v>
      </c>
      <c r="T564">
        <f t="shared" si="149"/>
        <v>0</v>
      </c>
      <c r="U564">
        <f t="shared" si="150"/>
        <v>1</v>
      </c>
      <c r="V564">
        <f t="shared" si="155"/>
        <v>1</v>
      </c>
      <c r="W564">
        <f t="shared" si="156"/>
        <v>0</v>
      </c>
      <c r="X564">
        <f t="shared" si="157"/>
        <v>0</v>
      </c>
      <c r="Y564">
        <f t="shared" si="158"/>
        <v>0</v>
      </c>
      <c r="Z564">
        <f t="shared" si="159"/>
        <v>0</v>
      </c>
      <c r="AA564">
        <f t="shared" si="160"/>
        <v>0</v>
      </c>
      <c r="AB564">
        <f t="shared" si="161"/>
        <v>0</v>
      </c>
    </row>
    <row r="565" spans="1:28" x14ac:dyDescent="0.25">
      <c r="A565" s="2" t="s">
        <v>86</v>
      </c>
      <c r="B565" s="3">
        <v>5</v>
      </c>
      <c r="C565" s="3">
        <v>5</v>
      </c>
      <c r="D565" s="3">
        <v>33</v>
      </c>
      <c r="E565" s="3">
        <v>68.400000000000006</v>
      </c>
      <c r="F565" s="3">
        <v>162.19999999999999</v>
      </c>
      <c r="G565" s="3">
        <v>10</v>
      </c>
      <c r="H565" s="3">
        <v>65.546880000000002</v>
      </c>
      <c r="I565" s="3">
        <v>29</v>
      </c>
      <c r="J565" s="3">
        <v>30</v>
      </c>
      <c r="K565">
        <f t="shared" si="144"/>
        <v>24.372157244964257</v>
      </c>
      <c r="L565">
        <f t="shared" si="151"/>
        <v>0</v>
      </c>
      <c r="M565">
        <f t="shared" si="152"/>
        <v>1</v>
      </c>
      <c r="N565">
        <f t="shared" si="153"/>
        <v>0</v>
      </c>
      <c r="O565">
        <f t="shared" si="154"/>
        <v>0</v>
      </c>
      <c r="P565">
        <f t="shared" si="145"/>
        <v>1</v>
      </c>
      <c r="Q565">
        <f t="shared" si="146"/>
        <v>0</v>
      </c>
      <c r="R565">
        <f t="shared" si="147"/>
        <v>0</v>
      </c>
      <c r="S565">
        <f t="shared" si="148"/>
        <v>0</v>
      </c>
      <c r="T565">
        <f t="shared" si="149"/>
        <v>0</v>
      </c>
      <c r="U565">
        <f t="shared" si="150"/>
        <v>0</v>
      </c>
      <c r="V565">
        <f t="shared" si="155"/>
        <v>1</v>
      </c>
      <c r="W565">
        <f t="shared" si="156"/>
        <v>0</v>
      </c>
      <c r="X565">
        <f t="shared" si="157"/>
        <v>0</v>
      </c>
      <c r="Y565">
        <f t="shared" si="158"/>
        <v>0</v>
      </c>
      <c r="Z565">
        <f t="shared" si="159"/>
        <v>0</v>
      </c>
      <c r="AA565">
        <f t="shared" si="160"/>
        <v>0</v>
      </c>
      <c r="AB565">
        <f t="shared" si="161"/>
        <v>1</v>
      </c>
    </row>
    <row r="566" spans="1:28" x14ac:dyDescent="0.25">
      <c r="A566" s="2" t="s">
        <v>728</v>
      </c>
      <c r="B566" s="3">
        <v>3</v>
      </c>
      <c r="C566" s="3">
        <v>3</v>
      </c>
      <c r="D566" s="3">
        <v>33</v>
      </c>
      <c r="E566" s="3">
        <v>64.333333333333329</v>
      </c>
      <c r="F566" s="3">
        <v>250.66666666666666</v>
      </c>
      <c r="G566" s="3">
        <v>4</v>
      </c>
      <c r="H566" s="3">
        <v>58.239562999999997</v>
      </c>
      <c r="I566" s="3">
        <v>29</v>
      </c>
      <c r="J566" s="3">
        <v>30</v>
      </c>
      <c r="K566">
        <f t="shared" si="144"/>
        <v>42.577465166850125</v>
      </c>
      <c r="L566">
        <f t="shared" si="151"/>
        <v>0</v>
      </c>
      <c r="M566">
        <f t="shared" si="152"/>
        <v>0</v>
      </c>
      <c r="N566">
        <f t="shared" si="153"/>
        <v>0</v>
      </c>
      <c r="O566">
        <f t="shared" si="154"/>
        <v>1</v>
      </c>
      <c r="P566">
        <f t="shared" si="145"/>
        <v>0</v>
      </c>
      <c r="Q566">
        <f t="shared" si="146"/>
        <v>0</v>
      </c>
      <c r="R566">
        <f t="shared" si="147"/>
        <v>0</v>
      </c>
      <c r="S566">
        <f t="shared" si="148"/>
        <v>0</v>
      </c>
      <c r="T566">
        <f t="shared" si="149"/>
        <v>1</v>
      </c>
      <c r="U566">
        <f t="shared" si="150"/>
        <v>0</v>
      </c>
      <c r="V566">
        <f t="shared" si="155"/>
        <v>1</v>
      </c>
      <c r="W566">
        <f t="shared" si="156"/>
        <v>0</v>
      </c>
      <c r="X566">
        <f t="shared" si="157"/>
        <v>0</v>
      </c>
      <c r="Y566">
        <f t="shared" si="158"/>
        <v>0</v>
      </c>
      <c r="Z566">
        <f t="shared" si="159"/>
        <v>0</v>
      </c>
      <c r="AA566">
        <f t="shared" si="160"/>
        <v>0</v>
      </c>
      <c r="AB566">
        <f t="shared" si="161"/>
        <v>1</v>
      </c>
    </row>
    <row r="567" spans="1:28" x14ac:dyDescent="0.25">
      <c r="A567" s="2" t="s">
        <v>97</v>
      </c>
      <c r="B567" s="3">
        <v>9</v>
      </c>
      <c r="C567" s="3">
        <v>9</v>
      </c>
      <c r="D567" s="3">
        <v>33</v>
      </c>
      <c r="E567" s="3">
        <v>66.888888888888886</v>
      </c>
      <c r="F567" s="3">
        <v>156</v>
      </c>
      <c r="G567" s="3">
        <v>9</v>
      </c>
      <c r="H567" s="3">
        <v>70.622860000000003</v>
      </c>
      <c r="I567" s="3">
        <v>28</v>
      </c>
      <c r="J567" s="3">
        <v>30</v>
      </c>
      <c r="K567">
        <f t="shared" si="144"/>
        <v>24.511616869570979</v>
      </c>
      <c r="L567">
        <f t="shared" si="151"/>
        <v>0</v>
      </c>
      <c r="M567">
        <f t="shared" si="152"/>
        <v>1</v>
      </c>
      <c r="N567">
        <f t="shared" si="153"/>
        <v>0</v>
      </c>
      <c r="O567">
        <f t="shared" si="154"/>
        <v>0</v>
      </c>
      <c r="P567">
        <f t="shared" si="145"/>
        <v>0</v>
      </c>
      <c r="Q567">
        <f t="shared" si="146"/>
        <v>1</v>
      </c>
      <c r="R567">
        <f t="shared" si="147"/>
        <v>0</v>
      </c>
      <c r="S567">
        <f t="shared" si="148"/>
        <v>0</v>
      </c>
      <c r="T567">
        <f t="shared" si="149"/>
        <v>0</v>
      </c>
      <c r="U567">
        <f t="shared" si="150"/>
        <v>0</v>
      </c>
      <c r="V567">
        <f t="shared" si="155"/>
        <v>1</v>
      </c>
      <c r="W567">
        <f t="shared" si="156"/>
        <v>0</v>
      </c>
      <c r="X567">
        <f t="shared" si="157"/>
        <v>0</v>
      </c>
      <c r="Y567">
        <f t="shared" si="158"/>
        <v>0</v>
      </c>
      <c r="Z567">
        <f t="shared" si="159"/>
        <v>0</v>
      </c>
      <c r="AA567">
        <f t="shared" si="160"/>
        <v>0</v>
      </c>
      <c r="AB567">
        <f t="shared" si="161"/>
        <v>2</v>
      </c>
    </row>
    <row r="568" spans="1:28" x14ac:dyDescent="0.25">
      <c r="A568" s="2" t="s">
        <v>1061</v>
      </c>
      <c r="B568" s="3">
        <v>3</v>
      </c>
      <c r="C568" s="3">
        <v>3</v>
      </c>
      <c r="D568" s="3">
        <v>33</v>
      </c>
      <c r="E568" s="3">
        <v>66</v>
      </c>
      <c r="F568" s="3">
        <v>258</v>
      </c>
      <c r="G568" s="3">
        <v>4</v>
      </c>
      <c r="H568" s="3">
        <v>57.451059999999998</v>
      </c>
      <c r="I568" s="3">
        <v>28</v>
      </c>
      <c r="J568" s="3">
        <v>30</v>
      </c>
      <c r="K568">
        <f t="shared" si="144"/>
        <v>41.637741046831955</v>
      </c>
      <c r="L568">
        <f t="shared" si="151"/>
        <v>0</v>
      </c>
      <c r="M568">
        <f t="shared" si="152"/>
        <v>0</v>
      </c>
      <c r="N568">
        <f t="shared" si="153"/>
        <v>0</v>
      </c>
      <c r="O568">
        <f t="shared" si="154"/>
        <v>1</v>
      </c>
      <c r="P568">
        <f t="shared" si="145"/>
        <v>0</v>
      </c>
      <c r="Q568">
        <f t="shared" si="146"/>
        <v>0</v>
      </c>
      <c r="R568">
        <f t="shared" si="147"/>
        <v>0</v>
      </c>
      <c r="S568">
        <f t="shared" si="148"/>
        <v>0</v>
      </c>
      <c r="T568">
        <f t="shared" si="149"/>
        <v>1</v>
      </c>
      <c r="U568">
        <f t="shared" si="150"/>
        <v>0</v>
      </c>
      <c r="V568">
        <f t="shared" si="155"/>
        <v>1</v>
      </c>
      <c r="W568">
        <f t="shared" si="156"/>
        <v>0</v>
      </c>
      <c r="X568">
        <f t="shared" si="157"/>
        <v>0</v>
      </c>
      <c r="Y568">
        <f t="shared" si="158"/>
        <v>0</v>
      </c>
      <c r="Z568">
        <f t="shared" si="159"/>
        <v>0</v>
      </c>
      <c r="AA568">
        <f t="shared" si="160"/>
        <v>0</v>
      </c>
      <c r="AB568">
        <f t="shared" si="161"/>
        <v>2</v>
      </c>
    </row>
    <row r="569" spans="1:28" x14ac:dyDescent="0.25">
      <c r="A569" s="2" t="s">
        <v>149</v>
      </c>
      <c r="B569" s="3">
        <v>8</v>
      </c>
      <c r="C569" s="3">
        <v>2</v>
      </c>
      <c r="D569" s="3">
        <v>24</v>
      </c>
      <c r="E569" s="3">
        <v>62</v>
      </c>
      <c r="F569" s="3">
        <v>138.625</v>
      </c>
      <c r="G569" s="3">
        <v>13</v>
      </c>
      <c r="H569" s="3">
        <v>75.364819999999995</v>
      </c>
      <c r="I569" s="3">
        <v>26</v>
      </c>
      <c r="J569" s="3">
        <v>29</v>
      </c>
      <c r="K569">
        <f t="shared" si="144"/>
        <v>25.352074661810615</v>
      </c>
      <c r="L569">
        <f t="shared" si="151"/>
        <v>0</v>
      </c>
      <c r="M569">
        <f t="shared" si="152"/>
        <v>0</v>
      </c>
      <c r="N569">
        <f t="shared" si="153"/>
        <v>1</v>
      </c>
      <c r="O569">
        <f t="shared" si="154"/>
        <v>0</v>
      </c>
      <c r="P569">
        <f t="shared" si="145"/>
        <v>0</v>
      </c>
      <c r="Q569">
        <f t="shared" si="146"/>
        <v>0</v>
      </c>
      <c r="R569">
        <f t="shared" si="147"/>
        <v>0</v>
      </c>
      <c r="S569">
        <f t="shared" si="148"/>
        <v>1</v>
      </c>
      <c r="T569">
        <f t="shared" si="149"/>
        <v>0</v>
      </c>
      <c r="U569">
        <f t="shared" si="150"/>
        <v>0</v>
      </c>
      <c r="V569">
        <f t="shared" si="155"/>
        <v>1</v>
      </c>
      <c r="W569">
        <f t="shared" si="156"/>
        <v>0</v>
      </c>
      <c r="X569">
        <f t="shared" si="157"/>
        <v>0</v>
      </c>
      <c r="Y569">
        <f t="shared" si="158"/>
        <v>0</v>
      </c>
      <c r="Z569">
        <f t="shared" si="159"/>
        <v>0</v>
      </c>
      <c r="AA569">
        <f t="shared" si="160"/>
        <v>0</v>
      </c>
      <c r="AB569">
        <f t="shared" si="161"/>
        <v>3</v>
      </c>
    </row>
    <row r="570" spans="1:28" x14ac:dyDescent="0.25">
      <c r="A570" s="2" t="s">
        <v>541</v>
      </c>
      <c r="B570" s="3">
        <v>10</v>
      </c>
      <c r="C570" s="3">
        <v>9</v>
      </c>
      <c r="D570" s="3">
        <v>34</v>
      </c>
      <c r="E570" s="3">
        <v>62</v>
      </c>
      <c r="F570" s="3">
        <v>117.8</v>
      </c>
      <c r="G570" s="3">
        <v>11</v>
      </c>
      <c r="H570" s="3">
        <v>60.903492000000021</v>
      </c>
      <c r="I570" s="3">
        <v>27</v>
      </c>
      <c r="J570" s="3">
        <v>30</v>
      </c>
      <c r="K570">
        <f t="shared" si="144"/>
        <v>21.543548387096774</v>
      </c>
      <c r="L570">
        <f t="shared" si="151"/>
        <v>0</v>
      </c>
      <c r="M570">
        <f t="shared" si="152"/>
        <v>1</v>
      </c>
      <c r="N570">
        <f t="shared" si="153"/>
        <v>0</v>
      </c>
      <c r="O570">
        <f t="shared" si="154"/>
        <v>0</v>
      </c>
      <c r="P570">
        <f t="shared" si="145"/>
        <v>1</v>
      </c>
      <c r="Q570">
        <f t="shared" si="146"/>
        <v>0</v>
      </c>
      <c r="R570">
        <f t="shared" si="147"/>
        <v>0</v>
      </c>
      <c r="S570">
        <f t="shared" si="148"/>
        <v>0</v>
      </c>
      <c r="T570">
        <f t="shared" si="149"/>
        <v>0</v>
      </c>
      <c r="U570">
        <f t="shared" si="150"/>
        <v>0</v>
      </c>
      <c r="V570">
        <f t="shared" si="155"/>
        <v>1</v>
      </c>
      <c r="W570">
        <f t="shared" si="156"/>
        <v>0</v>
      </c>
      <c r="X570">
        <f t="shared" si="157"/>
        <v>0</v>
      </c>
      <c r="Y570">
        <f t="shared" si="158"/>
        <v>0</v>
      </c>
      <c r="Z570">
        <f t="shared" si="159"/>
        <v>0</v>
      </c>
      <c r="AA570">
        <f t="shared" si="160"/>
        <v>0</v>
      </c>
      <c r="AB570">
        <f t="shared" si="161"/>
        <v>3</v>
      </c>
    </row>
    <row r="571" spans="1:28" x14ac:dyDescent="0.25">
      <c r="A571" s="2" t="s">
        <v>174</v>
      </c>
      <c r="B571" s="3">
        <v>13</v>
      </c>
      <c r="C571" s="3">
        <v>12</v>
      </c>
      <c r="D571" s="3">
        <v>33</v>
      </c>
      <c r="E571" s="3">
        <v>73.25</v>
      </c>
      <c r="F571" s="3">
        <v>214.46153846153845</v>
      </c>
      <c r="G571" s="3">
        <v>13</v>
      </c>
      <c r="H571" s="3">
        <v>61.242984999999983</v>
      </c>
      <c r="I571" s="3">
        <v>28</v>
      </c>
      <c r="J571" s="3">
        <v>30</v>
      </c>
      <c r="K571">
        <f t="shared" si="144"/>
        <v>28.098910699197248</v>
      </c>
      <c r="L571">
        <f t="shared" si="151"/>
        <v>0</v>
      </c>
      <c r="M571">
        <f t="shared" si="152"/>
        <v>0</v>
      </c>
      <c r="N571">
        <f t="shared" si="153"/>
        <v>1</v>
      </c>
      <c r="O571">
        <f t="shared" si="154"/>
        <v>0</v>
      </c>
      <c r="P571">
        <f t="shared" si="145"/>
        <v>0</v>
      </c>
      <c r="Q571">
        <f t="shared" si="146"/>
        <v>0</v>
      </c>
      <c r="R571">
        <f t="shared" si="147"/>
        <v>1</v>
      </c>
      <c r="S571">
        <f t="shared" si="148"/>
        <v>0</v>
      </c>
      <c r="T571">
        <f t="shared" si="149"/>
        <v>0</v>
      </c>
      <c r="U571">
        <f t="shared" si="150"/>
        <v>0</v>
      </c>
      <c r="V571">
        <f t="shared" si="155"/>
        <v>1</v>
      </c>
      <c r="W571">
        <f t="shared" si="156"/>
        <v>0</v>
      </c>
      <c r="X571">
        <f t="shared" si="157"/>
        <v>0</v>
      </c>
      <c r="Y571">
        <f t="shared" si="158"/>
        <v>0</v>
      </c>
      <c r="Z571">
        <f t="shared" si="159"/>
        <v>0</v>
      </c>
      <c r="AA571">
        <f t="shared" si="160"/>
        <v>0</v>
      </c>
      <c r="AB571">
        <f t="shared" si="161"/>
        <v>2</v>
      </c>
    </row>
    <row r="572" spans="1:28" x14ac:dyDescent="0.25">
      <c r="A572" s="2" t="s">
        <v>328</v>
      </c>
      <c r="B572" s="3">
        <v>5</v>
      </c>
      <c r="C572" s="3">
        <v>4</v>
      </c>
      <c r="D572" s="3">
        <v>34</v>
      </c>
      <c r="E572" s="3">
        <v>65</v>
      </c>
      <c r="F572" s="3">
        <v>121.6</v>
      </c>
      <c r="G572" s="3">
        <v>5</v>
      </c>
      <c r="H572" s="3">
        <v>66.346339999999998</v>
      </c>
      <c r="I572" s="3">
        <v>28</v>
      </c>
      <c r="J572" s="3">
        <v>30</v>
      </c>
      <c r="K572">
        <f t="shared" si="144"/>
        <v>20.233088757396448</v>
      </c>
      <c r="L572">
        <f t="shared" si="151"/>
        <v>0</v>
      </c>
      <c r="M572">
        <f t="shared" si="152"/>
        <v>1</v>
      </c>
      <c r="N572">
        <f t="shared" si="153"/>
        <v>0</v>
      </c>
      <c r="O572">
        <f t="shared" si="154"/>
        <v>0</v>
      </c>
      <c r="P572">
        <f t="shared" si="145"/>
        <v>1</v>
      </c>
      <c r="Q572">
        <f t="shared" si="146"/>
        <v>0</v>
      </c>
      <c r="R572">
        <f t="shared" si="147"/>
        <v>0</v>
      </c>
      <c r="S572">
        <f t="shared" si="148"/>
        <v>0</v>
      </c>
      <c r="T572">
        <f t="shared" si="149"/>
        <v>0</v>
      </c>
      <c r="U572">
        <f t="shared" si="150"/>
        <v>0</v>
      </c>
      <c r="V572">
        <f t="shared" si="155"/>
        <v>1</v>
      </c>
      <c r="W572">
        <f t="shared" si="156"/>
        <v>0</v>
      </c>
      <c r="X572">
        <f t="shared" si="157"/>
        <v>0</v>
      </c>
      <c r="Y572">
        <f t="shared" si="158"/>
        <v>0</v>
      </c>
      <c r="Z572">
        <f t="shared" si="159"/>
        <v>0</v>
      </c>
      <c r="AA572">
        <f t="shared" si="160"/>
        <v>0</v>
      </c>
      <c r="AB572">
        <f t="shared" si="161"/>
        <v>2</v>
      </c>
    </row>
    <row r="573" spans="1:28" x14ac:dyDescent="0.25">
      <c r="A573" s="2" t="s">
        <v>792</v>
      </c>
      <c r="B573" s="3">
        <v>9</v>
      </c>
      <c r="C573" s="3">
        <v>9</v>
      </c>
      <c r="D573" s="3">
        <v>34</v>
      </c>
      <c r="E573" s="3">
        <v>66.111111111111114</v>
      </c>
      <c r="F573" s="3">
        <v>188.88888888888889</v>
      </c>
      <c r="G573" s="3">
        <v>10</v>
      </c>
      <c r="H573" s="3">
        <v>69.007529999999988</v>
      </c>
      <c r="I573" s="3">
        <v>28</v>
      </c>
      <c r="J573" s="3">
        <v>30</v>
      </c>
      <c r="K573">
        <f t="shared" si="144"/>
        <v>30.38175270108043</v>
      </c>
      <c r="L573">
        <f t="shared" si="151"/>
        <v>0</v>
      </c>
      <c r="M573">
        <f t="shared" si="152"/>
        <v>0</v>
      </c>
      <c r="N573">
        <f t="shared" si="153"/>
        <v>0</v>
      </c>
      <c r="O573">
        <f t="shared" si="154"/>
        <v>1</v>
      </c>
      <c r="P573">
        <f t="shared" si="145"/>
        <v>0</v>
      </c>
      <c r="Q573">
        <f t="shared" si="146"/>
        <v>0</v>
      </c>
      <c r="R573">
        <f t="shared" si="147"/>
        <v>0</v>
      </c>
      <c r="S573">
        <f t="shared" si="148"/>
        <v>0</v>
      </c>
      <c r="T573">
        <f t="shared" si="149"/>
        <v>0</v>
      </c>
      <c r="U573">
        <f t="shared" si="150"/>
        <v>1</v>
      </c>
      <c r="V573">
        <f t="shared" si="155"/>
        <v>1</v>
      </c>
      <c r="W573">
        <f t="shared" si="156"/>
        <v>0</v>
      </c>
      <c r="X573">
        <f t="shared" si="157"/>
        <v>0</v>
      </c>
      <c r="Y573">
        <f t="shared" si="158"/>
        <v>0</v>
      </c>
      <c r="Z573">
        <f t="shared" si="159"/>
        <v>0</v>
      </c>
      <c r="AA573">
        <f t="shared" si="160"/>
        <v>0</v>
      </c>
      <c r="AB573">
        <f t="shared" si="161"/>
        <v>2</v>
      </c>
    </row>
    <row r="574" spans="1:28" x14ac:dyDescent="0.25">
      <c r="A574" s="2" t="s">
        <v>884</v>
      </c>
      <c r="B574" s="3">
        <v>13</v>
      </c>
      <c r="C574" s="3">
        <v>7</v>
      </c>
      <c r="D574" s="3">
        <v>34</v>
      </c>
      <c r="E574" s="3">
        <v>69.571428571428569</v>
      </c>
      <c r="F574" s="3">
        <v>169.46153846153845</v>
      </c>
      <c r="G574" s="3">
        <v>13</v>
      </c>
      <c r="H574" s="3">
        <v>68.766600000000011</v>
      </c>
      <c r="I574" s="3">
        <v>26</v>
      </c>
      <c r="J574" s="3">
        <v>30</v>
      </c>
      <c r="K574">
        <f t="shared" si="144"/>
        <v>24.613004293919591</v>
      </c>
      <c r="L574">
        <f t="shared" si="151"/>
        <v>0</v>
      </c>
      <c r="M574">
        <f t="shared" si="152"/>
        <v>1</v>
      </c>
      <c r="N574">
        <f t="shared" si="153"/>
        <v>0</v>
      </c>
      <c r="O574">
        <f t="shared" si="154"/>
        <v>0</v>
      </c>
      <c r="P574">
        <f t="shared" si="145"/>
        <v>0</v>
      </c>
      <c r="Q574">
        <f t="shared" si="146"/>
        <v>1</v>
      </c>
      <c r="R574">
        <f t="shared" si="147"/>
        <v>0</v>
      </c>
      <c r="S574">
        <f t="shared" si="148"/>
        <v>0</v>
      </c>
      <c r="T574">
        <f t="shared" si="149"/>
        <v>0</v>
      </c>
      <c r="U574">
        <f t="shared" si="150"/>
        <v>0</v>
      </c>
      <c r="V574">
        <f t="shared" si="155"/>
        <v>1</v>
      </c>
      <c r="W574">
        <f t="shared" si="156"/>
        <v>0</v>
      </c>
      <c r="X574">
        <f t="shared" si="157"/>
        <v>0</v>
      </c>
      <c r="Y574">
        <f t="shared" si="158"/>
        <v>0</v>
      </c>
      <c r="Z574">
        <f t="shared" si="159"/>
        <v>0</v>
      </c>
      <c r="AA574">
        <f t="shared" si="160"/>
        <v>0</v>
      </c>
      <c r="AB574">
        <f t="shared" si="161"/>
        <v>4</v>
      </c>
    </row>
    <row r="575" spans="1:28" x14ac:dyDescent="0.25">
      <c r="A575" s="2" t="s">
        <v>665</v>
      </c>
      <c r="B575" s="3">
        <v>5</v>
      </c>
      <c r="C575" s="3">
        <v>5</v>
      </c>
      <c r="D575" s="3">
        <v>33</v>
      </c>
      <c r="E575" s="3">
        <v>61.8</v>
      </c>
      <c r="F575" s="3">
        <v>179.4</v>
      </c>
      <c r="G575" s="3">
        <v>6</v>
      </c>
      <c r="H575" s="3">
        <v>60.312114999999999</v>
      </c>
      <c r="I575" s="3">
        <v>28</v>
      </c>
      <c r="J575" s="3">
        <v>30</v>
      </c>
      <c r="K575">
        <f t="shared" si="144"/>
        <v>33.02180538536463</v>
      </c>
      <c r="L575">
        <f t="shared" si="151"/>
        <v>0</v>
      </c>
      <c r="M575">
        <f t="shared" si="152"/>
        <v>0</v>
      </c>
      <c r="N575">
        <f t="shared" si="153"/>
        <v>0</v>
      </c>
      <c r="O575">
        <f t="shared" si="154"/>
        <v>1</v>
      </c>
      <c r="P575">
        <f t="shared" si="145"/>
        <v>0</v>
      </c>
      <c r="Q575">
        <f t="shared" si="146"/>
        <v>0</v>
      </c>
      <c r="R575">
        <f t="shared" si="147"/>
        <v>0</v>
      </c>
      <c r="S575">
        <f t="shared" si="148"/>
        <v>0</v>
      </c>
      <c r="T575">
        <f t="shared" si="149"/>
        <v>1</v>
      </c>
      <c r="U575">
        <f t="shared" si="150"/>
        <v>0</v>
      </c>
      <c r="V575">
        <f t="shared" si="155"/>
        <v>1</v>
      </c>
      <c r="W575">
        <f t="shared" si="156"/>
        <v>0</v>
      </c>
      <c r="X575">
        <f t="shared" si="157"/>
        <v>0</v>
      </c>
      <c r="Y575">
        <f t="shared" si="158"/>
        <v>0</v>
      </c>
      <c r="Z575">
        <f t="shared" si="159"/>
        <v>0</v>
      </c>
      <c r="AA575">
        <f t="shared" si="160"/>
        <v>0</v>
      </c>
      <c r="AB575">
        <f t="shared" si="161"/>
        <v>2</v>
      </c>
    </row>
    <row r="576" spans="1:28" x14ac:dyDescent="0.25">
      <c r="A576" s="2" t="s">
        <v>1037</v>
      </c>
      <c r="B576" s="3">
        <v>2</v>
      </c>
      <c r="C576" s="3">
        <v>2</v>
      </c>
      <c r="D576" s="3">
        <v>23</v>
      </c>
      <c r="E576" s="3">
        <v>71</v>
      </c>
      <c r="F576" s="3">
        <v>206.5</v>
      </c>
      <c r="G576" s="3">
        <v>3</v>
      </c>
      <c r="H576" s="3">
        <v>65.251199999999997</v>
      </c>
      <c r="I576" s="3">
        <v>26</v>
      </c>
      <c r="J576" s="3">
        <v>29</v>
      </c>
      <c r="K576">
        <f t="shared" si="144"/>
        <v>28.797758381273557</v>
      </c>
      <c r="L576">
        <f t="shared" si="151"/>
        <v>0</v>
      </c>
      <c r="M576">
        <f t="shared" si="152"/>
        <v>0</v>
      </c>
      <c r="N576">
        <f t="shared" si="153"/>
        <v>1</v>
      </c>
      <c r="O576">
        <f t="shared" si="154"/>
        <v>0</v>
      </c>
      <c r="P576">
        <f t="shared" si="145"/>
        <v>0</v>
      </c>
      <c r="Q576">
        <f t="shared" si="146"/>
        <v>0</v>
      </c>
      <c r="R576">
        <f t="shared" si="147"/>
        <v>1</v>
      </c>
      <c r="S576">
        <f t="shared" si="148"/>
        <v>0</v>
      </c>
      <c r="T576">
        <f t="shared" si="149"/>
        <v>0</v>
      </c>
      <c r="U576">
        <f t="shared" si="150"/>
        <v>0</v>
      </c>
      <c r="V576">
        <f t="shared" si="155"/>
        <v>1</v>
      </c>
      <c r="W576">
        <f t="shared" si="156"/>
        <v>0</v>
      </c>
      <c r="X576">
        <f t="shared" si="157"/>
        <v>0</v>
      </c>
      <c r="Y576">
        <f t="shared" si="158"/>
        <v>0</v>
      </c>
      <c r="Z576">
        <f t="shared" si="159"/>
        <v>0</v>
      </c>
      <c r="AA576">
        <f t="shared" si="160"/>
        <v>0</v>
      </c>
      <c r="AB576">
        <f t="shared" si="161"/>
        <v>3</v>
      </c>
    </row>
    <row r="577" spans="1:28" x14ac:dyDescent="0.25">
      <c r="A577" s="2" t="s">
        <v>733</v>
      </c>
      <c r="B577" s="3">
        <v>7</v>
      </c>
      <c r="C577" s="3">
        <v>7</v>
      </c>
      <c r="D577" s="3">
        <v>34</v>
      </c>
      <c r="E577" s="3">
        <v>64.857142857142861</v>
      </c>
      <c r="F577" s="3">
        <v>209</v>
      </c>
      <c r="G577" s="3">
        <v>7</v>
      </c>
      <c r="H577" s="3">
        <v>66.825460000000007</v>
      </c>
      <c r="I577" s="3">
        <v>26</v>
      </c>
      <c r="J577" s="3">
        <v>30</v>
      </c>
      <c r="K577">
        <f t="shared" si="144"/>
        <v>34.928986590075489</v>
      </c>
      <c r="L577">
        <f t="shared" si="151"/>
        <v>0</v>
      </c>
      <c r="M577">
        <f t="shared" si="152"/>
        <v>0</v>
      </c>
      <c r="N577">
        <f t="shared" si="153"/>
        <v>0</v>
      </c>
      <c r="O577">
        <f t="shared" si="154"/>
        <v>1</v>
      </c>
      <c r="P577">
        <f t="shared" si="145"/>
        <v>0</v>
      </c>
      <c r="Q577">
        <f t="shared" si="146"/>
        <v>0</v>
      </c>
      <c r="R577">
        <f t="shared" si="147"/>
        <v>0</v>
      </c>
      <c r="S577">
        <f t="shared" si="148"/>
        <v>0</v>
      </c>
      <c r="T577">
        <f t="shared" si="149"/>
        <v>1</v>
      </c>
      <c r="U577">
        <f t="shared" si="150"/>
        <v>0</v>
      </c>
      <c r="V577">
        <f t="shared" si="155"/>
        <v>1</v>
      </c>
      <c r="W577">
        <f t="shared" si="156"/>
        <v>0</v>
      </c>
      <c r="X577">
        <f t="shared" si="157"/>
        <v>0</v>
      </c>
      <c r="Y577">
        <f t="shared" si="158"/>
        <v>0</v>
      </c>
      <c r="Z577">
        <f t="shared" si="159"/>
        <v>0</v>
      </c>
      <c r="AA577">
        <f t="shared" si="160"/>
        <v>0</v>
      </c>
      <c r="AB577">
        <f t="shared" si="161"/>
        <v>4</v>
      </c>
    </row>
    <row r="578" spans="1:28" x14ac:dyDescent="0.25">
      <c r="A578" s="2" t="s">
        <v>803</v>
      </c>
      <c r="B578" s="3">
        <v>3</v>
      </c>
      <c r="C578" s="3">
        <v>3</v>
      </c>
      <c r="D578" s="3">
        <v>22</v>
      </c>
      <c r="E578" s="3">
        <v>65</v>
      </c>
      <c r="F578" s="3">
        <v>179.66666666666666</v>
      </c>
      <c r="G578" s="3">
        <v>3</v>
      </c>
      <c r="H578" s="3">
        <v>77.122519999999994</v>
      </c>
      <c r="I578" s="3">
        <v>28</v>
      </c>
      <c r="J578" s="3">
        <v>29</v>
      </c>
      <c r="K578">
        <f t="shared" si="144"/>
        <v>29.894832347140039</v>
      </c>
      <c r="L578">
        <f t="shared" si="151"/>
        <v>0</v>
      </c>
      <c r="M578">
        <f t="shared" si="152"/>
        <v>0</v>
      </c>
      <c r="N578">
        <f t="shared" si="153"/>
        <v>1</v>
      </c>
      <c r="O578">
        <f t="shared" si="154"/>
        <v>0</v>
      </c>
      <c r="P578">
        <f t="shared" si="145"/>
        <v>0</v>
      </c>
      <c r="Q578">
        <f t="shared" si="146"/>
        <v>0</v>
      </c>
      <c r="R578">
        <f t="shared" si="147"/>
        <v>0</v>
      </c>
      <c r="S578">
        <f t="shared" si="148"/>
        <v>1</v>
      </c>
      <c r="T578">
        <f t="shared" si="149"/>
        <v>0</v>
      </c>
      <c r="U578">
        <f t="shared" si="150"/>
        <v>0</v>
      </c>
      <c r="V578">
        <f t="shared" si="155"/>
        <v>1</v>
      </c>
      <c r="W578">
        <f t="shared" si="156"/>
        <v>0</v>
      </c>
      <c r="X578">
        <f t="shared" si="157"/>
        <v>0</v>
      </c>
      <c r="Y578">
        <f t="shared" si="158"/>
        <v>0</v>
      </c>
      <c r="Z578">
        <f t="shared" si="159"/>
        <v>0</v>
      </c>
      <c r="AA578">
        <f t="shared" si="160"/>
        <v>0</v>
      </c>
      <c r="AB578">
        <f t="shared" si="161"/>
        <v>1</v>
      </c>
    </row>
    <row r="579" spans="1:28" x14ac:dyDescent="0.25">
      <c r="A579" s="2" t="s">
        <v>107</v>
      </c>
      <c r="B579" s="3">
        <v>12</v>
      </c>
      <c r="C579" s="3">
        <v>8</v>
      </c>
      <c r="D579" s="3">
        <v>33</v>
      </c>
      <c r="E579" s="3">
        <v>71.5</v>
      </c>
      <c r="F579" s="3">
        <v>199.5</v>
      </c>
      <c r="G579" s="3">
        <v>12</v>
      </c>
      <c r="H579" s="3">
        <v>63.06912999999998</v>
      </c>
      <c r="I579" s="3">
        <v>27</v>
      </c>
      <c r="J579" s="3">
        <v>30</v>
      </c>
      <c r="K579">
        <f t="shared" si="144"/>
        <v>27.433810944300454</v>
      </c>
      <c r="L579">
        <f t="shared" si="151"/>
        <v>0</v>
      </c>
      <c r="M579">
        <f t="shared" si="152"/>
        <v>0</v>
      </c>
      <c r="N579">
        <f t="shared" si="153"/>
        <v>1</v>
      </c>
      <c r="O579">
        <f t="shared" si="154"/>
        <v>0</v>
      </c>
      <c r="P579">
        <f t="shared" si="145"/>
        <v>0</v>
      </c>
      <c r="Q579">
        <f t="shared" si="146"/>
        <v>0</v>
      </c>
      <c r="R579">
        <f t="shared" si="147"/>
        <v>1</v>
      </c>
      <c r="S579">
        <f t="shared" si="148"/>
        <v>0</v>
      </c>
      <c r="T579">
        <f t="shared" si="149"/>
        <v>0</v>
      </c>
      <c r="U579">
        <f t="shared" si="150"/>
        <v>0</v>
      </c>
      <c r="V579">
        <f t="shared" si="155"/>
        <v>1</v>
      </c>
      <c r="W579">
        <f t="shared" si="156"/>
        <v>0</v>
      </c>
      <c r="X579">
        <f t="shared" si="157"/>
        <v>0</v>
      </c>
      <c r="Y579">
        <f t="shared" si="158"/>
        <v>0</v>
      </c>
      <c r="Z579">
        <f t="shared" si="159"/>
        <v>0</v>
      </c>
      <c r="AA579">
        <f t="shared" si="160"/>
        <v>0</v>
      </c>
      <c r="AB579">
        <f t="shared" si="161"/>
        <v>3</v>
      </c>
    </row>
    <row r="580" spans="1:28" x14ac:dyDescent="0.25">
      <c r="A580" s="2" t="s">
        <v>105</v>
      </c>
      <c r="B580" s="3">
        <v>9</v>
      </c>
      <c r="C580" s="3">
        <v>9</v>
      </c>
      <c r="D580" s="3">
        <v>23</v>
      </c>
      <c r="E580" s="3">
        <v>63.888888888888886</v>
      </c>
      <c r="F580" s="3">
        <v>143.77777777777777</v>
      </c>
      <c r="G580" s="3">
        <v>9</v>
      </c>
      <c r="H580" s="3">
        <v>71.934290000000018</v>
      </c>
      <c r="I580" s="3">
        <v>27</v>
      </c>
      <c r="J580" s="3">
        <v>30</v>
      </c>
      <c r="K580">
        <f t="shared" si="144"/>
        <v>24.76261020793951</v>
      </c>
      <c r="L580">
        <f t="shared" si="151"/>
        <v>0</v>
      </c>
      <c r="M580">
        <f t="shared" si="152"/>
        <v>1</v>
      </c>
      <c r="N580">
        <f t="shared" si="153"/>
        <v>0</v>
      </c>
      <c r="O580">
        <f t="shared" si="154"/>
        <v>0</v>
      </c>
      <c r="P580">
        <f t="shared" si="145"/>
        <v>0</v>
      </c>
      <c r="Q580">
        <f t="shared" si="146"/>
        <v>1</v>
      </c>
      <c r="R580">
        <f t="shared" si="147"/>
        <v>0</v>
      </c>
      <c r="S580">
        <f t="shared" si="148"/>
        <v>0</v>
      </c>
      <c r="T580">
        <f t="shared" si="149"/>
        <v>0</v>
      </c>
      <c r="U580">
        <f t="shared" si="150"/>
        <v>0</v>
      </c>
      <c r="V580">
        <f t="shared" si="155"/>
        <v>1</v>
      </c>
      <c r="W580">
        <f t="shared" si="156"/>
        <v>0</v>
      </c>
      <c r="X580">
        <f t="shared" si="157"/>
        <v>0</v>
      </c>
      <c r="Y580">
        <f t="shared" si="158"/>
        <v>0</v>
      </c>
      <c r="Z580">
        <f t="shared" si="159"/>
        <v>0</v>
      </c>
      <c r="AA580">
        <f t="shared" si="160"/>
        <v>0</v>
      </c>
      <c r="AB580">
        <f t="shared" si="161"/>
        <v>3</v>
      </c>
    </row>
    <row r="581" spans="1:28" x14ac:dyDescent="0.25">
      <c r="A581" s="2" t="s">
        <v>473</v>
      </c>
      <c r="B581" s="3">
        <v>3</v>
      </c>
      <c r="C581" s="3">
        <v>3</v>
      </c>
      <c r="D581" s="3">
        <v>44</v>
      </c>
      <c r="E581" s="3">
        <v>67.333333333333329</v>
      </c>
      <c r="F581" s="3">
        <v>145.33333333333334</v>
      </c>
      <c r="G581" s="3">
        <v>3</v>
      </c>
      <c r="H581" s="3">
        <v>69.388090000000005</v>
      </c>
      <c r="I581" s="3">
        <v>18</v>
      </c>
      <c r="J581" s="3">
        <v>23</v>
      </c>
      <c r="K581">
        <f t="shared" ref="K581:K644" si="162">BMI(GETPIVOTDATA("Average of height",$A$4,"Subject",A581),GETPIVOTDATA("Average of weight",$A$4,"Subject",A581))</f>
        <v>22.535143613371243</v>
      </c>
      <c r="L581">
        <f t="shared" si="151"/>
        <v>0</v>
      </c>
      <c r="M581">
        <f t="shared" si="152"/>
        <v>1</v>
      </c>
      <c r="N581">
        <f t="shared" si="153"/>
        <v>0</v>
      </c>
      <c r="O581">
        <f t="shared" si="154"/>
        <v>0</v>
      </c>
      <c r="P581">
        <f t="shared" ref="P581:P644" si="163">Hunder67(M581,GETPIVOTDATA("Average of ageAtEntry",$A$4,"Subject",A581))</f>
        <v>0</v>
      </c>
      <c r="Q581">
        <f t="shared" ref="Q581:Q644" si="164">Hover67(M581,GETPIVOTDATA("Average of ageAtEntry",$A$4,"Subject",A581))</f>
        <v>1</v>
      </c>
      <c r="R581">
        <f t="shared" ref="R581:R644" si="165">OWunder67(N581,GETPIVOTDATA("Average of ageAtEntry",$A$4,"Subject",A581))</f>
        <v>0</v>
      </c>
      <c r="S581">
        <f t="shared" ref="S581:S644" si="166">OWover67(N581,GETPIVOTDATA("Average of ageAtEntry",$A$4,"Subject",A581))</f>
        <v>0</v>
      </c>
      <c r="T581">
        <f t="shared" ref="T581:T644" si="167">Ounder67(O581,GETPIVOTDATA("Average of ageAtEntry",$A$4,"Subject",A581))</f>
        <v>0</v>
      </c>
      <c r="U581">
        <f t="shared" ref="U581:U644" si="168">Oover67(O581,GETPIVOTDATA("Average of ageAtEntry",$A$4,"Subject",A581))</f>
        <v>0</v>
      </c>
      <c r="V581">
        <f t="shared" si="155"/>
        <v>0</v>
      </c>
      <c r="W581">
        <f t="shared" si="156"/>
        <v>1</v>
      </c>
      <c r="X581">
        <f t="shared" si="157"/>
        <v>0</v>
      </c>
      <c r="Y581">
        <f t="shared" si="158"/>
        <v>1</v>
      </c>
      <c r="Z581">
        <f t="shared" si="159"/>
        <v>0</v>
      </c>
      <c r="AA581">
        <f t="shared" si="160"/>
        <v>0</v>
      </c>
      <c r="AB581">
        <f t="shared" si="161"/>
        <v>5</v>
      </c>
    </row>
    <row r="582" spans="1:28" x14ac:dyDescent="0.25">
      <c r="A582" s="2" t="s">
        <v>709</v>
      </c>
      <c r="B582" s="3">
        <v>12</v>
      </c>
      <c r="C582" s="3">
        <v>8</v>
      </c>
      <c r="D582" s="3">
        <v>23</v>
      </c>
      <c r="E582" s="3">
        <v>65.125</v>
      </c>
      <c r="F582" s="3">
        <v>182.58333333333334</v>
      </c>
      <c r="G582" s="3">
        <v>12</v>
      </c>
      <c r="H582" s="3">
        <v>61.478439999999985</v>
      </c>
      <c r="I582" s="3">
        <v>27</v>
      </c>
      <c r="J582" s="3">
        <v>30</v>
      </c>
      <c r="K582">
        <f t="shared" si="162"/>
        <v>30.263627577754775</v>
      </c>
      <c r="L582">
        <f t="shared" ref="L582:L645" si="169">underWeight(K582)</f>
        <v>0</v>
      </c>
      <c r="M582">
        <f t="shared" ref="M582:M645" si="170">healthy(K582)</f>
        <v>0</v>
      </c>
      <c r="N582">
        <f t="shared" ref="N582:N645" si="171">overWeight(K582)</f>
        <v>0</v>
      </c>
      <c r="O582">
        <f t="shared" ref="O582:O645" si="172">obese(K582)</f>
        <v>1</v>
      </c>
      <c r="P582">
        <f t="shared" si="163"/>
        <v>0</v>
      </c>
      <c r="Q582">
        <f t="shared" si="164"/>
        <v>0</v>
      </c>
      <c r="R582">
        <f t="shared" si="165"/>
        <v>0</v>
      </c>
      <c r="S582">
        <f t="shared" si="166"/>
        <v>0</v>
      </c>
      <c r="T582">
        <f t="shared" si="167"/>
        <v>1</v>
      </c>
      <c r="U582">
        <f t="shared" si="168"/>
        <v>0</v>
      </c>
      <c r="V582">
        <f t="shared" ref="V582:V645" si="173">cognitivelyNormal(GETPIVOTDATA("Min of mmse",$A$4,"Subject",A582))</f>
        <v>1</v>
      </c>
      <c r="W582">
        <f t="shared" ref="W582:W645" si="174">Dementia(GETPIVOTDATA("Min of mmse",$A$4,"Subject",A582))</f>
        <v>0</v>
      </c>
      <c r="X582">
        <f t="shared" ref="X582:X645" si="175">underweightanddementia(L582,W582)</f>
        <v>0</v>
      </c>
      <c r="Y582">
        <f t="shared" ref="Y582:Y645" si="176">healthyanddementia(M582,W582)</f>
        <v>0</v>
      </c>
      <c r="Z582">
        <f t="shared" ref="Z582:Z645" si="177">overweightanddementia(N582,W582)</f>
        <v>0</v>
      </c>
      <c r="AA582">
        <f t="shared" ref="AA582:AA645" si="178">obeseanddementia(O582,W582)</f>
        <v>0</v>
      </c>
      <c r="AB582">
        <f t="shared" ref="AB582:AB645" si="179">GETPIVOTDATA("Max of mmse",$A$4,"Subject",A582)-GETPIVOTDATA("Min of mmse",$A$4,"Subject",A582)</f>
        <v>3</v>
      </c>
    </row>
    <row r="583" spans="1:28" x14ac:dyDescent="0.25">
      <c r="A583" s="2" t="s">
        <v>276</v>
      </c>
      <c r="B583" s="3">
        <v>7</v>
      </c>
      <c r="C583" s="3">
        <v>7</v>
      </c>
      <c r="D583" s="3">
        <v>44</v>
      </c>
      <c r="E583" s="3">
        <v>65.285714285714292</v>
      </c>
      <c r="F583" s="3">
        <v>190.57142857142858</v>
      </c>
      <c r="G583" s="3">
        <v>7</v>
      </c>
      <c r="H583" s="3">
        <v>66.266939999999991</v>
      </c>
      <c r="I583" s="3">
        <v>12</v>
      </c>
      <c r="J583" s="3">
        <v>26</v>
      </c>
      <c r="K583">
        <f t="shared" si="162"/>
        <v>31.432345857533431</v>
      </c>
      <c r="L583">
        <f t="shared" si="169"/>
        <v>0</v>
      </c>
      <c r="M583">
        <f t="shared" si="170"/>
        <v>0</v>
      </c>
      <c r="N583">
        <f t="shared" si="171"/>
        <v>0</v>
      </c>
      <c r="O583">
        <f t="shared" si="172"/>
        <v>1</v>
      </c>
      <c r="P583">
        <f t="shared" si="163"/>
        <v>0</v>
      </c>
      <c r="Q583">
        <f t="shared" si="164"/>
        <v>0</v>
      </c>
      <c r="R583">
        <f t="shared" si="165"/>
        <v>0</v>
      </c>
      <c r="S583">
        <f t="shared" si="166"/>
        <v>0</v>
      </c>
      <c r="T583">
        <f t="shared" si="167"/>
        <v>1</v>
      </c>
      <c r="U583">
        <f t="shared" si="168"/>
        <v>0</v>
      </c>
      <c r="V583">
        <f t="shared" si="173"/>
        <v>0</v>
      </c>
      <c r="W583">
        <f t="shared" si="174"/>
        <v>1</v>
      </c>
      <c r="X583">
        <f t="shared" si="175"/>
        <v>0</v>
      </c>
      <c r="Y583">
        <f t="shared" si="176"/>
        <v>0</v>
      </c>
      <c r="Z583">
        <f t="shared" si="177"/>
        <v>0</v>
      </c>
      <c r="AA583">
        <f t="shared" si="178"/>
        <v>1</v>
      </c>
      <c r="AB583">
        <f t="shared" si="179"/>
        <v>14</v>
      </c>
    </row>
    <row r="584" spans="1:28" x14ac:dyDescent="0.25">
      <c r="A584" s="2" t="s">
        <v>369</v>
      </c>
      <c r="B584" s="3">
        <v>3</v>
      </c>
      <c r="C584" s="3">
        <v>3</v>
      </c>
      <c r="D584" s="3">
        <v>33</v>
      </c>
      <c r="E584" s="3">
        <v>61.666666666666664</v>
      </c>
      <c r="F584" s="3">
        <v>199</v>
      </c>
      <c r="G584" s="3">
        <v>5</v>
      </c>
      <c r="H584" s="3">
        <v>57.262149999999998</v>
      </c>
      <c r="I584" s="3">
        <v>30</v>
      </c>
      <c r="J584" s="3">
        <v>30</v>
      </c>
      <c r="K584">
        <f t="shared" si="162"/>
        <v>36.788108108108112</v>
      </c>
      <c r="L584">
        <f t="shared" si="169"/>
        <v>0</v>
      </c>
      <c r="M584">
        <f t="shared" si="170"/>
        <v>0</v>
      </c>
      <c r="N584">
        <f t="shared" si="171"/>
        <v>0</v>
      </c>
      <c r="O584">
        <f t="shared" si="172"/>
        <v>1</v>
      </c>
      <c r="P584">
        <f t="shared" si="163"/>
        <v>0</v>
      </c>
      <c r="Q584">
        <f t="shared" si="164"/>
        <v>0</v>
      </c>
      <c r="R584">
        <f t="shared" si="165"/>
        <v>0</v>
      </c>
      <c r="S584">
        <f t="shared" si="166"/>
        <v>0</v>
      </c>
      <c r="T584">
        <f t="shared" si="167"/>
        <v>1</v>
      </c>
      <c r="U584">
        <f t="shared" si="168"/>
        <v>0</v>
      </c>
      <c r="V584">
        <f t="shared" si="173"/>
        <v>1</v>
      </c>
      <c r="W584">
        <f t="shared" si="174"/>
        <v>0</v>
      </c>
      <c r="X584">
        <f t="shared" si="175"/>
        <v>0</v>
      </c>
      <c r="Y584">
        <f t="shared" si="176"/>
        <v>0</v>
      </c>
      <c r="Z584">
        <f t="shared" si="177"/>
        <v>0</v>
      </c>
      <c r="AA584">
        <f t="shared" si="178"/>
        <v>0</v>
      </c>
      <c r="AB584">
        <f t="shared" si="179"/>
        <v>0</v>
      </c>
    </row>
    <row r="585" spans="1:28" x14ac:dyDescent="0.25">
      <c r="A585" s="2" t="s">
        <v>281</v>
      </c>
      <c r="B585" s="3">
        <v>5</v>
      </c>
      <c r="C585" s="3">
        <v>5</v>
      </c>
      <c r="D585" s="3">
        <v>33</v>
      </c>
      <c r="E585" s="3">
        <v>61</v>
      </c>
      <c r="F585" s="3">
        <v>159.80000000000001</v>
      </c>
      <c r="G585" s="3">
        <v>5</v>
      </c>
      <c r="H585" s="3">
        <v>75.129363999999995</v>
      </c>
      <c r="I585" s="3">
        <v>26</v>
      </c>
      <c r="J585" s="3">
        <v>30</v>
      </c>
      <c r="K585">
        <f t="shared" si="162"/>
        <v>30.19064767535609</v>
      </c>
      <c r="L585">
        <f t="shared" si="169"/>
        <v>0</v>
      </c>
      <c r="M585">
        <f t="shared" si="170"/>
        <v>0</v>
      </c>
      <c r="N585">
        <f t="shared" si="171"/>
        <v>0</v>
      </c>
      <c r="O585">
        <f t="shared" si="172"/>
        <v>1</v>
      </c>
      <c r="P585">
        <f t="shared" si="163"/>
        <v>0</v>
      </c>
      <c r="Q585">
        <f t="shared" si="164"/>
        <v>0</v>
      </c>
      <c r="R585">
        <f t="shared" si="165"/>
        <v>0</v>
      </c>
      <c r="S585">
        <f t="shared" si="166"/>
        <v>0</v>
      </c>
      <c r="T585">
        <f t="shared" si="167"/>
        <v>0</v>
      </c>
      <c r="U585">
        <f t="shared" si="168"/>
        <v>1</v>
      </c>
      <c r="V585">
        <f t="shared" si="173"/>
        <v>1</v>
      </c>
      <c r="W585">
        <f t="shared" si="174"/>
        <v>0</v>
      </c>
      <c r="X585">
        <f t="shared" si="175"/>
        <v>0</v>
      </c>
      <c r="Y585">
        <f t="shared" si="176"/>
        <v>0</v>
      </c>
      <c r="Z585">
        <f t="shared" si="177"/>
        <v>0</v>
      </c>
      <c r="AA585">
        <f t="shared" si="178"/>
        <v>0</v>
      </c>
      <c r="AB585">
        <f t="shared" si="179"/>
        <v>4</v>
      </c>
    </row>
    <row r="586" spans="1:28" x14ac:dyDescent="0.25">
      <c r="A586" s="2" t="s">
        <v>822</v>
      </c>
      <c r="B586" s="3">
        <v>2</v>
      </c>
      <c r="C586" s="3">
        <v>2</v>
      </c>
      <c r="D586" s="3">
        <v>33</v>
      </c>
      <c r="E586" s="3">
        <v>64</v>
      </c>
      <c r="F586" s="3">
        <v>110.5</v>
      </c>
      <c r="G586" s="3">
        <v>3</v>
      </c>
      <c r="H586" s="3">
        <v>72.791240000000002</v>
      </c>
      <c r="I586" s="3">
        <v>29</v>
      </c>
      <c r="J586" s="3">
        <v>30</v>
      </c>
      <c r="K586">
        <f t="shared" si="162"/>
        <v>18.9652099609375</v>
      </c>
      <c r="L586">
        <f t="shared" si="169"/>
        <v>0</v>
      </c>
      <c r="M586">
        <f t="shared" si="170"/>
        <v>1</v>
      </c>
      <c r="N586">
        <f t="shared" si="171"/>
        <v>0</v>
      </c>
      <c r="O586">
        <f t="shared" si="172"/>
        <v>0</v>
      </c>
      <c r="P586">
        <f t="shared" si="163"/>
        <v>0</v>
      </c>
      <c r="Q586">
        <f t="shared" si="164"/>
        <v>1</v>
      </c>
      <c r="R586">
        <f t="shared" si="165"/>
        <v>0</v>
      </c>
      <c r="S586">
        <f t="shared" si="166"/>
        <v>0</v>
      </c>
      <c r="T586">
        <f t="shared" si="167"/>
        <v>0</v>
      </c>
      <c r="U586">
        <f t="shared" si="168"/>
        <v>0</v>
      </c>
      <c r="V586">
        <f t="shared" si="173"/>
        <v>1</v>
      </c>
      <c r="W586">
        <f t="shared" si="174"/>
        <v>0</v>
      </c>
      <c r="X586">
        <f t="shared" si="175"/>
        <v>0</v>
      </c>
      <c r="Y586">
        <f t="shared" si="176"/>
        <v>0</v>
      </c>
      <c r="Z586">
        <f t="shared" si="177"/>
        <v>0</v>
      </c>
      <c r="AA586">
        <f t="shared" si="178"/>
        <v>0</v>
      </c>
      <c r="AB586">
        <f t="shared" si="179"/>
        <v>1</v>
      </c>
    </row>
    <row r="587" spans="1:28" x14ac:dyDescent="0.25">
      <c r="A587" s="2" t="s">
        <v>814</v>
      </c>
      <c r="B587" s="3">
        <v>4</v>
      </c>
      <c r="C587" s="3">
        <v>4</v>
      </c>
      <c r="D587" s="3">
        <v>33</v>
      </c>
      <c r="E587" s="3">
        <v>64.5</v>
      </c>
      <c r="F587" s="3">
        <v>191</v>
      </c>
      <c r="G587" s="3">
        <v>4</v>
      </c>
      <c r="H587" s="3">
        <v>65.054069999999996</v>
      </c>
      <c r="I587" s="3">
        <v>17</v>
      </c>
      <c r="J587" s="3">
        <v>27</v>
      </c>
      <c r="K587">
        <f t="shared" si="162"/>
        <v>32.27522384472087</v>
      </c>
      <c r="L587">
        <f t="shared" si="169"/>
        <v>0</v>
      </c>
      <c r="M587">
        <f t="shared" si="170"/>
        <v>0</v>
      </c>
      <c r="N587">
        <f t="shared" si="171"/>
        <v>0</v>
      </c>
      <c r="O587">
        <f t="shared" si="172"/>
        <v>1</v>
      </c>
      <c r="P587">
        <f t="shared" si="163"/>
        <v>0</v>
      </c>
      <c r="Q587">
        <f t="shared" si="164"/>
        <v>0</v>
      </c>
      <c r="R587">
        <f t="shared" si="165"/>
        <v>0</v>
      </c>
      <c r="S587">
        <f t="shared" si="166"/>
        <v>0</v>
      </c>
      <c r="T587">
        <f t="shared" si="167"/>
        <v>1</v>
      </c>
      <c r="U587">
        <f t="shared" si="168"/>
        <v>0</v>
      </c>
      <c r="V587">
        <f t="shared" si="173"/>
        <v>0</v>
      </c>
      <c r="W587">
        <f t="shared" si="174"/>
        <v>1</v>
      </c>
      <c r="X587">
        <f t="shared" si="175"/>
        <v>0</v>
      </c>
      <c r="Y587">
        <f t="shared" si="176"/>
        <v>0</v>
      </c>
      <c r="Z587">
        <f t="shared" si="177"/>
        <v>0</v>
      </c>
      <c r="AA587">
        <f t="shared" si="178"/>
        <v>1</v>
      </c>
      <c r="AB587">
        <f t="shared" si="179"/>
        <v>10</v>
      </c>
    </row>
    <row r="588" spans="1:28" x14ac:dyDescent="0.25">
      <c r="A588" s="2" t="s">
        <v>1078</v>
      </c>
      <c r="B588" s="3">
        <v>9</v>
      </c>
      <c r="C588" s="3">
        <v>8</v>
      </c>
      <c r="D588" s="3">
        <v>33</v>
      </c>
      <c r="E588" s="3">
        <v>66.875</v>
      </c>
      <c r="F588" s="3">
        <v>167.11111111111111</v>
      </c>
      <c r="G588" s="3">
        <v>9</v>
      </c>
      <c r="H588" s="3">
        <v>74.294319999999985</v>
      </c>
      <c r="I588" s="3">
        <v>26</v>
      </c>
      <c r="J588" s="3">
        <v>29</v>
      </c>
      <c r="K588">
        <f t="shared" si="162"/>
        <v>26.268366184334393</v>
      </c>
      <c r="L588">
        <f t="shared" si="169"/>
        <v>0</v>
      </c>
      <c r="M588">
        <f t="shared" si="170"/>
        <v>0</v>
      </c>
      <c r="N588">
        <f t="shared" si="171"/>
        <v>1</v>
      </c>
      <c r="O588">
        <f t="shared" si="172"/>
        <v>0</v>
      </c>
      <c r="P588">
        <f t="shared" si="163"/>
        <v>0</v>
      </c>
      <c r="Q588">
        <f t="shared" si="164"/>
        <v>0</v>
      </c>
      <c r="R588">
        <f t="shared" si="165"/>
        <v>0</v>
      </c>
      <c r="S588">
        <f t="shared" si="166"/>
        <v>1</v>
      </c>
      <c r="T588">
        <f t="shared" si="167"/>
        <v>0</v>
      </c>
      <c r="U588">
        <f t="shared" si="168"/>
        <v>0</v>
      </c>
      <c r="V588">
        <f t="shared" si="173"/>
        <v>1</v>
      </c>
      <c r="W588">
        <f t="shared" si="174"/>
        <v>0</v>
      </c>
      <c r="X588">
        <f t="shared" si="175"/>
        <v>0</v>
      </c>
      <c r="Y588">
        <f t="shared" si="176"/>
        <v>0</v>
      </c>
      <c r="Z588">
        <f t="shared" si="177"/>
        <v>0</v>
      </c>
      <c r="AA588">
        <f t="shared" si="178"/>
        <v>0</v>
      </c>
      <c r="AB588">
        <f t="shared" si="179"/>
        <v>3</v>
      </c>
    </row>
    <row r="589" spans="1:28" x14ac:dyDescent="0.25">
      <c r="A589" s="2" t="s">
        <v>249</v>
      </c>
      <c r="B589" s="3">
        <v>6</v>
      </c>
      <c r="C589" s="3">
        <v>5</v>
      </c>
      <c r="D589" s="3">
        <v>33</v>
      </c>
      <c r="E589" s="3">
        <v>70.2</v>
      </c>
      <c r="F589" s="3">
        <v>185.33333333333334</v>
      </c>
      <c r="G589" s="3">
        <v>8</v>
      </c>
      <c r="H589" s="3">
        <v>58.217660000000009</v>
      </c>
      <c r="I589" s="3">
        <v>27</v>
      </c>
      <c r="J589" s="3">
        <v>30</v>
      </c>
      <c r="K589">
        <f t="shared" si="162"/>
        <v>26.438367653942201</v>
      </c>
      <c r="L589">
        <f t="shared" si="169"/>
        <v>0</v>
      </c>
      <c r="M589">
        <f t="shared" si="170"/>
        <v>0</v>
      </c>
      <c r="N589">
        <f t="shared" si="171"/>
        <v>1</v>
      </c>
      <c r="O589">
        <f t="shared" si="172"/>
        <v>0</v>
      </c>
      <c r="P589">
        <f t="shared" si="163"/>
        <v>0</v>
      </c>
      <c r="Q589">
        <f t="shared" si="164"/>
        <v>0</v>
      </c>
      <c r="R589">
        <f t="shared" si="165"/>
        <v>1</v>
      </c>
      <c r="S589">
        <f t="shared" si="166"/>
        <v>0</v>
      </c>
      <c r="T589">
        <f t="shared" si="167"/>
        <v>0</v>
      </c>
      <c r="U589">
        <f t="shared" si="168"/>
        <v>0</v>
      </c>
      <c r="V589">
        <f t="shared" si="173"/>
        <v>1</v>
      </c>
      <c r="W589">
        <f t="shared" si="174"/>
        <v>0</v>
      </c>
      <c r="X589">
        <f t="shared" si="175"/>
        <v>0</v>
      </c>
      <c r="Y589">
        <f t="shared" si="176"/>
        <v>0</v>
      </c>
      <c r="Z589">
        <f t="shared" si="177"/>
        <v>0</v>
      </c>
      <c r="AA589">
        <f t="shared" si="178"/>
        <v>0</v>
      </c>
      <c r="AB589">
        <f t="shared" si="179"/>
        <v>3</v>
      </c>
    </row>
    <row r="590" spans="1:28" x14ac:dyDescent="0.25">
      <c r="A590" s="2" t="s">
        <v>516</v>
      </c>
      <c r="B590" s="3">
        <v>7</v>
      </c>
      <c r="C590" s="3">
        <v>7</v>
      </c>
      <c r="D590" s="3">
        <v>33</v>
      </c>
      <c r="E590" s="3">
        <v>66.714285714285708</v>
      </c>
      <c r="F590" s="3">
        <v>162.14285714285714</v>
      </c>
      <c r="G590" s="3">
        <v>7</v>
      </c>
      <c r="H590" s="3">
        <v>72.454480000000004</v>
      </c>
      <c r="I590" s="3">
        <v>30</v>
      </c>
      <c r="J590" s="3">
        <v>30</v>
      </c>
      <c r="K590">
        <f t="shared" si="162"/>
        <v>25.610347151850853</v>
      </c>
      <c r="L590">
        <f t="shared" si="169"/>
        <v>0</v>
      </c>
      <c r="M590">
        <f t="shared" si="170"/>
        <v>0</v>
      </c>
      <c r="N590">
        <f t="shared" si="171"/>
        <v>1</v>
      </c>
      <c r="O590">
        <f t="shared" si="172"/>
        <v>0</v>
      </c>
      <c r="P590">
        <f t="shared" si="163"/>
        <v>0</v>
      </c>
      <c r="Q590">
        <f t="shared" si="164"/>
        <v>0</v>
      </c>
      <c r="R590">
        <f t="shared" si="165"/>
        <v>0</v>
      </c>
      <c r="S590">
        <f t="shared" si="166"/>
        <v>1</v>
      </c>
      <c r="T590">
        <f t="shared" si="167"/>
        <v>0</v>
      </c>
      <c r="U590">
        <f t="shared" si="168"/>
        <v>0</v>
      </c>
      <c r="V590">
        <f t="shared" si="173"/>
        <v>1</v>
      </c>
      <c r="W590">
        <f t="shared" si="174"/>
        <v>0</v>
      </c>
      <c r="X590">
        <f t="shared" si="175"/>
        <v>0</v>
      </c>
      <c r="Y590">
        <f t="shared" si="176"/>
        <v>0</v>
      </c>
      <c r="Z590">
        <f t="shared" si="177"/>
        <v>0</v>
      </c>
      <c r="AA590">
        <f t="shared" si="178"/>
        <v>0</v>
      </c>
      <c r="AB590">
        <f t="shared" si="179"/>
        <v>0</v>
      </c>
    </row>
    <row r="591" spans="1:28" x14ac:dyDescent="0.25">
      <c r="A591" s="2" t="s">
        <v>188</v>
      </c>
      <c r="B591" s="3">
        <v>6</v>
      </c>
      <c r="C591" s="3">
        <v>6</v>
      </c>
      <c r="D591" s="3">
        <v>34</v>
      </c>
      <c r="E591" s="3">
        <v>72.333333333333329</v>
      </c>
      <c r="F591" s="3">
        <v>199.5</v>
      </c>
      <c r="G591" s="3">
        <v>6</v>
      </c>
      <c r="H591" s="3">
        <v>72.56947000000001</v>
      </c>
      <c r="I591" s="3">
        <v>25</v>
      </c>
      <c r="J591" s="3">
        <v>29</v>
      </c>
      <c r="K591">
        <f t="shared" si="162"/>
        <v>26.805336702839309</v>
      </c>
      <c r="L591">
        <f t="shared" si="169"/>
        <v>0</v>
      </c>
      <c r="M591">
        <f t="shared" si="170"/>
        <v>0</v>
      </c>
      <c r="N591">
        <f t="shared" si="171"/>
        <v>1</v>
      </c>
      <c r="O591">
        <f t="shared" si="172"/>
        <v>0</v>
      </c>
      <c r="P591">
        <f t="shared" si="163"/>
        <v>0</v>
      </c>
      <c r="Q591">
        <f t="shared" si="164"/>
        <v>0</v>
      </c>
      <c r="R591">
        <f t="shared" si="165"/>
        <v>0</v>
      </c>
      <c r="S591">
        <f t="shared" si="166"/>
        <v>1</v>
      </c>
      <c r="T591">
        <f t="shared" si="167"/>
        <v>0</v>
      </c>
      <c r="U591">
        <f t="shared" si="168"/>
        <v>0</v>
      </c>
      <c r="V591">
        <f t="shared" si="173"/>
        <v>1</v>
      </c>
      <c r="W591">
        <f t="shared" si="174"/>
        <v>0</v>
      </c>
      <c r="X591">
        <f t="shared" si="175"/>
        <v>0</v>
      </c>
      <c r="Y591">
        <f t="shared" si="176"/>
        <v>0</v>
      </c>
      <c r="Z591">
        <f t="shared" si="177"/>
        <v>0</v>
      </c>
      <c r="AA591">
        <f t="shared" si="178"/>
        <v>0</v>
      </c>
      <c r="AB591">
        <f t="shared" si="179"/>
        <v>4</v>
      </c>
    </row>
    <row r="592" spans="1:28" x14ac:dyDescent="0.25">
      <c r="A592" s="2" t="s">
        <v>573</v>
      </c>
      <c r="B592" s="3">
        <v>15</v>
      </c>
      <c r="C592" s="3">
        <v>11</v>
      </c>
      <c r="D592" s="3">
        <v>33</v>
      </c>
      <c r="E592" s="3">
        <v>60.090909090909093</v>
      </c>
      <c r="F592" s="3">
        <v>186.2</v>
      </c>
      <c r="G592" s="3">
        <v>16</v>
      </c>
      <c r="H592" s="3">
        <v>69.653659999999974</v>
      </c>
      <c r="I592" s="3">
        <v>25</v>
      </c>
      <c r="J592" s="3">
        <v>30</v>
      </c>
      <c r="K592">
        <f t="shared" si="162"/>
        <v>36.250788128746379</v>
      </c>
      <c r="L592">
        <f t="shared" si="169"/>
        <v>0</v>
      </c>
      <c r="M592">
        <f t="shared" si="170"/>
        <v>0</v>
      </c>
      <c r="N592">
        <f t="shared" si="171"/>
        <v>0</v>
      </c>
      <c r="O592">
        <f t="shared" si="172"/>
        <v>1</v>
      </c>
      <c r="P592">
        <f t="shared" si="163"/>
        <v>0</v>
      </c>
      <c r="Q592">
        <f t="shared" si="164"/>
        <v>0</v>
      </c>
      <c r="R592">
        <f t="shared" si="165"/>
        <v>0</v>
      </c>
      <c r="S592">
        <f t="shared" si="166"/>
        <v>0</v>
      </c>
      <c r="T592">
        <f t="shared" si="167"/>
        <v>0</v>
      </c>
      <c r="U592">
        <f t="shared" si="168"/>
        <v>1</v>
      </c>
      <c r="V592">
        <f t="shared" si="173"/>
        <v>1</v>
      </c>
      <c r="W592">
        <f t="shared" si="174"/>
        <v>0</v>
      </c>
      <c r="X592">
        <f t="shared" si="175"/>
        <v>0</v>
      </c>
      <c r="Y592">
        <f t="shared" si="176"/>
        <v>0</v>
      </c>
      <c r="Z592">
        <f t="shared" si="177"/>
        <v>0</v>
      </c>
      <c r="AA592">
        <f t="shared" si="178"/>
        <v>0</v>
      </c>
      <c r="AB592">
        <f t="shared" si="179"/>
        <v>5</v>
      </c>
    </row>
    <row r="593" spans="1:28" x14ac:dyDescent="0.25">
      <c r="A593" s="2" t="s">
        <v>1020</v>
      </c>
      <c r="B593" s="3">
        <v>3</v>
      </c>
      <c r="C593" s="3">
        <v>3</v>
      </c>
      <c r="D593" s="3">
        <v>33</v>
      </c>
      <c r="E593" s="3">
        <v>58</v>
      </c>
      <c r="F593" s="3">
        <v>155.66666666666666</v>
      </c>
      <c r="G593" s="3">
        <v>3</v>
      </c>
      <c r="H593" s="3">
        <v>75.047225999999995</v>
      </c>
      <c r="I593" s="3">
        <v>28</v>
      </c>
      <c r="J593" s="3">
        <v>30</v>
      </c>
      <c r="K593">
        <f t="shared" si="162"/>
        <v>32.530816488307572</v>
      </c>
      <c r="L593">
        <f t="shared" si="169"/>
        <v>0</v>
      </c>
      <c r="M593">
        <f t="shared" si="170"/>
        <v>0</v>
      </c>
      <c r="N593">
        <f t="shared" si="171"/>
        <v>0</v>
      </c>
      <c r="O593">
        <f t="shared" si="172"/>
        <v>1</v>
      </c>
      <c r="P593">
        <f t="shared" si="163"/>
        <v>0</v>
      </c>
      <c r="Q593">
        <f t="shared" si="164"/>
        <v>0</v>
      </c>
      <c r="R593">
        <f t="shared" si="165"/>
        <v>0</v>
      </c>
      <c r="S593">
        <f t="shared" si="166"/>
        <v>0</v>
      </c>
      <c r="T593">
        <f t="shared" si="167"/>
        <v>0</v>
      </c>
      <c r="U593">
        <f t="shared" si="168"/>
        <v>1</v>
      </c>
      <c r="V593">
        <f t="shared" si="173"/>
        <v>1</v>
      </c>
      <c r="W593">
        <f t="shared" si="174"/>
        <v>0</v>
      </c>
      <c r="X593">
        <f t="shared" si="175"/>
        <v>0</v>
      </c>
      <c r="Y593">
        <f t="shared" si="176"/>
        <v>0</v>
      </c>
      <c r="Z593">
        <f t="shared" si="177"/>
        <v>0</v>
      </c>
      <c r="AA593">
        <f t="shared" si="178"/>
        <v>0</v>
      </c>
      <c r="AB593">
        <f t="shared" si="179"/>
        <v>2</v>
      </c>
    </row>
    <row r="594" spans="1:28" x14ac:dyDescent="0.25">
      <c r="A594" s="2" t="s">
        <v>759</v>
      </c>
      <c r="B594" s="3">
        <v>2</v>
      </c>
      <c r="C594" s="3">
        <v>2</v>
      </c>
      <c r="D594" s="3">
        <v>33</v>
      </c>
      <c r="E594" s="3">
        <v>72</v>
      </c>
      <c r="F594" s="3">
        <v>188</v>
      </c>
      <c r="G594" s="3">
        <v>2</v>
      </c>
      <c r="H594" s="3">
        <v>53.894592000000003</v>
      </c>
      <c r="I594" s="3">
        <v>29</v>
      </c>
      <c r="J594" s="3">
        <v>30</v>
      </c>
      <c r="K594">
        <f t="shared" si="162"/>
        <v>25.494598765432098</v>
      </c>
      <c r="L594">
        <f t="shared" si="169"/>
        <v>0</v>
      </c>
      <c r="M594">
        <f t="shared" si="170"/>
        <v>0</v>
      </c>
      <c r="N594">
        <f t="shared" si="171"/>
        <v>1</v>
      </c>
      <c r="O594">
        <f t="shared" si="172"/>
        <v>0</v>
      </c>
      <c r="P594">
        <f t="shared" si="163"/>
        <v>0</v>
      </c>
      <c r="Q594">
        <f t="shared" si="164"/>
        <v>0</v>
      </c>
      <c r="R594">
        <f t="shared" si="165"/>
        <v>1</v>
      </c>
      <c r="S594">
        <f t="shared" si="166"/>
        <v>0</v>
      </c>
      <c r="T594">
        <f t="shared" si="167"/>
        <v>0</v>
      </c>
      <c r="U594">
        <f t="shared" si="168"/>
        <v>0</v>
      </c>
      <c r="V594">
        <f t="shared" si="173"/>
        <v>1</v>
      </c>
      <c r="W594">
        <f t="shared" si="174"/>
        <v>0</v>
      </c>
      <c r="X594">
        <f t="shared" si="175"/>
        <v>0</v>
      </c>
      <c r="Y594">
        <f t="shared" si="176"/>
        <v>0</v>
      </c>
      <c r="Z594">
        <f t="shared" si="177"/>
        <v>0</v>
      </c>
      <c r="AA594">
        <f t="shared" si="178"/>
        <v>0</v>
      </c>
      <c r="AB594">
        <f t="shared" si="179"/>
        <v>1</v>
      </c>
    </row>
    <row r="595" spans="1:28" x14ac:dyDescent="0.25">
      <c r="A595" s="2" t="s">
        <v>991</v>
      </c>
      <c r="B595" s="3">
        <v>3</v>
      </c>
      <c r="C595" s="3">
        <v>3</v>
      </c>
      <c r="D595" s="3">
        <v>33</v>
      </c>
      <c r="E595" s="3">
        <v>58</v>
      </c>
      <c r="F595" s="3">
        <v>188.66666666666666</v>
      </c>
      <c r="G595" s="3">
        <v>5</v>
      </c>
      <c r="H595" s="3">
        <v>54.642025000000004</v>
      </c>
      <c r="I595" s="3">
        <v>28</v>
      </c>
      <c r="J595" s="3">
        <v>30</v>
      </c>
      <c r="K595">
        <f t="shared" si="162"/>
        <v>39.427070947284975</v>
      </c>
      <c r="L595">
        <f t="shared" si="169"/>
        <v>0</v>
      </c>
      <c r="M595">
        <f t="shared" si="170"/>
        <v>0</v>
      </c>
      <c r="N595">
        <f t="shared" si="171"/>
        <v>0</v>
      </c>
      <c r="O595">
        <f t="shared" si="172"/>
        <v>1</v>
      </c>
      <c r="P595">
        <f t="shared" si="163"/>
        <v>0</v>
      </c>
      <c r="Q595">
        <f t="shared" si="164"/>
        <v>0</v>
      </c>
      <c r="R595">
        <f t="shared" si="165"/>
        <v>0</v>
      </c>
      <c r="S595">
        <f t="shared" si="166"/>
        <v>0</v>
      </c>
      <c r="T595">
        <f t="shared" si="167"/>
        <v>1</v>
      </c>
      <c r="U595">
        <f t="shared" si="168"/>
        <v>0</v>
      </c>
      <c r="V595">
        <f t="shared" si="173"/>
        <v>1</v>
      </c>
      <c r="W595">
        <f t="shared" si="174"/>
        <v>0</v>
      </c>
      <c r="X595">
        <f t="shared" si="175"/>
        <v>0</v>
      </c>
      <c r="Y595">
        <f t="shared" si="176"/>
        <v>0</v>
      </c>
      <c r="Z595">
        <f t="shared" si="177"/>
        <v>0</v>
      </c>
      <c r="AA595">
        <f t="shared" si="178"/>
        <v>0</v>
      </c>
      <c r="AB595">
        <f t="shared" si="179"/>
        <v>2</v>
      </c>
    </row>
    <row r="596" spans="1:28" x14ac:dyDescent="0.25">
      <c r="A596" s="2" t="s">
        <v>414</v>
      </c>
      <c r="B596" s="3">
        <v>8</v>
      </c>
      <c r="C596" s="3">
        <v>8</v>
      </c>
      <c r="D596" s="3">
        <v>33</v>
      </c>
      <c r="E596" s="3">
        <v>70.25</v>
      </c>
      <c r="F596" s="3">
        <v>225.375</v>
      </c>
      <c r="G596" s="3">
        <v>8</v>
      </c>
      <c r="H596" s="3">
        <v>73.242980000000003</v>
      </c>
      <c r="I596" s="3">
        <v>25</v>
      </c>
      <c r="J596" s="3">
        <v>30</v>
      </c>
      <c r="K596">
        <f t="shared" si="162"/>
        <v>32.104684591127267</v>
      </c>
      <c r="L596">
        <f t="shared" si="169"/>
        <v>0</v>
      </c>
      <c r="M596">
        <f t="shared" si="170"/>
        <v>0</v>
      </c>
      <c r="N596">
        <f t="shared" si="171"/>
        <v>0</v>
      </c>
      <c r="O596">
        <f t="shared" si="172"/>
        <v>1</v>
      </c>
      <c r="P596">
        <f t="shared" si="163"/>
        <v>0</v>
      </c>
      <c r="Q596">
        <f t="shared" si="164"/>
        <v>0</v>
      </c>
      <c r="R596">
        <f t="shared" si="165"/>
        <v>0</v>
      </c>
      <c r="S596">
        <f t="shared" si="166"/>
        <v>0</v>
      </c>
      <c r="T596">
        <f t="shared" si="167"/>
        <v>0</v>
      </c>
      <c r="U596">
        <f t="shared" si="168"/>
        <v>1</v>
      </c>
      <c r="V596">
        <f t="shared" si="173"/>
        <v>1</v>
      </c>
      <c r="W596">
        <f t="shared" si="174"/>
        <v>0</v>
      </c>
      <c r="X596">
        <f t="shared" si="175"/>
        <v>0</v>
      </c>
      <c r="Y596">
        <f t="shared" si="176"/>
        <v>0</v>
      </c>
      <c r="Z596">
        <f t="shared" si="177"/>
        <v>0</v>
      </c>
      <c r="AA596">
        <f t="shared" si="178"/>
        <v>0</v>
      </c>
      <c r="AB596">
        <f t="shared" si="179"/>
        <v>5</v>
      </c>
    </row>
    <row r="597" spans="1:28" x14ac:dyDescent="0.25">
      <c r="A597" s="2" t="s">
        <v>642</v>
      </c>
      <c r="B597" s="3">
        <v>11</v>
      </c>
      <c r="C597" s="3">
        <v>11</v>
      </c>
      <c r="D597" s="3">
        <v>33</v>
      </c>
      <c r="E597" s="3">
        <v>65.090909090909093</v>
      </c>
      <c r="F597" s="3">
        <v>186.36363636363637</v>
      </c>
      <c r="G597" s="3">
        <v>11</v>
      </c>
      <c r="H597" s="3">
        <v>66.028749999999988</v>
      </c>
      <c r="I597" s="3">
        <v>29</v>
      </c>
      <c r="J597" s="3">
        <v>30</v>
      </c>
      <c r="K597">
        <f t="shared" si="162"/>
        <v>30.92258746605911</v>
      </c>
      <c r="L597">
        <f t="shared" si="169"/>
        <v>0</v>
      </c>
      <c r="M597">
        <f t="shared" si="170"/>
        <v>0</v>
      </c>
      <c r="N597">
        <f t="shared" si="171"/>
        <v>0</v>
      </c>
      <c r="O597">
        <f t="shared" si="172"/>
        <v>1</v>
      </c>
      <c r="P597">
        <f t="shared" si="163"/>
        <v>0</v>
      </c>
      <c r="Q597">
        <f t="shared" si="164"/>
        <v>0</v>
      </c>
      <c r="R597">
        <f t="shared" si="165"/>
        <v>0</v>
      </c>
      <c r="S597">
        <f t="shared" si="166"/>
        <v>0</v>
      </c>
      <c r="T597">
        <f t="shared" si="167"/>
        <v>1</v>
      </c>
      <c r="U597">
        <f t="shared" si="168"/>
        <v>0</v>
      </c>
      <c r="V597">
        <f t="shared" si="173"/>
        <v>1</v>
      </c>
      <c r="W597">
        <f t="shared" si="174"/>
        <v>0</v>
      </c>
      <c r="X597">
        <f t="shared" si="175"/>
        <v>0</v>
      </c>
      <c r="Y597">
        <f t="shared" si="176"/>
        <v>0</v>
      </c>
      <c r="Z597">
        <f t="shared" si="177"/>
        <v>0</v>
      </c>
      <c r="AA597">
        <f t="shared" si="178"/>
        <v>0</v>
      </c>
      <c r="AB597">
        <f t="shared" si="179"/>
        <v>1</v>
      </c>
    </row>
    <row r="598" spans="1:28" x14ac:dyDescent="0.25">
      <c r="A598" s="2" t="s">
        <v>904</v>
      </c>
      <c r="B598" s="3">
        <v>2</v>
      </c>
      <c r="C598" s="3">
        <v>2</v>
      </c>
      <c r="D598" s="3">
        <v>34</v>
      </c>
      <c r="E598" s="3">
        <v>72</v>
      </c>
      <c r="F598" s="3">
        <v>209</v>
      </c>
      <c r="G598" s="3">
        <v>3</v>
      </c>
      <c r="H598" s="3">
        <v>70.475009999999997</v>
      </c>
      <c r="I598" s="3">
        <v>30</v>
      </c>
      <c r="J598" s="3">
        <v>30</v>
      </c>
      <c r="K598">
        <f t="shared" si="162"/>
        <v>28.342399691358025</v>
      </c>
      <c r="L598">
        <f t="shared" si="169"/>
        <v>0</v>
      </c>
      <c r="M598">
        <f t="shared" si="170"/>
        <v>0</v>
      </c>
      <c r="N598">
        <f t="shared" si="171"/>
        <v>1</v>
      </c>
      <c r="O598">
        <f t="shared" si="172"/>
        <v>0</v>
      </c>
      <c r="P598">
        <f t="shared" si="163"/>
        <v>0</v>
      </c>
      <c r="Q598">
        <f t="shared" si="164"/>
        <v>0</v>
      </c>
      <c r="R598">
        <f t="shared" si="165"/>
        <v>0</v>
      </c>
      <c r="S598">
        <f t="shared" si="166"/>
        <v>1</v>
      </c>
      <c r="T598">
        <f t="shared" si="167"/>
        <v>0</v>
      </c>
      <c r="U598">
        <f t="shared" si="168"/>
        <v>0</v>
      </c>
      <c r="V598">
        <f t="shared" si="173"/>
        <v>1</v>
      </c>
      <c r="W598">
        <f t="shared" si="174"/>
        <v>0</v>
      </c>
      <c r="X598">
        <f t="shared" si="175"/>
        <v>0</v>
      </c>
      <c r="Y598">
        <f t="shared" si="176"/>
        <v>0</v>
      </c>
      <c r="Z598">
        <f t="shared" si="177"/>
        <v>0</v>
      </c>
      <c r="AA598">
        <f t="shared" si="178"/>
        <v>0</v>
      </c>
      <c r="AB598">
        <f t="shared" si="179"/>
        <v>0</v>
      </c>
    </row>
    <row r="599" spans="1:28" x14ac:dyDescent="0.25">
      <c r="A599" s="2" t="s">
        <v>510</v>
      </c>
      <c r="B599" s="3">
        <v>7</v>
      </c>
      <c r="C599" s="3">
        <v>7</v>
      </c>
      <c r="D599" s="3">
        <v>23</v>
      </c>
      <c r="E599" s="3">
        <v>64.428571428571431</v>
      </c>
      <c r="F599" s="3">
        <v>182.71428571428572</v>
      </c>
      <c r="G599" s="3">
        <v>7</v>
      </c>
      <c r="H599" s="3">
        <v>83.791920000000005</v>
      </c>
      <c r="I599" s="3">
        <v>16</v>
      </c>
      <c r="J599" s="3">
        <v>24</v>
      </c>
      <c r="K599">
        <f t="shared" si="162"/>
        <v>30.943599097349569</v>
      </c>
      <c r="L599">
        <f t="shared" si="169"/>
        <v>0</v>
      </c>
      <c r="M599">
        <f t="shared" si="170"/>
        <v>0</v>
      </c>
      <c r="N599">
        <f t="shared" si="171"/>
        <v>0</v>
      </c>
      <c r="O599">
        <f t="shared" si="172"/>
        <v>1</v>
      </c>
      <c r="P599">
        <f t="shared" si="163"/>
        <v>0</v>
      </c>
      <c r="Q599">
        <f t="shared" si="164"/>
        <v>0</v>
      </c>
      <c r="R599">
        <f t="shared" si="165"/>
        <v>0</v>
      </c>
      <c r="S599">
        <f t="shared" si="166"/>
        <v>0</v>
      </c>
      <c r="T599">
        <f t="shared" si="167"/>
        <v>0</v>
      </c>
      <c r="U599">
        <f t="shared" si="168"/>
        <v>1</v>
      </c>
      <c r="V599">
        <f t="shared" si="173"/>
        <v>0</v>
      </c>
      <c r="W599">
        <f t="shared" si="174"/>
        <v>1</v>
      </c>
      <c r="X599">
        <f t="shared" si="175"/>
        <v>0</v>
      </c>
      <c r="Y599">
        <f t="shared" si="176"/>
        <v>0</v>
      </c>
      <c r="Z599">
        <f t="shared" si="177"/>
        <v>0</v>
      </c>
      <c r="AA599">
        <f t="shared" si="178"/>
        <v>1</v>
      </c>
      <c r="AB599">
        <f t="shared" si="179"/>
        <v>8</v>
      </c>
    </row>
    <row r="600" spans="1:28" x14ac:dyDescent="0.25">
      <c r="A600" s="2" t="s">
        <v>668</v>
      </c>
      <c r="B600" s="3">
        <v>2</v>
      </c>
      <c r="C600" s="3">
        <v>2</v>
      </c>
      <c r="D600" s="3"/>
      <c r="E600" s="3">
        <v>62.9</v>
      </c>
      <c r="F600" s="3">
        <v>168.5</v>
      </c>
      <c r="G600" s="3">
        <v>2</v>
      </c>
      <c r="H600" s="3">
        <v>61.07</v>
      </c>
      <c r="I600" s="3">
        <v>21</v>
      </c>
      <c r="J600" s="3">
        <v>26</v>
      </c>
      <c r="K600">
        <f t="shared" si="162"/>
        <v>29.940147760216966</v>
      </c>
      <c r="L600">
        <f t="shared" si="169"/>
        <v>0</v>
      </c>
      <c r="M600">
        <f t="shared" si="170"/>
        <v>0</v>
      </c>
      <c r="N600">
        <f t="shared" si="171"/>
        <v>1</v>
      </c>
      <c r="O600">
        <f t="shared" si="172"/>
        <v>0</v>
      </c>
      <c r="P600">
        <f t="shared" si="163"/>
        <v>0</v>
      </c>
      <c r="Q600">
        <f t="shared" si="164"/>
        <v>0</v>
      </c>
      <c r="R600">
        <f t="shared" si="165"/>
        <v>1</v>
      </c>
      <c r="S600">
        <f t="shared" si="166"/>
        <v>0</v>
      </c>
      <c r="T600">
        <f t="shared" si="167"/>
        <v>0</v>
      </c>
      <c r="U600">
        <f t="shared" si="168"/>
        <v>0</v>
      </c>
      <c r="V600">
        <f t="shared" si="173"/>
        <v>0</v>
      </c>
      <c r="W600">
        <f t="shared" si="174"/>
        <v>1</v>
      </c>
      <c r="X600">
        <f t="shared" si="175"/>
        <v>0</v>
      </c>
      <c r="Y600">
        <f t="shared" si="176"/>
        <v>0</v>
      </c>
      <c r="Z600">
        <f t="shared" si="177"/>
        <v>1</v>
      </c>
      <c r="AA600">
        <f t="shared" si="178"/>
        <v>0</v>
      </c>
      <c r="AB600">
        <f t="shared" si="179"/>
        <v>5</v>
      </c>
    </row>
    <row r="601" spans="1:28" x14ac:dyDescent="0.25">
      <c r="A601" s="2" t="s">
        <v>766</v>
      </c>
      <c r="B601" s="3">
        <v>4</v>
      </c>
      <c r="C601" s="3">
        <v>4</v>
      </c>
      <c r="D601" s="3">
        <v>33</v>
      </c>
      <c r="E601" s="3">
        <v>72.25</v>
      </c>
      <c r="F601" s="3">
        <v>244.25</v>
      </c>
      <c r="G601" s="3">
        <v>5</v>
      </c>
      <c r="H601" s="3">
        <v>61.453800000000001</v>
      </c>
      <c r="I601" s="3">
        <v>29</v>
      </c>
      <c r="J601" s="3">
        <v>30</v>
      </c>
      <c r="K601">
        <f t="shared" si="162"/>
        <v>32.893811137318757</v>
      </c>
      <c r="L601">
        <f t="shared" si="169"/>
        <v>0</v>
      </c>
      <c r="M601">
        <f t="shared" si="170"/>
        <v>0</v>
      </c>
      <c r="N601">
        <f t="shared" si="171"/>
        <v>0</v>
      </c>
      <c r="O601">
        <f t="shared" si="172"/>
        <v>1</v>
      </c>
      <c r="P601">
        <f t="shared" si="163"/>
        <v>0</v>
      </c>
      <c r="Q601">
        <f t="shared" si="164"/>
        <v>0</v>
      </c>
      <c r="R601">
        <f t="shared" si="165"/>
        <v>0</v>
      </c>
      <c r="S601">
        <f t="shared" si="166"/>
        <v>0</v>
      </c>
      <c r="T601">
        <f t="shared" si="167"/>
        <v>1</v>
      </c>
      <c r="U601">
        <f t="shared" si="168"/>
        <v>0</v>
      </c>
      <c r="V601">
        <f t="shared" si="173"/>
        <v>1</v>
      </c>
      <c r="W601">
        <f t="shared" si="174"/>
        <v>0</v>
      </c>
      <c r="X601">
        <f t="shared" si="175"/>
        <v>0</v>
      </c>
      <c r="Y601">
        <f t="shared" si="176"/>
        <v>0</v>
      </c>
      <c r="Z601">
        <f t="shared" si="177"/>
        <v>0</v>
      </c>
      <c r="AA601">
        <f t="shared" si="178"/>
        <v>0</v>
      </c>
      <c r="AB601">
        <f t="shared" si="179"/>
        <v>1</v>
      </c>
    </row>
    <row r="602" spans="1:28" x14ac:dyDescent="0.25">
      <c r="A602" s="2" t="s">
        <v>385</v>
      </c>
      <c r="B602" s="3">
        <v>10</v>
      </c>
      <c r="C602" s="3">
        <v>9</v>
      </c>
      <c r="D602" s="3">
        <v>33</v>
      </c>
      <c r="E602" s="3">
        <v>60.888888888888886</v>
      </c>
      <c r="F602" s="3">
        <v>186.7</v>
      </c>
      <c r="G602" s="3">
        <v>10</v>
      </c>
      <c r="H602" s="3">
        <v>67.041755999999992</v>
      </c>
      <c r="I602" s="3">
        <v>28</v>
      </c>
      <c r="J602" s="3">
        <v>30</v>
      </c>
      <c r="K602">
        <f t="shared" si="162"/>
        <v>35.401653324631042</v>
      </c>
      <c r="L602">
        <f t="shared" si="169"/>
        <v>0</v>
      </c>
      <c r="M602">
        <f t="shared" si="170"/>
        <v>0</v>
      </c>
      <c r="N602">
        <f t="shared" si="171"/>
        <v>0</v>
      </c>
      <c r="O602">
        <f t="shared" si="172"/>
        <v>1</v>
      </c>
      <c r="P602">
        <f t="shared" si="163"/>
        <v>0</v>
      </c>
      <c r="Q602">
        <f t="shared" si="164"/>
        <v>0</v>
      </c>
      <c r="R602">
        <f t="shared" si="165"/>
        <v>0</v>
      </c>
      <c r="S602">
        <f t="shared" si="166"/>
        <v>0</v>
      </c>
      <c r="T602">
        <f t="shared" si="167"/>
        <v>1</v>
      </c>
      <c r="U602">
        <f t="shared" si="168"/>
        <v>0</v>
      </c>
      <c r="V602">
        <f t="shared" si="173"/>
        <v>1</v>
      </c>
      <c r="W602">
        <f t="shared" si="174"/>
        <v>0</v>
      </c>
      <c r="X602">
        <f t="shared" si="175"/>
        <v>0</v>
      </c>
      <c r="Y602">
        <f t="shared" si="176"/>
        <v>0</v>
      </c>
      <c r="Z602">
        <f t="shared" si="177"/>
        <v>0</v>
      </c>
      <c r="AA602">
        <f t="shared" si="178"/>
        <v>0</v>
      </c>
      <c r="AB602">
        <f t="shared" si="179"/>
        <v>2</v>
      </c>
    </row>
    <row r="603" spans="1:28" x14ac:dyDescent="0.25">
      <c r="A603" s="2" t="s">
        <v>1015</v>
      </c>
      <c r="B603" s="3">
        <v>2</v>
      </c>
      <c r="C603" s="3">
        <v>2</v>
      </c>
      <c r="D603" s="3">
        <v>33</v>
      </c>
      <c r="E603" s="3">
        <v>64.5</v>
      </c>
      <c r="F603" s="3">
        <v>194.5</v>
      </c>
      <c r="G603" s="3">
        <v>2</v>
      </c>
      <c r="H603" s="3">
        <v>52.908965999999999</v>
      </c>
      <c r="I603" s="3">
        <v>30</v>
      </c>
      <c r="J603" s="3">
        <v>30</v>
      </c>
      <c r="K603">
        <f t="shared" si="162"/>
        <v>32.866654648158161</v>
      </c>
      <c r="L603">
        <f t="shared" si="169"/>
        <v>0</v>
      </c>
      <c r="M603">
        <f t="shared" si="170"/>
        <v>0</v>
      </c>
      <c r="N603">
        <f t="shared" si="171"/>
        <v>0</v>
      </c>
      <c r="O603">
        <f t="shared" si="172"/>
        <v>1</v>
      </c>
      <c r="P603">
        <f t="shared" si="163"/>
        <v>0</v>
      </c>
      <c r="Q603">
        <f t="shared" si="164"/>
        <v>0</v>
      </c>
      <c r="R603">
        <f t="shared" si="165"/>
        <v>0</v>
      </c>
      <c r="S603">
        <f t="shared" si="166"/>
        <v>0</v>
      </c>
      <c r="T603">
        <f t="shared" si="167"/>
        <v>1</v>
      </c>
      <c r="U603">
        <f t="shared" si="168"/>
        <v>0</v>
      </c>
      <c r="V603">
        <f t="shared" si="173"/>
        <v>1</v>
      </c>
      <c r="W603">
        <f t="shared" si="174"/>
        <v>0</v>
      </c>
      <c r="X603">
        <f t="shared" si="175"/>
        <v>0</v>
      </c>
      <c r="Y603">
        <f t="shared" si="176"/>
        <v>0</v>
      </c>
      <c r="Z603">
        <f t="shared" si="177"/>
        <v>0</v>
      </c>
      <c r="AA603">
        <f t="shared" si="178"/>
        <v>0</v>
      </c>
      <c r="AB603">
        <f t="shared" si="179"/>
        <v>0</v>
      </c>
    </row>
    <row r="604" spans="1:28" x14ac:dyDescent="0.25">
      <c r="A604" s="2" t="s">
        <v>255</v>
      </c>
      <c r="B604" s="3">
        <v>6</v>
      </c>
      <c r="C604" s="3">
        <v>6</v>
      </c>
      <c r="D604" s="3">
        <v>33</v>
      </c>
      <c r="E604" s="3">
        <v>64.833333333333329</v>
      </c>
      <c r="F604" s="3">
        <v>167.5</v>
      </c>
      <c r="G604" s="3">
        <v>7</v>
      </c>
      <c r="H604" s="3">
        <v>63.173170000000013</v>
      </c>
      <c r="I604" s="3">
        <v>28</v>
      </c>
      <c r="J604" s="3">
        <v>30</v>
      </c>
      <c r="K604">
        <f t="shared" si="162"/>
        <v>28.013890999927312</v>
      </c>
      <c r="L604">
        <f t="shared" si="169"/>
        <v>0</v>
      </c>
      <c r="M604">
        <f t="shared" si="170"/>
        <v>0</v>
      </c>
      <c r="N604">
        <f t="shared" si="171"/>
        <v>1</v>
      </c>
      <c r="O604">
        <f t="shared" si="172"/>
        <v>0</v>
      </c>
      <c r="P604">
        <f t="shared" si="163"/>
        <v>0</v>
      </c>
      <c r="Q604">
        <f t="shared" si="164"/>
        <v>0</v>
      </c>
      <c r="R604">
        <f t="shared" si="165"/>
        <v>1</v>
      </c>
      <c r="S604">
        <f t="shared" si="166"/>
        <v>0</v>
      </c>
      <c r="T604">
        <f t="shared" si="167"/>
        <v>0</v>
      </c>
      <c r="U604">
        <f t="shared" si="168"/>
        <v>0</v>
      </c>
      <c r="V604">
        <f t="shared" si="173"/>
        <v>1</v>
      </c>
      <c r="W604">
        <f t="shared" si="174"/>
        <v>0</v>
      </c>
      <c r="X604">
        <f t="shared" si="175"/>
        <v>0</v>
      </c>
      <c r="Y604">
        <f t="shared" si="176"/>
        <v>0</v>
      </c>
      <c r="Z604">
        <f t="shared" si="177"/>
        <v>0</v>
      </c>
      <c r="AA604">
        <f t="shared" si="178"/>
        <v>0</v>
      </c>
      <c r="AB604">
        <f t="shared" si="179"/>
        <v>2</v>
      </c>
    </row>
    <row r="605" spans="1:28" x14ac:dyDescent="0.25">
      <c r="A605" s="2" t="s">
        <v>363</v>
      </c>
      <c r="B605" s="3">
        <v>3</v>
      </c>
      <c r="C605" s="3">
        <v>3</v>
      </c>
      <c r="D605" s="3">
        <v>23</v>
      </c>
      <c r="E605" s="3">
        <v>67</v>
      </c>
      <c r="F605" s="3">
        <v>136.33333333333334</v>
      </c>
      <c r="G605" s="3">
        <v>4</v>
      </c>
      <c r="H605" s="3">
        <v>69.503079999999997</v>
      </c>
      <c r="I605" s="3">
        <v>30</v>
      </c>
      <c r="J605" s="3">
        <v>30</v>
      </c>
      <c r="K605">
        <f t="shared" si="162"/>
        <v>21.350486374099653</v>
      </c>
      <c r="L605">
        <f t="shared" si="169"/>
        <v>0</v>
      </c>
      <c r="M605">
        <f t="shared" si="170"/>
        <v>1</v>
      </c>
      <c r="N605">
        <f t="shared" si="171"/>
        <v>0</v>
      </c>
      <c r="O605">
        <f t="shared" si="172"/>
        <v>0</v>
      </c>
      <c r="P605">
        <f t="shared" si="163"/>
        <v>0</v>
      </c>
      <c r="Q605">
        <f t="shared" si="164"/>
        <v>1</v>
      </c>
      <c r="R605">
        <f t="shared" si="165"/>
        <v>0</v>
      </c>
      <c r="S605">
        <f t="shared" si="166"/>
        <v>0</v>
      </c>
      <c r="T605">
        <f t="shared" si="167"/>
        <v>0</v>
      </c>
      <c r="U605">
        <f t="shared" si="168"/>
        <v>0</v>
      </c>
      <c r="V605">
        <f t="shared" si="173"/>
        <v>1</v>
      </c>
      <c r="W605">
        <f t="shared" si="174"/>
        <v>0</v>
      </c>
      <c r="X605">
        <f t="shared" si="175"/>
        <v>0</v>
      </c>
      <c r="Y605">
        <f t="shared" si="176"/>
        <v>0</v>
      </c>
      <c r="Z605">
        <f t="shared" si="177"/>
        <v>0</v>
      </c>
      <c r="AA605">
        <f t="shared" si="178"/>
        <v>0</v>
      </c>
      <c r="AB605">
        <f t="shared" si="179"/>
        <v>0</v>
      </c>
    </row>
    <row r="606" spans="1:28" x14ac:dyDescent="0.25">
      <c r="A606" s="2" t="s">
        <v>257</v>
      </c>
      <c r="B606" s="3">
        <v>15</v>
      </c>
      <c r="C606" s="3">
        <v>10</v>
      </c>
      <c r="D606" s="3">
        <v>33</v>
      </c>
      <c r="E606" s="3">
        <v>67.400000000000006</v>
      </c>
      <c r="F606" s="3">
        <v>213.53333333333333</v>
      </c>
      <c r="G606" s="3">
        <v>16</v>
      </c>
      <c r="H606" s="3">
        <v>74.362759999999994</v>
      </c>
      <c r="I606" s="3">
        <v>28</v>
      </c>
      <c r="J606" s="3">
        <v>30</v>
      </c>
      <c r="K606">
        <f t="shared" si="162"/>
        <v>33.044654204345662</v>
      </c>
      <c r="L606">
        <f t="shared" si="169"/>
        <v>0</v>
      </c>
      <c r="M606">
        <f t="shared" si="170"/>
        <v>0</v>
      </c>
      <c r="N606">
        <f t="shared" si="171"/>
        <v>0</v>
      </c>
      <c r="O606">
        <f t="shared" si="172"/>
        <v>1</v>
      </c>
      <c r="P606">
        <f t="shared" si="163"/>
        <v>0</v>
      </c>
      <c r="Q606">
        <f t="shared" si="164"/>
        <v>0</v>
      </c>
      <c r="R606">
        <f t="shared" si="165"/>
        <v>0</v>
      </c>
      <c r="S606">
        <f t="shared" si="166"/>
        <v>0</v>
      </c>
      <c r="T606">
        <f t="shared" si="167"/>
        <v>0</v>
      </c>
      <c r="U606">
        <f t="shared" si="168"/>
        <v>1</v>
      </c>
      <c r="V606">
        <f t="shared" si="173"/>
        <v>1</v>
      </c>
      <c r="W606">
        <f t="shared" si="174"/>
        <v>0</v>
      </c>
      <c r="X606">
        <f t="shared" si="175"/>
        <v>0</v>
      </c>
      <c r="Y606">
        <f t="shared" si="176"/>
        <v>0</v>
      </c>
      <c r="Z606">
        <f t="shared" si="177"/>
        <v>0</v>
      </c>
      <c r="AA606">
        <f t="shared" si="178"/>
        <v>0</v>
      </c>
      <c r="AB606">
        <f t="shared" si="179"/>
        <v>2</v>
      </c>
    </row>
    <row r="607" spans="1:28" x14ac:dyDescent="0.25">
      <c r="A607" s="2" t="s">
        <v>463</v>
      </c>
      <c r="B607" s="3">
        <v>3</v>
      </c>
      <c r="C607" s="3">
        <v>3</v>
      </c>
      <c r="D607" s="3">
        <v>34</v>
      </c>
      <c r="E607" s="3">
        <v>63.333333333333336</v>
      </c>
      <c r="F607" s="3">
        <v>146.33333333333334</v>
      </c>
      <c r="G607" s="3">
        <v>3</v>
      </c>
      <c r="H607" s="3">
        <v>76.61054</v>
      </c>
      <c r="I607" s="3">
        <v>18</v>
      </c>
      <c r="J607" s="3">
        <v>22</v>
      </c>
      <c r="K607">
        <f t="shared" si="162"/>
        <v>25.646842105263158</v>
      </c>
      <c r="L607">
        <f t="shared" si="169"/>
        <v>0</v>
      </c>
      <c r="M607">
        <f t="shared" si="170"/>
        <v>0</v>
      </c>
      <c r="N607">
        <f t="shared" si="171"/>
        <v>1</v>
      </c>
      <c r="O607">
        <f t="shared" si="172"/>
        <v>0</v>
      </c>
      <c r="P607">
        <f t="shared" si="163"/>
        <v>0</v>
      </c>
      <c r="Q607">
        <f t="shared" si="164"/>
        <v>0</v>
      </c>
      <c r="R607">
        <f t="shared" si="165"/>
        <v>0</v>
      </c>
      <c r="S607">
        <f t="shared" si="166"/>
        <v>1</v>
      </c>
      <c r="T607">
        <f t="shared" si="167"/>
        <v>0</v>
      </c>
      <c r="U607">
        <f t="shared" si="168"/>
        <v>0</v>
      </c>
      <c r="V607">
        <f t="shared" si="173"/>
        <v>0</v>
      </c>
      <c r="W607">
        <f t="shared" si="174"/>
        <v>1</v>
      </c>
      <c r="X607">
        <f t="shared" si="175"/>
        <v>0</v>
      </c>
      <c r="Y607">
        <f t="shared" si="176"/>
        <v>0</v>
      </c>
      <c r="Z607">
        <f t="shared" si="177"/>
        <v>1</v>
      </c>
      <c r="AA607">
        <f t="shared" si="178"/>
        <v>0</v>
      </c>
      <c r="AB607">
        <f t="shared" si="179"/>
        <v>4</v>
      </c>
    </row>
    <row r="608" spans="1:28" x14ac:dyDescent="0.25">
      <c r="A608" s="2" t="s">
        <v>395</v>
      </c>
      <c r="B608" s="3">
        <v>5</v>
      </c>
      <c r="C608" s="3">
        <v>5</v>
      </c>
      <c r="D608" s="3">
        <v>33</v>
      </c>
      <c r="E608" s="3">
        <v>70.2</v>
      </c>
      <c r="F608" s="3">
        <v>215</v>
      </c>
      <c r="G608" s="3">
        <v>6</v>
      </c>
      <c r="H608" s="3">
        <v>68.120469999999997</v>
      </c>
      <c r="I608" s="3">
        <v>27</v>
      </c>
      <c r="J608" s="3">
        <v>30</v>
      </c>
      <c r="K608">
        <f t="shared" si="162"/>
        <v>30.670408519411367</v>
      </c>
      <c r="L608">
        <f t="shared" si="169"/>
        <v>0</v>
      </c>
      <c r="M608">
        <f t="shared" si="170"/>
        <v>0</v>
      </c>
      <c r="N608">
        <f t="shared" si="171"/>
        <v>0</v>
      </c>
      <c r="O608">
        <f t="shared" si="172"/>
        <v>1</v>
      </c>
      <c r="P608">
        <f t="shared" si="163"/>
        <v>0</v>
      </c>
      <c r="Q608">
        <f t="shared" si="164"/>
        <v>0</v>
      </c>
      <c r="R608">
        <f t="shared" si="165"/>
        <v>0</v>
      </c>
      <c r="S608">
        <f t="shared" si="166"/>
        <v>0</v>
      </c>
      <c r="T608">
        <f t="shared" si="167"/>
        <v>0</v>
      </c>
      <c r="U608">
        <f t="shared" si="168"/>
        <v>1</v>
      </c>
      <c r="V608">
        <f t="shared" si="173"/>
        <v>1</v>
      </c>
      <c r="W608">
        <f t="shared" si="174"/>
        <v>0</v>
      </c>
      <c r="X608">
        <f t="shared" si="175"/>
        <v>0</v>
      </c>
      <c r="Y608">
        <f t="shared" si="176"/>
        <v>0</v>
      </c>
      <c r="Z608">
        <f t="shared" si="177"/>
        <v>0</v>
      </c>
      <c r="AA608">
        <f t="shared" si="178"/>
        <v>0</v>
      </c>
      <c r="AB608">
        <f t="shared" si="179"/>
        <v>3</v>
      </c>
    </row>
    <row r="609" spans="1:28" x14ac:dyDescent="0.25">
      <c r="A609" s="2" t="s">
        <v>396</v>
      </c>
      <c r="B609" s="3">
        <v>2</v>
      </c>
      <c r="C609" s="3">
        <v>2</v>
      </c>
      <c r="D609" s="3"/>
      <c r="E609" s="3">
        <v>62</v>
      </c>
      <c r="F609" s="3">
        <v>208.5</v>
      </c>
      <c r="G609" s="3">
        <v>2</v>
      </c>
      <c r="H609" s="3">
        <v>67.937029999999993</v>
      </c>
      <c r="I609" s="3">
        <v>29</v>
      </c>
      <c r="J609" s="3">
        <v>30</v>
      </c>
      <c r="K609">
        <f t="shared" si="162"/>
        <v>38.130983350676381</v>
      </c>
      <c r="L609">
        <f t="shared" si="169"/>
        <v>0</v>
      </c>
      <c r="M609">
        <f t="shared" si="170"/>
        <v>0</v>
      </c>
      <c r="N609">
        <f t="shared" si="171"/>
        <v>0</v>
      </c>
      <c r="O609">
        <f t="shared" si="172"/>
        <v>1</v>
      </c>
      <c r="P609">
        <f t="shared" si="163"/>
        <v>0</v>
      </c>
      <c r="Q609">
        <f t="shared" si="164"/>
        <v>0</v>
      </c>
      <c r="R609">
        <f t="shared" si="165"/>
        <v>0</v>
      </c>
      <c r="S609">
        <f t="shared" si="166"/>
        <v>0</v>
      </c>
      <c r="T609">
        <f t="shared" si="167"/>
        <v>1</v>
      </c>
      <c r="U609">
        <f t="shared" si="168"/>
        <v>0</v>
      </c>
      <c r="V609">
        <f t="shared" si="173"/>
        <v>1</v>
      </c>
      <c r="W609">
        <f t="shared" si="174"/>
        <v>0</v>
      </c>
      <c r="X609">
        <f t="shared" si="175"/>
        <v>0</v>
      </c>
      <c r="Y609">
        <f t="shared" si="176"/>
        <v>0</v>
      </c>
      <c r="Z609">
        <f t="shared" si="177"/>
        <v>0</v>
      </c>
      <c r="AA609">
        <f t="shared" si="178"/>
        <v>0</v>
      </c>
      <c r="AB609">
        <f t="shared" si="179"/>
        <v>1</v>
      </c>
    </row>
    <row r="610" spans="1:28" x14ac:dyDescent="0.25">
      <c r="A610" s="2" t="s">
        <v>1076</v>
      </c>
      <c r="B610" s="3">
        <v>5</v>
      </c>
      <c r="C610" s="3">
        <v>5</v>
      </c>
      <c r="D610" s="3">
        <v>34</v>
      </c>
      <c r="E610" s="3">
        <v>60.4</v>
      </c>
      <c r="F610" s="3">
        <v>142</v>
      </c>
      <c r="G610" s="3">
        <v>5</v>
      </c>
      <c r="H610" s="3">
        <v>67.063649999999996</v>
      </c>
      <c r="I610" s="3">
        <v>24</v>
      </c>
      <c r="J610" s="3">
        <v>30</v>
      </c>
      <c r="K610">
        <f t="shared" si="162"/>
        <v>27.363383184948031</v>
      </c>
      <c r="L610">
        <f t="shared" si="169"/>
        <v>0</v>
      </c>
      <c r="M610">
        <f t="shared" si="170"/>
        <v>0</v>
      </c>
      <c r="N610">
        <f t="shared" si="171"/>
        <v>1</v>
      </c>
      <c r="O610">
        <f t="shared" si="172"/>
        <v>0</v>
      </c>
      <c r="P610">
        <f t="shared" si="163"/>
        <v>0</v>
      </c>
      <c r="Q610">
        <f t="shared" si="164"/>
        <v>0</v>
      </c>
      <c r="R610">
        <f t="shared" si="165"/>
        <v>1</v>
      </c>
      <c r="S610">
        <f t="shared" si="166"/>
        <v>0</v>
      </c>
      <c r="T610">
        <f t="shared" si="167"/>
        <v>0</v>
      </c>
      <c r="U610">
        <f t="shared" si="168"/>
        <v>0</v>
      </c>
      <c r="V610">
        <f t="shared" si="173"/>
        <v>0</v>
      </c>
      <c r="W610">
        <f t="shared" si="174"/>
        <v>1</v>
      </c>
      <c r="X610">
        <f t="shared" si="175"/>
        <v>0</v>
      </c>
      <c r="Y610">
        <f t="shared" si="176"/>
        <v>0</v>
      </c>
      <c r="Z610">
        <f t="shared" si="177"/>
        <v>1</v>
      </c>
      <c r="AA610">
        <f t="shared" si="178"/>
        <v>0</v>
      </c>
      <c r="AB610">
        <f t="shared" si="179"/>
        <v>6</v>
      </c>
    </row>
    <row r="611" spans="1:28" x14ac:dyDescent="0.25">
      <c r="A611" s="2" t="s">
        <v>819</v>
      </c>
      <c r="B611" s="3">
        <v>2</v>
      </c>
      <c r="C611" s="3">
        <v>2</v>
      </c>
      <c r="D611" s="3">
        <v>33</v>
      </c>
      <c r="E611" s="3">
        <v>67</v>
      </c>
      <c r="F611" s="3">
        <v>183</v>
      </c>
      <c r="G611" s="3">
        <v>2</v>
      </c>
      <c r="H611" s="3">
        <v>68.687200000000004</v>
      </c>
      <c r="I611" s="3">
        <v>30</v>
      </c>
      <c r="J611" s="3">
        <v>30</v>
      </c>
      <c r="K611">
        <f t="shared" si="162"/>
        <v>28.658721318779239</v>
      </c>
      <c r="L611">
        <f t="shared" si="169"/>
        <v>0</v>
      </c>
      <c r="M611">
        <f t="shared" si="170"/>
        <v>0</v>
      </c>
      <c r="N611">
        <f t="shared" si="171"/>
        <v>1</v>
      </c>
      <c r="O611">
        <f t="shared" si="172"/>
        <v>0</v>
      </c>
      <c r="P611">
        <f t="shared" si="163"/>
        <v>0</v>
      </c>
      <c r="Q611">
        <f t="shared" si="164"/>
        <v>0</v>
      </c>
      <c r="R611">
        <f t="shared" si="165"/>
        <v>0</v>
      </c>
      <c r="S611">
        <f t="shared" si="166"/>
        <v>1</v>
      </c>
      <c r="T611">
        <f t="shared" si="167"/>
        <v>0</v>
      </c>
      <c r="U611">
        <f t="shared" si="168"/>
        <v>0</v>
      </c>
      <c r="V611">
        <f t="shared" si="173"/>
        <v>1</v>
      </c>
      <c r="W611">
        <f t="shared" si="174"/>
        <v>0</v>
      </c>
      <c r="X611">
        <f t="shared" si="175"/>
        <v>0</v>
      </c>
      <c r="Y611">
        <f t="shared" si="176"/>
        <v>0</v>
      </c>
      <c r="Z611">
        <f t="shared" si="177"/>
        <v>0</v>
      </c>
      <c r="AA611">
        <f t="shared" si="178"/>
        <v>0</v>
      </c>
      <c r="AB611">
        <f t="shared" si="179"/>
        <v>0</v>
      </c>
    </row>
    <row r="612" spans="1:28" x14ac:dyDescent="0.25">
      <c r="A612" s="2" t="s">
        <v>1137</v>
      </c>
      <c r="B612" s="3">
        <v>3</v>
      </c>
      <c r="C612" s="3">
        <v>3</v>
      </c>
      <c r="D612" s="3">
        <v>34</v>
      </c>
      <c r="E612" s="3">
        <v>63.666666666666664</v>
      </c>
      <c r="F612" s="3">
        <v>173.33333333333334</v>
      </c>
      <c r="G612" s="3">
        <v>3</v>
      </c>
      <c r="H612" s="3">
        <v>65.722110000000001</v>
      </c>
      <c r="I612" s="3">
        <v>29</v>
      </c>
      <c r="J612" s="3">
        <v>30</v>
      </c>
      <c r="K612">
        <f t="shared" si="162"/>
        <v>30.061675940900745</v>
      </c>
      <c r="L612">
        <f t="shared" si="169"/>
        <v>0</v>
      </c>
      <c r="M612">
        <f t="shared" si="170"/>
        <v>0</v>
      </c>
      <c r="N612">
        <f t="shared" si="171"/>
        <v>0</v>
      </c>
      <c r="O612">
        <f t="shared" si="172"/>
        <v>1</v>
      </c>
      <c r="P612">
        <f t="shared" si="163"/>
        <v>0</v>
      </c>
      <c r="Q612">
        <f t="shared" si="164"/>
        <v>0</v>
      </c>
      <c r="R612">
        <f t="shared" si="165"/>
        <v>0</v>
      </c>
      <c r="S612">
        <f t="shared" si="166"/>
        <v>0</v>
      </c>
      <c r="T612">
        <f t="shared" si="167"/>
        <v>1</v>
      </c>
      <c r="U612">
        <f t="shared" si="168"/>
        <v>0</v>
      </c>
      <c r="V612">
        <f t="shared" si="173"/>
        <v>1</v>
      </c>
      <c r="W612">
        <f t="shared" si="174"/>
        <v>0</v>
      </c>
      <c r="X612">
        <f t="shared" si="175"/>
        <v>0</v>
      </c>
      <c r="Y612">
        <f t="shared" si="176"/>
        <v>0</v>
      </c>
      <c r="Z612">
        <f t="shared" si="177"/>
        <v>0</v>
      </c>
      <c r="AA612">
        <f t="shared" si="178"/>
        <v>0</v>
      </c>
      <c r="AB612">
        <f t="shared" si="179"/>
        <v>1</v>
      </c>
    </row>
    <row r="613" spans="1:28" x14ac:dyDescent="0.25">
      <c r="A613" s="2" t="s">
        <v>876</v>
      </c>
      <c r="B613" s="3">
        <v>8</v>
      </c>
      <c r="C613" s="3">
        <v>8</v>
      </c>
      <c r="D613" s="3">
        <v>33</v>
      </c>
      <c r="E613" s="3">
        <v>64</v>
      </c>
      <c r="F613" s="3">
        <v>143.375</v>
      </c>
      <c r="G613" s="3">
        <v>8</v>
      </c>
      <c r="H613" s="3">
        <v>67.909649999999999</v>
      </c>
      <c r="I613" s="3">
        <v>29</v>
      </c>
      <c r="J613" s="3">
        <v>30</v>
      </c>
      <c r="K613">
        <f t="shared" si="162"/>
        <v>24.607574462890625</v>
      </c>
      <c r="L613">
        <f t="shared" si="169"/>
        <v>0</v>
      </c>
      <c r="M613">
        <f t="shared" si="170"/>
        <v>1</v>
      </c>
      <c r="N613">
        <f t="shared" si="171"/>
        <v>0</v>
      </c>
      <c r="O613">
        <f t="shared" si="172"/>
        <v>0</v>
      </c>
      <c r="P613">
        <f t="shared" si="163"/>
        <v>1</v>
      </c>
      <c r="Q613">
        <f t="shared" si="164"/>
        <v>0</v>
      </c>
      <c r="R613">
        <f t="shared" si="165"/>
        <v>0</v>
      </c>
      <c r="S613">
        <f t="shared" si="166"/>
        <v>0</v>
      </c>
      <c r="T613">
        <f t="shared" si="167"/>
        <v>0</v>
      </c>
      <c r="U613">
        <f t="shared" si="168"/>
        <v>0</v>
      </c>
      <c r="V613">
        <f t="shared" si="173"/>
        <v>1</v>
      </c>
      <c r="W613">
        <f t="shared" si="174"/>
        <v>0</v>
      </c>
      <c r="X613">
        <f t="shared" si="175"/>
        <v>0</v>
      </c>
      <c r="Y613">
        <f t="shared" si="176"/>
        <v>0</v>
      </c>
      <c r="Z613">
        <f t="shared" si="177"/>
        <v>0</v>
      </c>
      <c r="AA613">
        <f t="shared" si="178"/>
        <v>0</v>
      </c>
      <c r="AB613">
        <f t="shared" si="179"/>
        <v>1</v>
      </c>
    </row>
    <row r="614" spans="1:28" x14ac:dyDescent="0.25">
      <c r="A614" s="2" t="s">
        <v>436</v>
      </c>
      <c r="B614" s="3">
        <v>9</v>
      </c>
      <c r="C614" s="3">
        <v>9</v>
      </c>
      <c r="D614" s="3">
        <v>34</v>
      </c>
      <c r="E614" s="3">
        <v>66.888888888888886</v>
      </c>
      <c r="F614" s="3">
        <v>197.11111111111111</v>
      </c>
      <c r="G614" s="3">
        <v>10</v>
      </c>
      <c r="H614" s="3">
        <v>68.700889999999987</v>
      </c>
      <c r="I614" s="3">
        <v>28</v>
      </c>
      <c r="J614" s="3">
        <v>30</v>
      </c>
      <c r="K614">
        <f t="shared" si="162"/>
        <v>30.971231001865323</v>
      </c>
      <c r="L614">
        <f t="shared" si="169"/>
        <v>0</v>
      </c>
      <c r="M614">
        <f t="shared" si="170"/>
        <v>0</v>
      </c>
      <c r="N614">
        <f t="shared" si="171"/>
        <v>0</v>
      </c>
      <c r="O614">
        <f t="shared" si="172"/>
        <v>1</v>
      </c>
      <c r="P614">
        <f t="shared" si="163"/>
        <v>0</v>
      </c>
      <c r="Q614">
        <f t="shared" si="164"/>
        <v>0</v>
      </c>
      <c r="R614">
        <f t="shared" si="165"/>
        <v>0</v>
      </c>
      <c r="S614">
        <f t="shared" si="166"/>
        <v>0</v>
      </c>
      <c r="T614">
        <f t="shared" si="167"/>
        <v>0</v>
      </c>
      <c r="U614">
        <f t="shared" si="168"/>
        <v>1</v>
      </c>
      <c r="V614">
        <f t="shared" si="173"/>
        <v>1</v>
      </c>
      <c r="W614">
        <f t="shared" si="174"/>
        <v>0</v>
      </c>
      <c r="X614">
        <f t="shared" si="175"/>
        <v>0</v>
      </c>
      <c r="Y614">
        <f t="shared" si="176"/>
        <v>0</v>
      </c>
      <c r="Z614">
        <f t="shared" si="177"/>
        <v>0</v>
      </c>
      <c r="AA614">
        <f t="shared" si="178"/>
        <v>0</v>
      </c>
      <c r="AB614">
        <f t="shared" si="179"/>
        <v>2</v>
      </c>
    </row>
    <row r="615" spans="1:28" x14ac:dyDescent="0.25">
      <c r="A615" s="2" t="s">
        <v>429</v>
      </c>
      <c r="B615" s="3">
        <v>7</v>
      </c>
      <c r="C615" s="3">
        <v>7</v>
      </c>
      <c r="D615" s="3">
        <v>33</v>
      </c>
      <c r="E615" s="3">
        <v>68.142857142857139</v>
      </c>
      <c r="F615" s="3">
        <v>211.14285714285714</v>
      </c>
      <c r="G615" s="3">
        <v>9</v>
      </c>
      <c r="H615" s="3">
        <v>67.266260000000003</v>
      </c>
      <c r="I615" s="3">
        <v>28</v>
      </c>
      <c r="J615" s="3">
        <v>30</v>
      </c>
      <c r="K615">
        <f t="shared" si="162"/>
        <v>31.966202110500202</v>
      </c>
      <c r="L615">
        <f t="shared" si="169"/>
        <v>0</v>
      </c>
      <c r="M615">
        <f t="shared" si="170"/>
        <v>0</v>
      </c>
      <c r="N615">
        <f t="shared" si="171"/>
        <v>0</v>
      </c>
      <c r="O615">
        <f t="shared" si="172"/>
        <v>1</v>
      </c>
      <c r="P615">
        <f t="shared" si="163"/>
        <v>0</v>
      </c>
      <c r="Q615">
        <f t="shared" si="164"/>
        <v>0</v>
      </c>
      <c r="R615">
        <f t="shared" si="165"/>
        <v>0</v>
      </c>
      <c r="S615">
        <f t="shared" si="166"/>
        <v>0</v>
      </c>
      <c r="T615">
        <f t="shared" si="167"/>
        <v>1</v>
      </c>
      <c r="U615">
        <f t="shared" si="168"/>
        <v>0</v>
      </c>
      <c r="V615">
        <f t="shared" si="173"/>
        <v>1</v>
      </c>
      <c r="W615">
        <f t="shared" si="174"/>
        <v>0</v>
      </c>
      <c r="X615">
        <f t="shared" si="175"/>
        <v>0</v>
      </c>
      <c r="Y615">
        <f t="shared" si="176"/>
        <v>0</v>
      </c>
      <c r="Z615">
        <f t="shared" si="177"/>
        <v>0</v>
      </c>
      <c r="AA615">
        <f t="shared" si="178"/>
        <v>0</v>
      </c>
      <c r="AB615">
        <f t="shared" si="179"/>
        <v>2</v>
      </c>
    </row>
    <row r="616" spans="1:28" x14ac:dyDescent="0.25">
      <c r="A616" s="2" t="s">
        <v>507</v>
      </c>
      <c r="B616" s="3">
        <v>5</v>
      </c>
      <c r="C616" s="3">
        <v>5</v>
      </c>
      <c r="D616" s="3">
        <v>33</v>
      </c>
      <c r="E616" s="3">
        <v>66.8</v>
      </c>
      <c r="F616" s="3">
        <v>210.2</v>
      </c>
      <c r="G616" s="3">
        <v>5</v>
      </c>
      <c r="H616" s="3">
        <v>70.568110000000004</v>
      </c>
      <c r="I616" s="3">
        <v>26</v>
      </c>
      <c r="J616" s="3">
        <v>30</v>
      </c>
      <c r="K616">
        <f t="shared" si="162"/>
        <v>33.115789379325186</v>
      </c>
      <c r="L616">
        <f t="shared" si="169"/>
        <v>0</v>
      </c>
      <c r="M616">
        <f t="shared" si="170"/>
        <v>0</v>
      </c>
      <c r="N616">
        <f t="shared" si="171"/>
        <v>0</v>
      </c>
      <c r="O616">
        <f t="shared" si="172"/>
        <v>1</v>
      </c>
      <c r="P616">
        <f t="shared" si="163"/>
        <v>0</v>
      </c>
      <c r="Q616">
        <f t="shared" si="164"/>
        <v>0</v>
      </c>
      <c r="R616">
        <f t="shared" si="165"/>
        <v>0</v>
      </c>
      <c r="S616">
        <f t="shared" si="166"/>
        <v>0</v>
      </c>
      <c r="T616">
        <f t="shared" si="167"/>
        <v>0</v>
      </c>
      <c r="U616">
        <f t="shared" si="168"/>
        <v>1</v>
      </c>
      <c r="V616">
        <f t="shared" si="173"/>
        <v>1</v>
      </c>
      <c r="W616">
        <f t="shared" si="174"/>
        <v>0</v>
      </c>
      <c r="X616">
        <f t="shared" si="175"/>
        <v>0</v>
      </c>
      <c r="Y616">
        <f t="shared" si="176"/>
        <v>0</v>
      </c>
      <c r="Z616">
        <f t="shared" si="177"/>
        <v>0</v>
      </c>
      <c r="AA616">
        <f t="shared" si="178"/>
        <v>0</v>
      </c>
      <c r="AB616">
        <f t="shared" si="179"/>
        <v>4</v>
      </c>
    </row>
    <row r="617" spans="1:28" x14ac:dyDescent="0.25">
      <c r="A617" s="2" t="s">
        <v>1070</v>
      </c>
      <c r="B617" s="3">
        <v>3</v>
      </c>
      <c r="C617" s="3">
        <v>3</v>
      </c>
      <c r="D617" s="3">
        <v>33</v>
      </c>
      <c r="E617" s="3">
        <v>60.333333333333336</v>
      </c>
      <c r="F617" s="3">
        <v>123.33333333333333</v>
      </c>
      <c r="G617" s="3">
        <v>3</v>
      </c>
      <c r="H617" s="3">
        <v>75.846680000000006</v>
      </c>
      <c r="I617" s="3">
        <v>26</v>
      </c>
      <c r="J617" s="3">
        <v>29</v>
      </c>
      <c r="K617">
        <f t="shared" si="162"/>
        <v>23.81886999786331</v>
      </c>
      <c r="L617">
        <f t="shared" si="169"/>
        <v>0</v>
      </c>
      <c r="M617">
        <f t="shared" si="170"/>
        <v>1</v>
      </c>
      <c r="N617">
        <f t="shared" si="171"/>
        <v>0</v>
      </c>
      <c r="O617">
        <f t="shared" si="172"/>
        <v>0</v>
      </c>
      <c r="P617">
        <f t="shared" si="163"/>
        <v>0</v>
      </c>
      <c r="Q617">
        <f t="shared" si="164"/>
        <v>1</v>
      </c>
      <c r="R617">
        <f t="shared" si="165"/>
        <v>0</v>
      </c>
      <c r="S617">
        <f t="shared" si="166"/>
        <v>0</v>
      </c>
      <c r="T617">
        <f t="shared" si="167"/>
        <v>0</v>
      </c>
      <c r="U617">
        <f t="shared" si="168"/>
        <v>0</v>
      </c>
      <c r="V617">
        <f t="shared" si="173"/>
        <v>1</v>
      </c>
      <c r="W617">
        <f t="shared" si="174"/>
        <v>0</v>
      </c>
      <c r="X617">
        <f t="shared" si="175"/>
        <v>0</v>
      </c>
      <c r="Y617">
        <f t="shared" si="176"/>
        <v>0</v>
      </c>
      <c r="Z617">
        <f t="shared" si="177"/>
        <v>0</v>
      </c>
      <c r="AA617">
        <f t="shared" si="178"/>
        <v>0</v>
      </c>
      <c r="AB617">
        <f t="shared" si="179"/>
        <v>3</v>
      </c>
    </row>
    <row r="618" spans="1:28" x14ac:dyDescent="0.25">
      <c r="A618" s="2" t="s">
        <v>182</v>
      </c>
      <c r="B618" s="3">
        <v>10</v>
      </c>
      <c r="C618" s="3">
        <v>10</v>
      </c>
      <c r="D618" s="3">
        <v>33</v>
      </c>
      <c r="E618" s="3">
        <v>67.2</v>
      </c>
      <c r="F618" s="3">
        <v>139.6</v>
      </c>
      <c r="G618" s="3">
        <v>11</v>
      </c>
      <c r="H618" s="3">
        <v>69.993160000000003</v>
      </c>
      <c r="I618" s="3">
        <v>24</v>
      </c>
      <c r="J618" s="3">
        <v>30</v>
      </c>
      <c r="K618">
        <f t="shared" si="162"/>
        <v>21.732125141723355</v>
      </c>
      <c r="L618">
        <f t="shared" si="169"/>
        <v>0</v>
      </c>
      <c r="M618">
        <f t="shared" si="170"/>
        <v>1</v>
      </c>
      <c r="N618">
        <f t="shared" si="171"/>
        <v>0</v>
      </c>
      <c r="O618">
        <f t="shared" si="172"/>
        <v>0</v>
      </c>
      <c r="P618">
        <f t="shared" si="163"/>
        <v>0</v>
      </c>
      <c r="Q618">
        <f t="shared" si="164"/>
        <v>1</v>
      </c>
      <c r="R618">
        <f t="shared" si="165"/>
        <v>0</v>
      </c>
      <c r="S618">
        <f t="shared" si="166"/>
        <v>0</v>
      </c>
      <c r="T618">
        <f t="shared" si="167"/>
        <v>0</v>
      </c>
      <c r="U618">
        <f t="shared" si="168"/>
        <v>0</v>
      </c>
      <c r="V618">
        <f t="shared" si="173"/>
        <v>0</v>
      </c>
      <c r="W618">
        <f t="shared" si="174"/>
        <v>1</v>
      </c>
      <c r="X618">
        <f t="shared" si="175"/>
        <v>0</v>
      </c>
      <c r="Y618">
        <f t="shared" si="176"/>
        <v>1</v>
      </c>
      <c r="Z618">
        <f t="shared" si="177"/>
        <v>0</v>
      </c>
      <c r="AA618">
        <f t="shared" si="178"/>
        <v>0</v>
      </c>
      <c r="AB618">
        <f t="shared" si="179"/>
        <v>6</v>
      </c>
    </row>
    <row r="619" spans="1:28" x14ac:dyDescent="0.25">
      <c r="A619" s="2" t="s">
        <v>109</v>
      </c>
      <c r="B619" s="3">
        <v>8</v>
      </c>
      <c r="C619" s="3">
        <v>7</v>
      </c>
      <c r="D619" s="3">
        <v>34</v>
      </c>
      <c r="E619" s="3">
        <v>72.142857142857139</v>
      </c>
      <c r="F619" s="3">
        <v>223.875</v>
      </c>
      <c r="G619" s="3">
        <v>8</v>
      </c>
      <c r="H619" s="3">
        <v>68.689939999999993</v>
      </c>
      <c r="I619" s="3">
        <v>27</v>
      </c>
      <c r="J619" s="3">
        <v>30</v>
      </c>
      <c r="K619">
        <f t="shared" si="162"/>
        <v>30.239475051465547</v>
      </c>
      <c r="L619">
        <f t="shared" si="169"/>
        <v>0</v>
      </c>
      <c r="M619">
        <f t="shared" si="170"/>
        <v>0</v>
      </c>
      <c r="N619">
        <f t="shared" si="171"/>
        <v>0</v>
      </c>
      <c r="O619">
        <f t="shared" si="172"/>
        <v>1</v>
      </c>
      <c r="P619">
        <f t="shared" si="163"/>
        <v>0</v>
      </c>
      <c r="Q619">
        <f t="shared" si="164"/>
        <v>0</v>
      </c>
      <c r="R619">
        <f t="shared" si="165"/>
        <v>0</v>
      </c>
      <c r="S619">
        <f t="shared" si="166"/>
        <v>0</v>
      </c>
      <c r="T619">
        <f t="shared" si="167"/>
        <v>0</v>
      </c>
      <c r="U619">
        <f t="shared" si="168"/>
        <v>1</v>
      </c>
      <c r="V619">
        <f t="shared" si="173"/>
        <v>1</v>
      </c>
      <c r="W619">
        <f t="shared" si="174"/>
        <v>0</v>
      </c>
      <c r="X619">
        <f t="shared" si="175"/>
        <v>0</v>
      </c>
      <c r="Y619">
        <f t="shared" si="176"/>
        <v>0</v>
      </c>
      <c r="Z619">
        <f t="shared" si="177"/>
        <v>0</v>
      </c>
      <c r="AA619">
        <f t="shared" si="178"/>
        <v>0</v>
      </c>
      <c r="AB619">
        <f t="shared" si="179"/>
        <v>3</v>
      </c>
    </row>
    <row r="620" spans="1:28" x14ac:dyDescent="0.25">
      <c r="A620" s="2" t="s">
        <v>114</v>
      </c>
      <c r="B620" s="3">
        <v>12</v>
      </c>
      <c r="C620" s="3">
        <v>10</v>
      </c>
      <c r="D620" s="3">
        <v>34</v>
      </c>
      <c r="E620" s="3">
        <v>62.1</v>
      </c>
      <c r="F620" s="3">
        <v>144.91666666666666</v>
      </c>
      <c r="G620" s="3">
        <v>12</v>
      </c>
      <c r="H620" s="3">
        <v>61.900070000000021</v>
      </c>
      <c r="I620" s="3">
        <v>29</v>
      </c>
      <c r="J620" s="3">
        <v>30</v>
      </c>
      <c r="K620">
        <f t="shared" si="162"/>
        <v>26.417423631477632</v>
      </c>
      <c r="L620">
        <f t="shared" si="169"/>
        <v>0</v>
      </c>
      <c r="M620">
        <f t="shared" si="170"/>
        <v>0</v>
      </c>
      <c r="N620">
        <f t="shared" si="171"/>
        <v>1</v>
      </c>
      <c r="O620">
        <f t="shared" si="172"/>
        <v>0</v>
      </c>
      <c r="P620">
        <f t="shared" si="163"/>
        <v>0</v>
      </c>
      <c r="Q620">
        <f t="shared" si="164"/>
        <v>0</v>
      </c>
      <c r="R620">
        <f t="shared" si="165"/>
        <v>1</v>
      </c>
      <c r="S620">
        <f t="shared" si="166"/>
        <v>0</v>
      </c>
      <c r="T620">
        <f t="shared" si="167"/>
        <v>0</v>
      </c>
      <c r="U620">
        <f t="shared" si="168"/>
        <v>0</v>
      </c>
      <c r="V620">
        <f t="shared" si="173"/>
        <v>1</v>
      </c>
      <c r="W620">
        <f t="shared" si="174"/>
        <v>0</v>
      </c>
      <c r="X620">
        <f t="shared" si="175"/>
        <v>0</v>
      </c>
      <c r="Y620">
        <f t="shared" si="176"/>
        <v>0</v>
      </c>
      <c r="Z620">
        <f t="shared" si="177"/>
        <v>0</v>
      </c>
      <c r="AA620">
        <f t="shared" si="178"/>
        <v>0</v>
      </c>
      <c r="AB620">
        <f t="shared" si="179"/>
        <v>1</v>
      </c>
    </row>
    <row r="621" spans="1:28" x14ac:dyDescent="0.25">
      <c r="A621" s="2" t="s">
        <v>408</v>
      </c>
      <c r="B621" s="3">
        <v>11</v>
      </c>
      <c r="C621" s="3">
        <v>11</v>
      </c>
      <c r="D621" s="3">
        <v>33</v>
      </c>
      <c r="E621" s="3">
        <v>61</v>
      </c>
      <c r="F621" s="3">
        <v>190.09090909090909</v>
      </c>
      <c r="G621" s="3">
        <v>11</v>
      </c>
      <c r="H621" s="3">
        <v>74.338129999999992</v>
      </c>
      <c r="I621" s="3">
        <v>28</v>
      </c>
      <c r="J621" s="3">
        <v>30</v>
      </c>
      <c r="K621">
        <f t="shared" si="162"/>
        <v>35.913439691187612</v>
      </c>
      <c r="L621">
        <f t="shared" si="169"/>
        <v>0</v>
      </c>
      <c r="M621">
        <f t="shared" si="170"/>
        <v>0</v>
      </c>
      <c r="N621">
        <f t="shared" si="171"/>
        <v>0</v>
      </c>
      <c r="O621">
        <f t="shared" si="172"/>
        <v>1</v>
      </c>
      <c r="P621">
        <f t="shared" si="163"/>
        <v>0</v>
      </c>
      <c r="Q621">
        <f t="shared" si="164"/>
        <v>0</v>
      </c>
      <c r="R621">
        <f t="shared" si="165"/>
        <v>0</v>
      </c>
      <c r="S621">
        <f t="shared" si="166"/>
        <v>0</v>
      </c>
      <c r="T621">
        <f t="shared" si="167"/>
        <v>0</v>
      </c>
      <c r="U621">
        <f t="shared" si="168"/>
        <v>1</v>
      </c>
      <c r="V621">
        <f t="shared" si="173"/>
        <v>1</v>
      </c>
      <c r="W621">
        <f t="shared" si="174"/>
        <v>0</v>
      </c>
      <c r="X621">
        <f t="shared" si="175"/>
        <v>0</v>
      </c>
      <c r="Y621">
        <f t="shared" si="176"/>
        <v>0</v>
      </c>
      <c r="Z621">
        <f t="shared" si="177"/>
        <v>0</v>
      </c>
      <c r="AA621">
        <f t="shared" si="178"/>
        <v>0</v>
      </c>
      <c r="AB621">
        <f t="shared" si="179"/>
        <v>2</v>
      </c>
    </row>
    <row r="622" spans="1:28" x14ac:dyDescent="0.25">
      <c r="A622" s="2" t="s">
        <v>956</v>
      </c>
      <c r="B622" s="3">
        <v>2</v>
      </c>
      <c r="C622" s="3">
        <v>2</v>
      </c>
      <c r="D622" s="3">
        <v>33</v>
      </c>
      <c r="E622" s="3">
        <v>66.5</v>
      </c>
      <c r="F622" s="3">
        <v>120.5</v>
      </c>
      <c r="G622" s="3">
        <v>2</v>
      </c>
      <c r="H622" s="3">
        <v>79.052704000000006</v>
      </c>
      <c r="I622" s="3">
        <v>25</v>
      </c>
      <c r="J622" s="3">
        <v>26</v>
      </c>
      <c r="K622">
        <f t="shared" si="162"/>
        <v>19.155746509129969</v>
      </c>
      <c r="L622">
        <f t="shared" si="169"/>
        <v>0</v>
      </c>
      <c r="M622">
        <f t="shared" si="170"/>
        <v>1</v>
      </c>
      <c r="N622">
        <f t="shared" si="171"/>
        <v>0</v>
      </c>
      <c r="O622">
        <f t="shared" si="172"/>
        <v>0</v>
      </c>
      <c r="P622">
        <f t="shared" si="163"/>
        <v>0</v>
      </c>
      <c r="Q622">
        <f t="shared" si="164"/>
        <v>1</v>
      </c>
      <c r="R622">
        <f t="shared" si="165"/>
        <v>0</v>
      </c>
      <c r="S622">
        <f t="shared" si="166"/>
        <v>0</v>
      </c>
      <c r="T622">
        <f t="shared" si="167"/>
        <v>0</v>
      </c>
      <c r="U622">
        <f t="shared" si="168"/>
        <v>0</v>
      </c>
      <c r="V622">
        <f t="shared" si="173"/>
        <v>1</v>
      </c>
      <c r="W622">
        <f t="shared" si="174"/>
        <v>0</v>
      </c>
      <c r="X622">
        <f t="shared" si="175"/>
        <v>0</v>
      </c>
      <c r="Y622">
        <f t="shared" si="176"/>
        <v>0</v>
      </c>
      <c r="Z622">
        <f t="shared" si="177"/>
        <v>0</v>
      </c>
      <c r="AA622">
        <f t="shared" si="178"/>
        <v>0</v>
      </c>
      <c r="AB622">
        <f t="shared" si="179"/>
        <v>1</v>
      </c>
    </row>
    <row r="623" spans="1:28" x14ac:dyDescent="0.25">
      <c r="A623" s="2" t="s">
        <v>1023</v>
      </c>
      <c r="B623" s="3">
        <v>3</v>
      </c>
      <c r="C623" s="3">
        <v>3</v>
      </c>
      <c r="D623" s="3">
        <v>34</v>
      </c>
      <c r="E623" s="3">
        <v>63.666666666666664</v>
      </c>
      <c r="F623" s="3">
        <v>184.66666666666666</v>
      </c>
      <c r="G623" s="3">
        <v>3</v>
      </c>
      <c r="H623" s="3">
        <v>75.101979999999998</v>
      </c>
      <c r="I623" s="3">
        <v>26</v>
      </c>
      <c r="J623" s="3">
        <v>29</v>
      </c>
      <c r="K623">
        <f t="shared" si="162"/>
        <v>32.027247060113481</v>
      </c>
      <c r="L623">
        <f t="shared" si="169"/>
        <v>0</v>
      </c>
      <c r="M623">
        <f t="shared" si="170"/>
        <v>0</v>
      </c>
      <c r="N623">
        <f t="shared" si="171"/>
        <v>0</v>
      </c>
      <c r="O623">
        <f t="shared" si="172"/>
        <v>1</v>
      </c>
      <c r="P623">
        <f t="shared" si="163"/>
        <v>0</v>
      </c>
      <c r="Q623">
        <f t="shared" si="164"/>
        <v>0</v>
      </c>
      <c r="R623">
        <f t="shared" si="165"/>
        <v>0</v>
      </c>
      <c r="S623">
        <f t="shared" si="166"/>
        <v>0</v>
      </c>
      <c r="T623">
        <f t="shared" si="167"/>
        <v>0</v>
      </c>
      <c r="U623">
        <f t="shared" si="168"/>
        <v>1</v>
      </c>
      <c r="V623">
        <f t="shared" si="173"/>
        <v>1</v>
      </c>
      <c r="W623">
        <f t="shared" si="174"/>
        <v>0</v>
      </c>
      <c r="X623">
        <f t="shared" si="175"/>
        <v>0</v>
      </c>
      <c r="Y623">
        <f t="shared" si="176"/>
        <v>0</v>
      </c>
      <c r="Z623">
        <f t="shared" si="177"/>
        <v>0</v>
      </c>
      <c r="AA623">
        <f t="shared" si="178"/>
        <v>0</v>
      </c>
      <c r="AB623">
        <f t="shared" si="179"/>
        <v>3</v>
      </c>
    </row>
    <row r="624" spans="1:28" x14ac:dyDescent="0.25">
      <c r="A624" s="2" t="s">
        <v>151</v>
      </c>
      <c r="B624" s="3">
        <v>4</v>
      </c>
      <c r="C624" s="3">
        <v>4</v>
      </c>
      <c r="D624" s="3">
        <v>23</v>
      </c>
      <c r="E624" s="3">
        <v>72</v>
      </c>
      <c r="F624" s="3">
        <v>204.5</v>
      </c>
      <c r="G624" s="3">
        <v>4</v>
      </c>
      <c r="H624" s="3">
        <v>73.297745000000006</v>
      </c>
      <c r="I624" s="3">
        <v>27</v>
      </c>
      <c r="J624" s="3">
        <v>29</v>
      </c>
      <c r="K624">
        <f t="shared" si="162"/>
        <v>27.732156635802468</v>
      </c>
      <c r="L624">
        <f t="shared" si="169"/>
        <v>0</v>
      </c>
      <c r="M624">
        <f t="shared" si="170"/>
        <v>0</v>
      </c>
      <c r="N624">
        <f t="shared" si="171"/>
        <v>1</v>
      </c>
      <c r="O624">
        <f t="shared" si="172"/>
        <v>0</v>
      </c>
      <c r="P624">
        <f t="shared" si="163"/>
        <v>0</v>
      </c>
      <c r="Q624">
        <f t="shared" si="164"/>
        <v>0</v>
      </c>
      <c r="R624">
        <f t="shared" si="165"/>
        <v>0</v>
      </c>
      <c r="S624">
        <f t="shared" si="166"/>
        <v>1</v>
      </c>
      <c r="T624">
        <f t="shared" si="167"/>
        <v>0</v>
      </c>
      <c r="U624">
        <f t="shared" si="168"/>
        <v>0</v>
      </c>
      <c r="V624">
        <f t="shared" si="173"/>
        <v>1</v>
      </c>
      <c r="W624">
        <f t="shared" si="174"/>
        <v>0</v>
      </c>
      <c r="X624">
        <f t="shared" si="175"/>
        <v>0</v>
      </c>
      <c r="Y624">
        <f t="shared" si="176"/>
        <v>0</v>
      </c>
      <c r="Z624">
        <f t="shared" si="177"/>
        <v>0</v>
      </c>
      <c r="AA624">
        <f t="shared" si="178"/>
        <v>0</v>
      </c>
      <c r="AB624">
        <f t="shared" si="179"/>
        <v>2</v>
      </c>
    </row>
    <row r="625" spans="1:28" x14ac:dyDescent="0.25">
      <c r="A625" s="2" t="s">
        <v>222</v>
      </c>
      <c r="B625" s="3">
        <v>5</v>
      </c>
      <c r="C625" s="3">
        <v>5</v>
      </c>
      <c r="D625" s="3">
        <v>34</v>
      </c>
      <c r="E625" s="3">
        <v>68</v>
      </c>
      <c r="F625" s="3">
        <v>177.2</v>
      </c>
      <c r="G625" s="3">
        <v>5</v>
      </c>
      <c r="H625" s="3">
        <v>86.299800000000005</v>
      </c>
      <c r="I625" s="3">
        <v>16</v>
      </c>
      <c r="J625" s="3">
        <v>26</v>
      </c>
      <c r="K625">
        <f t="shared" si="162"/>
        <v>26.940224913494809</v>
      </c>
      <c r="L625">
        <f t="shared" si="169"/>
        <v>0</v>
      </c>
      <c r="M625">
        <f t="shared" si="170"/>
        <v>0</v>
      </c>
      <c r="N625">
        <f t="shared" si="171"/>
        <v>1</v>
      </c>
      <c r="O625">
        <f t="shared" si="172"/>
        <v>0</v>
      </c>
      <c r="P625">
        <f t="shared" si="163"/>
        <v>0</v>
      </c>
      <c r="Q625">
        <f t="shared" si="164"/>
        <v>0</v>
      </c>
      <c r="R625">
        <f t="shared" si="165"/>
        <v>0</v>
      </c>
      <c r="S625">
        <f t="shared" si="166"/>
        <v>1</v>
      </c>
      <c r="T625">
        <f t="shared" si="167"/>
        <v>0</v>
      </c>
      <c r="U625">
        <f t="shared" si="168"/>
        <v>0</v>
      </c>
      <c r="V625">
        <f t="shared" si="173"/>
        <v>0</v>
      </c>
      <c r="W625">
        <f t="shared" si="174"/>
        <v>1</v>
      </c>
      <c r="X625">
        <f t="shared" si="175"/>
        <v>0</v>
      </c>
      <c r="Y625">
        <f t="shared" si="176"/>
        <v>0</v>
      </c>
      <c r="Z625">
        <f t="shared" si="177"/>
        <v>1</v>
      </c>
      <c r="AA625">
        <f t="shared" si="178"/>
        <v>0</v>
      </c>
      <c r="AB625">
        <f t="shared" si="179"/>
        <v>10</v>
      </c>
    </row>
    <row r="626" spans="1:28" x14ac:dyDescent="0.25">
      <c r="A626" s="2" t="s">
        <v>530</v>
      </c>
      <c r="B626" s="3">
        <v>9</v>
      </c>
      <c r="C626" s="3">
        <v>8</v>
      </c>
      <c r="D626" s="3">
        <v>34</v>
      </c>
      <c r="E626" s="3">
        <v>65.25</v>
      </c>
      <c r="F626" s="3">
        <v>195.44444444444446</v>
      </c>
      <c r="G626" s="3">
        <v>9</v>
      </c>
      <c r="H626" s="3">
        <v>79.542779999999993</v>
      </c>
      <c r="I626" s="3">
        <v>21</v>
      </c>
      <c r="J626" s="3">
        <v>28</v>
      </c>
      <c r="K626">
        <f t="shared" si="162"/>
        <v>32.27138637294096</v>
      </c>
      <c r="L626">
        <f t="shared" si="169"/>
        <v>0</v>
      </c>
      <c r="M626">
        <f t="shared" si="170"/>
        <v>0</v>
      </c>
      <c r="N626">
        <f t="shared" si="171"/>
        <v>0</v>
      </c>
      <c r="O626">
        <f t="shared" si="172"/>
        <v>1</v>
      </c>
      <c r="P626">
        <f t="shared" si="163"/>
        <v>0</v>
      </c>
      <c r="Q626">
        <f t="shared" si="164"/>
        <v>0</v>
      </c>
      <c r="R626">
        <f t="shared" si="165"/>
        <v>0</v>
      </c>
      <c r="S626">
        <f t="shared" si="166"/>
        <v>0</v>
      </c>
      <c r="T626">
        <f t="shared" si="167"/>
        <v>0</v>
      </c>
      <c r="U626">
        <f t="shared" si="168"/>
        <v>1</v>
      </c>
      <c r="V626">
        <f t="shared" si="173"/>
        <v>0</v>
      </c>
      <c r="W626">
        <f t="shared" si="174"/>
        <v>1</v>
      </c>
      <c r="X626">
        <f t="shared" si="175"/>
        <v>0</v>
      </c>
      <c r="Y626">
        <f t="shared" si="176"/>
        <v>0</v>
      </c>
      <c r="Z626">
        <f t="shared" si="177"/>
        <v>0</v>
      </c>
      <c r="AA626">
        <f t="shared" si="178"/>
        <v>1</v>
      </c>
      <c r="AB626">
        <f t="shared" si="179"/>
        <v>7</v>
      </c>
    </row>
    <row r="627" spans="1:28" x14ac:dyDescent="0.25">
      <c r="A627" s="2" t="s">
        <v>821</v>
      </c>
      <c r="B627" s="3">
        <v>4</v>
      </c>
      <c r="C627" s="3">
        <v>4</v>
      </c>
      <c r="D627" s="3">
        <v>33</v>
      </c>
      <c r="E627" s="3">
        <v>65.75</v>
      </c>
      <c r="F627" s="3">
        <v>144</v>
      </c>
      <c r="G627" s="3">
        <v>5</v>
      </c>
      <c r="H627" s="3">
        <v>79.164955000000006</v>
      </c>
      <c r="I627" s="3">
        <v>9</v>
      </c>
      <c r="J627" s="3">
        <v>29</v>
      </c>
      <c r="K627">
        <f t="shared" si="162"/>
        <v>23.416732929491534</v>
      </c>
      <c r="L627">
        <f t="shared" si="169"/>
        <v>0</v>
      </c>
      <c r="M627">
        <f t="shared" si="170"/>
        <v>1</v>
      </c>
      <c r="N627">
        <f t="shared" si="171"/>
        <v>0</v>
      </c>
      <c r="O627">
        <f t="shared" si="172"/>
        <v>0</v>
      </c>
      <c r="P627">
        <f t="shared" si="163"/>
        <v>0</v>
      </c>
      <c r="Q627">
        <f t="shared" si="164"/>
        <v>1</v>
      </c>
      <c r="R627">
        <f t="shared" si="165"/>
        <v>0</v>
      </c>
      <c r="S627">
        <f t="shared" si="166"/>
        <v>0</v>
      </c>
      <c r="T627">
        <f t="shared" si="167"/>
        <v>0</v>
      </c>
      <c r="U627">
        <f t="shared" si="168"/>
        <v>0</v>
      </c>
      <c r="V627">
        <f t="shared" si="173"/>
        <v>0</v>
      </c>
      <c r="W627">
        <f t="shared" si="174"/>
        <v>1</v>
      </c>
      <c r="X627">
        <f t="shared" si="175"/>
        <v>0</v>
      </c>
      <c r="Y627">
        <f t="shared" si="176"/>
        <v>1</v>
      </c>
      <c r="Z627">
        <f t="shared" si="177"/>
        <v>0</v>
      </c>
      <c r="AA627">
        <f t="shared" si="178"/>
        <v>0</v>
      </c>
      <c r="AB627">
        <f t="shared" si="179"/>
        <v>20</v>
      </c>
    </row>
    <row r="628" spans="1:28" x14ac:dyDescent="0.25">
      <c r="A628" s="2" t="s">
        <v>484</v>
      </c>
      <c r="B628" s="3">
        <v>4</v>
      </c>
      <c r="C628" s="3">
        <v>3</v>
      </c>
      <c r="D628" s="3">
        <v>33</v>
      </c>
      <c r="E628" s="3">
        <v>71</v>
      </c>
      <c r="F628" s="3">
        <v>220.25</v>
      </c>
      <c r="G628" s="3">
        <v>4</v>
      </c>
      <c r="H628" s="3">
        <v>48.106777000000001</v>
      </c>
      <c r="I628" s="3">
        <v>28</v>
      </c>
      <c r="J628" s="3">
        <v>30</v>
      </c>
      <c r="K628">
        <f t="shared" si="162"/>
        <v>30.715284665740924</v>
      </c>
      <c r="L628">
        <f t="shared" si="169"/>
        <v>0</v>
      </c>
      <c r="M628">
        <f t="shared" si="170"/>
        <v>0</v>
      </c>
      <c r="N628">
        <f t="shared" si="171"/>
        <v>0</v>
      </c>
      <c r="O628">
        <f t="shared" si="172"/>
        <v>1</v>
      </c>
      <c r="P628">
        <f t="shared" si="163"/>
        <v>0</v>
      </c>
      <c r="Q628">
        <f t="shared" si="164"/>
        <v>0</v>
      </c>
      <c r="R628">
        <f t="shared" si="165"/>
        <v>0</v>
      </c>
      <c r="S628">
        <f t="shared" si="166"/>
        <v>0</v>
      </c>
      <c r="T628">
        <f t="shared" si="167"/>
        <v>1</v>
      </c>
      <c r="U628">
        <f t="shared" si="168"/>
        <v>0</v>
      </c>
      <c r="V628">
        <f t="shared" si="173"/>
        <v>1</v>
      </c>
      <c r="W628">
        <f t="shared" si="174"/>
        <v>0</v>
      </c>
      <c r="X628">
        <f t="shared" si="175"/>
        <v>0</v>
      </c>
      <c r="Y628">
        <f t="shared" si="176"/>
        <v>0</v>
      </c>
      <c r="Z628">
        <f t="shared" si="177"/>
        <v>0</v>
      </c>
      <c r="AA628">
        <f t="shared" si="178"/>
        <v>0</v>
      </c>
      <c r="AB628">
        <f t="shared" si="179"/>
        <v>2</v>
      </c>
    </row>
    <row r="629" spans="1:28" x14ac:dyDescent="0.25">
      <c r="A629" s="2" t="s">
        <v>142</v>
      </c>
      <c r="B629" s="3">
        <v>15</v>
      </c>
      <c r="C629" s="3">
        <v>6</v>
      </c>
      <c r="D629" s="3">
        <v>23</v>
      </c>
      <c r="E629" s="3">
        <v>64.833333333333329</v>
      </c>
      <c r="F629" s="3">
        <v>174.46666666666667</v>
      </c>
      <c r="G629" s="3">
        <v>16</v>
      </c>
      <c r="H629" s="3">
        <v>80.372344999999996</v>
      </c>
      <c r="I629" s="3">
        <v>23</v>
      </c>
      <c r="J629" s="3">
        <v>30</v>
      </c>
      <c r="K629">
        <f t="shared" si="162"/>
        <v>29.179045869377024</v>
      </c>
      <c r="L629">
        <f t="shared" si="169"/>
        <v>0</v>
      </c>
      <c r="M629">
        <f t="shared" si="170"/>
        <v>0</v>
      </c>
      <c r="N629">
        <f t="shared" si="171"/>
        <v>1</v>
      </c>
      <c r="O629">
        <f t="shared" si="172"/>
        <v>0</v>
      </c>
      <c r="P629">
        <f t="shared" si="163"/>
        <v>0</v>
      </c>
      <c r="Q629">
        <f t="shared" si="164"/>
        <v>0</v>
      </c>
      <c r="R629">
        <f t="shared" si="165"/>
        <v>0</v>
      </c>
      <c r="S629">
        <f t="shared" si="166"/>
        <v>1</v>
      </c>
      <c r="T629">
        <f t="shared" si="167"/>
        <v>0</v>
      </c>
      <c r="U629">
        <f t="shared" si="168"/>
        <v>0</v>
      </c>
      <c r="V629">
        <f t="shared" si="173"/>
        <v>0</v>
      </c>
      <c r="W629">
        <f t="shared" si="174"/>
        <v>1</v>
      </c>
      <c r="X629">
        <f t="shared" si="175"/>
        <v>0</v>
      </c>
      <c r="Y629">
        <f t="shared" si="176"/>
        <v>0</v>
      </c>
      <c r="Z629">
        <f t="shared" si="177"/>
        <v>1</v>
      </c>
      <c r="AA629">
        <f t="shared" si="178"/>
        <v>0</v>
      </c>
      <c r="AB629">
        <f t="shared" si="179"/>
        <v>7</v>
      </c>
    </row>
    <row r="630" spans="1:28" x14ac:dyDescent="0.25">
      <c r="A630" s="2" t="s">
        <v>671</v>
      </c>
      <c r="B630" s="3">
        <v>11</v>
      </c>
      <c r="C630" s="3">
        <v>11</v>
      </c>
      <c r="D630" s="3">
        <v>23</v>
      </c>
      <c r="E630" s="3">
        <v>60</v>
      </c>
      <c r="F630" s="3">
        <v>110.90909090909091</v>
      </c>
      <c r="G630" s="3">
        <v>12</v>
      </c>
      <c r="H630" s="3">
        <v>74.978780000000015</v>
      </c>
      <c r="I630" s="3">
        <v>28</v>
      </c>
      <c r="J630" s="3">
        <v>30</v>
      </c>
      <c r="K630">
        <f t="shared" si="162"/>
        <v>21.658080808080808</v>
      </c>
      <c r="L630">
        <f t="shared" si="169"/>
        <v>0</v>
      </c>
      <c r="M630">
        <f t="shared" si="170"/>
        <v>1</v>
      </c>
      <c r="N630">
        <f t="shared" si="171"/>
        <v>0</v>
      </c>
      <c r="O630">
        <f t="shared" si="172"/>
        <v>0</v>
      </c>
      <c r="P630">
        <f t="shared" si="163"/>
        <v>0</v>
      </c>
      <c r="Q630">
        <f t="shared" si="164"/>
        <v>1</v>
      </c>
      <c r="R630">
        <f t="shared" si="165"/>
        <v>0</v>
      </c>
      <c r="S630">
        <f t="shared" si="166"/>
        <v>0</v>
      </c>
      <c r="T630">
        <f t="shared" si="167"/>
        <v>0</v>
      </c>
      <c r="U630">
        <f t="shared" si="168"/>
        <v>0</v>
      </c>
      <c r="V630">
        <f t="shared" si="173"/>
        <v>1</v>
      </c>
      <c r="W630">
        <f t="shared" si="174"/>
        <v>0</v>
      </c>
      <c r="X630">
        <f t="shared" si="175"/>
        <v>0</v>
      </c>
      <c r="Y630">
        <f t="shared" si="176"/>
        <v>0</v>
      </c>
      <c r="Z630">
        <f t="shared" si="177"/>
        <v>0</v>
      </c>
      <c r="AA630">
        <f t="shared" si="178"/>
        <v>0</v>
      </c>
      <c r="AB630">
        <f t="shared" si="179"/>
        <v>2</v>
      </c>
    </row>
    <row r="631" spans="1:28" x14ac:dyDescent="0.25">
      <c r="A631" s="2" t="s">
        <v>898</v>
      </c>
      <c r="B631" s="3">
        <v>5</v>
      </c>
      <c r="C631" s="3">
        <v>5</v>
      </c>
      <c r="D631" s="3">
        <v>33</v>
      </c>
      <c r="E631" s="3">
        <v>70.400000000000006</v>
      </c>
      <c r="F631" s="3">
        <v>244</v>
      </c>
      <c r="G631" s="3">
        <v>5</v>
      </c>
      <c r="H631" s="3">
        <v>70.064340000000001</v>
      </c>
      <c r="I631" s="3">
        <v>26</v>
      </c>
      <c r="J631" s="3">
        <v>28</v>
      </c>
      <c r="K631">
        <f t="shared" si="162"/>
        <v>34.60985924586776</v>
      </c>
      <c r="L631">
        <f t="shared" si="169"/>
        <v>0</v>
      </c>
      <c r="M631">
        <f t="shared" si="170"/>
        <v>0</v>
      </c>
      <c r="N631">
        <f t="shared" si="171"/>
        <v>0</v>
      </c>
      <c r="O631">
        <f t="shared" si="172"/>
        <v>1</v>
      </c>
      <c r="P631">
        <f t="shared" si="163"/>
        <v>0</v>
      </c>
      <c r="Q631">
        <f t="shared" si="164"/>
        <v>0</v>
      </c>
      <c r="R631">
        <f t="shared" si="165"/>
        <v>0</v>
      </c>
      <c r="S631">
        <f t="shared" si="166"/>
        <v>0</v>
      </c>
      <c r="T631">
        <f t="shared" si="167"/>
        <v>0</v>
      </c>
      <c r="U631">
        <f t="shared" si="168"/>
        <v>1</v>
      </c>
      <c r="V631">
        <f t="shared" si="173"/>
        <v>1</v>
      </c>
      <c r="W631">
        <f t="shared" si="174"/>
        <v>0</v>
      </c>
      <c r="X631">
        <f t="shared" si="175"/>
        <v>0</v>
      </c>
      <c r="Y631">
        <f t="shared" si="176"/>
        <v>0</v>
      </c>
      <c r="Z631">
        <f t="shared" si="177"/>
        <v>0</v>
      </c>
      <c r="AA631">
        <f t="shared" si="178"/>
        <v>0</v>
      </c>
      <c r="AB631">
        <f t="shared" si="179"/>
        <v>2</v>
      </c>
    </row>
    <row r="632" spans="1:28" x14ac:dyDescent="0.25">
      <c r="A632" s="2" t="s">
        <v>698</v>
      </c>
      <c r="B632" s="3">
        <v>5</v>
      </c>
      <c r="C632" s="3">
        <v>4</v>
      </c>
      <c r="D632" s="3">
        <v>34</v>
      </c>
      <c r="E632" s="3">
        <v>69</v>
      </c>
      <c r="F632" s="3">
        <v>195.6</v>
      </c>
      <c r="G632" s="3">
        <v>6</v>
      </c>
      <c r="H632" s="3">
        <v>60.301162999999995</v>
      </c>
      <c r="I632" s="3">
        <v>27</v>
      </c>
      <c r="J632" s="3">
        <v>30</v>
      </c>
      <c r="K632">
        <f t="shared" si="162"/>
        <v>28.881915563957151</v>
      </c>
      <c r="L632">
        <f t="shared" si="169"/>
        <v>0</v>
      </c>
      <c r="M632">
        <f t="shared" si="170"/>
        <v>0</v>
      </c>
      <c r="N632">
        <f t="shared" si="171"/>
        <v>1</v>
      </c>
      <c r="O632">
        <f t="shared" si="172"/>
        <v>0</v>
      </c>
      <c r="P632">
        <f t="shared" si="163"/>
        <v>0</v>
      </c>
      <c r="Q632">
        <f t="shared" si="164"/>
        <v>0</v>
      </c>
      <c r="R632">
        <f t="shared" si="165"/>
        <v>1</v>
      </c>
      <c r="S632">
        <f t="shared" si="166"/>
        <v>0</v>
      </c>
      <c r="T632">
        <f t="shared" si="167"/>
        <v>0</v>
      </c>
      <c r="U632">
        <f t="shared" si="168"/>
        <v>0</v>
      </c>
      <c r="V632">
        <f t="shared" si="173"/>
        <v>1</v>
      </c>
      <c r="W632">
        <f t="shared" si="174"/>
        <v>0</v>
      </c>
      <c r="X632">
        <f t="shared" si="175"/>
        <v>0</v>
      </c>
      <c r="Y632">
        <f t="shared" si="176"/>
        <v>0</v>
      </c>
      <c r="Z632">
        <f t="shared" si="177"/>
        <v>0</v>
      </c>
      <c r="AA632">
        <f t="shared" si="178"/>
        <v>0</v>
      </c>
      <c r="AB632">
        <f t="shared" si="179"/>
        <v>3</v>
      </c>
    </row>
    <row r="633" spans="1:28" x14ac:dyDescent="0.25">
      <c r="A633" s="2" t="s">
        <v>685</v>
      </c>
      <c r="B633" s="3">
        <v>11</v>
      </c>
      <c r="C633" s="3">
        <v>8</v>
      </c>
      <c r="D633" s="3">
        <v>33</v>
      </c>
      <c r="E633" s="3">
        <v>59.25</v>
      </c>
      <c r="F633" s="3">
        <v>133.72727272727272</v>
      </c>
      <c r="G633" s="3">
        <v>11</v>
      </c>
      <c r="H633" s="3">
        <v>74.688570000000013</v>
      </c>
      <c r="I633" s="3">
        <v>28</v>
      </c>
      <c r="J633" s="3">
        <v>30</v>
      </c>
      <c r="K633">
        <f t="shared" si="162"/>
        <v>26.779261935166435</v>
      </c>
      <c r="L633">
        <f t="shared" si="169"/>
        <v>0</v>
      </c>
      <c r="M633">
        <f t="shared" si="170"/>
        <v>0</v>
      </c>
      <c r="N633">
        <f t="shared" si="171"/>
        <v>1</v>
      </c>
      <c r="O633">
        <f t="shared" si="172"/>
        <v>0</v>
      </c>
      <c r="P633">
        <f t="shared" si="163"/>
        <v>0</v>
      </c>
      <c r="Q633">
        <f t="shared" si="164"/>
        <v>0</v>
      </c>
      <c r="R633">
        <f t="shared" si="165"/>
        <v>0</v>
      </c>
      <c r="S633">
        <f t="shared" si="166"/>
        <v>1</v>
      </c>
      <c r="T633">
        <f t="shared" si="167"/>
        <v>0</v>
      </c>
      <c r="U633">
        <f t="shared" si="168"/>
        <v>0</v>
      </c>
      <c r="V633">
        <f t="shared" si="173"/>
        <v>1</v>
      </c>
      <c r="W633">
        <f t="shared" si="174"/>
        <v>0</v>
      </c>
      <c r="X633">
        <f t="shared" si="175"/>
        <v>0</v>
      </c>
      <c r="Y633">
        <f t="shared" si="176"/>
        <v>0</v>
      </c>
      <c r="Z633">
        <f t="shared" si="177"/>
        <v>0</v>
      </c>
      <c r="AA633">
        <f t="shared" si="178"/>
        <v>0</v>
      </c>
      <c r="AB633">
        <f t="shared" si="179"/>
        <v>2</v>
      </c>
    </row>
    <row r="634" spans="1:28" x14ac:dyDescent="0.25">
      <c r="A634" s="2" t="s">
        <v>49</v>
      </c>
      <c r="B634" s="3">
        <v>7</v>
      </c>
      <c r="C634" s="3">
        <v>7</v>
      </c>
      <c r="D634" s="3">
        <v>23</v>
      </c>
      <c r="E634" s="3">
        <v>61</v>
      </c>
      <c r="F634" s="3">
        <v>139.42857142857142</v>
      </c>
      <c r="G634" s="3">
        <v>7</v>
      </c>
      <c r="H634" s="3">
        <v>58.954140000000002</v>
      </c>
      <c r="I634" s="3">
        <v>28</v>
      </c>
      <c r="J634" s="3">
        <v>30</v>
      </c>
      <c r="K634">
        <f t="shared" si="162"/>
        <v>26.341920374707257</v>
      </c>
      <c r="L634">
        <f t="shared" si="169"/>
        <v>0</v>
      </c>
      <c r="M634">
        <f t="shared" si="170"/>
        <v>0</v>
      </c>
      <c r="N634">
        <f t="shared" si="171"/>
        <v>1</v>
      </c>
      <c r="O634">
        <f t="shared" si="172"/>
        <v>0</v>
      </c>
      <c r="P634">
        <f t="shared" si="163"/>
        <v>0</v>
      </c>
      <c r="Q634">
        <f t="shared" si="164"/>
        <v>0</v>
      </c>
      <c r="R634">
        <f t="shared" si="165"/>
        <v>1</v>
      </c>
      <c r="S634">
        <f t="shared" si="166"/>
        <v>0</v>
      </c>
      <c r="T634">
        <f t="shared" si="167"/>
        <v>0</v>
      </c>
      <c r="U634">
        <f t="shared" si="168"/>
        <v>0</v>
      </c>
      <c r="V634">
        <f t="shared" si="173"/>
        <v>1</v>
      </c>
      <c r="W634">
        <f t="shared" si="174"/>
        <v>0</v>
      </c>
      <c r="X634">
        <f t="shared" si="175"/>
        <v>0</v>
      </c>
      <c r="Y634">
        <f t="shared" si="176"/>
        <v>0</v>
      </c>
      <c r="Z634">
        <f t="shared" si="177"/>
        <v>0</v>
      </c>
      <c r="AA634">
        <f t="shared" si="178"/>
        <v>0</v>
      </c>
      <c r="AB634">
        <f t="shared" si="179"/>
        <v>2</v>
      </c>
    </row>
    <row r="635" spans="1:28" x14ac:dyDescent="0.25">
      <c r="A635" s="2" t="s">
        <v>582</v>
      </c>
      <c r="B635" s="3">
        <v>7</v>
      </c>
      <c r="C635" s="3">
        <v>7</v>
      </c>
      <c r="D635" s="3">
        <v>44</v>
      </c>
      <c r="E635" s="3">
        <v>64</v>
      </c>
      <c r="F635" s="3">
        <v>148.28571428571428</v>
      </c>
      <c r="G635" s="3">
        <v>7</v>
      </c>
      <c r="H635" s="3">
        <v>69.984939999999995</v>
      </c>
      <c r="I635" s="3">
        <v>29</v>
      </c>
      <c r="J635" s="3">
        <v>30</v>
      </c>
      <c r="K635">
        <f t="shared" si="162"/>
        <v>25.450404575892854</v>
      </c>
      <c r="L635">
        <f t="shared" si="169"/>
        <v>0</v>
      </c>
      <c r="M635">
        <f t="shared" si="170"/>
        <v>0</v>
      </c>
      <c r="N635">
        <f t="shared" si="171"/>
        <v>1</v>
      </c>
      <c r="O635">
        <f t="shared" si="172"/>
        <v>0</v>
      </c>
      <c r="P635">
        <f t="shared" si="163"/>
        <v>0</v>
      </c>
      <c r="Q635">
        <f t="shared" si="164"/>
        <v>0</v>
      </c>
      <c r="R635">
        <f t="shared" si="165"/>
        <v>0</v>
      </c>
      <c r="S635">
        <f t="shared" si="166"/>
        <v>1</v>
      </c>
      <c r="T635">
        <f t="shared" si="167"/>
        <v>0</v>
      </c>
      <c r="U635">
        <f t="shared" si="168"/>
        <v>0</v>
      </c>
      <c r="V635">
        <f t="shared" si="173"/>
        <v>1</v>
      </c>
      <c r="W635">
        <f t="shared" si="174"/>
        <v>0</v>
      </c>
      <c r="X635">
        <f t="shared" si="175"/>
        <v>0</v>
      </c>
      <c r="Y635">
        <f t="shared" si="176"/>
        <v>0</v>
      </c>
      <c r="Z635">
        <f t="shared" si="177"/>
        <v>0</v>
      </c>
      <c r="AA635">
        <f t="shared" si="178"/>
        <v>0</v>
      </c>
      <c r="AB635">
        <f t="shared" si="179"/>
        <v>1</v>
      </c>
    </row>
    <row r="636" spans="1:28" x14ac:dyDescent="0.25">
      <c r="A636" s="2" t="s">
        <v>645</v>
      </c>
      <c r="B636" s="3">
        <v>16</v>
      </c>
      <c r="C636" s="3">
        <v>12</v>
      </c>
      <c r="D636" s="3">
        <v>23</v>
      </c>
      <c r="E636" s="3">
        <v>70</v>
      </c>
      <c r="F636" s="3">
        <v>209.3125</v>
      </c>
      <c r="G636" s="3">
        <v>16</v>
      </c>
      <c r="H636" s="3">
        <v>59.832992999999995</v>
      </c>
      <c r="I636" s="3">
        <v>28</v>
      </c>
      <c r="J636" s="3">
        <v>30</v>
      </c>
      <c r="K636">
        <f t="shared" si="162"/>
        <v>30.029936224489795</v>
      </c>
      <c r="L636">
        <f t="shared" si="169"/>
        <v>0</v>
      </c>
      <c r="M636">
        <f t="shared" si="170"/>
        <v>0</v>
      </c>
      <c r="N636">
        <f t="shared" si="171"/>
        <v>0</v>
      </c>
      <c r="O636">
        <f t="shared" si="172"/>
        <v>1</v>
      </c>
      <c r="P636">
        <f t="shared" si="163"/>
        <v>0</v>
      </c>
      <c r="Q636">
        <f t="shared" si="164"/>
        <v>0</v>
      </c>
      <c r="R636">
        <f t="shared" si="165"/>
        <v>0</v>
      </c>
      <c r="S636">
        <f t="shared" si="166"/>
        <v>0</v>
      </c>
      <c r="T636">
        <f t="shared" si="167"/>
        <v>1</v>
      </c>
      <c r="U636">
        <f t="shared" si="168"/>
        <v>0</v>
      </c>
      <c r="V636">
        <f t="shared" si="173"/>
        <v>1</v>
      </c>
      <c r="W636">
        <f t="shared" si="174"/>
        <v>0</v>
      </c>
      <c r="X636">
        <f t="shared" si="175"/>
        <v>0</v>
      </c>
      <c r="Y636">
        <f t="shared" si="176"/>
        <v>0</v>
      </c>
      <c r="Z636">
        <f t="shared" si="177"/>
        <v>0</v>
      </c>
      <c r="AA636">
        <f t="shared" si="178"/>
        <v>0</v>
      </c>
      <c r="AB636">
        <f t="shared" si="179"/>
        <v>2</v>
      </c>
    </row>
    <row r="637" spans="1:28" x14ac:dyDescent="0.25">
      <c r="A637" s="2" t="s">
        <v>1197</v>
      </c>
      <c r="B637" s="3">
        <v>2</v>
      </c>
      <c r="C637" s="3">
        <v>2</v>
      </c>
      <c r="D637" s="3">
        <v>34</v>
      </c>
      <c r="E637" s="3">
        <v>72</v>
      </c>
      <c r="F637" s="3">
        <v>239.5</v>
      </c>
      <c r="G637" s="3">
        <v>2</v>
      </c>
      <c r="H637" s="3">
        <v>77.541409999999999</v>
      </c>
      <c r="I637" s="3">
        <v>14</v>
      </c>
      <c r="J637" s="3">
        <v>22</v>
      </c>
      <c r="K637">
        <f t="shared" si="162"/>
        <v>32.478491512345677</v>
      </c>
      <c r="L637">
        <f t="shared" si="169"/>
        <v>0</v>
      </c>
      <c r="M637">
        <f t="shared" si="170"/>
        <v>0</v>
      </c>
      <c r="N637">
        <f t="shared" si="171"/>
        <v>0</v>
      </c>
      <c r="O637">
        <f t="shared" si="172"/>
        <v>1</v>
      </c>
      <c r="P637">
        <f t="shared" si="163"/>
        <v>0</v>
      </c>
      <c r="Q637">
        <f t="shared" si="164"/>
        <v>0</v>
      </c>
      <c r="R637">
        <f t="shared" si="165"/>
        <v>0</v>
      </c>
      <c r="S637">
        <f t="shared" si="166"/>
        <v>0</v>
      </c>
      <c r="T637">
        <f t="shared" si="167"/>
        <v>0</v>
      </c>
      <c r="U637">
        <f t="shared" si="168"/>
        <v>1</v>
      </c>
      <c r="V637">
        <f t="shared" si="173"/>
        <v>0</v>
      </c>
      <c r="W637">
        <f t="shared" si="174"/>
        <v>1</v>
      </c>
      <c r="X637">
        <f t="shared" si="175"/>
        <v>0</v>
      </c>
      <c r="Y637">
        <f t="shared" si="176"/>
        <v>0</v>
      </c>
      <c r="Z637">
        <f t="shared" si="177"/>
        <v>0</v>
      </c>
      <c r="AA637">
        <f t="shared" si="178"/>
        <v>1</v>
      </c>
      <c r="AB637">
        <f t="shared" si="179"/>
        <v>8</v>
      </c>
    </row>
    <row r="638" spans="1:28" x14ac:dyDescent="0.25">
      <c r="A638" s="2" t="s">
        <v>888</v>
      </c>
      <c r="B638" s="3">
        <v>3</v>
      </c>
      <c r="C638" s="3">
        <v>3</v>
      </c>
      <c r="D638" s="3">
        <v>34</v>
      </c>
      <c r="E638" s="3">
        <v>79</v>
      </c>
      <c r="F638" s="3">
        <v>256.33333333333331</v>
      </c>
      <c r="G638" s="3">
        <v>5</v>
      </c>
      <c r="H638" s="3">
        <v>56.290210000000002</v>
      </c>
      <c r="I638" s="3">
        <v>27</v>
      </c>
      <c r="J638" s="3">
        <v>30</v>
      </c>
      <c r="K638">
        <f t="shared" si="162"/>
        <v>28.873951823959832</v>
      </c>
      <c r="L638">
        <f t="shared" si="169"/>
        <v>0</v>
      </c>
      <c r="M638">
        <f t="shared" si="170"/>
        <v>0</v>
      </c>
      <c r="N638">
        <f t="shared" si="171"/>
        <v>1</v>
      </c>
      <c r="O638">
        <f t="shared" si="172"/>
        <v>0</v>
      </c>
      <c r="P638">
        <f t="shared" si="163"/>
        <v>0</v>
      </c>
      <c r="Q638">
        <f t="shared" si="164"/>
        <v>0</v>
      </c>
      <c r="R638">
        <f t="shared" si="165"/>
        <v>1</v>
      </c>
      <c r="S638">
        <f t="shared" si="166"/>
        <v>0</v>
      </c>
      <c r="T638">
        <f t="shared" si="167"/>
        <v>0</v>
      </c>
      <c r="U638">
        <f t="shared" si="168"/>
        <v>0</v>
      </c>
      <c r="V638">
        <f t="shared" si="173"/>
        <v>1</v>
      </c>
      <c r="W638">
        <f t="shared" si="174"/>
        <v>0</v>
      </c>
      <c r="X638">
        <f t="shared" si="175"/>
        <v>0</v>
      </c>
      <c r="Y638">
        <f t="shared" si="176"/>
        <v>0</v>
      </c>
      <c r="Z638">
        <f t="shared" si="177"/>
        <v>0</v>
      </c>
      <c r="AA638">
        <f t="shared" si="178"/>
        <v>0</v>
      </c>
      <c r="AB638">
        <f t="shared" si="179"/>
        <v>3</v>
      </c>
    </row>
    <row r="639" spans="1:28" x14ac:dyDescent="0.25">
      <c r="A639" s="2" t="s">
        <v>901</v>
      </c>
      <c r="B639" s="3">
        <v>5</v>
      </c>
      <c r="C639" s="3">
        <v>5</v>
      </c>
      <c r="D639" s="3">
        <v>33</v>
      </c>
      <c r="E639" s="3">
        <v>65</v>
      </c>
      <c r="F639" s="3">
        <v>129.6</v>
      </c>
      <c r="G639" s="3">
        <v>5</v>
      </c>
      <c r="H639" s="3">
        <v>72.287475999999998</v>
      </c>
      <c r="I639" s="3">
        <v>29</v>
      </c>
      <c r="J639" s="3">
        <v>30</v>
      </c>
      <c r="K639">
        <f t="shared" si="162"/>
        <v>21.564213017751477</v>
      </c>
      <c r="L639">
        <f t="shared" si="169"/>
        <v>0</v>
      </c>
      <c r="M639">
        <f t="shared" si="170"/>
        <v>1</v>
      </c>
      <c r="N639">
        <f t="shared" si="171"/>
        <v>0</v>
      </c>
      <c r="O639">
        <f t="shared" si="172"/>
        <v>0</v>
      </c>
      <c r="P639">
        <f t="shared" si="163"/>
        <v>0</v>
      </c>
      <c r="Q639">
        <f t="shared" si="164"/>
        <v>1</v>
      </c>
      <c r="R639">
        <f t="shared" si="165"/>
        <v>0</v>
      </c>
      <c r="S639">
        <f t="shared" si="166"/>
        <v>0</v>
      </c>
      <c r="T639">
        <f t="shared" si="167"/>
        <v>0</v>
      </c>
      <c r="U639">
        <f t="shared" si="168"/>
        <v>0</v>
      </c>
      <c r="V639">
        <f t="shared" si="173"/>
        <v>1</v>
      </c>
      <c r="W639">
        <f t="shared" si="174"/>
        <v>0</v>
      </c>
      <c r="X639">
        <f t="shared" si="175"/>
        <v>0</v>
      </c>
      <c r="Y639">
        <f t="shared" si="176"/>
        <v>0</v>
      </c>
      <c r="Z639">
        <f t="shared" si="177"/>
        <v>0</v>
      </c>
      <c r="AA639">
        <f t="shared" si="178"/>
        <v>0</v>
      </c>
      <c r="AB639">
        <f t="shared" si="179"/>
        <v>1</v>
      </c>
    </row>
    <row r="640" spans="1:28" x14ac:dyDescent="0.25">
      <c r="A640" s="2" t="s">
        <v>643</v>
      </c>
      <c r="B640" s="3">
        <v>7</v>
      </c>
      <c r="C640" s="3">
        <v>7</v>
      </c>
      <c r="D640" s="3">
        <v>34</v>
      </c>
      <c r="E640" s="3">
        <v>68.571428571428569</v>
      </c>
      <c r="F640" s="3">
        <v>257.57142857142856</v>
      </c>
      <c r="G640" s="3">
        <v>8</v>
      </c>
      <c r="H640" s="3">
        <v>62.872005000000001</v>
      </c>
      <c r="I640" s="3">
        <v>29</v>
      </c>
      <c r="J640" s="3">
        <v>30</v>
      </c>
      <c r="K640">
        <f t="shared" si="162"/>
        <v>38.509388020833335</v>
      </c>
      <c r="L640">
        <f t="shared" si="169"/>
        <v>0</v>
      </c>
      <c r="M640">
        <f t="shared" si="170"/>
        <v>0</v>
      </c>
      <c r="N640">
        <f t="shared" si="171"/>
        <v>0</v>
      </c>
      <c r="O640">
        <f t="shared" si="172"/>
        <v>1</v>
      </c>
      <c r="P640">
        <f t="shared" si="163"/>
        <v>0</v>
      </c>
      <c r="Q640">
        <f t="shared" si="164"/>
        <v>0</v>
      </c>
      <c r="R640">
        <f t="shared" si="165"/>
        <v>0</v>
      </c>
      <c r="S640">
        <f t="shared" si="166"/>
        <v>0</v>
      </c>
      <c r="T640">
        <f t="shared" si="167"/>
        <v>1</v>
      </c>
      <c r="U640">
        <f t="shared" si="168"/>
        <v>0</v>
      </c>
      <c r="V640">
        <f t="shared" si="173"/>
        <v>1</v>
      </c>
      <c r="W640">
        <f t="shared" si="174"/>
        <v>0</v>
      </c>
      <c r="X640">
        <f t="shared" si="175"/>
        <v>0</v>
      </c>
      <c r="Y640">
        <f t="shared" si="176"/>
        <v>0</v>
      </c>
      <c r="Z640">
        <f t="shared" si="177"/>
        <v>0</v>
      </c>
      <c r="AA640">
        <f t="shared" si="178"/>
        <v>0</v>
      </c>
      <c r="AB640">
        <f t="shared" si="179"/>
        <v>1</v>
      </c>
    </row>
    <row r="641" spans="1:28" x14ac:dyDescent="0.25">
      <c r="A641" s="2" t="s">
        <v>423</v>
      </c>
      <c r="B641" s="3">
        <v>6</v>
      </c>
      <c r="C641" s="3">
        <v>6</v>
      </c>
      <c r="D641" s="3">
        <v>33</v>
      </c>
      <c r="E641" s="3">
        <v>66.5</v>
      </c>
      <c r="F641" s="3">
        <v>153.83333333333334</v>
      </c>
      <c r="G641" s="3">
        <v>6</v>
      </c>
      <c r="H641" s="3">
        <v>71.025319999999979</v>
      </c>
      <c r="I641" s="3">
        <v>27</v>
      </c>
      <c r="J641" s="3">
        <v>30</v>
      </c>
      <c r="K641">
        <f t="shared" si="162"/>
        <v>24.454708199069103</v>
      </c>
      <c r="L641">
        <f t="shared" si="169"/>
        <v>0</v>
      </c>
      <c r="M641">
        <f t="shared" si="170"/>
        <v>1</v>
      </c>
      <c r="N641">
        <f t="shared" si="171"/>
        <v>0</v>
      </c>
      <c r="O641">
        <f t="shared" si="172"/>
        <v>0</v>
      </c>
      <c r="P641">
        <f t="shared" si="163"/>
        <v>0</v>
      </c>
      <c r="Q641">
        <f t="shared" si="164"/>
        <v>1</v>
      </c>
      <c r="R641">
        <f t="shared" si="165"/>
        <v>0</v>
      </c>
      <c r="S641">
        <f t="shared" si="166"/>
        <v>0</v>
      </c>
      <c r="T641">
        <f t="shared" si="167"/>
        <v>0</v>
      </c>
      <c r="U641">
        <f t="shared" si="168"/>
        <v>0</v>
      </c>
      <c r="V641">
        <f t="shared" si="173"/>
        <v>1</v>
      </c>
      <c r="W641">
        <f t="shared" si="174"/>
        <v>0</v>
      </c>
      <c r="X641">
        <f t="shared" si="175"/>
        <v>0</v>
      </c>
      <c r="Y641">
        <f t="shared" si="176"/>
        <v>0</v>
      </c>
      <c r="Z641">
        <f t="shared" si="177"/>
        <v>0</v>
      </c>
      <c r="AA641">
        <f t="shared" si="178"/>
        <v>0</v>
      </c>
      <c r="AB641">
        <f t="shared" si="179"/>
        <v>3</v>
      </c>
    </row>
    <row r="642" spans="1:28" x14ac:dyDescent="0.25">
      <c r="A642" s="2" t="s">
        <v>235</v>
      </c>
      <c r="B642" s="3">
        <v>3</v>
      </c>
      <c r="C642" s="3">
        <v>3</v>
      </c>
      <c r="D642" s="3">
        <v>33</v>
      </c>
      <c r="E642" s="3">
        <v>67</v>
      </c>
      <c r="F642" s="3">
        <v>134.66666666666666</v>
      </c>
      <c r="G642" s="3">
        <v>3</v>
      </c>
      <c r="H642" s="3">
        <v>63.203285000000001</v>
      </c>
      <c r="I642" s="3">
        <v>20</v>
      </c>
      <c r="J642" s="3">
        <v>25</v>
      </c>
      <c r="K642">
        <f t="shared" si="162"/>
        <v>21.089477983218234</v>
      </c>
      <c r="L642">
        <f t="shared" si="169"/>
        <v>0</v>
      </c>
      <c r="M642">
        <f t="shared" si="170"/>
        <v>1</v>
      </c>
      <c r="N642">
        <f t="shared" si="171"/>
        <v>0</v>
      </c>
      <c r="O642">
        <f t="shared" si="172"/>
        <v>0</v>
      </c>
      <c r="P642">
        <f t="shared" si="163"/>
        <v>1</v>
      </c>
      <c r="Q642">
        <f t="shared" si="164"/>
        <v>0</v>
      </c>
      <c r="R642">
        <f t="shared" si="165"/>
        <v>0</v>
      </c>
      <c r="S642">
        <f t="shared" si="166"/>
        <v>0</v>
      </c>
      <c r="T642">
        <f t="shared" si="167"/>
        <v>0</v>
      </c>
      <c r="U642">
        <f t="shared" si="168"/>
        <v>0</v>
      </c>
      <c r="V642">
        <f t="shared" si="173"/>
        <v>0</v>
      </c>
      <c r="W642">
        <f t="shared" si="174"/>
        <v>1</v>
      </c>
      <c r="X642">
        <f t="shared" si="175"/>
        <v>0</v>
      </c>
      <c r="Y642">
        <f t="shared" si="176"/>
        <v>1</v>
      </c>
      <c r="Z642">
        <f t="shared" si="177"/>
        <v>0</v>
      </c>
      <c r="AA642">
        <f t="shared" si="178"/>
        <v>0</v>
      </c>
      <c r="AB642">
        <f t="shared" si="179"/>
        <v>5</v>
      </c>
    </row>
    <row r="643" spans="1:28" x14ac:dyDescent="0.25">
      <c r="A643" s="2" t="s">
        <v>177</v>
      </c>
      <c r="B643" s="3">
        <v>5</v>
      </c>
      <c r="C643" s="3">
        <v>4</v>
      </c>
      <c r="D643" s="3">
        <v>33</v>
      </c>
      <c r="E643" s="3">
        <v>64.75</v>
      </c>
      <c r="F643" s="3">
        <v>158</v>
      </c>
      <c r="G643" s="3">
        <v>5</v>
      </c>
      <c r="H643" s="3">
        <v>52.31759000000001</v>
      </c>
      <c r="I643" s="3">
        <v>28</v>
      </c>
      <c r="J643" s="3">
        <v>30</v>
      </c>
      <c r="K643">
        <f t="shared" si="162"/>
        <v>26.493105350248207</v>
      </c>
      <c r="L643">
        <f t="shared" si="169"/>
        <v>0</v>
      </c>
      <c r="M643">
        <f t="shared" si="170"/>
        <v>0</v>
      </c>
      <c r="N643">
        <f t="shared" si="171"/>
        <v>1</v>
      </c>
      <c r="O643">
        <f t="shared" si="172"/>
        <v>0</v>
      </c>
      <c r="P643">
        <f t="shared" si="163"/>
        <v>0</v>
      </c>
      <c r="Q643">
        <f t="shared" si="164"/>
        <v>0</v>
      </c>
      <c r="R643">
        <f t="shared" si="165"/>
        <v>1</v>
      </c>
      <c r="S643">
        <f t="shared" si="166"/>
        <v>0</v>
      </c>
      <c r="T643">
        <f t="shared" si="167"/>
        <v>0</v>
      </c>
      <c r="U643">
        <f t="shared" si="168"/>
        <v>0</v>
      </c>
      <c r="V643">
        <f t="shared" si="173"/>
        <v>1</v>
      </c>
      <c r="W643">
        <f t="shared" si="174"/>
        <v>0</v>
      </c>
      <c r="X643">
        <f t="shared" si="175"/>
        <v>0</v>
      </c>
      <c r="Y643">
        <f t="shared" si="176"/>
        <v>0</v>
      </c>
      <c r="Z643">
        <f t="shared" si="177"/>
        <v>0</v>
      </c>
      <c r="AA643">
        <f t="shared" si="178"/>
        <v>0</v>
      </c>
      <c r="AB643">
        <f t="shared" si="179"/>
        <v>2</v>
      </c>
    </row>
    <row r="644" spans="1:28" x14ac:dyDescent="0.25">
      <c r="A644" s="2" t="s">
        <v>779</v>
      </c>
      <c r="B644" s="3">
        <v>5</v>
      </c>
      <c r="C644" s="3">
        <v>5</v>
      </c>
      <c r="D644" s="3">
        <v>34</v>
      </c>
      <c r="E644" s="3">
        <v>68.599999999999994</v>
      </c>
      <c r="F644" s="3">
        <v>155.80000000000001</v>
      </c>
      <c r="G644" s="3">
        <v>5</v>
      </c>
      <c r="H644" s="3">
        <v>75.800139999999999</v>
      </c>
      <c r="I644" s="3">
        <v>16</v>
      </c>
      <c r="J644" s="3">
        <v>23</v>
      </c>
      <c r="K644">
        <f t="shared" si="162"/>
        <v>23.274188475890153</v>
      </c>
      <c r="L644">
        <f t="shared" si="169"/>
        <v>0</v>
      </c>
      <c r="M644">
        <f t="shared" si="170"/>
        <v>1</v>
      </c>
      <c r="N644">
        <f t="shared" si="171"/>
        <v>0</v>
      </c>
      <c r="O644">
        <f t="shared" si="172"/>
        <v>0</v>
      </c>
      <c r="P644">
        <f t="shared" si="163"/>
        <v>0</v>
      </c>
      <c r="Q644">
        <f t="shared" si="164"/>
        <v>1</v>
      </c>
      <c r="R644">
        <f t="shared" si="165"/>
        <v>0</v>
      </c>
      <c r="S644">
        <f t="shared" si="166"/>
        <v>0</v>
      </c>
      <c r="T644">
        <f t="shared" si="167"/>
        <v>0</v>
      </c>
      <c r="U644">
        <f t="shared" si="168"/>
        <v>0</v>
      </c>
      <c r="V644">
        <f t="shared" si="173"/>
        <v>0</v>
      </c>
      <c r="W644">
        <f t="shared" si="174"/>
        <v>1</v>
      </c>
      <c r="X644">
        <f t="shared" si="175"/>
        <v>0</v>
      </c>
      <c r="Y644">
        <f t="shared" si="176"/>
        <v>1</v>
      </c>
      <c r="Z644">
        <f t="shared" si="177"/>
        <v>0</v>
      </c>
      <c r="AA644">
        <f t="shared" si="178"/>
        <v>0</v>
      </c>
      <c r="AB644">
        <f t="shared" si="179"/>
        <v>7</v>
      </c>
    </row>
    <row r="645" spans="1:28" x14ac:dyDescent="0.25">
      <c r="A645" s="2" t="s">
        <v>103</v>
      </c>
      <c r="B645" s="3">
        <v>18</v>
      </c>
      <c r="C645" s="3">
        <v>6</v>
      </c>
      <c r="D645" s="3">
        <v>33</v>
      </c>
      <c r="E645" s="3">
        <v>71.833333333333329</v>
      </c>
      <c r="F645" s="3">
        <v>216.44444444444446</v>
      </c>
      <c r="G645" s="3">
        <v>20</v>
      </c>
      <c r="H645" s="3">
        <v>66.59274000000002</v>
      </c>
      <c r="I645" s="3">
        <v>23</v>
      </c>
      <c r="J645" s="3">
        <v>30</v>
      </c>
      <c r="K645">
        <f t="shared" ref="K645:K708" si="180">BMI(GETPIVOTDATA("Average of height",$A$4,"Subject",A645),GETPIVOTDATA("Average of weight",$A$4,"Subject",A645))</f>
        <v>29.488299481591945</v>
      </c>
      <c r="L645">
        <f t="shared" si="169"/>
        <v>0</v>
      </c>
      <c r="M645">
        <f t="shared" si="170"/>
        <v>0</v>
      </c>
      <c r="N645">
        <f t="shared" si="171"/>
        <v>1</v>
      </c>
      <c r="O645">
        <f t="shared" si="172"/>
        <v>0</v>
      </c>
      <c r="P645">
        <f t="shared" ref="P645:P708" si="181">Hunder67(M645,GETPIVOTDATA("Average of ageAtEntry",$A$4,"Subject",A645))</f>
        <v>0</v>
      </c>
      <c r="Q645">
        <f t="shared" ref="Q645:Q708" si="182">Hover67(M645,GETPIVOTDATA("Average of ageAtEntry",$A$4,"Subject",A645))</f>
        <v>0</v>
      </c>
      <c r="R645">
        <f t="shared" ref="R645:R708" si="183">OWunder67(N645,GETPIVOTDATA("Average of ageAtEntry",$A$4,"Subject",A645))</f>
        <v>1</v>
      </c>
      <c r="S645">
        <f t="shared" ref="S645:S708" si="184">OWover67(N645,GETPIVOTDATA("Average of ageAtEntry",$A$4,"Subject",A645))</f>
        <v>0</v>
      </c>
      <c r="T645">
        <f t="shared" ref="T645:T708" si="185">Ounder67(O645,GETPIVOTDATA("Average of ageAtEntry",$A$4,"Subject",A645))</f>
        <v>0</v>
      </c>
      <c r="U645">
        <f t="shared" ref="U645:U708" si="186">Oover67(O645,GETPIVOTDATA("Average of ageAtEntry",$A$4,"Subject",A645))</f>
        <v>0</v>
      </c>
      <c r="V645">
        <f t="shared" si="173"/>
        <v>0</v>
      </c>
      <c r="W645">
        <f t="shared" si="174"/>
        <v>1</v>
      </c>
      <c r="X645">
        <f t="shared" si="175"/>
        <v>0</v>
      </c>
      <c r="Y645">
        <f t="shared" si="176"/>
        <v>0</v>
      </c>
      <c r="Z645">
        <f t="shared" si="177"/>
        <v>1</v>
      </c>
      <c r="AA645">
        <f t="shared" si="178"/>
        <v>0</v>
      </c>
      <c r="AB645">
        <f t="shared" si="179"/>
        <v>7</v>
      </c>
    </row>
    <row r="646" spans="1:28" x14ac:dyDescent="0.25">
      <c r="A646" s="2" t="s">
        <v>770</v>
      </c>
      <c r="B646" s="3">
        <v>7</v>
      </c>
      <c r="C646" s="3">
        <v>7</v>
      </c>
      <c r="D646" s="3">
        <v>34</v>
      </c>
      <c r="E646" s="3">
        <v>68.142857142857139</v>
      </c>
      <c r="F646" s="3">
        <v>150.14285714285714</v>
      </c>
      <c r="G646" s="3">
        <v>8</v>
      </c>
      <c r="H646" s="3">
        <v>79.934290000000018</v>
      </c>
      <c r="I646" s="3">
        <v>25</v>
      </c>
      <c r="J646" s="3">
        <v>30</v>
      </c>
      <c r="K646">
        <f t="shared" si="180"/>
        <v>22.731040878305624</v>
      </c>
      <c r="L646">
        <f t="shared" ref="L646:L709" si="187">underWeight(K646)</f>
        <v>0</v>
      </c>
      <c r="M646">
        <f t="shared" ref="M646:M709" si="188">healthy(K646)</f>
        <v>1</v>
      </c>
      <c r="N646">
        <f t="shared" ref="N646:N709" si="189">overWeight(K646)</f>
        <v>0</v>
      </c>
      <c r="O646">
        <f t="shared" ref="O646:O709" si="190">obese(K646)</f>
        <v>0</v>
      </c>
      <c r="P646">
        <f t="shared" si="181"/>
        <v>0</v>
      </c>
      <c r="Q646">
        <f t="shared" si="182"/>
        <v>1</v>
      </c>
      <c r="R646">
        <f t="shared" si="183"/>
        <v>0</v>
      </c>
      <c r="S646">
        <f t="shared" si="184"/>
        <v>0</v>
      </c>
      <c r="T646">
        <f t="shared" si="185"/>
        <v>0</v>
      </c>
      <c r="U646">
        <f t="shared" si="186"/>
        <v>0</v>
      </c>
      <c r="V646">
        <f t="shared" ref="V646:V709" si="191">cognitivelyNormal(GETPIVOTDATA("Min of mmse",$A$4,"Subject",A646))</f>
        <v>1</v>
      </c>
      <c r="W646">
        <f t="shared" ref="W646:W709" si="192">Dementia(GETPIVOTDATA("Min of mmse",$A$4,"Subject",A646))</f>
        <v>0</v>
      </c>
      <c r="X646">
        <f t="shared" ref="X646:X709" si="193">underweightanddementia(L646,W646)</f>
        <v>0</v>
      </c>
      <c r="Y646">
        <f t="shared" ref="Y646:Y709" si="194">healthyanddementia(M646,W646)</f>
        <v>0</v>
      </c>
      <c r="Z646">
        <f t="shared" ref="Z646:Z709" si="195">overweightanddementia(N646,W646)</f>
        <v>0</v>
      </c>
      <c r="AA646">
        <f t="shared" ref="AA646:AA709" si="196">obeseanddementia(O646,W646)</f>
        <v>0</v>
      </c>
      <c r="AB646">
        <f t="shared" ref="AB646:AB709" si="197">GETPIVOTDATA("Max of mmse",$A$4,"Subject",A646)-GETPIVOTDATA("Min of mmse",$A$4,"Subject",A646)</f>
        <v>5</v>
      </c>
    </row>
    <row r="647" spans="1:28" x14ac:dyDescent="0.25">
      <c r="A647" s="2" t="s">
        <v>985</v>
      </c>
      <c r="B647" s="3">
        <v>3</v>
      </c>
      <c r="C647" s="3">
        <v>3</v>
      </c>
      <c r="D647" s="3">
        <v>33</v>
      </c>
      <c r="E647" s="3">
        <v>68.333333333333329</v>
      </c>
      <c r="F647" s="3">
        <v>185.33333333333334</v>
      </c>
      <c r="G647" s="3">
        <v>3</v>
      </c>
      <c r="H647" s="3">
        <v>66.598219999999998</v>
      </c>
      <c r="I647" s="3">
        <v>28</v>
      </c>
      <c r="J647" s="3">
        <v>30</v>
      </c>
      <c r="K647">
        <f t="shared" si="180"/>
        <v>27.90253420582987</v>
      </c>
      <c r="L647">
        <f t="shared" si="187"/>
        <v>0</v>
      </c>
      <c r="M647">
        <f t="shared" si="188"/>
        <v>0</v>
      </c>
      <c r="N647">
        <f t="shared" si="189"/>
        <v>1</v>
      </c>
      <c r="O647">
        <f t="shared" si="190"/>
        <v>0</v>
      </c>
      <c r="P647">
        <f t="shared" si="181"/>
        <v>0</v>
      </c>
      <c r="Q647">
        <f t="shared" si="182"/>
        <v>0</v>
      </c>
      <c r="R647">
        <f t="shared" si="183"/>
        <v>1</v>
      </c>
      <c r="S647">
        <f t="shared" si="184"/>
        <v>0</v>
      </c>
      <c r="T647">
        <f t="shared" si="185"/>
        <v>0</v>
      </c>
      <c r="U647">
        <f t="shared" si="186"/>
        <v>0</v>
      </c>
      <c r="V647">
        <f t="shared" si="191"/>
        <v>1</v>
      </c>
      <c r="W647">
        <f t="shared" si="192"/>
        <v>0</v>
      </c>
      <c r="X647">
        <f t="shared" si="193"/>
        <v>0</v>
      </c>
      <c r="Y647">
        <f t="shared" si="194"/>
        <v>0</v>
      </c>
      <c r="Z647">
        <f t="shared" si="195"/>
        <v>0</v>
      </c>
      <c r="AA647">
        <f t="shared" si="196"/>
        <v>0</v>
      </c>
      <c r="AB647">
        <f t="shared" si="197"/>
        <v>2</v>
      </c>
    </row>
    <row r="648" spans="1:28" x14ac:dyDescent="0.25">
      <c r="A648" s="2" t="s">
        <v>307</v>
      </c>
      <c r="B648" s="3">
        <v>11</v>
      </c>
      <c r="C648" s="3">
        <v>10</v>
      </c>
      <c r="D648" s="3">
        <v>33</v>
      </c>
      <c r="E648" s="3">
        <v>59.6</v>
      </c>
      <c r="F648" s="3">
        <v>112.63636363636364</v>
      </c>
      <c r="G648" s="3">
        <v>11</v>
      </c>
      <c r="H648" s="3">
        <v>81.021219999999985</v>
      </c>
      <c r="I648" s="3">
        <v>28</v>
      </c>
      <c r="J648" s="3">
        <v>30</v>
      </c>
      <c r="K648">
        <f t="shared" si="180"/>
        <v>22.291609509809142</v>
      </c>
      <c r="L648">
        <f t="shared" si="187"/>
        <v>0</v>
      </c>
      <c r="M648">
        <f t="shared" si="188"/>
        <v>1</v>
      </c>
      <c r="N648">
        <f t="shared" si="189"/>
        <v>0</v>
      </c>
      <c r="O648">
        <f t="shared" si="190"/>
        <v>0</v>
      </c>
      <c r="P648">
        <f t="shared" si="181"/>
        <v>0</v>
      </c>
      <c r="Q648">
        <f t="shared" si="182"/>
        <v>1</v>
      </c>
      <c r="R648">
        <f t="shared" si="183"/>
        <v>0</v>
      </c>
      <c r="S648">
        <f t="shared" si="184"/>
        <v>0</v>
      </c>
      <c r="T648">
        <f t="shared" si="185"/>
        <v>0</v>
      </c>
      <c r="U648">
        <f t="shared" si="186"/>
        <v>0</v>
      </c>
      <c r="V648">
        <f t="shared" si="191"/>
        <v>1</v>
      </c>
      <c r="W648">
        <f t="shared" si="192"/>
        <v>0</v>
      </c>
      <c r="X648">
        <f t="shared" si="193"/>
        <v>0</v>
      </c>
      <c r="Y648">
        <f t="shared" si="194"/>
        <v>0</v>
      </c>
      <c r="Z648">
        <f t="shared" si="195"/>
        <v>0</v>
      </c>
      <c r="AA648">
        <f t="shared" si="196"/>
        <v>0</v>
      </c>
      <c r="AB648">
        <f t="shared" si="197"/>
        <v>2</v>
      </c>
    </row>
    <row r="649" spans="1:28" x14ac:dyDescent="0.25">
      <c r="A649" s="2" t="s">
        <v>444</v>
      </c>
      <c r="B649" s="3">
        <v>4</v>
      </c>
      <c r="C649" s="3">
        <v>4</v>
      </c>
      <c r="D649" s="3">
        <v>23</v>
      </c>
      <c r="E649" s="3">
        <v>66</v>
      </c>
      <c r="F649" s="3">
        <v>229.25</v>
      </c>
      <c r="G649" s="3">
        <v>5</v>
      </c>
      <c r="H649" s="3">
        <v>70.976039999999998</v>
      </c>
      <c r="I649" s="3">
        <v>29</v>
      </c>
      <c r="J649" s="3">
        <v>30</v>
      </c>
      <c r="K649">
        <f t="shared" si="180"/>
        <v>36.997876492194671</v>
      </c>
      <c r="L649">
        <f t="shared" si="187"/>
        <v>0</v>
      </c>
      <c r="M649">
        <f t="shared" si="188"/>
        <v>0</v>
      </c>
      <c r="N649">
        <f t="shared" si="189"/>
        <v>0</v>
      </c>
      <c r="O649">
        <f t="shared" si="190"/>
        <v>1</v>
      </c>
      <c r="P649">
        <f t="shared" si="181"/>
        <v>0</v>
      </c>
      <c r="Q649">
        <f t="shared" si="182"/>
        <v>0</v>
      </c>
      <c r="R649">
        <f t="shared" si="183"/>
        <v>0</v>
      </c>
      <c r="S649">
        <f t="shared" si="184"/>
        <v>0</v>
      </c>
      <c r="T649">
        <f t="shared" si="185"/>
        <v>0</v>
      </c>
      <c r="U649">
        <f t="shared" si="186"/>
        <v>1</v>
      </c>
      <c r="V649">
        <f t="shared" si="191"/>
        <v>1</v>
      </c>
      <c r="W649">
        <f t="shared" si="192"/>
        <v>0</v>
      </c>
      <c r="X649">
        <f t="shared" si="193"/>
        <v>0</v>
      </c>
      <c r="Y649">
        <f t="shared" si="194"/>
        <v>0</v>
      </c>
      <c r="Z649">
        <f t="shared" si="195"/>
        <v>0</v>
      </c>
      <c r="AA649">
        <f t="shared" si="196"/>
        <v>0</v>
      </c>
      <c r="AB649">
        <f t="shared" si="197"/>
        <v>1</v>
      </c>
    </row>
    <row r="650" spans="1:28" x14ac:dyDescent="0.25">
      <c r="A650" s="2" t="s">
        <v>885</v>
      </c>
      <c r="B650" s="3">
        <v>3</v>
      </c>
      <c r="C650" s="3">
        <v>3</v>
      </c>
      <c r="D650" s="3">
        <v>44</v>
      </c>
      <c r="E650" s="3">
        <v>64</v>
      </c>
      <c r="F650" s="3">
        <v>157.66666666666666</v>
      </c>
      <c r="G650" s="3">
        <v>3</v>
      </c>
      <c r="H650" s="3">
        <v>62.809035999999999</v>
      </c>
      <c r="I650" s="3">
        <v>25</v>
      </c>
      <c r="J650" s="3">
        <v>29</v>
      </c>
      <c r="K650">
        <f t="shared" si="180"/>
        <v>27.060465494791664</v>
      </c>
      <c r="L650">
        <f t="shared" si="187"/>
        <v>0</v>
      </c>
      <c r="M650">
        <f t="shared" si="188"/>
        <v>0</v>
      </c>
      <c r="N650">
        <f t="shared" si="189"/>
        <v>1</v>
      </c>
      <c r="O650">
        <f t="shared" si="190"/>
        <v>0</v>
      </c>
      <c r="P650">
        <f t="shared" si="181"/>
        <v>0</v>
      </c>
      <c r="Q650">
        <f t="shared" si="182"/>
        <v>0</v>
      </c>
      <c r="R650">
        <f t="shared" si="183"/>
        <v>1</v>
      </c>
      <c r="S650">
        <f t="shared" si="184"/>
        <v>0</v>
      </c>
      <c r="T650">
        <f t="shared" si="185"/>
        <v>0</v>
      </c>
      <c r="U650">
        <f t="shared" si="186"/>
        <v>0</v>
      </c>
      <c r="V650">
        <f t="shared" si="191"/>
        <v>1</v>
      </c>
      <c r="W650">
        <f t="shared" si="192"/>
        <v>0</v>
      </c>
      <c r="X650">
        <f t="shared" si="193"/>
        <v>0</v>
      </c>
      <c r="Y650">
        <f t="shared" si="194"/>
        <v>0</v>
      </c>
      <c r="Z650">
        <f t="shared" si="195"/>
        <v>0</v>
      </c>
      <c r="AA650">
        <f t="shared" si="196"/>
        <v>0</v>
      </c>
      <c r="AB650">
        <f t="shared" si="197"/>
        <v>4</v>
      </c>
    </row>
    <row r="651" spans="1:28" x14ac:dyDescent="0.25">
      <c r="A651" s="2" t="s">
        <v>33</v>
      </c>
      <c r="B651" s="3">
        <v>3</v>
      </c>
      <c r="C651" s="3">
        <v>3</v>
      </c>
      <c r="D651" s="3">
        <v>33</v>
      </c>
      <c r="E651" s="3">
        <v>65</v>
      </c>
      <c r="F651" s="3">
        <v>151.66666666666666</v>
      </c>
      <c r="G651" s="3">
        <v>4</v>
      </c>
      <c r="H651" s="3">
        <v>70.554410000000004</v>
      </c>
      <c r="I651" s="3">
        <v>29</v>
      </c>
      <c r="J651" s="3">
        <v>30</v>
      </c>
      <c r="K651">
        <f t="shared" si="180"/>
        <v>25.235897435897435</v>
      </c>
      <c r="L651">
        <f t="shared" si="187"/>
        <v>0</v>
      </c>
      <c r="M651">
        <f t="shared" si="188"/>
        <v>0</v>
      </c>
      <c r="N651">
        <f t="shared" si="189"/>
        <v>1</v>
      </c>
      <c r="O651">
        <f t="shared" si="190"/>
        <v>0</v>
      </c>
      <c r="P651">
        <f t="shared" si="181"/>
        <v>0</v>
      </c>
      <c r="Q651">
        <f t="shared" si="182"/>
        <v>0</v>
      </c>
      <c r="R651">
        <f t="shared" si="183"/>
        <v>0</v>
      </c>
      <c r="S651">
        <f t="shared" si="184"/>
        <v>1</v>
      </c>
      <c r="T651">
        <f t="shared" si="185"/>
        <v>0</v>
      </c>
      <c r="U651">
        <f t="shared" si="186"/>
        <v>0</v>
      </c>
      <c r="V651">
        <f t="shared" si="191"/>
        <v>1</v>
      </c>
      <c r="W651">
        <f t="shared" si="192"/>
        <v>0</v>
      </c>
      <c r="X651">
        <f t="shared" si="193"/>
        <v>0</v>
      </c>
      <c r="Y651">
        <f t="shared" si="194"/>
        <v>0</v>
      </c>
      <c r="Z651">
        <f t="shared" si="195"/>
        <v>0</v>
      </c>
      <c r="AA651">
        <f t="shared" si="196"/>
        <v>0</v>
      </c>
      <c r="AB651">
        <f t="shared" si="197"/>
        <v>1</v>
      </c>
    </row>
    <row r="652" spans="1:28" x14ac:dyDescent="0.25">
      <c r="A652" s="2" t="s">
        <v>350</v>
      </c>
      <c r="B652" s="3">
        <v>5</v>
      </c>
      <c r="C652" s="3">
        <v>5</v>
      </c>
      <c r="D652" s="3">
        <v>33</v>
      </c>
      <c r="E652" s="3">
        <v>67.400000000000006</v>
      </c>
      <c r="F652" s="3">
        <v>160</v>
      </c>
      <c r="G652" s="3">
        <v>5</v>
      </c>
      <c r="H652" s="3">
        <v>81.949349999999995</v>
      </c>
      <c r="I652" s="3">
        <v>28</v>
      </c>
      <c r="J652" s="3">
        <v>30</v>
      </c>
      <c r="K652">
        <f t="shared" si="180"/>
        <v>24.760277892734809</v>
      </c>
      <c r="L652">
        <f t="shared" si="187"/>
        <v>0</v>
      </c>
      <c r="M652">
        <f t="shared" si="188"/>
        <v>1</v>
      </c>
      <c r="N652">
        <f t="shared" si="189"/>
        <v>0</v>
      </c>
      <c r="O652">
        <f t="shared" si="190"/>
        <v>0</v>
      </c>
      <c r="P652">
        <f t="shared" si="181"/>
        <v>0</v>
      </c>
      <c r="Q652">
        <f t="shared" si="182"/>
        <v>1</v>
      </c>
      <c r="R652">
        <f t="shared" si="183"/>
        <v>0</v>
      </c>
      <c r="S652">
        <f t="shared" si="184"/>
        <v>0</v>
      </c>
      <c r="T652">
        <f t="shared" si="185"/>
        <v>0</v>
      </c>
      <c r="U652">
        <f t="shared" si="186"/>
        <v>0</v>
      </c>
      <c r="V652">
        <f t="shared" si="191"/>
        <v>1</v>
      </c>
      <c r="W652">
        <f t="shared" si="192"/>
        <v>0</v>
      </c>
      <c r="X652">
        <f t="shared" si="193"/>
        <v>0</v>
      </c>
      <c r="Y652">
        <f t="shared" si="194"/>
        <v>0</v>
      </c>
      <c r="Z652">
        <f t="shared" si="195"/>
        <v>0</v>
      </c>
      <c r="AA652">
        <f t="shared" si="196"/>
        <v>0</v>
      </c>
      <c r="AB652">
        <f t="shared" si="197"/>
        <v>2</v>
      </c>
    </row>
    <row r="653" spans="1:28" x14ac:dyDescent="0.25">
      <c r="A653" s="2" t="s">
        <v>657</v>
      </c>
      <c r="B653" s="3">
        <v>5</v>
      </c>
      <c r="C653" s="3">
        <v>5</v>
      </c>
      <c r="D653" s="3">
        <v>34</v>
      </c>
      <c r="E653" s="3">
        <v>71</v>
      </c>
      <c r="F653" s="3">
        <v>155</v>
      </c>
      <c r="G653" s="3">
        <v>5</v>
      </c>
      <c r="H653" s="3">
        <v>67.759069999999994</v>
      </c>
      <c r="I653" s="3">
        <v>11</v>
      </c>
      <c r="J653" s="3">
        <v>25</v>
      </c>
      <c r="K653">
        <f t="shared" si="180"/>
        <v>21.61575084308669</v>
      </c>
      <c r="L653">
        <f t="shared" si="187"/>
        <v>0</v>
      </c>
      <c r="M653">
        <f t="shared" si="188"/>
        <v>1</v>
      </c>
      <c r="N653">
        <f t="shared" si="189"/>
        <v>0</v>
      </c>
      <c r="O653">
        <f t="shared" si="190"/>
        <v>0</v>
      </c>
      <c r="P653">
        <f t="shared" si="181"/>
        <v>1</v>
      </c>
      <c r="Q653">
        <f t="shared" si="182"/>
        <v>0</v>
      </c>
      <c r="R653">
        <f t="shared" si="183"/>
        <v>0</v>
      </c>
      <c r="S653">
        <f t="shared" si="184"/>
        <v>0</v>
      </c>
      <c r="T653">
        <f t="shared" si="185"/>
        <v>0</v>
      </c>
      <c r="U653">
        <f t="shared" si="186"/>
        <v>0</v>
      </c>
      <c r="V653">
        <f t="shared" si="191"/>
        <v>0</v>
      </c>
      <c r="W653">
        <f t="shared" si="192"/>
        <v>1</v>
      </c>
      <c r="X653">
        <f t="shared" si="193"/>
        <v>0</v>
      </c>
      <c r="Y653">
        <f t="shared" si="194"/>
        <v>1</v>
      </c>
      <c r="Z653">
        <f t="shared" si="195"/>
        <v>0</v>
      </c>
      <c r="AA653">
        <f t="shared" si="196"/>
        <v>0</v>
      </c>
      <c r="AB653">
        <f t="shared" si="197"/>
        <v>14</v>
      </c>
    </row>
    <row r="654" spans="1:28" x14ac:dyDescent="0.25">
      <c r="A654" s="2" t="s">
        <v>529</v>
      </c>
      <c r="B654" s="3">
        <v>6</v>
      </c>
      <c r="C654" s="3">
        <v>5</v>
      </c>
      <c r="D654" s="3">
        <v>33</v>
      </c>
      <c r="E654" s="3">
        <v>65.400000000000006</v>
      </c>
      <c r="F654" s="3">
        <v>143.16666666666666</v>
      </c>
      <c r="G654" s="3">
        <v>7</v>
      </c>
      <c r="H654" s="3">
        <v>59.01984800000001</v>
      </c>
      <c r="I654" s="3">
        <v>28</v>
      </c>
      <c r="J654" s="3">
        <v>30</v>
      </c>
      <c r="K654">
        <f t="shared" si="180"/>
        <v>23.531073578418074</v>
      </c>
      <c r="L654">
        <f t="shared" si="187"/>
        <v>0</v>
      </c>
      <c r="M654">
        <f t="shared" si="188"/>
        <v>1</v>
      </c>
      <c r="N654">
        <f t="shared" si="189"/>
        <v>0</v>
      </c>
      <c r="O654">
        <f t="shared" si="190"/>
        <v>0</v>
      </c>
      <c r="P654">
        <f t="shared" si="181"/>
        <v>1</v>
      </c>
      <c r="Q654">
        <f t="shared" si="182"/>
        <v>0</v>
      </c>
      <c r="R654">
        <f t="shared" si="183"/>
        <v>0</v>
      </c>
      <c r="S654">
        <f t="shared" si="184"/>
        <v>0</v>
      </c>
      <c r="T654">
        <f t="shared" si="185"/>
        <v>0</v>
      </c>
      <c r="U654">
        <f t="shared" si="186"/>
        <v>0</v>
      </c>
      <c r="V654">
        <f t="shared" si="191"/>
        <v>1</v>
      </c>
      <c r="W654">
        <f t="shared" si="192"/>
        <v>0</v>
      </c>
      <c r="X654">
        <f t="shared" si="193"/>
        <v>0</v>
      </c>
      <c r="Y654">
        <f t="shared" si="194"/>
        <v>0</v>
      </c>
      <c r="Z654">
        <f t="shared" si="195"/>
        <v>0</v>
      </c>
      <c r="AA654">
        <f t="shared" si="196"/>
        <v>0</v>
      </c>
      <c r="AB654">
        <f t="shared" si="197"/>
        <v>2</v>
      </c>
    </row>
    <row r="655" spans="1:28" x14ac:dyDescent="0.25">
      <c r="A655" s="2" t="s">
        <v>576</v>
      </c>
      <c r="B655" s="3">
        <v>7</v>
      </c>
      <c r="C655" s="3">
        <v>7</v>
      </c>
      <c r="D655" s="3">
        <v>33</v>
      </c>
      <c r="E655" s="3">
        <v>70.714285714285708</v>
      </c>
      <c r="F655" s="3">
        <v>178.14285714285714</v>
      </c>
      <c r="G655" s="3">
        <v>8</v>
      </c>
      <c r="H655" s="3">
        <v>73.010270000000006</v>
      </c>
      <c r="I655" s="3">
        <v>29</v>
      </c>
      <c r="J655" s="3">
        <v>30</v>
      </c>
      <c r="K655">
        <f t="shared" si="180"/>
        <v>25.044330170390779</v>
      </c>
      <c r="L655">
        <f t="shared" si="187"/>
        <v>0</v>
      </c>
      <c r="M655">
        <f t="shared" si="188"/>
        <v>0</v>
      </c>
      <c r="N655">
        <f t="shared" si="189"/>
        <v>1</v>
      </c>
      <c r="O655">
        <f t="shared" si="190"/>
        <v>0</v>
      </c>
      <c r="P655">
        <f t="shared" si="181"/>
        <v>0</v>
      </c>
      <c r="Q655">
        <f t="shared" si="182"/>
        <v>0</v>
      </c>
      <c r="R655">
        <f t="shared" si="183"/>
        <v>0</v>
      </c>
      <c r="S655">
        <f t="shared" si="184"/>
        <v>1</v>
      </c>
      <c r="T655">
        <f t="shared" si="185"/>
        <v>0</v>
      </c>
      <c r="U655">
        <f t="shared" si="186"/>
        <v>0</v>
      </c>
      <c r="V655">
        <f t="shared" si="191"/>
        <v>1</v>
      </c>
      <c r="W655">
        <f t="shared" si="192"/>
        <v>0</v>
      </c>
      <c r="X655">
        <f t="shared" si="193"/>
        <v>0</v>
      </c>
      <c r="Y655">
        <f t="shared" si="194"/>
        <v>0</v>
      </c>
      <c r="Z655">
        <f t="shared" si="195"/>
        <v>0</v>
      </c>
      <c r="AA655">
        <f t="shared" si="196"/>
        <v>0</v>
      </c>
      <c r="AB655">
        <f t="shared" si="197"/>
        <v>1</v>
      </c>
    </row>
    <row r="656" spans="1:28" x14ac:dyDescent="0.25">
      <c r="A656" s="2" t="s">
        <v>322</v>
      </c>
      <c r="B656" s="3">
        <v>7</v>
      </c>
      <c r="C656" s="3">
        <v>7</v>
      </c>
      <c r="D656" s="3">
        <v>33</v>
      </c>
      <c r="E656" s="3">
        <v>66.571428571428569</v>
      </c>
      <c r="F656" s="3">
        <v>159.28571428571428</v>
      </c>
      <c r="G656" s="3">
        <v>9</v>
      </c>
      <c r="H656" s="3">
        <v>70.009580000000014</v>
      </c>
      <c r="I656" s="3">
        <v>28</v>
      </c>
      <c r="J656" s="3">
        <v>30</v>
      </c>
      <c r="K656">
        <f t="shared" si="180"/>
        <v>25.267158172005377</v>
      </c>
      <c r="L656">
        <f t="shared" si="187"/>
        <v>0</v>
      </c>
      <c r="M656">
        <f t="shared" si="188"/>
        <v>0</v>
      </c>
      <c r="N656">
        <f t="shared" si="189"/>
        <v>1</v>
      </c>
      <c r="O656">
        <f t="shared" si="190"/>
        <v>0</v>
      </c>
      <c r="P656">
        <f t="shared" si="181"/>
        <v>0</v>
      </c>
      <c r="Q656">
        <f t="shared" si="182"/>
        <v>0</v>
      </c>
      <c r="R656">
        <f t="shared" si="183"/>
        <v>0</v>
      </c>
      <c r="S656">
        <f t="shared" si="184"/>
        <v>1</v>
      </c>
      <c r="T656">
        <f t="shared" si="185"/>
        <v>0</v>
      </c>
      <c r="U656">
        <f t="shared" si="186"/>
        <v>0</v>
      </c>
      <c r="V656">
        <f t="shared" si="191"/>
        <v>1</v>
      </c>
      <c r="W656">
        <f t="shared" si="192"/>
        <v>0</v>
      </c>
      <c r="X656">
        <f t="shared" si="193"/>
        <v>0</v>
      </c>
      <c r="Y656">
        <f t="shared" si="194"/>
        <v>0</v>
      </c>
      <c r="Z656">
        <f t="shared" si="195"/>
        <v>0</v>
      </c>
      <c r="AA656">
        <f t="shared" si="196"/>
        <v>0</v>
      </c>
      <c r="AB656">
        <f t="shared" si="197"/>
        <v>2</v>
      </c>
    </row>
    <row r="657" spans="1:28" x14ac:dyDescent="0.25">
      <c r="A657" s="2" t="s">
        <v>616</v>
      </c>
      <c r="B657" s="3">
        <v>4</v>
      </c>
      <c r="C657" s="3">
        <v>4</v>
      </c>
      <c r="D657" s="3">
        <v>33</v>
      </c>
      <c r="E657" s="3">
        <v>60</v>
      </c>
      <c r="F657" s="3">
        <v>101.5</v>
      </c>
      <c r="G657" s="3">
        <v>5</v>
      </c>
      <c r="H657" s="3">
        <v>72.098563999999996</v>
      </c>
      <c r="I657" s="3">
        <v>28</v>
      </c>
      <c r="J657" s="3">
        <v>30</v>
      </c>
      <c r="K657">
        <f t="shared" si="180"/>
        <v>19.820694444444445</v>
      </c>
      <c r="L657">
        <f t="shared" si="187"/>
        <v>0</v>
      </c>
      <c r="M657">
        <f t="shared" si="188"/>
        <v>1</v>
      </c>
      <c r="N657">
        <f t="shared" si="189"/>
        <v>0</v>
      </c>
      <c r="O657">
        <f t="shared" si="190"/>
        <v>0</v>
      </c>
      <c r="P657">
        <f t="shared" si="181"/>
        <v>0</v>
      </c>
      <c r="Q657">
        <f t="shared" si="182"/>
        <v>1</v>
      </c>
      <c r="R657">
        <f t="shared" si="183"/>
        <v>0</v>
      </c>
      <c r="S657">
        <f t="shared" si="184"/>
        <v>0</v>
      </c>
      <c r="T657">
        <f t="shared" si="185"/>
        <v>0</v>
      </c>
      <c r="U657">
        <f t="shared" si="186"/>
        <v>0</v>
      </c>
      <c r="V657">
        <f t="shared" si="191"/>
        <v>1</v>
      </c>
      <c r="W657">
        <f t="shared" si="192"/>
        <v>0</v>
      </c>
      <c r="X657">
        <f t="shared" si="193"/>
        <v>0</v>
      </c>
      <c r="Y657">
        <f t="shared" si="194"/>
        <v>0</v>
      </c>
      <c r="Z657">
        <f t="shared" si="195"/>
        <v>0</v>
      </c>
      <c r="AA657">
        <f t="shared" si="196"/>
        <v>0</v>
      </c>
      <c r="AB657">
        <f t="shared" si="197"/>
        <v>2</v>
      </c>
    </row>
    <row r="658" spans="1:28" x14ac:dyDescent="0.25">
      <c r="A658" s="2" t="s">
        <v>939</v>
      </c>
      <c r="B658" s="3">
        <v>3</v>
      </c>
      <c r="C658" s="3">
        <v>3</v>
      </c>
      <c r="D658" s="3">
        <v>23</v>
      </c>
      <c r="E658" s="3">
        <v>66</v>
      </c>
      <c r="F658" s="3">
        <v>168.33333333333334</v>
      </c>
      <c r="G658" s="3">
        <v>5</v>
      </c>
      <c r="H658" s="3">
        <v>65.760440000000003</v>
      </c>
      <c r="I658" s="3">
        <v>29</v>
      </c>
      <c r="J658" s="3">
        <v>30</v>
      </c>
      <c r="K658">
        <f t="shared" si="180"/>
        <v>27.166743189470463</v>
      </c>
      <c r="L658">
        <f t="shared" si="187"/>
        <v>0</v>
      </c>
      <c r="M658">
        <f t="shared" si="188"/>
        <v>0</v>
      </c>
      <c r="N658">
        <f t="shared" si="189"/>
        <v>1</v>
      </c>
      <c r="O658">
        <f t="shared" si="190"/>
        <v>0</v>
      </c>
      <c r="P658">
        <f t="shared" si="181"/>
        <v>0</v>
      </c>
      <c r="Q658">
        <f t="shared" si="182"/>
        <v>0</v>
      </c>
      <c r="R658">
        <f t="shared" si="183"/>
        <v>1</v>
      </c>
      <c r="S658">
        <f t="shared" si="184"/>
        <v>0</v>
      </c>
      <c r="T658">
        <f t="shared" si="185"/>
        <v>0</v>
      </c>
      <c r="U658">
        <f t="shared" si="186"/>
        <v>0</v>
      </c>
      <c r="V658">
        <f t="shared" si="191"/>
        <v>1</v>
      </c>
      <c r="W658">
        <f t="shared" si="192"/>
        <v>0</v>
      </c>
      <c r="X658">
        <f t="shared" si="193"/>
        <v>0</v>
      </c>
      <c r="Y658">
        <f t="shared" si="194"/>
        <v>0</v>
      </c>
      <c r="Z658">
        <f t="shared" si="195"/>
        <v>0</v>
      </c>
      <c r="AA658">
        <f t="shared" si="196"/>
        <v>0</v>
      </c>
      <c r="AB658">
        <f t="shared" si="197"/>
        <v>1</v>
      </c>
    </row>
    <row r="659" spans="1:28" x14ac:dyDescent="0.25">
      <c r="A659" s="2" t="s">
        <v>636</v>
      </c>
      <c r="B659" s="3">
        <v>8</v>
      </c>
      <c r="C659" s="3">
        <v>8</v>
      </c>
      <c r="D659" s="3">
        <v>34</v>
      </c>
      <c r="E659" s="3">
        <v>69</v>
      </c>
      <c r="F659" s="3">
        <v>160.375</v>
      </c>
      <c r="G659" s="3">
        <v>8</v>
      </c>
      <c r="H659" s="3">
        <v>66.494180000000014</v>
      </c>
      <c r="I659" s="3">
        <v>29</v>
      </c>
      <c r="J659" s="3">
        <v>30</v>
      </c>
      <c r="K659">
        <f t="shared" si="180"/>
        <v>23.680660575509346</v>
      </c>
      <c r="L659">
        <f t="shared" si="187"/>
        <v>0</v>
      </c>
      <c r="M659">
        <f t="shared" si="188"/>
        <v>1</v>
      </c>
      <c r="N659">
        <f t="shared" si="189"/>
        <v>0</v>
      </c>
      <c r="O659">
        <f t="shared" si="190"/>
        <v>0</v>
      </c>
      <c r="P659">
        <f t="shared" si="181"/>
        <v>1</v>
      </c>
      <c r="Q659">
        <f t="shared" si="182"/>
        <v>0</v>
      </c>
      <c r="R659">
        <f t="shared" si="183"/>
        <v>0</v>
      </c>
      <c r="S659">
        <f t="shared" si="184"/>
        <v>0</v>
      </c>
      <c r="T659">
        <f t="shared" si="185"/>
        <v>0</v>
      </c>
      <c r="U659">
        <f t="shared" si="186"/>
        <v>0</v>
      </c>
      <c r="V659">
        <f t="shared" si="191"/>
        <v>1</v>
      </c>
      <c r="W659">
        <f t="shared" si="192"/>
        <v>0</v>
      </c>
      <c r="X659">
        <f t="shared" si="193"/>
        <v>0</v>
      </c>
      <c r="Y659">
        <f t="shared" si="194"/>
        <v>0</v>
      </c>
      <c r="Z659">
        <f t="shared" si="195"/>
        <v>0</v>
      </c>
      <c r="AA659">
        <f t="shared" si="196"/>
        <v>0</v>
      </c>
      <c r="AB659">
        <f t="shared" si="197"/>
        <v>1</v>
      </c>
    </row>
    <row r="660" spans="1:28" x14ac:dyDescent="0.25">
      <c r="A660" s="2" t="s">
        <v>230</v>
      </c>
      <c r="B660" s="3">
        <v>7</v>
      </c>
      <c r="C660" s="3">
        <v>7</v>
      </c>
      <c r="D660" s="3">
        <v>33</v>
      </c>
      <c r="E660" s="3">
        <v>67.714285714285708</v>
      </c>
      <c r="F660" s="3">
        <v>224.71428571428572</v>
      </c>
      <c r="G660" s="3">
        <v>10</v>
      </c>
      <c r="H660" s="3">
        <v>70.212180000000004</v>
      </c>
      <c r="I660" s="3">
        <v>25</v>
      </c>
      <c r="J660" s="3">
        <v>30</v>
      </c>
      <c r="K660">
        <f t="shared" si="180"/>
        <v>34.452869910448833</v>
      </c>
      <c r="L660">
        <f t="shared" si="187"/>
        <v>0</v>
      </c>
      <c r="M660">
        <f t="shared" si="188"/>
        <v>0</v>
      </c>
      <c r="N660">
        <f t="shared" si="189"/>
        <v>0</v>
      </c>
      <c r="O660">
        <f t="shared" si="190"/>
        <v>1</v>
      </c>
      <c r="P660">
        <f t="shared" si="181"/>
        <v>0</v>
      </c>
      <c r="Q660">
        <f t="shared" si="182"/>
        <v>0</v>
      </c>
      <c r="R660">
        <f t="shared" si="183"/>
        <v>0</v>
      </c>
      <c r="S660">
        <f t="shared" si="184"/>
        <v>0</v>
      </c>
      <c r="T660">
        <f t="shared" si="185"/>
        <v>0</v>
      </c>
      <c r="U660">
        <f t="shared" si="186"/>
        <v>1</v>
      </c>
      <c r="V660">
        <f t="shared" si="191"/>
        <v>1</v>
      </c>
      <c r="W660">
        <f t="shared" si="192"/>
        <v>0</v>
      </c>
      <c r="X660">
        <f t="shared" si="193"/>
        <v>0</v>
      </c>
      <c r="Y660">
        <f t="shared" si="194"/>
        <v>0</v>
      </c>
      <c r="Z660">
        <f t="shared" si="195"/>
        <v>0</v>
      </c>
      <c r="AA660">
        <f t="shared" si="196"/>
        <v>0</v>
      </c>
      <c r="AB660">
        <f t="shared" si="197"/>
        <v>5</v>
      </c>
    </row>
    <row r="661" spans="1:28" x14ac:dyDescent="0.25">
      <c r="A661" s="2" t="s">
        <v>236</v>
      </c>
      <c r="B661" s="3">
        <v>2</v>
      </c>
      <c r="C661" s="3">
        <v>2</v>
      </c>
      <c r="D661" s="3">
        <v>34</v>
      </c>
      <c r="E661" s="3">
        <v>67</v>
      </c>
      <c r="F661" s="3">
        <v>161.5</v>
      </c>
      <c r="G661" s="3">
        <v>3</v>
      </c>
      <c r="H661" s="3">
        <v>73.730320000000006</v>
      </c>
      <c r="I661" s="3">
        <v>30</v>
      </c>
      <c r="J661" s="3">
        <v>30</v>
      </c>
      <c r="K661">
        <f t="shared" si="180"/>
        <v>25.291713076409</v>
      </c>
      <c r="L661">
        <f t="shared" si="187"/>
        <v>0</v>
      </c>
      <c r="M661">
        <f t="shared" si="188"/>
        <v>0</v>
      </c>
      <c r="N661">
        <f t="shared" si="189"/>
        <v>1</v>
      </c>
      <c r="O661">
        <f t="shared" si="190"/>
        <v>0</v>
      </c>
      <c r="P661">
        <f t="shared" si="181"/>
        <v>0</v>
      </c>
      <c r="Q661">
        <f t="shared" si="182"/>
        <v>0</v>
      </c>
      <c r="R661">
        <f t="shared" si="183"/>
        <v>0</v>
      </c>
      <c r="S661">
        <f t="shared" si="184"/>
        <v>1</v>
      </c>
      <c r="T661">
        <f t="shared" si="185"/>
        <v>0</v>
      </c>
      <c r="U661">
        <f t="shared" si="186"/>
        <v>0</v>
      </c>
      <c r="V661">
        <f t="shared" si="191"/>
        <v>1</v>
      </c>
      <c r="W661">
        <f t="shared" si="192"/>
        <v>0</v>
      </c>
      <c r="X661">
        <f t="shared" si="193"/>
        <v>0</v>
      </c>
      <c r="Y661">
        <f t="shared" si="194"/>
        <v>0</v>
      </c>
      <c r="Z661">
        <f t="shared" si="195"/>
        <v>0</v>
      </c>
      <c r="AA661">
        <f t="shared" si="196"/>
        <v>0</v>
      </c>
      <c r="AB661">
        <f t="shared" si="197"/>
        <v>0</v>
      </c>
    </row>
    <row r="662" spans="1:28" x14ac:dyDescent="0.25">
      <c r="A662" s="2" t="s">
        <v>394</v>
      </c>
      <c r="B662" s="3">
        <v>21</v>
      </c>
      <c r="C662" s="3">
        <v>11</v>
      </c>
      <c r="D662" s="3">
        <v>33</v>
      </c>
      <c r="E662" s="3">
        <v>70.090909090909093</v>
      </c>
      <c r="F662" s="3">
        <v>203.71428571428572</v>
      </c>
      <c r="G662" s="3">
        <v>22</v>
      </c>
      <c r="H662" s="3">
        <v>64.024640000000019</v>
      </c>
      <c r="I662" s="3">
        <v>23</v>
      </c>
      <c r="J662" s="3">
        <v>30</v>
      </c>
      <c r="K662">
        <f t="shared" si="180"/>
        <v>29.150997804179532</v>
      </c>
      <c r="L662">
        <f t="shared" si="187"/>
        <v>0</v>
      </c>
      <c r="M662">
        <f t="shared" si="188"/>
        <v>0</v>
      </c>
      <c r="N662">
        <f t="shared" si="189"/>
        <v>1</v>
      </c>
      <c r="O662">
        <f t="shared" si="190"/>
        <v>0</v>
      </c>
      <c r="P662">
        <f t="shared" si="181"/>
        <v>0</v>
      </c>
      <c r="Q662">
        <f t="shared" si="182"/>
        <v>0</v>
      </c>
      <c r="R662">
        <f t="shared" si="183"/>
        <v>1</v>
      </c>
      <c r="S662">
        <f t="shared" si="184"/>
        <v>0</v>
      </c>
      <c r="T662">
        <f t="shared" si="185"/>
        <v>0</v>
      </c>
      <c r="U662">
        <f t="shared" si="186"/>
        <v>0</v>
      </c>
      <c r="V662">
        <f t="shared" si="191"/>
        <v>0</v>
      </c>
      <c r="W662">
        <f t="shared" si="192"/>
        <v>1</v>
      </c>
      <c r="X662">
        <f t="shared" si="193"/>
        <v>0</v>
      </c>
      <c r="Y662">
        <f t="shared" si="194"/>
        <v>0</v>
      </c>
      <c r="Z662">
        <f t="shared" si="195"/>
        <v>1</v>
      </c>
      <c r="AA662">
        <f t="shared" si="196"/>
        <v>0</v>
      </c>
      <c r="AB662">
        <f t="shared" si="197"/>
        <v>7</v>
      </c>
    </row>
    <row r="663" spans="1:28" x14ac:dyDescent="0.25">
      <c r="A663" s="2" t="s">
        <v>900</v>
      </c>
      <c r="B663" s="3">
        <v>4</v>
      </c>
      <c r="C663" s="3">
        <v>5</v>
      </c>
      <c r="D663" s="3"/>
      <c r="E663" s="3">
        <v>69.8</v>
      </c>
      <c r="F663" s="3">
        <v>166.25</v>
      </c>
      <c r="G663" s="3">
        <v>5</v>
      </c>
      <c r="H663" s="3">
        <v>59</v>
      </c>
      <c r="I663" s="3">
        <v>22</v>
      </c>
      <c r="J663" s="3">
        <v>23</v>
      </c>
      <c r="K663">
        <f t="shared" si="180"/>
        <v>23.988667991231601</v>
      </c>
      <c r="L663">
        <f t="shared" si="187"/>
        <v>0</v>
      </c>
      <c r="M663">
        <f t="shared" si="188"/>
        <v>1</v>
      </c>
      <c r="N663">
        <f t="shared" si="189"/>
        <v>0</v>
      </c>
      <c r="O663">
        <f t="shared" si="190"/>
        <v>0</v>
      </c>
      <c r="P663">
        <f t="shared" si="181"/>
        <v>1</v>
      </c>
      <c r="Q663">
        <f t="shared" si="182"/>
        <v>0</v>
      </c>
      <c r="R663">
        <f t="shared" si="183"/>
        <v>0</v>
      </c>
      <c r="S663">
        <f t="shared" si="184"/>
        <v>0</v>
      </c>
      <c r="T663">
        <f t="shared" si="185"/>
        <v>0</v>
      </c>
      <c r="U663">
        <f t="shared" si="186"/>
        <v>0</v>
      </c>
      <c r="V663">
        <f t="shared" si="191"/>
        <v>0</v>
      </c>
      <c r="W663">
        <f t="shared" si="192"/>
        <v>1</v>
      </c>
      <c r="X663">
        <f t="shared" si="193"/>
        <v>0</v>
      </c>
      <c r="Y663">
        <f t="shared" si="194"/>
        <v>1</v>
      </c>
      <c r="Z663">
        <f t="shared" si="195"/>
        <v>0</v>
      </c>
      <c r="AA663">
        <f t="shared" si="196"/>
        <v>0</v>
      </c>
      <c r="AB663">
        <f t="shared" si="197"/>
        <v>1</v>
      </c>
    </row>
    <row r="664" spans="1:28" x14ac:dyDescent="0.25">
      <c r="A664" s="2" t="s">
        <v>680</v>
      </c>
      <c r="B664" s="3">
        <v>6</v>
      </c>
      <c r="C664" s="3">
        <v>6</v>
      </c>
      <c r="D664" s="3">
        <v>34</v>
      </c>
      <c r="E664" s="3">
        <v>66.5</v>
      </c>
      <c r="F664" s="3">
        <v>196.66666666666666</v>
      </c>
      <c r="G664" s="3">
        <v>6</v>
      </c>
      <c r="H664" s="3">
        <v>72.281999999999996</v>
      </c>
      <c r="I664" s="3">
        <v>22</v>
      </c>
      <c r="J664" s="3">
        <v>30</v>
      </c>
      <c r="K664">
        <f t="shared" si="180"/>
        <v>31.263873970640887</v>
      </c>
      <c r="L664">
        <f t="shared" si="187"/>
        <v>0</v>
      </c>
      <c r="M664">
        <f t="shared" si="188"/>
        <v>0</v>
      </c>
      <c r="N664">
        <f t="shared" si="189"/>
        <v>0</v>
      </c>
      <c r="O664">
        <f t="shared" si="190"/>
        <v>1</v>
      </c>
      <c r="P664">
        <f t="shared" si="181"/>
        <v>0</v>
      </c>
      <c r="Q664">
        <f t="shared" si="182"/>
        <v>0</v>
      </c>
      <c r="R664">
        <f t="shared" si="183"/>
        <v>0</v>
      </c>
      <c r="S664">
        <f t="shared" si="184"/>
        <v>0</v>
      </c>
      <c r="T664">
        <f t="shared" si="185"/>
        <v>0</v>
      </c>
      <c r="U664">
        <f t="shared" si="186"/>
        <v>1</v>
      </c>
      <c r="V664">
        <f t="shared" si="191"/>
        <v>0</v>
      </c>
      <c r="W664">
        <f t="shared" si="192"/>
        <v>1</v>
      </c>
      <c r="X664">
        <f t="shared" si="193"/>
        <v>0</v>
      </c>
      <c r="Y664">
        <f t="shared" si="194"/>
        <v>0</v>
      </c>
      <c r="Z664">
        <f t="shared" si="195"/>
        <v>0</v>
      </c>
      <c r="AA664">
        <f t="shared" si="196"/>
        <v>1</v>
      </c>
      <c r="AB664">
        <f t="shared" si="197"/>
        <v>8</v>
      </c>
    </row>
    <row r="665" spans="1:28" x14ac:dyDescent="0.25">
      <c r="A665" s="2" t="s">
        <v>112</v>
      </c>
      <c r="B665" s="3">
        <v>7</v>
      </c>
      <c r="C665" s="3">
        <v>5</v>
      </c>
      <c r="D665" s="3">
        <v>34</v>
      </c>
      <c r="E665" s="3">
        <v>64.2</v>
      </c>
      <c r="F665" s="3">
        <v>160.71428571428572</v>
      </c>
      <c r="G665" s="3">
        <v>7</v>
      </c>
      <c r="H665" s="3">
        <v>67.137569999999997</v>
      </c>
      <c r="I665" s="3">
        <v>26</v>
      </c>
      <c r="J665" s="3">
        <v>30</v>
      </c>
      <c r="K665">
        <f t="shared" si="180"/>
        <v>27.41193865964588</v>
      </c>
      <c r="L665">
        <f t="shared" si="187"/>
        <v>0</v>
      </c>
      <c r="M665">
        <f t="shared" si="188"/>
        <v>0</v>
      </c>
      <c r="N665">
        <f t="shared" si="189"/>
        <v>1</v>
      </c>
      <c r="O665">
        <f t="shared" si="190"/>
        <v>0</v>
      </c>
      <c r="P665">
        <f t="shared" si="181"/>
        <v>0</v>
      </c>
      <c r="Q665">
        <f t="shared" si="182"/>
        <v>0</v>
      </c>
      <c r="R665">
        <f t="shared" si="183"/>
        <v>1</v>
      </c>
      <c r="S665">
        <f t="shared" si="184"/>
        <v>0</v>
      </c>
      <c r="T665">
        <f t="shared" si="185"/>
        <v>0</v>
      </c>
      <c r="U665">
        <f t="shared" si="186"/>
        <v>0</v>
      </c>
      <c r="V665">
        <f t="shared" si="191"/>
        <v>1</v>
      </c>
      <c r="W665">
        <f t="shared" si="192"/>
        <v>0</v>
      </c>
      <c r="X665">
        <f t="shared" si="193"/>
        <v>0</v>
      </c>
      <c r="Y665">
        <f t="shared" si="194"/>
        <v>0</v>
      </c>
      <c r="Z665">
        <f t="shared" si="195"/>
        <v>0</v>
      </c>
      <c r="AA665">
        <f t="shared" si="196"/>
        <v>0</v>
      </c>
      <c r="AB665">
        <f t="shared" si="197"/>
        <v>4</v>
      </c>
    </row>
    <row r="666" spans="1:28" x14ac:dyDescent="0.25">
      <c r="A666" s="2" t="s">
        <v>522</v>
      </c>
      <c r="B666" s="3">
        <v>19</v>
      </c>
      <c r="C666" s="3">
        <v>8</v>
      </c>
      <c r="D666" s="3">
        <v>34</v>
      </c>
      <c r="E666" s="3">
        <v>62.625</v>
      </c>
      <c r="F666" s="3">
        <v>142.84210526315789</v>
      </c>
      <c r="G666" s="3">
        <v>22</v>
      </c>
      <c r="H666" s="3">
        <v>64.59959000000002</v>
      </c>
      <c r="I666" s="3">
        <v>27</v>
      </c>
      <c r="J666" s="3">
        <v>30</v>
      </c>
      <c r="K666">
        <f t="shared" si="180"/>
        <v>25.60448763152338</v>
      </c>
      <c r="L666">
        <f t="shared" si="187"/>
        <v>0</v>
      </c>
      <c r="M666">
        <f t="shared" si="188"/>
        <v>0</v>
      </c>
      <c r="N666">
        <f t="shared" si="189"/>
        <v>1</v>
      </c>
      <c r="O666">
        <f t="shared" si="190"/>
        <v>0</v>
      </c>
      <c r="P666">
        <f t="shared" si="181"/>
        <v>0</v>
      </c>
      <c r="Q666">
        <f t="shared" si="182"/>
        <v>0</v>
      </c>
      <c r="R666">
        <f t="shared" si="183"/>
        <v>1</v>
      </c>
      <c r="S666">
        <f t="shared" si="184"/>
        <v>0</v>
      </c>
      <c r="T666">
        <f t="shared" si="185"/>
        <v>0</v>
      </c>
      <c r="U666">
        <f t="shared" si="186"/>
        <v>0</v>
      </c>
      <c r="V666">
        <f t="shared" si="191"/>
        <v>1</v>
      </c>
      <c r="W666">
        <f t="shared" si="192"/>
        <v>0</v>
      </c>
      <c r="X666">
        <f t="shared" si="193"/>
        <v>0</v>
      </c>
      <c r="Y666">
        <f t="shared" si="194"/>
        <v>0</v>
      </c>
      <c r="Z666">
        <f t="shared" si="195"/>
        <v>0</v>
      </c>
      <c r="AA666">
        <f t="shared" si="196"/>
        <v>0</v>
      </c>
      <c r="AB666">
        <f t="shared" si="197"/>
        <v>3</v>
      </c>
    </row>
    <row r="667" spans="1:28" x14ac:dyDescent="0.25">
      <c r="A667" s="2" t="s">
        <v>880</v>
      </c>
      <c r="B667" s="3">
        <v>8</v>
      </c>
      <c r="C667" s="3">
        <v>8</v>
      </c>
      <c r="D667" s="3">
        <v>34</v>
      </c>
      <c r="E667" s="3">
        <v>67.625</v>
      </c>
      <c r="F667" s="3">
        <v>210.75</v>
      </c>
      <c r="G667" s="3">
        <v>8</v>
      </c>
      <c r="H667" s="3">
        <v>71.154009999999985</v>
      </c>
      <c r="I667" s="3">
        <v>19</v>
      </c>
      <c r="J667" s="3">
        <v>28</v>
      </c>
      <c r="K667">
        <f t="shared" si="180"/>
        <v>32.39726528199644</v>
      </c>
      <c r="L667">
        <f t="shared" si="187"/>
        <v>0</v>
      </c>
      <c r="M667">
        <f t="shared" si="188"/>
        <v>0</v>
      </c>
      <c r="N667">
        <f t="shared" si="189"/>
        <v>0</v>
      </c>
      <c r="O667">
        <f t="shared" si="190"/>
        <v>1</v>
      </c>
      <c r="P667">
        <f t="shared" si="181"/>
        <v>0</v>
      </c>
      <c r="Q667">
        <f t="shared" si="182"/>
        <v>0</v>
      </c>
      <c r="R667">
        <f t="shared" si="183"/>
        <v>0</v>
      </c>
      <c r="S667">
        <f t="shared" si="184"/>
        <v>0</v>
      </c>
      <c r="T667">
        <f t="shared" si="185"/>
        <v>0</v>
      </c>
      <c r="U667">
        <f t="shared" si="186"/>
        <v>1</v>
      </c>
      <c r="V667">
        <f t="shared" si="191"/>
        <v>0</v>
      </c>
      <c r="W667">
        <f t="shared" si="192"/>
        <v>1</v>
      </c>
      <c r="X667">
        <f t="shared" si="193"/>
        <v>0</v>
      </c>
      <c r="Y667">
        <f t="shared" si="194"/>
        <v>0</v>
      </c>
      <c r="Z667">
        <f t="shared" si="195"/>
        <v>0</v>
      </c>
      <c r="AA667">
        <f t="shared" si="196"/>
        <v>1</v>
      </c>
      <c r="AB667">
        <f t="shared" si="197"/>
        <v>9</v>
      </c>
    </row>
    <row r="668" spans="1:28" x14ac:dyDescent="0.25">
      <c r="A668" s="2" t="s">
        <v>879</v>
      </c>
      <c r="B668" s="3">
        <v>4</v>
      </c>
      <c r="C668" s="3">
        <v>4</v>
      </c>
      <c r="D668" s="3">
        <v>33</v>
      </c>
      <c r="E668" s="3">
        <v>63.25</v>
      </c>
      <c r="F668" s="3">
        <v>139.25</v>
      </c>
      <c r="G668" s="3">
        <v>5</v>
      </c>
      <c r="H668" s="3">
        <v>60.56125999999999</v>
      </c>
      <c r="I668" s="3">
        <v>29</v>
      </c>
      <c r="J668" s="3">
        <v>30</v>
      </c>
      <c r="K668">
        <f t="shared" si="180"/>
        <v>24.469746441906608</v>
      </c>
      <c r="L668">
        <f t="shared" si="187"/>
        <v>0</v>
      </c>
      <c r="M668">
        <f t="shared" si="188"/>
        <v>1</v>
      </c>
      <c r="N668">
        <f t="shared" si="189"/>
        <v>0</v>
      </c>
      <c r="O668">
        <f t="shared" si="190"/>
        <v>0</v>
      </c>
      <c r="P668">
        <f t="shared" si="181"/>
        <v>1</v>
      </c>
      <c r="Q668">
        <f t="shared" si="182"/>
        <v>0</v>
      </c>
      <c r="R668">
        <f t="shared" si="183"/>
        <v>0</v>
      </c>
      <c r="S668">
        <f t="shared" si="184"/>
        <v>0</v>
      </c>
      <c r="T668">
        <f t="shared" si="185"/>
        <v>0</v>
      </c>
      <c r="U668">
        <f t="shared" si="186"/>
        <v>0</v>
      </c>
      <c r="V668">
        <f t="shared" si="191"/>
        <v>1</v>
      </c>
      <c r="W668">
        <f t="shared" si="192"/>
        <v>0</v>
      </c>
      <c r="X668">
        <f t="shared" si="193"/>
        <v>0</v>
      </c>
      <c r="Y668">
        <f t="shared" si="194"/>
        <v>0</v>
      </c>
      <c r="Z668">
        <f t="shared" si="195"/>
        <v>0</v>
      </c>
      <c r="AA668">
        <f t="shared" si="196"/>
        <v>0</v>
      </c>
      <c r="AB668">
        <f t="shared" si="197"/>
        <v>1</v>
      </c>
    </row>
    <row r="669" spans="1:28" x14ac:dyDescent="0.25">
      <c r="A669" s="2" t="s">
        <v>655</v>
      </c>
      <c r="B669" s="3">
        <v>2</v>
      </c>
      <c r="C669" s="3">
        <v>2</v>
      </c>
      <c r="D669" s="3">
        <v>44</v>
      </c>
      <c r="E669" s="3">
        <v>65</v>
      </c>
      <c r="F669" s="3">
        <v>142.5</v>
      </c>
      <c r="G669" s="3">
        <v>2</v>
      </c>
      <c r="H669" s="3">
        <v>67.329220000000007</v>
      </c>
      <c r="I669" s="3">
        <v>26</v>
      </c>
      <c r="J669" s="3">
        <v>29</v>
      </c>
      <c r="K669">
        <f t="shared" si="180"/>
        <v>23.710650887573966</v>
      </c>
      <c r="L669">
        <f t="shared" si="187"/>
        <v>0</v>
      </c>
      <c r="M669">
        <f t="shared" si="188"/>
        <v>1</v>
      </c>
      <c r="N669">
        <f t="shared" si="189"/>
        <v>0</v>
      </c>
      <c r="O669">
        <f t="shared" si="190"/>
        <v>0</v>
      </c>
      <c r="P669">
        <f t="shared" si="181"/>
        <v>1</v>
      </c>
      <c r="Q669">
        <f t="shared" si="182"/>
        <v>0</v>
      </c>
      <c r="R669">
        <f t="shared" si="183"/>
        <v>0</v>
      </c>
      <c r="S669">
        <f t="shared" si="184"/>
        <v>0</v>
      </c>
      <c r="T669">
        <f t="shared" si="185"/>
        <v>0</v>
      </c>
      <c r="U669">
        <f t="shared" si="186"/>
        <v>0</v>
      </c>
      <c r="V669">
        <f t="shared" si="191"/>
        <v>1</v>
      </c>
      <c r="W669">
        <f t="shared" si="192"/>
        <v>0</v>
      </c>
      <c r="X669">
        <f t="shared" si="193"/>
        <v>0</v>
      </c>
      <c r="Y669">
        <f t="shared" si="194"/>
        <v>0</v>
      </c>
      <c r="Z669">
        <f t="shared" si="195"/>
        <v>0</v>
      </c>
      <c r="AA669">
        <f t="shared" si="196"/>
        <v>0</v>
      </c>
      <c r="AB669">
        <f t="shared" si="197"/>
        <v>3</v>
      </c>
    </row>
    <row r="670" spans="1:28" x14ac:dyDescent="0.25">
      <c r="A670" s="2" t="s">
        <v>373</v>
      </c>
      <c r="B670" s="3">
        <v>8</v>
      </c>
      <c r="C670" s="3">
        <v>8</v>
      </c>
      <c r="D670" s="3">
        <v>34</v>
      </c>
      <c r="E670" s="3">
        <v>62.125</v>
      </c>
      <c r="F670" s="3">
        <v>101.125</v>
      </c>
      <c r="G670" s="3">
        <v>8</v>
      </c>
      <c r="H670" s="3">
        <v>72.618749999999991</v>
      </c>
      <c r="I670" s="3">
        <v>27</v>
      </c>
      <c r="J670" s="3">
        <v>30</v>
      </c>
      <c r="K670">
        <f t="shared" si="180"/>
        <v>18.419636531462416</v>
      </c>
      <c r="L670">
        <f t="shared" si="187"/>
        <v>1</v>
      </c>
      <c r="M670">
        <f t="shared" si="188"/>
        <v>0</v>
      </c>
      <c r="N670">
        <f t="shared" si="189"/>
        <v>0</v>
      </c>
      <c r="O670">
        <f t="shared" si="190"/>
        <v>0</v>
      </c>
      <c r="P670">
        <f t="shared" si="181"/>
        <v>0</v>
      </c>
      <c r="Q670">
        <f t="shared" si="182"/>
        <v>0</v>
      </c>
      <c r="R670">
        <f t="shared" si="183"/>
        <v>0</v>
      </c>
      <c r="S670">
        <f t="shared" si="184"/>
        <v>0</v>
      </c>
      <c r="T670">
        <f t="shared" si="185"/>
        <v>0</v>
      </c>
      <c r="U670">
        <f t="shared" si="186"/>
        <v>0</v>
      </c>
      <c r="V670">
        <f t="shared" si="191"/>
        <v>1</v>
      </c>
      <c r="W670">
        <f t="shared" si="192"/>
        <v>0</v>
      </c>
      <c r="X670">
        <f t="shared" si="193"/>
        <v>0</v>
      </c>
      <c r="Y670">
        <f t="shared" si="194"/>
        <v>0</v>
      </c>
      <c r="Z670">
        <f t="shared" si="195"/>
        <v>0</v>
      </c>
      <c r="AA670">
        <f t="shared" si="196"/>
        <v>0</v>
      </c>
      <c r="AB670">
        <f t="shared" si="197"/>
        <v>3</v>
      </c>
    </row>
    <row r="671" spans="1:28" x14ac:dyDescent="0.25">
      <c r="A671" s="2" t="s">
        <v>820</v>
      </c>
      <c r="B671" s="3">
        <v>4</v>
      </c>
      <c r="C671" s="3">
        <v>4</v>
      </c>
      <c r="D671" s="3">
        <v>34</v>
      </c>
      <c r="E671" s="3">
        <v>68.5</v>
      </c>
      <c r="F671" s="3">
        <v>159.5</v>
      </c>
      <c r="G671" s="3">
        <v>4</v>
      </c>
      <c r="H671" s="3">
        <v>81.210130000000007</v>
      </c>
      <c r="I671" s="3">
        <v>25</v>
      </c>
      <c r="J671" s="3">
        <v>29</v>
      </c>
      <c r="K671">
        <f t="shared" si="180"/>
        <v>23.896531514731738</v>
      </c>
      <c r="L671">
        <f t="shared" si="187"/>
        <v>0</v>
      </c>
      <c r="M671">
        <f t="shared" si="188"/>
        <v>1</v>
      </c>
      <c r="N671">
        <f t="shared" si="189"/>
        <v>0</v>
      </c>
      <c r="O671">
        <f t="shared" si="190"/>
        <v>0</v>
      </c>
      <c r="P671">
        <f t="shared" si="181"/>
        <v>0</v>
      </c>
      <c r="Q671">
        <f t="shared" si="182"/>
        <v>1</v>
      </c>
      <c r="R671">
        <f t="shared" si="183"/>
        <v>0</v>
      </c>
      <c r="S671">
        <f t="shared" si="184"/>
        <v>0</v>
      </c>
      <c r="T671">
        <f t="shared" si="185"/>
        <v>0</v>
      </c>
      <c r="U671">
        <f t="shared" si="186"/>
        <v>0</v>
      </c>
      <c r="V671">
        <f t="shared" si="191"/>
        <v>1</v>
      </c>
      <c r="W671">
        <f t="shared" si="192"/>
        <v>0</v>
      </c>
      <c r="X671">
        <f t="shared" si="193"/>
        <v>0</v>
      </c>
      <c r="Y671">
        <f t="shared" si="194"/>
        <v>0</v>
      </c>
      <c r="Z671">
        <f t="shared" si="195"/>
        <v>0</v>
      </c>
      <c r="AA671">
        <f t="shared" si="196"/>
        <v>0</v>
      </c>
      <c r="AB671">
        <f t="shared" si="197"/>
        <v>4</v>
      </c>
    </row>
    <row r="672" spans="1:28" x14ac:dyDescent="0.25">
      <c r="A672" s="2" t="s">
        <v>608</v>
      </c>
      <c r="B672" s="3">
        <v>7</v>
      </c>
      <c r="C672" s="3">
        <v>2</v>
      </c>
      <c r="D672" s="3">
        <v>44</v>
      </c>
      <c r="E672" s="3">
        <v>62</v>
      </c>
      <c r="F672" s="3">
        <v>161</v>
      </c>
      <c r="G672" s="3">
        <v>7</v>
      </c>
      <c r="H672" s="3">
        <v>76.522929999999988</v>
      </c>
      <c r="I672" s="3">
        <v>22</v>
      </c>
      <c r="J672" s="3">
        <v>27</v>
      </c>
      <c r="K672">
        <f t="shared" si="180"/>
        <v>29.444068678459939</v>
      </c>
      <c r="L672">
        <f t="shared" si="187"/>
        <v>0</v>
      </c>
      <c r="M672">
        <f t="shared" si="188"/>
        <v>0</v>
      </c>
      <c r="N672">
        <f t="shared" si="189"/>
        <v>1</v>
      </c>
      <c r="O672">
        <f t="shared" si="190"/>
        <v>0</v>
      </c>
      <c r="P672">
        <f t="shared" si="181"/>
        <v>0</v>
      </c>
      <c r="Q672">
        <f t="shared" si="182"/>
        <v>0</v>
      </c>
      <c r="R672">
        <f t="shared" si="183"/>
        <v>0</v>
      </c>
      <c r="S672">
        <f t="shared" si="184"/>
        <v>1</v>
      </c>
      <c r="T672">
        <f t="shared" si="185"/>
        <v>0</v>
      </c>
      <c r="U672">
        <f t="shared" si="186"/>
        <v>0</v>
      </c>
      <c r="V672">
        <f t="shared" si="191"/>
        <v>0</v>
      </c>
      <c r="W672">
        <f t="shared" si="192"/>
        <v>1</v>
      </c>
      <c r="X672">
        <f t="shared" si="193"/>
        <v>0</v>
      </c>
      <c r="Y672">
        <f t="shared" si="194"/>
        <v>0</v>
      </c>
      <c r="Z672">
        <f t="shared" si="195"/>
        <v>1</v>
      </c>
      <c r="AA672">
        <f t="shared" si="196"/>
        <v>0</v>
      </c>
      <c r="AB672">
        <f t="shared" si="197"/>
        <v>5</v>
      </c>
    </row>
    <row r="673" spans="1:28" x14ac:dyDescent="0.25">
      <c r="A673" s="2" t="s">
        <v>375</v>
      </c>
      <c r="B673" s="3">
        <v>6</v>
      </c>
      <c r="C673" s="3">
        <v>6</v>
      </c>
      <c r="D673" s="3">
        <v>33</v>
      </c>
      <c r="E673" s="3">
        <v>61.666666666666664</v>
      </c>
      <c r="F673" s="3">
        <v>133.5</v>
      </c>
      <c r="G673" s="3">
        <v>6</v>
      </c>
      <c r="H673" s="3">
        <v>70.981520000000003</v>
      </c>
      <c r="I673" s="3">
        <v>26</v>
      </c>
      <c r="J673" s="3">
        <v>29</v>
      </c>
      <c r="K673">
        <f t="shared" si="180"/>
        <v>24.679459459459462</v>
      </c>
      <c r="L673">
        <f t="shared" si="187"/>
        <v>0</v>
      </c>
      <c r="M673">
        <f t="shared" si="188"/>
        <v>1</v>
      </c>
      <c r="N673">
        <f t="shared" si="189"/>
        <v>0</v>
      </c>
      <c r="O673">
        <f t="shared" si="190"/>
        <v>0</v>
      </c>
      <c r="P673">
        <f t="shared" si="181"/>
        <v>0</v>
      </c>
      <c r="Q673">
        <f t="shared" si="182"/>
        <v>1</v>
      </c>
      <c r="R673">
        <f t="shared" si="183"/>
        <v>0</v>
      </c>
      <c r="S673">
        <f t="shared" si="184"/>
        <v>0</v>
      </c>
      <c r="T673">
        <f t="shared" si="185"/>
        <v>0</v>
      </c>
      <c r="U673">
        <f t="shared" si="186"/>
        <v>0</v>
      </c>
      <c r="V673">
        <f t="shared" si="191"/>
        <v>1</v>
      </c>
      <c r="W673">
        <f t="shared" si="192"/>
        <v>0</v>
      </c>
      <c r="X673">
        <f t="shared" si="193"/>
        <v>0</v>
      </c>
      <c r="Y673">
        <f t="shared" si="194"/>
        <v>0</v>
      </c>
      <c r="Z673">
        <f t="shared" si="195"/>
        <v>0</v>
      </c>
      <c r="AA673">
        <f t="shared" si="196"/>
        <v>0</v>
      </c>
      <c r="AB673">
        <f t="shared" si="197"/>
        <v>3</v>
      </c>
    </row>
    <row r="674" spans="1:28" x14ac:dyDescent="0.25">
      <c r="A674" s="2" t="s">
        <v>971</v>
      </c>
      <c r="B674" s="3">
        <v>7</v>
      </c>
      <c r="C674" s="3">
        <v>7</v>
      </c>
      <c r="D674" s="3">
        <v>34</v>
      </c>
      <c r="E674" s="3">
        <v>67.857142857142861</v>
      </c>
      <c r="F674" s="3">
        <v>182.42857142857142</v>
      </c>
      <c r="G674" s="3">
        <v>7</v>
      </c>
      <c r="H674" s="3">
        <v>67.512664999999984</v>
      </c>
      <c r="I674" s="3">
        <v>27</v>
      </c>
      <c r="J674" s="3">
        <v>30</v>
      </c>
      <c r="K674">
        <f t="shared" si="180"/>
        <v>27.852042105263152</v>
      </c>
      <c r="L674">
        <f t="shared" si="187"/>
        <v>0</v>
      </c>
      <c r="M674">
        <f t="shared" si="188"/>
        <v>0</v>
      </c>
      <c r="N674">
        <f t="shared" si="189"/>
        <v>1</v>
      </c>
      <c r="O674">
        <f t="shared" si="190"/>
        <v>0</v>
      </c>
      <c r="P674">
        <f t="shared" si="181"/>
        <v>0</v>
      </c>
      <c r="Q674">
        <f t="shared" si="182"/>
        <v>0</v>
      </c>
      <c r="R674">
        <f t="shared" si="183"/>
        <v>1</v>
      </c>
      <c r="S674">
        <f t="shared" si="184"/>
        <v>0</v>
      </c>
      <c r="T674">
        <f t="shared" si="185"/>
        <v>0</v>
      </c>
      <c r="U674">
        <f t="shared" si="186"/>
        <v>0</v>
      </c>
      <c r="V674">
        <f t="shared" si="191"/>
        <v>1</v>
      </c>
      <c r="W674">
        <f t="shared" si="192"/>
        <v>0</v>
      </c>
      <c r="X674">
        <f t="shared" si="193"/>
        <v>0</v>
      </c>
      <c r="Y674">
        <f t="shared" si="194"/>
        <v>0</v>
      </c>
      <c r="Z674">
        <f t="shared" si="195"/>
        <v>0</v>
      </c>
      <c r="AA674">
        <f t="shared" si="196"/>
        <v>0</v>
      </c>
      <c r="AB674">
        <f t="shared" si="197"/>
        <v>3</v>
      </c>
    </row>
    <row r="675" spans="1:28" x14ac:dyDescent="0.25">
      <c r="A675" s="2" t="s">
        <v>421</v>
      </c>
      <c r="B675" s="3">
        <v>11</v>
      </c>
      <c r="C675" s="3">
        <v>11</v>
      </c>
      <c r="D675" s="3">
        <v>33</v>
      </c>
      <c r="E675" s="3">
        <v>63.545454545454547</v>
      </c>
      <c r="F675" s="3">
        <v>174.81818181818181</v>
      </c>
      <c r="G675" s="3">
        <v>11</v>
      </c>
      <c r="H675" s="3">
        <v>78.310744999999997</v>
      </c>
      <c r="I675" s="3">
        <v>29</v>
      </c>
      <c r="J675" s="3">
        <v>30</v>
      </c>
      <c r="K675">
        <f t="shared" si="180"/>
        <v>30.43497454978602</v>
      </c>
      <c r="L675">
        <f t="shared" si="187"/>
        <v>0</v>
      </c>
      <c r="M675">
        <f t="shared" si="188"/>
        <v>0</v>
      </c>
      <c r="N675">
        <f t="shared" si="189"/>
        <v>0</v>
      </c>
      <c r="O675">
        <f t="shared" si="190"/>
        <v>1</v>
      </c>
      <c r="P675">
        <f t="shared" si="181"/>
        <v>0</v>
      </c>
      <c r="Q675">
        <f t="shared" si="182"/>
        <v>0</v>
      </c>
      <c r="R675">
        <f t="shared" si="183"/>
        <v>0</v>
      </c>
      <c r="S675">
        <f t="shared" si="184"/>
        <v>0</v>
      </c>
      <c r="T675">
        <f t="shared" si="185"/>
        <v>0</v>
      </c>
      <c r="U675">
        <f t="shared" si="186"/>
        <v>1</v>
      </c>
      <c r="V675">
        <f t="shared" si="191"/>
        <v>1</v>
      </c>
      <c r="W675">
        <f t="shared" si="192"/>
        <v>0</v>
      </c>
      <c r="X675">
        <f t="shared" si="193"/>
        <v>0</v>
      </c>
      <c r="Y675">
        <f t="shared" si="194"/>
        <v>0</v>
      </c>
      <c r="Z675">
        <f t="shared" si="195"/>
        <v>0</v>
      </c>
      <c r="AA675">
        <f t="shared" si="196"/>
        <v>0</v>
      </c>
      <c r="AB675">
        <f t="shared" si="197"/>
        <v>1</v>
      </c>
    </row>
    <row r="676" spans="1:28" x14ac:dyDescent="0.25">
      <c r="A676" s="2" t="s">
        <v>974</v>
      </c>
      <c r="B676" s="3">
        <v>3</v>
      </c>
      <c r="C676" s="3">
        <v>3</v>
      </c>
      <c r="D676" s="3">
        <v>34</v>
      </c>
      <c r="E676" s="3">
        <v>64</v>
      </c>
      <c r="F676" s="3">
        <v>165</v>
      </c>
      <c r="G676" s="3">
        <v>3</v>
      </c>
      <c r="H676" s="3">
        <v>74.488709999999998</v>
      </c>
      <c r="I676" s="3">
        <v>29</v>
      </c>
      <c r="J676" s="3">
        <v>30</v>
      </c>
      <c r="K676">
        <f t="shared" si="180"/>
        <v>28.319091796875</v>
      </c>
      <c r="L676">
        <f t="shared" si="187"/>
        <v>0</v>
      </c>
      <c r="M676">
        <f t="shared" si="188"/>
        <v>0</v>
      </c>
      <c r="N676">
        <f t="shared" si="189"/>
        <v>1</v>
      </c>
      <c r="O676">
        <f t="shared" si="190"/>
        <v>0</v>
      </c>
      <c r="P676">
        <f t="shared" si="181"/>
        <v>0</v>
      </c>
      <c r="Q676">
        <f t="shared" si="182"/>
        <v>0</v>
      </c>
      <c r="R676">
        <f t="shared" si="183"/>
        <v>0</v>
      </c>
      <c r="S676">
        <f t="shared" si="184"/>
        <v>1</v>
      </c>
      <c r="T676">
        <f t="shared" si="185"/>
        <v>0</v>
      </c>
      <c r="U676">
        <f t="shared" si="186"/>
        <v>0</v>
      </c>
      <c r="V676">
        <f t="shared" si="191"/>
        <v>1</v>
      </c>
      <c r="W676">
        <f t="shared" si="192"/>
        <v>0</v>
      </c>
      <c r="X676">
        <f t="shared" si="193"/>
        <v>0</v>
      </c>
      <c r="Y676">
        <f t="shared" si="194"/>
        <v>0</v>
      </c>
      <c r="Z676">
        <f t="shared" si="195"/>
        <v>0</v>
      </c>
      <c r="AA676">
        <f t="shared" si="196"/>
        <v>0</v>
      </c>
      <c r="AB676">
        <f t="shared" si="197"/>
        <v>1</v>
      </c>
    </row>
    <row r="677" spans="1:28" x14ac:dyDescent="0.25">
      <c r="A677" s="2" t="s">
        <v>1114</v>
      </c>
      <c r="B677" s="3">
        <v>2</v>
      </c>
      <c r="C677" s="3">
        <v>2</v>
      </c>
      <c r="D677" s="3">
        <v>33</v>
      </c>
      <c r="E677" s="3">
        <v>68</v>
      </c>
      <c r="F677" s="3">
        <v>131</v>
      </c>
      <c r="G677" s="3">
        <v>2</v>
      </c>
      <c r="H677" s="3">
        <v>69.377139999999997</v>
      </c>
      <c r="I677" s="3">
        <v>28</v>
      </c>
      <c r="J677" s="3">
        <v>28</v>
      </c>
      <c r="K677">
        <f t="shared" si="180"/>
        <v>19.916306228373703</v>
      </c>
      <c r="L677">
        <f t="shared" si="187"/>
        <v>0</v>
      </c>
      <c r="M677">
        <f t="shared" si="188"/>
        <v>1</v>
      </c>
      <c r="N677">
        <f t="shared" si="189"/>
        <v>0</v>
      </c>
      <c r="O677">
        <f t="shared" si="190"/>
        <v>0</v>
      </c>
      <c r="P677">
        <f t="shared" si="181"/>
        <v>0</v>
      </c>
      <c r="Q677">
        <f t="shared" si="182"/>
        <v>1</v>
      </c>
      <c r="R677">
        <f t="shared" si="183"/>
        <v>0</v>
      </c>
      <c r="S677">
        <f t="shared" si="184"/>
        <v>0</v>
      </c>
      <c r="T677">
        <f t="shared" si="185"/>
        <v>0</v>
      </c>
      <c r="U677">
        <f t="shared" si="186"/>
        <v>0</v>
      </c>
      <c r="V677">
        <f t="shared" si="191"/>
        <v>1</v>
      </c>
      <c r="W677">
        <f t="shared" si="192"/>
        <v>0</v>
      </c>
      <c r="X677">
        <f t="shared" si="193"/>
        <v>0</v>
      </c>
      <c r="Y677">
        <f t="shared" si="194"/>
        <v>0</v>
      </c>
      <c r="Z677">
        <f t="shared" si="195"/>
        <v>0</v>
      </c>
      <c r="AA677">
        <f t="shared" si="196"/>
        <v>0</v>
      </c>
      <c r="AB677">
        <f t="shared" si="197"/>
        <v>0</v>
      </c>
    </row>
    <row r="678" spans="1:28" x14ac:dyDescent="0.25">
      <c r="A678" s="2" t="s">
        <v>551</v>
      </c>
      <c r="B678" s="3">
        <v>5</v>
      </c>
      <c r="C678" s="3">
        <v>5</v>
      </c>
      <c r="D678" s="3">
        <v>33</v>
      </c>
      <c r="E678" s="3">
        <v>65</v>
      </c>
      <c r="F678" s="3">
        <v>168</v>
      </c>
      <c r="G678" s="3">
        <v>5</v>
      </c>
      <c r="H678" s="3">
        <v>66.206710000000001</v>
      </c>
      <c r="I678" s="3">
        <v>28</v>
      </c>
      <c r="J678" s="3">
        <v>30</v>
      </c>
      <c r="K678">
        <f t="shared" si="180"/>
        <v>27.953609467455621</v>
      </c>
      <c r="L678">
        <f t="shared" si="187"/>
        <v>0</v>
      </c>
      <c r="M678">
        <f t="shared" si="188"/>
        <v>0</v>
      </c>
      <c r="N678">
        <f t="shared" si="189"/>
        <v>1</v>
      </c>
      <c r="O678">
        <f t="shared" si="190"/>
        <v>0</v>
      </c>
      <c r="P678">
        <f t="shared" si="181"/>
        <v>0</v>
      </c>
      <c r="Q678">
        <f t="shared" si="182"/>
        <v>0</v>
      </c>
      <c r="R678">
        <f t="shared" si="183"/>
        <v>1</v>
      </c>
      <c r="S678">
        <f t="shared" si="184"/>
        <v>0</v>
      </c>
      <c r="T678">
        <f t="shared" si="185"/>
        <v>0</v>
      </c>
      <c r="U678">
        <f t="shared" si="186"/>
        <v>0</v>
      </c>
      <c r="V678">
        <f t="shared" si="191"/>
        <v>1</v>
      </c>
      <c r="W678">
        <f t="shared" si="192"/>
        <v>0</v>
      </c>
      <c r="X678">
        <f t="shared" si="193"/>
        <v>0</v>
      </c>
      <c r="Y678">
        <f t="shared" si="194"/>
        <v>0</v>
      </c>
      <c r="Z678">
        <f t="shared" si="195"/>
        <v>0</v>
      </c>
      <c r="AA678">
        <f t="shared" si="196"/>
        <v>0</v>
      </c>
      <c r="AB678">
        <f t="shared" si="197"/>
        <v>2</v>
      </c>
    </row>
    <row r="679" spans="1:28" x14ac:dyDescent="0.25">
      <c r="A679" s="2" t="s">
        <v>418</v>
      </c>
      <c r="B679" s="3">
        <v>4</v>
      </c>
      <c r="C679" s="3">
        <v>4</v>
      </c>
      <c r="D679" s="3">
        <v>33</v>
      </c>
      <c r="E679" s="3">
        <v>69</v>
      </c>
      <c r="F679" s="3">
        <v>176</v>
      </c>
      <c r="G679" s="3">
        <v>4</v>
      </c>
      <c r="H679" s="3">
        <v>76.881584000000004</v>
      </c>
      <c r="I679" s="3">
        <v>28</v>
      </c>
      <c r="J679" s="3">
        <v>29</v>
      </c>
      <c r="K679">
        <f t="shared" si="180"/>
        <v>25.98781768536022</v>
      </c>
      <c r="L679">
        <f t="shared" si="187"/>
        <v>0</v>
      </c>
      <c r="M679">
        <f t="shared" si="188"/>
        <v>0</v>
      </c>
      <c r="N679">
        <f t="shared" si="189"/>
        <v>1</v>
      </c>
      <c r="O679">
        <f t="shared" si="190"/>
        <v>0</v>
      </c>
      <c r="P679">
        <f t="shared" si="181"/>
        <v>0</v>
      </c>
      <c r="Q679">
        <f t="shared" si="182"/>
        <v>0</v>
      </c>
      <c r="R679">
        <f t="shared" si="183"/>
        <v>0</v>
      </c>
      <c r="S679">
        <f t="shared" si="184"/>
        <v>1</v>
      </c>
      <c r="T679">
        <f t="shared" si="185"/>
        <v>0</v>
      </c>
      <c r="U679">
        <f t="shared" si="186"/>
        <v>0</v>
      </c>
      <c r="V679">
        <f t="shared" si="191"/>
        <v>1</v>
      </c>
      <c r="W679">
        <f t="shared" si="192"/>
        <v>0</v>
      </c>
      <c r="X679">
        <f t="shared" si="193"/>
        <v>0</v>
      </c>
      <c r="Y679">
        <f t="shared" si="194"/>
        <v>0</v>
      </c>
      <c r="Z679">
        <f t="shared" si="195"/>
        <v>0</v>
      </c>
      <c r="AA679">
        <f t="shared" si="196"/>
        <v>0</v>
      </c>
      <c r="AB679">
        <f t="shared" si="197"/>
        <v>1</v>
      </c>
    </row>
    <row r="680" spans="1:28" x14ac:dyDescent="0.25">
      <c r="A680" s="2" t="s">
        <v>1071</v>
      </c>
      <c r="B680" s="3">
        <v>2</v>
      </c>
      <c r="C680" s="3">
        <v>2</v>
      </c>
      <c r="D680" s="3">
        <v>33</v>
      </c>
      <c r="E680" s="3">
        <v>65</v>
      </c>
      <c r="F680" s="3">
        <v>160</v>
      </c>
      <c r="G680" s="3">
        <v>2</v>
      </c>
      <c r="H680" s="3">
        <v>90.116355999999996</v>
      </c>
      <c r="I680" s="3">
        <v>19</v>
      </c>
      <c r="J680" s="3">
        <v>20</v>
      </c>
      <c r="K680">
        <f t="shared" si="180"/>
        <v>26.622485207100592</v>
      </c>
      <c r="L680">
        <f t="shared" si="187"/>
        <v>0</v>
      </c>
      <c r="M680">
        <f t="shared" si="188"/>
        <v>0</v>
      </c>
      <c r="N680">
        <f t="shared" si="189"/>
        <v>1</v>
      </c>
      <c r="O680">
        <f t="shared" si="190"/>
        <v>0</v>
      </c>
      <c r="P680">
        <f t="shared" si="181"/>
        <v>0</v>
      </c>
      <c r="Q680">
        <f t="shared" si="182"/>
        <v>0</v>
      </c>
      <c r="R680">
        <f t="shared" si="183"/>
        <v>0</v>
      </c>
      <c r="S680">
        <f t="shared" si="184"/>
        <v>1</v>
      </c>
      <c r="T680">
        <f t="shared" si="185"/>
        <v>0</v>
      </c>
      <c r="U680">
        <f t="shared" si="186"/>
        <v>0</v>
      </c>
      <c r="V680">
        <f t="shared" si="191"/>
        <v>0</v>
      </c>
      <c r="W680">
        <f t="shared" si="192"/>
        <v>1</v>
      </c>
      <c r="X680">
        <f t="shared" si="193"/>
        <v>0</v>
      </c>
      <c r="Y680">
        <f t="shared" si="194"/>
        <v>0</v>
      </c>
      <c r="Z680">
        <f t="shared" si="195"/>
        <v>1</v>
      </c>
      <c r="AA680">
        <f t="shared" si="196"/>
        <v>0</v>
      </c>
      <c r="AB680">
        <f t="shared" si="197"/>
        <v>1</v>
      </c>
    </row>
    <row r="681" spans="1:28" x14ac:dyDescent="0.25">
      <c r="A681" s="2" t="s">
        <v>134</v>
      </c>
      <c r="B681" s="3">
        <v>18</v>
      </c>
      <c r="C681" s="3">
        <v>11</v>
      </c>
      <c r="D681" s="3">
        <v>33</v>
      </c>
      <c r="E681" s="3">
        <v>63.545454545454547</v>
      </c>
      <c r="F681" s="3">
        <v>143.77777777777777</v>
      </c>
      <c r="G681" s="3">
        <v>18</v>
      </c>
      <c r="H681" s="3">
        <v>62.806296999999986</v>
      </c>
      <c r="I681" s="3">
        <v>29</v>
      </c>
      <c r="J681" s="3">
        <v>30</v>
      </c>
      <c r="K681">
        <f t="shared" si="180"/>
        <v>25.030994842644837</v>
      </c>
      <c r="L681">
        <f t="shared" si="187"/>
        <v>0</v>
      </c>
      <c r="M681">
        <f t="shared" si="188"/>
        <v>0</v>
      </c>
      <c r="N681">
        <f t="shared" si="189"/>
        <v>1</v>
      </c>
      <c r="O681">
        <f t="shared" si="190"/>
        <v>0</v>
      </c>
      <c r="P681">
        <f t="shared" si="181"/>
        <v>0</v>
      </c>
      <c r="Q681">
        <f t="shared" si="182"/>
        <v>0</v>
      </c>
      <c r="R681">
        <f t="shared" si="183"/>
        <v>1</v>
      </c>
      <c r="S681">
        <f t="shared" si="184"/>
        <v>0</v>
      </c>
      <c r="T681">
        <f t="shared" si="185"/>
        <v>0</v>
      </c>
      <c r="U681">
        <f t="shared" si="186"/>
        <v>0</v>
      </c>
      <c r="V681">
        <f t="shared" si="191"/>
        <v>1</v>
      </c>
      <c r="W681">
        <f t="shared" si="192"/>
        <v>0</v>
      </c>
      <c r="X681">
        <f t="shared" si="193"/>
        <v>0</v>
      </c>
      <c r="Y681">
        <f t="shared" si="194"/>
        <v>0</v>
      </c>
      <c r="Z681">
        <f t="shared" si="195"/>
        <v>0</v>
      </c>
      <c r="AA681">
        <f t="shared" si="196"/>
        <v>0</v>
      </c>
      <c r="AB681">
        <f t="shared" si="197"/>
        <v>1</v>
      </c>
    </row>
    <row r="682" spans="1:28" x14ac:dyDescent="0.25">
      <c r="A682" s="2" t="s">
        <v>333</v>
      </c>
      <c r="B682" s="3">
        <v>2</v>
      </c>
      <c r="C682" s="3">
        <v>2</v>
      </c>
      <c r="D682" s="3">
        <v>44</v>
      </c>
      <c r="E682" s="3">
        <v>76</v>
      </c>
      <c r="F682" s="3">
        <v>209</v>
      </c>
      <c r="G682" s="3">
        <v>2</v>
      </c>
      <c r="H682" s="3">
        <v>79.255300000000005</v>
      </c>
      <c r="I682" s="3">
        <v>13</v>
      </c>
      <c r="J682" s="3">
        <v>22</v>
      </c>
      <c r="K682">
        <f t="shared" si="180"/>
        <v>25.4375</v>
      </c>
      <c r="L682">
        <f t="shared" si="187"/>
        <v>0</v>
      </c>
      <c r="M682">
        <f t="shared" si="188"/>
        <v>0</v>
      </c>
      <c r="N682">
        <f t="shared" si="189"/>
        <v>1</v>
      </c>
      <c r="O682">
        <f t="shared" si="190"/>
        <v>0</v>
      </c>
      <c r="P682">
        <f t="shared" si="181"/>
        <v>0</v>
      </c>
      <c r="Q682">
        <f t="shared" si="182"/>
        <v>0</v>
      </c>
      <c r="R682">
        <f t="shared" si="183"/>
        <v>0</v>
      </c>
      <c r="S682">
        <f t="shared" si="184"/>
        <v>1</v>
      </c>
      <c r="T682">
        <f t="shared" si="185"/>
        <v>0</v>
      </c>
      <c r="U682">
        <f t="shared" si="186"/>
        <v>0</v>
      </c>
      <c r="V682">
        <f t="shared" si="191"/>
        <v>0</v>
      </c>
      <c r="W682">
        <f t="shared" si="192"/>
        <v>1</v>
      </c>
      <c r="X682">
        <f t="shared" si="193"/>
        <v>0</v>
      </c>
      <c r="Y682">
        <f t="shared" si="194"/>
        <v>0</v>
      </c>
      <c r="Z682">
        <f t="shared" si="195"/>
        <v>1</v>
      </c>
      <c r="AA682">
        <f t="shared" si="196"/>
        <v>0</v>
      </c>
      <c r="AB682">
        <f t="shared" si="197"/>
        <v>9</v>
      </c>
    </row>
    <row r="683" spans="1:28" x14ac:dyDescent="0.25">
      <c r="A683" s="2" t="s">
        <v>437</v>
      </c>
      <c r="B683" s="3">
        <v>8</v>
      </c>
      <c r="C683" s="3">
        <v>8</v>
      </c>
      <c r="D683" s="3">
        <v>22</v>
      </c>
      <c r="E683" s="3">
        <v>72</v>
      </c>
      <c r="F683" s="3">
        <v>242.25</v>
      </c>
      <c r="G683" s="3">
        <v>9</v>
      </c>
      <c r="H683" s="3">
        <v>65.210130000000007</v>
      </c>
      <c r="I683" s="3">
        <v>27</v>
      </c>
      <c r="J683" s="3">
        <v>30</v>
      </c>
      <c r="K683">
        <f t="shared" si="180"/>
        <v>32.851417824074076</v>
      </c>
      <c r="L683">
        <f t="shared" si="187"/>
        <v>0</v>
      </c>
      <c r="M683">
        <f t="shared" si="188"/>
        <v>0</v>
      </c>
      <c r="N683">
        <f t="shared" si="189"/>
        <v>0</v>
      </c>
      <c r="O683">
        <f t="shared" si="190"/>
        <v>1</v>
      </c>
      <c r="P683">
        <f t="shared" si="181"/>
        <v>0</v>
      </c>
      <c r="Q683">
        <f t="shared" si="182"/>
        <v>0</v>
      </c>
      <c r="R683">
        <f t="shared" si="183"/>
        <v>0</v>
      </c>
      <c r="S683">
        <f t="shared" si="184"/>
        <v>0</v>
      </c>
      <c r="T683">
        <f t="shared" si="185"/>
        <v>1</v>
      </c>
      <c r="U683">
        <f t="shared" si="186"/>
        <v>0</v>
      </c>
      <c r="V683">
        <f t="shared" si="191"/>
        <v>1</v>
      </c>
      <c r="W683">
        <f t="shared" si="192"/>
        <v>0</v>
      </c>
      <c r="X683">
        <f t="shared" si="193"/>
        <v>0</v>
      </c>
      <c r="Y683">
        <f t="shared" si="194"/>
        <v>0</v>
      </c>
      <c r="Z683">
        <f t="shared" si="195"/>
        <v>0</v>
      </c>
      <c r="AA683">
        <f t="shared" si="196"/>
        <v>0</v>
      </c>
      <c r="AB683">
        <f t="shared" si="197"/>
        <v>3</v>
      </c>
    </row>
    <row r="684" spans="1:28" x14ac:dyDescent="0.25">
      <c r="A684" s="2" t="s">
        <v>370</v>
      </c>
      <c r="B684" s="3">
        <v>9</v>
      </c>
      <c r="C684" s="3">
        <v>8</v>
      </c>
      <c r="D684" s="3">
        <v>33</v>
      </c>
      <c r="E684" s="3">
        <v>61.75</v>
      </c>
      <c r="F684" s="3">
        <v>131.77777777777777</v>
      </c>
      <c r="G684" s="3">
        <v>9</v>
      </c>
      <c r="H684" s="3">
        <v>72.835044999999994</v>
      </c>
      <c r="I684" s="3">
        <v>27</v>
      </c>
      <c r="J684" s="3">
        <v>30</v>
      </c>
      <c r="K684">
        <f t="shared" si="180"/>
        <v>24.295373542337103</v>
      </c>
      <c r="L684">
        <f t="shared" si="187"/>
        <v>0</v>
      </c>
      <c r="M684">
        <f t="shared" si="188"/>
        <v>1</v>
      </c>
      <c r="N684">
        <f t="shared" si="189"/>
        <v>0</v>
      </c>
      <c r="O684">
        <f t="shared" si="190"/>
        <v>0</v>
      </c>
      <c r="P684">
        <f t="shared" si="181"/>
        <v>0</v>
      </c>
      <c r="Q684">
        <f t="shared" si="182"/>
        <v>1</v>
      </c>
      <c r="R684">
        <f t="shared" si="183"/>
        <v>0</v>
      </c>
      <c r="S684">
        <f t="shared" si="184"/>
        <v>0</v>
      </c>
      <c r="T684">
        <f t="shared" si="185"/>
        <v>0</v>
      </c>
      <c r="U684">
        <f t="shared" si="186"/>
        <v>0</v>
      </c>
      <c r="V684">
        <f t="shared" si="191"/>
        <v>1</v>
      </c>
      <c r="W684">
        <f t="shared" si="192"/>
        <v>0</v>
      </c>
      <c r="X684">
        <f t="shared" si="193"/>
        <v>0</v>
      </c>
      <c r="Y684">
        <f t="shared" si="194"/>
        <v>0</v>
      </c>
      <c r="Z684">
        <f t="shared" si="195"/>
        <v>0</v>
      </c>
      <c r="AA684">
        <f t="shared" si="196"/>
        <v>0</v>
      </c>
      <c r="AB684">
        <f t="shared" si="197"/>
        <v>3</v>
      </c>
    </row>
    <row r="685" spans="1:28" x14ac:dyDescent="0.25">
      <c r="A685" s="2" t="s">
        <v>67</v>
      </c>
      <c r="B685" s="3">
        <v>2</v>
      </c>
      <c r="C685" s="3">
        <v>2</v>
      </c>
      <c r="D685" s="3">
        <v>44</v>
      </c>
      <c r="E685" s="3">
        <v>72.5</v>
      </c>
      <c r="F685" s="3">
        <v>179</v>
      </c>
      <c r="G685" s="3">
        <v>3</v>
      </c>
      <c r="H685" s="3">
        <v>49.921970000000009</v>
      </c>
      <c r="I685" s="3">
        <v>29</v>
      </c>
      <c r="J685" s="3">
        <v>30</v>
      </c>
      <c r="K685">
        <f t="shared" si="180"/>
        <v>23.940451843043995</v>
      </c>
      <c r="L685">
        <f t="shared" si="187"/>
        <v>0</v>
      </c>
      <c r="M685">
        <f t="shared" si="188"/>
        <v>1</v>
      </c>
      <c r="N685">
        <f t="shared" si="189"/>
        <v>0</v>
      </c>
      <c r="O685">
        <f t="shared" si="190"/>
        <v>0</v>
      </c>
      <c r="P685">
        <f t="shared" si="181"/>
        <v>1</v>
      </c>
      <c r="Q685">
        <f t="shared" si="182"/>
        <v>0</v>
      </c>
      <c r="R685">
        <f t="shared" si="183"/>
        <v>0</v>
      </c>
      <c r="S685">
        <f t="shared" si="184"/>
        <v>0</v>
      </c>
      <c r="T685">
        <f t="shared" si="185"/>
        <v>0</v>
      </c>
      <c r="U685">
        <f t="shared" si="186"/>
        <v>0</v>
      </c>
      <c r="V685">
        <f t="shared" si="191"/>
        <v>1</v>
      </c>
      <c r="W685">
        <f t="shared" si="192"/>
        <v>0</v>
      </c>
      <c r="X685">
        <f t="shared" si="193"/>
        <v>0</v>
      </c>
      <c r="Y685">
        <f t="shared" si="194"/>
        <v>0</v>
      </c>
      <c r="Z685">
        <f t="shared" si="195"/>
        <v>0</v>
      </c>
      <c r="AA685">
        <f t="shared" si="196"/>
        <v>0</v>
      </c>
      <c r="AB685">
        <f t="shared" si="197"/>
        <v>1</v>
      </c>
    </row>
    <row r="686" spans="1:28" x14ac:dyDescent="0.25">
      <c r="A686" s="2" t="s">
        <v>962</v>
      </c>
      <c r="B686" s="3">
        <v>6</v>
      </c>
      <c r="C686" s="3">
        <v>6</v>
      </c>
      <c r="D686" s="3">
        <v>34</v>
      </c>
      <c r="E686" s="3">
        <v>66.5</v>
      </c>
      <c r="F686" s="3">
        <v>270.83333333333331</v>
      </c>
      <c r="G686" s="3">
        <v>6</v>
      </c>
      <c r="H686" s="3">
        <v>69.248460000000009</v>
      </c>
      <c r="I686" s="3">
        <v>29</v>
      </c>
      <c r="J686" s="3">
        <v>30</v>
      </c>
      <c r="K686">
        <f t="shared" si="180"/>
        <v>43.054063730755459</v>
      </c>
      <c r="L686">
        <f t="shared" si="187"/>
        <v>0</v>
      </c>
      <c r="M686">
        <f t="shared" si="188"/>
        <v>0</v>
      </c>
      <c r="N686">
        <f t="shared" si="189"/>
        <v>0</v>
      </c>
      <c r="O686">
        <f t="shared" si="190"/>
        <v>1</v>
      </c>
      <c r="P686">
        <f t="shared" si="181"/>
        <v>0</v>
      </c>
      <c r="Q686">
        <f t="shared" si="182"/>
        <v>0</v>
      </c>
      <c r="R686">
        <f t="shared" si="183"/>
        <v>0</v>
      </c>
      <c r="S686">
        <f t="shared" si="184"/>
        <v>0</v>
      </c>
      <c r="T686">
        <f t="shared" si="185"/>
        <v>0</v>
      </c>
      <c r="U686">
        <f t="shared" si="186"/>
        <v>1</v>
      </c>
      <c r="V686">
        <f t="shared" si="191"/>
        <v>1</v>
      </c>
      <c r="W686">
        <f t="shared" si="192"/>
        <v>0</v>
      </c>
      <c r="X686">
        <f t="shared" si="193"/>
        <v>0</v>
      </c>
      <c r="Y686">
        <f t="shared" si="194"/>
        <v>0</v>
      </c>
      <c r="Z686">
        <f t="shared" si="195"/>
        <v>0</v>
      </c>
      <c r="AA686">
        <f t="shared" si="196"/>
        <v>0</v>
      </c>
      <c r="AB686">
        <f t="shared" si="197"/>
        <v>1</v>
      </c>
    </row>
    <row r="687" spans="1:28" x14ac:dyDescent="0.25">
      <c r="A687" s="2" t="s">
        <v>823</v>
      </c>
      <c r="B687" s="3">
        <v>6</v>
      </c>
      <c r="C687" s="3">
        <v>6</v>
      </c>
      <c r="D687" s="3">
        <v>24</v>
      </c>
      <c r="E687" s="3">
        <v>74.333333333333329</v>
      </c>
      <c r="F687" s="3">
        <v>180.66666666666666</v>
      </c>
      <c r="G687" s="3">
        <v>7</v>
      </c>
      <c r="H687" s="3">
        <v>70.056129999999996</v>
      </c>
      <c r="I687" s="3">
        <v>25</v>
      </c>
      <c r="J687" s="3">
        <v>29</v>
      </c>
      <c r="K687">
        <f t="shared" si="180"/>
        <v>22.986144905387199</v>
      </c>
      <c r="L687">
        <f t="shared" si="187"/>
        <v>0</v>
      </c>
      <c r="M687">
        <f t="shared" si="188"/>
        <v>1</v>
      </c>
      <c r="N687">
        <f t="shared" si="189"/>
        <v>0</v>
      </c>
      <c r="O687">
        <f t="shared" si="190"/>
        <v>0</v>
      </c>
      <c r="P687">
        <f t="shared" si="181"/>
        <v>0</v>
      </c>
      <c r="Q687">
        <f t="shared" si="182"/>
        <v>1</v>
      </c>
      <c r="R687">
        <f t="shared" si="183"/>
        <v>0</v>
      </c>
      <c r="S687">
        <f t="shared" si="184"/>
        <v>0</v>
      </c>
      <c r="T687">
        <f t="shared" si="185"/>
        <v>0</v>
      </c>
      <c r="U687">
        <f t="shared" si="186"/>
        <v>0</v>
      </c>
      <c r="V687">
        <f t="shared" si="191"/>
        <v>1</v>
      </c>
      <c r="W687">
        <f t="shared" si="192"/>
        <v>0</v>
      </c>
      <c r="X687">
        <f t="shared" si="193"/>
        <v>0</v>
      </c>
      <c r="Y687">
        <f t="shared" si="194"/>
        <v>0</v>
      </c>
      <c r="Z687">
        <f t="shared" si="195"/>
        <v>0</v>
      </c>
      <c r="AA687">
        <f t="shared" si="196"/>
        <v>0</v>
      </c>
      <c r="AB687">
        <f t="shared" si="197"/>
        <v>4</v>
      </c>
    </row>
    <row r="688" spans="1:28" x14ac:dyDescent="0.25">
      <c r="A688" s="2" t="s">
        <v>755</v>
      </c>
      <c r="B688" s="3">
        <v>3</v>
      </c>
      <c r="C688" s="3">
        <v>2</v>
      </c>
      <c r="D688" s="3">
        <v>34</v>
      </c>
      <c r="E688" s="3">
        <v>66</v>
      </c>
      <c r="F688" s="3">
        <v>194</v>
      </c>
      <c r="G688" s="3">
        <v>3</v>
      </c>
      <c r="H688" s="3">
        <v>73.418205</v>
      </c>
      <c r="I688" s="3">
        <v>19</v>
      </c>
      <c r="J688" s="3">
        <v>28</v>
      </c>
      <c r="K688">
        <f t="shared" si="180"/>
        <v>31.308999081726355</v>
      </c>
      <c r="L688">
        <f t="shared" si="187"/>
        <v>0</v>
      </c>
      <c r="M688">
        <f t="shared" si="188"/>
        <v>0</v>
      </c>
      <c r="N688">
        <f t="shared" si="189"/>
        <v>0</v>
      </c>
      <c r="O688">
        <f t="shared" si="190"/>
        <v>1</v>
      </c>
      <c r="P688">
        <f t="shared" si="181"/>
        <v>0</v>
      </c>
      <c r="Q688">
        <f t="shared" si="182"/>
        <v>0</v>
      </c>
      <c r="R688">
        <f t="shared" si="183"/>
        <v>0</v>
      </c>
      <c r="S688">
        <f t="shared" si="184"/>
        <v>0</v>
      </c>
      <c r="T688">
        <f t="shared" si="185"/>
        <v>0</v>
      </c>
      <c r="U688">
        <f t="shared" si="186"/>
        <v>1</v>
      </c>
      <c r="V688">
        <f t="shared" si="191"/>
        <v>0</v>
      </c>
      <c r="W688">
        <f t="shared" si="192"/>
        <v>1</v>
      </c>
      <c r="X688">
        <f t="shared" si="193"/>
        <v>0</v>
      </c>
      <c r="Y688">
        <f t="shared" si="194"/>
        <v>0</v>
      </c>
      <c r="Z688">
        <f t="shared" si="195"/>
        <v>0</v>
      </c>
      <c r="AA688">
        <f t="shared" si="196"/>
        <v>1</v>
      </c>
      <c r="AB688">
        <f t="shared" si="197"/>
        <v>9</v>
      </c>
    </row>
    <row r="689" spans="1:28" x14ac:dyDescent="0.25">
      <c r="A689" s="2" t="s">
        <v>201</v>
      </c>
      <c r="B689" s="3">
        <v>6</v>
      </c>
      <c r="C689" s="3">
        <v>6</v>
      </c>
      <c r="D689" s="3">
        <v>33</v>
      </c>
      <c r="E689" s="3">
        <v>56.5</v>
      </c>
      <c r="F689" s="3">
        <v>119.5</v>
      </c>
      <c r="G689" s="3">
        <v>6</v>
      </c>
      <c r="H689" s="3">
        <v>75.006160000000008</v>
      </c>
      <c r="I689" s="3">
        <v>25</v>
      </c>
      <c r="J689" s="3">
        <v>30</v>
      </c>
      <c r="K689">
        <f t="shared" si="180"/>
        <v>26.316391260083012</v>
      </c>
      <c r="L689">
        <f t="shared" si="187"/>
        <v>0</v>
      </c>
      <c r="M689">
        <f t="shared" si="188"/>
        <v>0</v>
      </c>
      <c r="N689">
        <f t="shared" si="189"/>
        <v>1</v>
      </c>
      <c r="O689">
        <f t="shared" si="190"/>
        <v>0</v>
      </c>
      <c r="P689">
        <f t="shared" si="181"/>
        <v>0</v>
      </c>
      <c r="Q689">
        <f t="shared" si="182"/>
        <v>0</v>
      </c>
      <c r="R689">
        <f t="shared" si="183"/>
        <v>0</v>
      </c>
      <c r="S689">
        <f t="shared" si="184"/>
        <v>1</v>
      </c>
      <c r="T689">
        <f t="shared" si="185"/>
        <v>0</v>
      </c>
      <c r="U689">
        <f t="shared" si="186"/>
        <v>0</v>
      </c>
      <c r="V689">
        <f t="shared" si="191"/>
        <v>1</v>
      </c>
      <c r="W689">
        <f t="shared" si="192"/>
        <v>0</v>
      </c>
      <c r="X689">
        <f t="shared" si="193"/>
        <v>0</v>
      </c>
      <c r="Y689">
        <f t="shared" si="194"/>
        <v>0</v>
      </c>
      <c r="Z689">
        <f t="shared" si="195"/>
        <v>0</v>
      </c>
      <c r="AA689">
        <f t="shared" si="196"/>
        <v>0</v>
      </c>
      <c r="AB689">
        <f t="shared" si="197"/>
        <v>5</v>
      </c>
    </row>
    <row r="690" spans="1:28" x14ac:dyDescent="0.25">
      <c r="A690" s="2" t="s">
        <v>340</v>
      </c>
      <c r="B690" s="3">
        <v>7</v>
      </c>
      <c r="C690" s="3">
        <v>7</v>
      </c>
      <c r="D690" s="3">
        <v>34</v>
      </c>
      <c r="E690" s="3">
        <v>64.571428571428569</v>
      </c>
      <c r="F690" s="3">
        <v>171</v>
      </c>
      <c r="G690" s="3">
        <v>8</v>
      </c>
      <c r="H690" s="3">
        <v>71.529999999999987</v>
      </c>
      <c r="I690" s="3">
        <v>25</v>
      </c>
      <c r="J690" s="3">
        <v>28</v>
      </c>
      <c r="K690">
        <f t="shared" si="180"/>
        <v>28.83172625107683</v>
      </c>
      <c r="L690">
        <f t="shared" si="187"/>
        <v>0</v>
      </c>
      <c r="M690">
        <f t="shared" si="188"/>
        <v>0</v>
      </c>
      <c r="N690">
        <f t="shared" si="189"/>
        <v>1</v>
      </c>
      <c r="O690">
        <f t="shared" si="190"/>
        <v>0</v>
      </c>
      <c r="P690">
        <f t="shared" si="181"/>
        <v>0</v>
      </c>
      <c r="Q690">
        <f t="shared" si="182"/>
        <v>0</v>
      </c>
      <c r="R690">
        <f t="shared" si="183"/>
        <v>0</v>
      </c>
      <c r="S690">
        <f t="shared" si="184"/>
        <v>1</v>
      </c>
      <c r="T690">
        <f t="shared" si="185"/>
        <v>0</v>
      </c>
      <c r="U690">
        <f t="shared" si="186"/>
        <v>0</v>
      </c>
      <c r="V690">
        <f t="shared" si="191"/>
        <v>1</v>
      </c>
      <c r="W690">
        <f t="shared" si="192"/>
        <v>0</v>
      </c>
      <c r="X690">
        <f t="shared" si="193"/>
        <v>0</v>
      </c>
      <c r="Y690">
        <f t="shared" si="194"/>
        <v>0</v>
      </c>
      <c r="Z690">
        <f t="shared" si="195"/>
        <v>0</v>
      </c>
      <c r="AA690">
        <f t="shared" si="196"/>
        <v>0</v>
      </c>
      <c r="AB690">
        <f t="shared" si="197"/>
        <v>3</v>
      </c>
    </row>
    <row r="691" spans="1:28" x14ac:dyDescent="0.25">
      <c r="A691" s="2" t="s">
        <v>320</v>
      </c>
      <c r="B691" s="3">
        <v>10</v>
      </c>
      <c r="C691" s="3">
        <v>9</v>
      </c>
      <c r="D691" s="3">
        <v>44</v>
      </c>
      <c r="E691" s="3">
        <v>62</v>
      </c>
      <c r="F691" s="3">
        <v>155.4</v>
      </c>
      <c r="G691" s="3">
        <v>10</v>
      </c>
      <c r="H691" s="3">
        <v>66.527039999999985</v>
      </c>
      <c r="I691" s="3">
        <v>27</v>
      </c>
      <c r="J691" s="3">
        <v>30</v>
      </c>
      <c r="K691">
        <f t="shared" si="180"/>
        <v>28.419927159209159</v>
      </c>
      <c r="L691">
        <f t="shared" si="187"/>
        <v>0</v>
      </c>
      <c r="M691">
        <f t="shared" si="188"/>
        <v>0</v>
      </c>
      <c r="N691">
        <f t="shared" si="189"/>
        <v>1</v>
      </c>
      <c r="O691">
        <f t="shared" si="190"/>
        <v>0</v>
      </c>
      <c r="P691">
        <f t="shared" si="181"/>
        <v>0</v>
      </c>
      <c r="Q691">
        <f t="shared" si="182"/>
        <v>0</v>
      </c>
      <c r="R691">
        <f t="shared" si="183"/>
        <v>1</v>
      </c>
      <c r="S691">
        <f t="shared" si="184"/>
        <v>0</v>
      </c>
      <c r="T691">
        <f t="shared" si="185"/>
        <v>0</v>
      </c>
      <c r="U691">
        <f t="shared" si="186"/>
        <v>0</v>
      </c>
      <c r="V691">
        <f t="shared" si="191"/>
        <v>1</v>
      </c>
      <c r="W691">
        <f t="shared" si="192"/>
        <v>0</v>
      </c>
      <c r="X691">
        <f t="shared" si="193"/>
        <v>0</v>
      </c>
      <c r="Y691">
        <f t="shared" si="194"/>
        <v>0</v>
      </c>
      <c r="Z691">
        <f t="shared" si="195"/>
        <v>0</v>
      </c>
      <c r="AA691">
        <f t="shared" si="196"/>
        <v>0</v>
      </c>
      <c r="AB691">
        <f t="shared" si="197"/>
        <v>3</v>
      </c>
    </row>
    <row r="692" spans="1:28" x14ac:dyDescent="0.25">
      <c r="A692" s="2" t="s">
        <v>526</v>
      </c>
      <c r="B692" s="3">
        <v>5</v>
      </c>
      <c r="C692" s="3">
        <v>5</v>
      </c>
      <c r="D692" s="3">
        <v>34</v>
      </c>
      <c r="E692" s="3">
        <v>69.2</v>
      </c>
      <c r="F692" s="3">
        <v>153.4</v>
      </c>
      <c r="G692" s="3">
        <v>5</v>
      </c>
      <c r="H692" s="3">
        <v>74.058859999999996</v>
      </c>
      <c r="I692" s="3">
        <v>24</v>
      </c>
      <c r="J692" s="3">
        <v>26</v>
      </c>
      <c r="K692">
        <f t="shared" si="180"/>
        <v>22.520005680109591</v>
      </c>
      <c r="L692">
        <f t="shared" si="187"/>
        <v>0</v>
      </c>
      <c r="M692">
        <f t="shared" si="188"/>
        <v>1</v>
      </c>
      <c r="N692">
        <f t="shared" si="189"/>
        <v>0</v>
      </c>
      <c r="O692">
        <f t="shared" si="190"/>
        <v>0</v>
      </c>
      <c r="P692">
        <f t="shared" si="181"/>
        <v>0</v>
      </c>
      <c r="Q692">
        <f t="shared" si="182"/>
        <v>1</v>
      </c>
      <c r="R692">
        <f t="shared" si="183"/>
        <v>0</v>
      </c>
      <c r="S692">
        <f t="shared" si="184"/>
        <v>0</v>
      </c>
      <c r="T692">
        <f t="shared" si="185"/>
        <v>0</v>
      </c>
      <c r="U692">
        <f t="shared" si="186"/>
        <v>0</v>
      </c>
      <c r="V692">
        <f t="shared" si="191"/>
        <v>0</v>
      </c>
      <c r="W692">
        <f t="shared" si="192"/>
        <v>1</v>
      </c>
      <c r="X692">
        <f t="shared" si="193"/>
        <v>0</v>
      </c>
      <c r="Y692">
        <f t="shared" si="194"/>
        <v>1</v>
      </c>
      <c r="Z692">
        <f t="shared" si="195"/>
        <v>0</v>
      </c>
      <c r="AA692">
        <f t="shared" si="196"/>
        <v>0</v>
      </c>
      <c r="AB692">
        <f t="shared" si="197"/>
        <v>2</v>
      </c>
    </row>
    <row r="693" spans="1:28" x14ac:dyDescent="0.25">
      <c r="A693" s="2" t="s">
        <v>43</v>
      </c>
      <c r="B693" s="3">
        <v>2</v>
      </c>
      <c r="C693" s="3">
        <v>2</v>
      </c>
      <c r="D693" s="3">
        <v>34</v>
      </c>
      <c r="E693" s="3">
        <v>60</v>
      </c>
      <c r="F693" s="3">
        <v>111</v>
      </c>
      <c r="G693" s="3">
        <v>2</v>
      </c>
      <c r="H693" s="3">
        <v>73.697463999999997</v>
      </c>
      <c r="I693" s="3">
        <v>24</v>
      </c>
      <c r="J693" s="3">
        <v>28</v>
      </c>
      <c r="K693">
        <f t="shared" si="180"/>
        <v>21.675833333333333</v>
      </c>
      <c r="L693">
        <f t="shared" si="187"/>
        <v>0</v>
      </c>
      <c r="M693">
        <f t="shared" si="188"/>
        <v>1</v>
      </c>
      <c r="N693">
        <f t="shared" si="189"/>
        <v>0</v>
      </c>
      <c r="O693">
        <f t="shared" si="190"/>
        <v>0</v>
      </c>
      <c r="P693">
        <f t="shared" si="181"/>
        <v>0</v>
      </c>
      <c r="Q693">
        <f t="shared" si="182"/>
        <v>1</v>
      </c>
      <c r="R693">
        <f t="shared" si="183"/>
        <v>0</v>
      </c>
      <c r="S693">
        <f t="shared" si="184"/>
        <v>0</v>
      </c>
      <c r="T693">
        <f t="shared" si="185"/>
        <v>0</v>
      </c>
      <c r="U693">
        <f t="shared" si="186"/>
        <v>0</v>
      </c>
      <c r="V693">
        <f t="shared" si="191"/>
        <v>0</v>
      </c>
      <c r="W693">
        <f t="shared" si="192"/>
        <v>1</v>
      </c>
      <c r="X693">
        <f t="shared" si="193"/>
        <v>0</v>
      </c>
      <c r="Y693">
        <f t="shared" si="194"/>
        <v>1</v>
      </c>
      <c r="Z693">
        <f t="shared" si="195"/>
        <v>0</v>
      </c>
      <c r="AA693">
        <f t="shared" si="196"/>
        <v>0</v>
      </c>
      <c r="AB693">
        <f t="shared" si="197"/>
        <v>4</v>
      </c>
    </row>
    <row r="694" spans="1:28" x14ac:dyDescent="0.25">
      <c r="A694" s="2" t="s">
        <v>1118</v>
      </c>
      <c r="B694" s="3">
        <v>4</v>
      </c>
      <c r="C694" s="3">
        <v>4</v>
      </c>
      <c r="D694" s="3">
        <v>34</v>
      </c>
      <c r="E694" s="3">
        <v>63</v>
      </c>
      <c r="F694" s="3">
        <v>166</v>
      </c>
      <c r="G694" s="3">
        <v>4</v>
      </c>
      <c r="H694" s="3">
        <v>78.053389999999993</v>
      </c>
      <c r="I694" s="3">
        <v>26</v>
      </c>
      <c r="J694" s="3">
        <v>27</v>
      </c>
      <c r="K694">
        <f t="shared" si="180"/>
        <v>29.402368354749306</v>
      </c>
      <c r="L694">
        <f t="shared" si="187"/>
        <v>0</v>
      </c>
      <c r="M694">
        <f t="shared" si="188"/>
        <v>0</v>
      </c>
      <c r="N694">
        <f t="shared" si="189"/>
        <v>1</v>
      </c>
      <c r="O694">
        <f t="shared" si="190"/>
        <v>0</v>
      </c>
      <c r="P694">
        <f t="shared" si="181"/>
        <v>0</v>
      </c>
      <c r="Q694">
        <f t="shared" si="182"/>
        <v>0</v>
      </c>
      <c r="R694">
        <f t="shared" si="183"/>
        <v>0</v>
      </c>
      <c r="S694">
        <f t="shared" si="184"/>
        <v>1</v>
      </c>
      <c r="T694">
        <f t="shared" si="185"/>
        <v>0</v>
      </c>
      <c r="U694">
        <f t="shared" si="186"/>
        <v>0</v>
      </c>
      <c r="V694">
        <f t="shared" si="191"/>
        <v>1</v>
      </c>
      <c r="W694">
        <f t="shared" si="192"/>
        <v>0</v>
      </c>
      <c r="X694">
        <f t="shared" si="193"/>
        <v>0</v>
      </c>
      <c r="Y694">
        <f t="shared" si="194"/>
        <v>0</v>
      </c>
      <c r="Z694">
        <f t="shared" si="195"/>
        <v>0</v>
      </c>
      <c r="AA694">
        <f t="shared" si="196"/>
        <v>0</v>
      </c>
      <c r="AB694">
        <f t="shared" si="197"/>
        <v>1</v>
      </c>
    </row>
    <row r="695" spans="1:28" x14ac:dyDescent="0.25">
      <c r="A695" s="2" t="s">
        <v>92</v>
      </c>
      <c r="B695" s="3">
        <v>14</v>
      </c>
      <c r="C695" s="3">
        <v>12</v>
      </c>
      <c r="D695" s="3">
        <v>33</v>
      </c>
      <c r="E695" s="3">
        <v>58.416666666666664</v>
      </c>
      <c r="F695" s="3">
        <v>120.35714285714286</v>
      </c>
      <c r="G695" s="3">
        <v>14</v>
      </c>
      <c r="H695" s="3">
        <v>76.59959000000002</v>
      </c>
      <c r="I695" s="3">
        <v>27</v>
      </c>
      <c r="J695" s="3">
        <v>30</v>
      </c>
      <c r="K695">
        <f t="shared" si="180"/>
        <v>24.794402709221771</v>
      </c>
      <c r="L695">
        <f t="shared" si="187"/>
        <v>0</v>
      </c>
      <c r="M695">
        <f t="shared" si="188"/>
        <v>1</v>
      </c>
      <c r="N695">
        <f t="shared" si="189"/>
        <v>0</v>
      </c>
      <c r="O695">
        <f t="shared" si="190"/>
        <v>0</v>
      </c>
      <c r="P695">
        <f t="shared" si="181"/>
        <v>0</v>
      </c>
      <c r="Q695">
        <f t="shared" si="182"/>
        <v>1</v>
      </c>
      <c r="R695">
        <f t="shared" si="183"/>
        <v>0</v>
      </c>
      <c r="S695">
        <f t="shared" si="184"/>
        <v>0</v>
      </c>
      <c r="T695">
        <f t="shared" si="185"/>
        <v>0</v>
      </c>
      <c r="U695">
        <f t="shared" si="186"/>
        <v>0</v>
      </c>
      <c r="V695">
        <f t="shared" si="191"/>
        <v>1</v>
      </c>
      <c r="W695">
        <f t="shared" si="192"/>
        <v>0</v>
      </c>
      <c r="X695">
        <f t="shared" si="193"/>
        <v>0</v>
      </c>
      <c r="Y695">
        <f t="shared" si="194"/>
        <v>0</v>
      </c>
      <c r="Z695">
        <f t="shared" si="195"/>
        <v>0</v>
      </c>
      <c r="AA695">
        <f t="shared" si="196"/>
        <v>0</v>
      </c>
      <c r="AB695">
        <f t="shared" si="197"/>
        <v>3</v>
      </c>
    </row>
    <row r="696" spans="1:28" x14ac:dyDescent="0.25">
      <c r="A696" s="2" t="s">
        <v>224</v>
      </c>
      <c r="B696" s="3">
        <v>7</v>
      </c>
      <c r="C696" s="3">
        <v>7</v>
      </c>
      <c r="D696" s="3">
        <v>23</v>
      </c>
      <c r="E696" s="3">
        <v>62.714285714285715</v>
      </c>
      <c r="F696" s="3">
        <v>125.42857142857143</v>
      </c>
      <c r="G696" s="3">
        <v>7</v>
      </c>
      <c r="H696" s="3">
        <v>67.611229999999992</v>
      </c>
      <c r="I696" s="3">
        <v>9</v>
      </c>
      <c r="J696" s="3">
        <v>29</v>
      </c>
      <c r="K696">
        <f t="shared" si="180"/>
        <v>22.419134396355354</v>
      </c>
      <c r="L696">
        <f t="shared" si="187"/>
        <v>0</v>
      </c>
      <c r="M696">
        <f t="shared" si="188"/>
        <v>1</v>
      </c>
      <c r="N696">
        <f t="shared" si="189"/>
        <v>0</v>
      </c>
      <c r="O696">
        <f t="shared" si="190"/>
        <v>0</v>
      </c>
      <c r="P696">
        <f t="shared" si="181"/>
        <v>1</v>
      </c>
      <c r="Q696">
        <f t="shared" si="182"/>
        <v>0</v>
      </c>
      <c r="R696">
        <f t="shared" si="183"/>
        <v>0</v>
      </c>
      <c r="S696">
        <f t="shared" si="184"/>
        <v>0</v>
      </c>
      <c r="T696">
        <f t="shared" si="185"/>
        <v>0</v>
      </c>
      <c r="U696">
        <f t="shared" si="186"/>
        <v>0</v>
      </c>
      <c r="V696">
        <f t="shared" si="191"/>
        <v>0</v>
      </c>
      <c r="W696">
        <f t="shared" si="192"/>
        <v>1</v>
      </c>
      <c r="X696">
        <f t="shared" si="193"/>
        <v>0</v>
      </c>
      <c r="Y696">
        <f t="shared" si="194"/>
        <v>1</v>
      </c>
      <c r="Z696">
        <f t="shared" si="195"/>
        <v>0</v>
      </c>
      <c r="AA696">
        <f t="shared" si="196"/>
        <v>0</v>
      </c>
      <c r="AB696">
        <f t="shared" si="197"/>
        <v>20</v>
      </c>
    </row>
    <row r="697" spans="1:28" x14ac:dyDescent="0.25">
      <c r="A697" s="2" t="s">
        <v>204</v>
      </c>
      <c r="B697" s="3">
        <v>13</v>
      </c>
      <c r="C697" s="3">
        <v>7</v>
      </c>
      <c r="D697" s="3">
        <v>34</v>
      </c>
      <c r="E697" s="3">
        <v>64.857142857142861</v>
      </c>
      <c r="F697" s="3">
        <v>139.76923076923077</v>
      </c>
      <c r="G697" s="3">
        <v>13</v>
      </c>
      <c r="H697" s="3">
        <v>72.11499000000002</v>
      </c>
      <c r="I697" s="3">
        <v>25</v>
      </c>
      <c r="J697" s="3">
        <v>30</v>
      </c>
      <c r="K697">
        <f t="shared" si="180"/>
        <v>23.358840130352288</v>
      </c>
      <c r="L697">
        <f t="shared" si="187"/>
        <v>0</v>
      </c>
      <c r="M697">
        <f t="shared" si="188"/>
        <v>1</v>
      </c>
      <c r="N697">
        <f t="shared" si="189"/>
        <v>0</v>
      </c>
      <c r="O697">
        <f t="shared" si="190"/>
        <v>0</v>
      </c>
      <c r="P697">
        <f t="shared" si="181"/>
        <v>0</v>
      </c>
      <c r="Q697">
        <f t="shared" si="182"/>
        <v>1</v>
      </c>
      <c r="R697">
        <f t="shared" si="183"/>
        <v>0</v>
      </c>
      <c r="S697">
        <f t="shared" si="184"/>
        <v>0</v>
      </c>
      <c r="T697">
        <f t="shared" si="185"/>
        <v>0</v>
      </c>
      <c r="U697">
        <f t="shared" si="186"/>
        <v>0</v>
      </c>
      <c r="V697">
        <f t="shared" si="191"/>
        <v>1</v>
      </c>
      <c r="W697">
        <f t="shared" si="192"/>
        <v>0</v>
      </c>
      <c r="X697">
        <f t="shared" si="193"/>
        <v>0</v>
      </c>
      <c r="Y697">
        <f t="shared" si="194"/>
        <v>0</v>
      </c>
      <c r="Z697">
        <f t="shared" si="195"/>
        <v>0</v>
      </c>
      <c r="AA697">
        <f t="shared" si="196"/>
        <v>0</v>
      </c>
      <c r="AB697">
        <f t="shared" si="197"/>
        <v>5</v>
      </c>
    </row>
    <row r="698" spans="1:28" x14ac:dyDescent="0.25">
      <c r="A698" s="2" t="s">
        <v>681</v>
      </c>
      <c r="B698" s="3">
        <v>4</v>
      </c>
      <c r="C698" s="3">
        <v>4</v>
      </c>
      <c r="D698" s="3">
        <v>33</v>
      </c>
      <c r="E698" s="3">
        <v>63.25</v>
      </c>
      <c r="F698" s="3">
        <v>104.5</v>
      </c>
      <c r="G698" s="3">
        <v>5</v>
      </c>
      <c r="H698" s="3">
        <v>68.492810000000006</v>
      </c>
      <c r="I698" s="3">
        <v>30</v>
      </c>
      <c r="J698" s="3">
        <v>30</v>
      </c>
      <c r="K698">
        <f t="shared" si="180"/>
        <v>18.36329266196941</v>
      </c>
      <c r="L698">
        <f t="shared" si="187"/>
        <v>1</v>
      </c>
      <c r="M698">
        <f t="shared" si="188"/>
        <v>0</v>
      </c>
      <c r="N698">
        <f t="shared" si="189"/>
        <v>0</v>
      </c>
      <c r="O698">
        <f t="shared" si="190"/>
        <v>0</v>
      </c>
      <c r="P698">
        <f t="shared" si="181"/>
        <v>0</v>
      </c>
      <c r="Q698">
        <f t="shared" si="182"/>
        <v>0</v>
      </c>
      <c r="R698">
        <f t="shared" si="183"/>
        <v>0</v>
      </c>
      <c r="S698">
        <f t="shared" si="184"/>
        <v>0</v>
      </c>
      <c r="T698">
        <f t="shared" si="185"/>
        <v>0</v>
      </c>
      <c r="U698">
        <f t="shared" si="186"/>
        <v>0</v>
      </c>
      <c r="V698">
        <f t="shared" si="191"/>
        <v>1</v>
      </c>
      <c r="W698">
        <f t="shared" si="192"/>
        <v>0</v>
      </c>
      <c r="X698">
        <f t="shared" si="193"/>
        <v>0</v>
      </c>
      <c r="Y698">
        <f t="shared" si="194"/>
        <v>0</v>
      </c>
      <c r="Z698">
        <f t="shared" si="195"/>
        <v>0</v>
      </c>
      <c r="AA698">
        <f t="shared" si="196"/>
        <v>0</v>
      </c>
      <c r="AB698">
        <f t="shared" si="197"/>
        <v>0</v>
      </c>
    </row>
    <row r="699" spans="1:28" x14ac:dyDescent="0.25">
      <c r="A699" s="2" t="s">
        <v>176</v>
      </c>
      <c r="B699" s="3">
        <v>11</v>
      </c>
      <c r="C699" s="3">
        <v>10</v>
      </c>
      <c r="D699" s="3">
        <v>23</v>
      </c>
      <c r="E699" s="3">
        <v>61.6</v>
      </c>
      <c r="F699" s="3">
        <v>195.90909090909091</v>
      </c>
      <c r="G699" s="3">
        <v>12</v>
      </c>
      <c r="H699" s="3">
        <v>70.639289999999988</v>
      </c>
      <c r="I699" s="3">
        <v>26</v>
      </c>
      <c r="J699" s="3">
        <v>30</v>
      </c>
      <c r="K699">
        <f t="shared" si="180"/>
        <v>36.295141178184267</v>
      </c>
      <c r="L699">
        <f t="shared" si="187"/>
        <v>0</v>
      </c>
      <c r="M699">
        <f t="shared" si="188"/>
        <v>0</v>
      </c>
      <c r="N699">
        <f t="shared" si="189"/>
        <v>0</v>
      </c>
      <c r="O699">
        <f t="shared" si="190"/>
        <v>1</v>
      </c>
      <c r="P699">
        <f t="shared" si="181"/>
        <v>0</v>
      </c>
      <c r="Q699">
        <f t="shared" si="182"/>
        <v>0</v>
      </c>
      <c r="R699">
        <f t="shared" si="183"/>
        <v>0</v>
      </c>
      <c r="S699">
        <f t="shared" si="184"/>
        <v>0</v>
      </c>
      <c r="T699">
        <f t="shared" si="185"/>
        <v>0</v>
      </c>
      <c r="U699">
        <f t="shared" si="186"/>
        <v>1</v>
      </c>
      <c r="V699">
        <f t="shared" si="191"/>
        <v>1</v>
      </c>
      <c r="W699">
        <f t="shared" si="192"/>
        <v>0</v>
      </c>
      <c r="X699">
        <f t="shared" si="193"/>
        <v>0</v>
      </c>
      <c r="Y699">
        <f t="shared" si="194"/>
        <v>0</v>
      </c>
      <c r="Z699">
        <f t="shared" si="195"/>
        <v>0</v>
      </c>
      <c r="AA699">
        <f t="shared" si="196"/>
        <v>0</v>
      </c>
      <c r="AB699">
        <f t="shared" si="197"/>
        <v>4</v>
      </c>
    </row>
    <row r="700" spans="1:28" x14ac:dyDescent="0.25">
      <c r="A700" s="2" t="s">
        <v>1089</v>
      </c>
      <c r="B700" s="3">
        <v>3</v>
      </c>
      <c r="C700" s="3">
        <v>3</v>
      </c>
      <c r="D700" s="3">
        <v>34</v>
      </c>
      <c r="E700" s="3">
        <v>69.333333333333329</v>
      </c>
      <c r="F700" s="3">
        <v>191.33333333333334</v>
      </c>
      <c r="G700" s="3">
        <v>3</v>
      </c>
      <c r="H700" s="3">
        <v>82.234084999999993</v>
      </c>
      <c r="I700" s="3">
        <v>25</v>
      </c>
      <c r="J700" s="3">
        <v>27</v>
      </c>
      <c r="K700">
        <f t="shared" si="180"/>
        <v>27.98090791420119</v>
      </c>
      <c r="L700">
        <f t="shared" si="187"/>
        <v>0</v>
      </c>
      <c r="M700">
        <f t="shared" si="188"/>
        <v>0</v>
      </c>
      <c r="N700">
        <f t="shared" si="189"/>
        <v>1</v>
      </c>
      <c r="O700">
        <f t="shared" si="190"/>
        <v>0</v>
      </c>
      <c r="P700">
        <f t="shared" si="181"/>
        <v>0</v>
      </c>
      <c r="Q700">
        <f t="shared" si="182"/>
        <v>0</v>
      </c>
      <c r="R700">
        <f t="shared" si="183"/>
        <v>0</v>
      </c>
      <c r="S700">
        <f t="shared" si="184"/>
        <v>1</v>
      </c>
      <c r="T700">
        <f t="shared" si="185"/>
        <v>0</v>
      </c>
      <c r="U700">
        <f t="shared" si="186"/>
        <v>0</v>
      </c>
      <c r="V700">
        <f t="shared" si="191"/>
        <v>1</v>
      </c>
      <c r="W700">
        <f t="shared" si="192"/>
        <v>0</v>
      </c>
      <c r="X700">
        <f t="shared" si="193"/>
        <v>0</v>
      </c>
      <c r="Y700">
        <f t="shared" si="194"/>
        <v>0</v>
      </c>
      <c r="Z700">
        <f t="shared" si="195"/>
        <v>0</v>
      </c>
      <c r="AA700">
        <f t="shared" si="196"/>
        <v>0</v>
      </c>
      <c r="AB700">
        <f t="shared" si="197"/>
        <v>2</v>
      </c>
    </row>
    <row r="701" spans="1:28" x14ac:dyDescent="0.25">
      <c r="A701" s="2" t="s">
        <v>973</v>
      </c>
      <c r="B701" s="3">
        <v>2</v>
      </c>
      <c r="C701" s="3">
        <v>2</v>
      </c>
      <c r="D701" s="3">
        <v>34</v>
      </c>
      <c r="E701" s="3">
        <v>71</v>
      </c>
      <c r="F701" s="3">
        <v>175</v>
      </c>
      <c r="G701" s="3">
        <v>2</v>
      </c>
      <c r="H701" s="3">
        <v>61.519509999999997</v>
      </c>
      <c r="I701" s="3">
        <v>20</v>
      </c>
      <c r="J701" s="3">
        <v>20</v>
      </c>
      <c r="K701">
        <f t="shared" si="180"/>
        <v>24.404879984130133</v>
      </c>
      <c r="L701">
        <f t="shared" si="187"/>
        <v>0</v>
      </c>
      <c r="M701">
        <f t="shared" si="188"/>
        <v>1</v>
      </c>
      <c r="N701">
        <f t="shared" si="189"/>
        <v>0</v>
      </c>
      <c r="O701">
        <f t="shared" si="190"/>
        <v>0</v>
      </c>
      <c r="P701">
        <f t="shared" si="181"/>
        <v>1</v>
      </c>
      <c r="Q701">
        <f t="shared" si="182"/>
        <v>0</v>
      </c>
      <c r="R701">
        <f t="shared" si="183"/>
        <v>0</v>
      </c>
      <c r="S701">
        <f t="shared" si="184"/>
        <v>0</v>
      </c>
      <c r="T701">
        <f t="shared" si="185"/>
        <v>0</v>
      </c>
      <c r="U701">
        <f t="shared" si="186"/>
        <v>0</v>
      </c>
      <c r="V701">
        <f t="shared" si="191"/>
        <v>0</v>
      </c>
      <c r="W701">
        <f t="shared" si="192"/>
        <v>1</v>
      </c>
      <c r="X701">
        <f t="shared" si="193"/>
        <v>0</v>
      </c>
      <c r="Y701">
        <f t="shared" si="194"/>
        <v>1</v>
      </c>
      <c r="Z701">
        <f t="shared" si="195"/>
        <v>0</v>
      </c>
      <c r="AA701">
        <f t="shared" si="196"/>
        <v>0</v>
      </c>
      <c r="AB701">
        <f t="shared" si="197"/>
        <v>0</v>
      </c>
    </row>
    <row r="702" spans="1:28" x14ac:dyDescent="0.25">
      <c r="A702" s="2" t="s">
        <v>584</v>
      </c>
      <c r="B702" s="3">
        <v>6</v>
      </c>
      <c r="C702" s="3">
        <v>6</v>
      </c>
      <c r="D702" s="3">
        <v>33</v>
      </c>
      <c r="E702" s="3">
        <v>66</v>
      </c>
      <c r="F702" s="3">
        <v>147.16666666666666</v>
      </c>
      <c r="G702" s="3">
        <v>6</v>
      </c>
      <c r="H702" s="3">
        <v>66.14921600000001</v>
      </c>
      <c r="I702" s="3">
        <v>27</v>
      </c>
      <c r="J702" s="3">
        <v>30</v>
      </c>
      <c r="K702">
        <f t="shared" si="180"/>
        <v>23.750726966636055</v>
      </c>
      <c r="L702">
        <f t="shared" si="187"/>
        <v>0</v>
      </c>
      <c r="M702">
        <f t="shared" si="188"/>
        <v>1</v>
      </c>
      <c r="N702">
        <f t="shared" si="189"/>
        <v>0</v>
      </c>
      <c r="O702">
        <f t="shared" si="190"/>
        <v>0</v>
      </c>
      <c r="P702">
        <f t="shared" si="181"/>
        <v>1</v>
      </c>
      <c r="Q702">
        <f t="shared" si="182"/>
        <v>0</v>
      </c>
      <c r="R702">
        <f t="shared" si="183"/>
        <v>0</v>
      </c>
      <c r="S702">
        <f t="shared" si="184"/>
        <v>0</v>
      </c>
      <c r="T702">
        <f t="shared" si="185"/>
        <v>0</v>
      </c>
      <c r="U702">
        <f t="shared" si="186"/>
        <v>0</v>
      </c>
      <c r="V702">
        <f t="shared" si="191"/>
        <v>1</v>
      </c>
      <c r="W702">
        <f t="shared" si="192"/>
        <v>0</v>
      </c>
      <c r="X702">
        <f t="shared" si="193"/>
        <v>0</v>
      </c>
      <c r="Y702">
        <f t="shared" si="194"/>
        <v>0</v>
      </c>
      <c r="Z702">
        <f t="shared" si="195"/>
        <v>0</v>
      </c>
      <c r="AA702">
        <f t="shared" si="196"/>
        <v>0</v>
      </c>
      <c r="AB702">
        <f t="shared" si="197"/>
        <v>3</v>
      </c>
    </row>
    <row r="703" spans="1:28" x14ac:dyDescent="0.25">
      <c r="A703" s="2" t="s">
        <v>287</v>
      </c>
      <c r="B703" s="3">
        <v>8</v>
      </c>
      <c r="C703" s="3">
        <v>7</v>
      </c>
      <c r="D703" s="3">
        <v>33</v>
      </c>
      <c r="E703" s="3">
        <v>63.285714285714285</v>
      </c>
      <c r="F703" s="3">
        <v>267.625</v>
      </c>
      <c r="G703" s="3">
        <v>11</v>
      </c>
      <c r="H703" s="3">
        <v>63.039012999999997</v>
      </c>
      <c r="I703" s="3">
        <v>27</v>
      </c>
      <c r="J703" s="3">
        <v>30</v>
      </c>
      <c r="K703">
        <f t="shared" si="180"/>
        <v>46.975415798297064</v>
      </c>
      <c r="L703">
        <f t="shared" si="187"/>
        <v>0</v>
      </c>
      <c r="M703">
        <f t="shared" si="188"/>
        <v>0</v>
      </c>
      <c r="N703">
        <f t="shared" si="189"/>
        <v>0</v>
      </c>
      <c r="O703">
        <f t="shared" si="190"/>
        <v>1</v>
      </c>
      <c r="P703">
        <f t="shared" si="181"/>
        <v>0</v>
      </c>
      <c r="Q703">
        <f t="shared" si="182"/>
        <v>0</v>
      </c>
      <c r="R703">
        <f t="shared" si="183"/>
        <v>0</v>
      </c>
      <c r="S703">
        <f t="shared" si="184"/>
        <v>0</v>
      </c>
      <c r="T703">
        <f t="shared" si="185"/>
        <v>1</v>
      </c>
      <c r="U703">
        <f t="shared" si="186"/>
        <v>0</v>
      </c>
      <c r="V703">
        <f t="shared" si="191"/>
        <v>1</v>
      </c>
      <c r="W703">
        <f t="shared" si="192"/>
        <v>0</v>
      </c>
      <c r="X703">
        <f t="shared" si="193"/>
        <v>0</v>
      </c>
      <c r="Y703">
        <f t="shared" si="194"/>
        <v>0</v>
      </c>
      <c r="Z703">
        <f t="shared" si="195"/>
        <v>0</v>
      </c>
      <c r="AA703">
        <f t="shared" si="196"/>
        <v>0</v>
      </c>
      <c r="AB703">
        <f t="shared" si="197"/>
        <v>3</v>
      </c>
    </row>
    <row r="704" spans="1:28" x14ac:dyDescent="0.25">
      <c r="A704" s="2" t="s">
        <v>467</v>
      </c>
      <c r="B704" s="3">
        <v>6</v>
      </c>
      <c r="C704" s="3">
        <v>6</v>
      </c>
      <c r="D704" s="3">
        <v>33</v>
      </c>
      <c r="E704" s="3">
        <v>71.5</v>
      </c>
      <c r="F704" s="3">
        <v>230.83333333333334</v>
      </c>
      <c r="G704" s="3">
        <v>6</v>
      </c>
      <c r="H704" s="3">
        <v>65.368929999999992</v>
      </c>
      <c r="I704" s="3">
        <v>29</v>
      </c>
      <c r="J704" s="3">
        <v>30</v>
      </c>
      <c r="K704">
        <f t="shared" si="180"/>
        <v>31.742546497791253</v>
      </c>
      <c r="L704">
        <f t="shared" si="187"/>
        <v>0</v>
      </c>
      <c r="M704">
        <f t="shared" si="188"/>
        <v>0</v>
      </c>
      <c r="N704">
        <f t="shared" si="189"/>
        <v>0</v>
      </c>
      <c r="O704">
        <f t="shared" si="190"/>
        <v>1</v>
      </c>
      <c r="P704">
        <f t="shared" si="181"/>
        <v>0</v>
      </c>
      <c r="Q704">
        <f t="shared" si="182"/>
        <v>0</v>
      </c>
      <c r="R704">
        <f t="shared" si="183"/>
        <v>0</v>
      </c>
      <c r="S704">
        <f t="shared" si="184"/>
        <v>0</v>
      </c>
      <c r="T704">
        <f t="shared" si="185"/>
        <v>1</v>
      </c>
      <c r="U704">
        <f t="shared" si="186"/>
        <v>0</v>
      </c>
      <c r="V704">
        <f t="shared" si="191"/>
        <v>1</v>
      </c>
      <c r="W704">
        <f t="shared" si="192"/>
        <v>0</v>
      </c>
      <c r="X704">
        <f t="shared" si="193"/>
        <v>0</v>
      </c>
      <c r="Y704">
        <f t="shared" si="194"/>
        <v>0</v>
      </c>
      <c r="Z704">
        <f t="shared" si="195"/>
        <v>0</v>
      </c>
      <c r="AA704">
        <f t="shared" si="196"/>
        <v>0</v>
      </c>
      <c r="AB704">
        <f t="shared" si="197"/>
        <v>1</v>
      </c>
    </row>
    <row r="705" spans="1:28" x14ac:dyDescent="0.25">
      <c r="A705" s="2" t="s">
        <v>983</v>
      </c>
      <c r="B705" s="3">
        <v>9</v>
      </c>
      <c r="C705" s="3">
        <v>8</v>
      </c>
      <c r="D705" s="3">
        <v>34</v>
      </c>
      <c r="E705" s="3">
        <v>68.125</v>
      </c>
      <c r="F705" s="3">
        <v>155.22222222222223</v>
      </c>
      <c r="G705" s="3">
        <v>9</v>
      </c>
      <c r="H705" s="3">
        <v>74.970566000000005</v>
      </c>
      <c r="I705" s="3">
        <v>19</v>
      </c>
      <c r="J705" s="3">
        <v>28</v>
      </c>
      <c r="K705">
        <f t="shared" si="180"/>
        <v>23.512358293821134</v>
      </c>
      <c r="L705">
        <f t="shared" si="187"/>
        <v>0</v>
      </c>
      <c r="M705">
        <f t="shared" si="188"/>
        <v>1</v>
      </c>
      <c r="N705">
        <f t="shared" si="189"/>
        <v>0</v>
      </c>
      <c r="O705">
        <f t="shared" si="190"/>
        <v>0</v>
      </c>
      <c r="P705">
        <f t="shared" si="181"/>
        <v>0</v>
      </c>
      <c r="Q705">
        <f t="shared" si="182"/>
        <v>1</v>
      </c>
      <c r="R705">
        <f t="shared" si="183"/>
        <v>0</v>
      </c>
      <c r="S705">
        <f t="shared" si="184"/>
        <v>0</v>
      </c>
      <c r="T705">
        <f t="shared" si="185"/>
        <v>0</v>
      </c>
      <c r="U705">
        <f t="shared" si="186"/>
        <v>0</v>
      </c>
      <c r="V705">
        <f t="shared" si="191"/>
        <v>0</v>
      </c>
      <c r="W705">
        <f t="shared" si="192"/>
        <v>1</v>
      </c>
      <c r="X705">
        <f t="shared" si="193"/>
        <v>0</v>
      </c>
      <c r="Y705">
        <f t="shared" si="194"/>
        <v>1</v>
      </c>
      <c r="Z705">
        <f t="shared" si="195"/>
        <v>0</v>
      </c>
      <c r="AA705">
        <f t="shared" si="196"/>
        <v>0</v>
      </c>
      <c r="AB705">
        <f t="shared" si="197"/>
        <v>9</v>
      </c>
    </row>
    <row r="706" spans="1:28" x14ac:dyDescent="0.25">
      <c r="A706" s="2" t="s">
        <v>569</v>
      </c>
      <c r="B706" s="3">
        <v>11</v>
      </c>
      <c r="C706" s="3">
        <v>9</v>
      </c>
      <c r="D706" s="3"/>
      <c r="E706" s="3">
        <v>59.333333333333336</v>
      </c>
      <c r="F706" s="3">
        <v>176.81818181818181</v>
      </c>
      <c r="G706" s="3">
        <v>11</v>
      </c>
      <c r="H706" s="3">
        <v>64.585900000000009</v>
      </c>
      <c r="I706" s="3">
        <v>27</v>
      </c>
      <c r="J706" s="3">
        <v>30</v>
      </c>
      <c r="K706">
        <f t="shared" si="180"/>
        <v>35.308945725401976</v>
      </c>
      <c r="L706">
        <f t="shared" si="187"/>
        <v>0</v>
      </c>
      <c r="M706">
        <f t="shared" si="188"/>
        <v>0</v>
      </c>
      <c r="N706">
        <f t="shared" si="189"/>
        <v>0</v>
      </c>
      <c r="O706">
        <f t="shared" si="190"/>
        <v>1</v>
      </c>
      <c r="P706">
        <f t="shared" si="181"/>
        <v>0</v>
      </c>
      <c r="Q706">
        <f t="shared" si="182"/>
        <v>0</v>
      </c>
      <c r="R706">
        <f t="shared" si="183"/>
        <v>0</v>
      </c>
      <c r="S706">
        <f t="shared" si="184"/>
        <v>0</v>
      </c>
      <c r="T706">
        <f t="shared" si="185"/>
        <v>1</v>
      </c>
      <c r="U706">
        <f t="shared" si="186"/>
        <v>0</v>
      </c>
      <c r="V706">
        <f t="shared" si="191"/>
        <v>1</v>
      </c>
      <c r="W706">
        <f t="shared" si="192"/>
        <v>0</v>
      </c>
      <c r="X706">
        <f t="shared" si="193"/>
        <v>0</v>
      </c>
      <c r="Y706">
        <f t="shared" si="194"/>
        <v>0</v>
      </c>
      <c r="Z706">
        <f t="shared" si="195"/>
        <v>0</v>
      </c>
      <c r="AA706">
        <f t="shared" si="196"/>
        <v>0</v>
      </c>
      <c r="AB706">
        <f t="shared" si="197"/>
        <v>3</v>
      </c>
    </row>
    <row r="707" spans="1:28" x14ac:dyDescent="0.25">
      <c r="A707" s="2" t="s">
        <v>737</v>
      </c>
      <c r="B707" s="3">
        <v>7</v>
      </c>
      <c r="C707" s="3">
        <v>6</v>
      </c>
      <c r="D707" s="3">
        <v>33</v>
      </c>
      <c r="E707" s="3">
        <v>65.833333333333329</v>
      </c>
      <c r="F707" s="3">
        <v>135.85714285714286</v>
      </c>
      <c r="G707" s="3">
        <v>7</v>
      </c>
      <c r="H707" s="3">
        <v>66.836410000000001</v>
      </c>
      <c r="I707" s="3">
        <v>29</v>
      </c>
      <c r="J707" s="3">
        <v>30</v>
      </c>
      <c r="K707">
        <f t="shared" si="180"/>
        <v>22.03667727241514</v>
      </c>
      <c r="L707">
        <f t="shared" si="187"/>
        <v>0</v>
      </c>
      <c r="M707">
        <f t="shared" si="188"/>
        <v>1</v>
      </c>
      <c r="N707">
        <f t="shared" si="189"/>
        <v>0</v>
      </c>
      <c r="O707">
        <f t="shared" si="190"/>
        <v>0</v>
      </c>
      <c r="P707">
        <f t="shared" si="181"/>
        <v>1</v>
      </c>
      <c r="Q707">
        <f t="shared" si="182"/>
        <v>0</v>
      </c>
      <c r="R707">
        <f t="shared" si="183"/>
        <v>0</v>
      </c>
      <c r="S707">
        <f t="shared" si="184"/>
        <v>0</v>
      </c>
      <c r="T707">
        <f t="shared" si="185"/>
        <v>0</v>
      </c>
      <c r="U707">
        <f t="shared" si="186"/>
        <v>0</v>
      </c>
      <c r="V707">
        <f t="shared" si="191"/>
        <v>1</v>
      </c>
      <c r="W707">
        <f t="shared" si="192"/>
        <v>0</v>
      </c>
      <c r="X707">
        <f t="shared" si="193"/>
        <v>0</v>
      </c>
      <c r="Y707">
        <f t="shared" si="194"/>
        <v>0</v>
      </c>
      <c r="Z707">
        <f t="shared" si="195"/>
        <v>0</v>
      </c>
      <c r="AA707">
        <f t="shared" si="196"/>
        <v>0</v>
      </c>
      <c r="AB707">
        <f t="shared" si="197"/>
        <v>1</v>
      </c>
    </row>
    <row r="708" spans="1:28" x14ac:dyDescent="0.25">
      <c r="A708" s="2" t="s">
        <v>218</v>
      </c>
      <c r="B708" s="3">
        <v>9</v>
      </c>
      <c r="C708" s="3">
        <v>9</v>
      </c>
      <c r="D708" s="3">
        <v>33</v>
      </c>
      <c r="E708" s="3">
        <v>62.222222222222221</v>
      </c>
      <c r="F708" s="3">
        <v>142.11111111111111</v>
      </c>
      <c r="G708" s="3">
        <v>10</v>
      </c>
      <c r="H708" s="3">
        <v>65.193700000000021</v>
      </c>
      <c r="I708" s="3">
        <v>29</v>
      </c>
      <c r="J708" s="3">
        <v>30</v>
      </c>
      <c r="K708">
        <f t="shared" si="180"/>
        <v>25.804314413265306</v>
      </c>
      <c r="L708">
        <f t="shared" si="187"/>
        <v>0</v>
      </c>
      <c r="M708">
        <f t="shared" si="188"/>
        <v>0</v>
      </c>
      <c r="N708">
        <f t="shared" si="189"/>
        <v>1</v>
      </c>
      <c r="O708">
        <f t="shared" si="190"/>
        <v>0</v>
      </c>
      <c r="P708">
        <f t="shared" si="181"/>
        <v>0</v>
      </c>
      <c r="Q708">
        <f t="shared" si="182"/>
        <v>0</v>
      </c>
      <c r="R708">
        <f t="shared" si="183"/>
        <v>1</v>
      </c>
      <c r="S708">
        <f t="shared" si="184"/>
        <v>0</v>
      </c>
      <c r="T708">
        <f t="shared" si="185"/>
        <v>0</v>
      </c>
      <c r="U708">
        <f t="shared" si="186"/>
        <v>0</v>
      </c>
      <c r="V708">
        <f t="shared" si="191"/>
        <v>1</v>
      </c>
      <c r="W708">
        <f t="shared" si="192"/>
        <v>0</v>
      </c>
      <c r="X708">
        <f t="shared" si="193"/>
        <v>0</v>
      </c>
      <c r="Y708">
        <f t="shared" si="194"/>
        <v>0</v>
      </c>
      <c r="Z708">
        <f t="shared" si="195"/>
        <v>0</v>
      </c>
      <c r="AA708">
        <f t="shared" si="196"/>
        <v>0</v>
      </c>
      <c r="AB708">
        <f t="shared" si="197"/>
        <v>1</v>
      </c>
    </row>
    <row r="709" spans="1:28" x14ac:dyDescent="0.25">
      <c r="A709" s="2" t="s">
        <v>753</v>
      </c>
      <c r="B709" s="3">
        <v>8</v>
      </c>
      <c r="C709" s="3">
        <v>8</v>
      </c>
      <c r="D709" s="3">
        <v>34</v>
      </c>
      <c r="E709" s="3">
        <v>57.375</v>
      </c>
      <c r="F709" s="3">
        <v>117.625</v>
      </c>
      <c r="G709" s="3">
        <v>10</v>
      </c>
      <c r="H709" s="3">
        <v>78.280629999999988</v>
      </c>
      <c r="I709" s="3">
        <v>25</v>
      </c>
      <c r="J709" s="3">
        <v>30</v>
      </c>
      <c r="K709">
        <f t="shared" ref="K709:K772" si="198">BMI(GETPIVOTDATA("Average of height",$A$4,"Subject",A709),GETPIVOTDATA("Average of weight",$A$4,"Subject",A709))</f>
        <v>25.119417507986007</v>
      </c>
      <c r="L709">
        <f t="shared" si="187"/>
        <v>0</v>
      </c>
      <c r="M709">
        <f t="shared" si="188"/>
        <v>0</v>
      </c>
      <c r="N709">
        <f t="shared" si="189"/>
        <v>1</v>
      </c>
      <c r="O709">
        <f t="shared" si="190"/>
        <v>0</v>
      </c>
      <c r="P709">
        <f t="shared" ref="P709:P772" si="199">Hunder67(M709,GETPIVOTDATA("Average of ageAtEntry",$A$4,"Subject",A709))</f>
        <v>0</v>
      </c>
      <c r="Q709">
        <f t="shared" ref="Q709:Q772" si="200">Hover67(M709,GETPIVOTDATA("Average of ageAtEntry",$A$4,"Subject",A709))</f>
        <v>0</v>
      </c>
      <c r="R709">
        <f t="shared" ref="R709:R772" si="201">OWunder67(N709,GETPIVOTDATA("Average of ageAtEntry",$A$4,"Subject",A709))</f>
        <v>0</v>
      </c>
      <c r="S709">
        <f t="shared" ref="S709:S772" si="202">OWover67(N709,GETPIVOTDATA("Average of ageAtEntry",$A$4,"Subject",A709))</f>
        <v>1</v>
      </c>
      <c r="T709">
        <f t="shared" ref="T709:T772" si="203">Ounder67(O709,GETPIVOTDATA("Average of ageAtEntry",$A$4,"Subject",A709))</f>
        <v>0</v>
      </c>
      <c r="U709">
        <f t="shared" ref="U709:U772" si="204">Oover67(O709,GETPIVOTDATA("Average of ageAtEntry",$A$4,"Subject",A709))</f>
        <v>0</v>
      </c>
      <c r="V709">
        <f t="shared" si="191"/>
        <v>1</v>
      </c>
      <c r="W709">
        <f t="shared" si="192"/>
        <v>0</v>
      </c>
      <c r="X709">
        <f t="shared" si="193"/>
        <v>0</v>
      </c>
      <c r="Y709">
        <f t="shared" si="194"/>
        <v>0</v>
      </c>
      <c r="Z709">
        <f t="shared" si="195"/>
        <v>0</v>
      </c>
      <c r="AA709">
        <f t="shared" si="196"/>
        <v>0</v>
      </c>
      <c r="AB709">
        <f t="shared" si="197"/>
        <v>5</v>
      </c>
    </row>
    <row r="710" spans="1:28" x14ac:dyDescent="0.25">
      <c r="A710" s="2" t="s">
        <v>205</v>
      </c>
      <c r="B710" s="3">
        <v>13</v>
      </c>
      <c r="C710" s="3">
        <v>11</v>
      </c>
      <c r="D710" s="3">
        <v>33</v>
      </c>
      <c r="E710" s="3">
        <v>68</v>
      </c>
      <c r="F710" s="3">
        <v>144.53846153846155</v>
      </c>
      <c r="G710" s="3">
        <v>14</v>
      </c>
      <c r="H710" s="3">
        <v>73.601650000000035</v>
      </c>
      <c r="I710" s="3">
        <v>21</v>
      </c>
      <c r="J710" s="3">
        <v>30</v>
      </c>
      <c r="K710">
        <f t="shared" si="198"/>
        <v>21.974597418152783</v>
      </c>
      <c r="L710">
        <f t="shared" ref="L710:L773" si="205">underWeight(K710)</f>
        <v>0</v>
      </c>
      <c r="M710">
        <f t="shared" ref="M710:M773" si="206">healthy(K710)</f>
        <v>1</v>
      </c>
      <c r="N710">
        <f t="shared" ref="N710:N773" si="207">overWeight(K710)</f>
        <v>0</v>
      </c>
      <c r="O710">
        <f t="shared" ref="O710:O773" si="208">obese(K710)</f>
        <v>0</v>
      </c>
      <c r="P710">
        <f t="shared" si="199"/>
        <v>0</v>
      </c>
      <c r="Q710">
        <f t="shared" si="200"/>
        <v>1</v>
      </c>
      <c r="R710">
        <f t="shared" si="201"/>
        <v>0</v>
      </c>
      <c r="S710">
        <f t="shared" si="202"/>
        <v>0</v>
      </c>
      <c r="T710">
        <f t="shared" si="203"/>
        <v>0</v>
      </c>
      <c r="U710">
        <f t="shared" si="204"/>
        <v>0</v>
      </c>
      <c r="V710">
        <f t="shared" ref="V710:V773" si="209">cognitivelyNormal(GETPIVOTDATA("Min of mmse",$A$4,"Subject",A710))</f>
        <v>0</v>
      </c>
      <c r="W710">
        <f t="shared" ref="W710:W773" si="210">Dementia(GETPIVOTDATA("Min of mmse",$A$4,"Subject",A710))</f>
        <v>1</v>
      </c>
      <c r="X710">
        <f t="shared" ref="X710:X773" si="211">underweightanddementia(L710,W710)</f>
        <v>0</v>
      </c>
      <c r="Y710">
        <f t="shared" ref="Y710:Y773" si="212">healthyanddementia(M710,W710)</f>
        <v>1</v>
      </c>
      <c r="Z710">
        <f t="shared" ref="Z710:Z773" si="213">overweightanddementia(N710,W710)</f>
        <v>0</v>
      </c>
      <c r="AA710">
        <f t="shared" ref="AA710:AA773" si="214">obeseanddementia(O710,W710)</f>
        <v>0</v>
      </c>
      <c r="AB710">
        <f t="shared" ref="AB710:AB773" si="215">GETPIVOTDATA("Max of mmse",$A$4,"Subject",A710)-GETPIVOTDATA("Min of mmse",$A$4,"Subject",A710)</f>
        <v>9</v>
      </c>
    </row>
    <row r="711" spans="1:28" x14ac:dyDescent="0.25">
      <c r="A711" s="2" t="s">
        <v>1054</v>
      </c>
      <c r="B711" s="3">
        <v>3</v>
      </c>
      <c r="C711" s="3">
        <v>3</v>
      </c>
      <c r="D711" s="3">
        <v>34</v>
      </c>
      <c r="E711" s="3">
        <v>66</v>
      </c>
      <c r="F711" s="3">
        <v>130.66666666666666</v>
      </c>
      <c r="G711" s="3">
        <v>3</v>
      </c>
      <c r="H711" s="3">
        <v>64.876114000000001</v>
      </c>
      <c r="I711" s="3">
        <v>28</v>
      </c>
      <c r="J711" s="3">
        <v>30</v>
      </c>
      <c r="K711">
        <f t="shared" si="198"/>
        <v>21.08784817875727</v>
      </c>
      <c r="L711">
        <f t="shared" si="205"/>
        <v>0</v>
      </c>
      <c r="M711">
        <f t="shared" si="206"/>
        <v>1</v>
      </c>
      <c r="N711">
        <f t="shared" si="207"/>
        <v>0</v>
      </c>
      <c r="O711">
        <f t="shared" si="208"/>
        <v>0</v>
      </c>
      <c r="P711">
        <f t="shared" si="199"/>
        <v>1</v>
      </c>
      <c r="Q711">
        <f t="shared" si="200"/>
        <v>0</v>
      </c>
      <c r="R711">
        <f t="shared" si="201"/>
        <v>0</v>
      </c>
      <c r="S711">
        <f t="shared" si="202"/>
        <v>0</v>
      </c>
      <c r="T711">
        <f t="shared" si="203"/>
        <v>0</v>
      </c>
      <c r="U711">
        <f t="shared" si="204"/>
        <v>0</v>
      </c>
      <c r="V711">
        <f t="shared" si="209"/>
        <v>1</v>
      </c>
      <c r="W711">
        <f t="shared" si="210"/>
        <v>0</v>
      </c>
      <c r="X711">
        <f t="shared" si="211"/>
        <v>0</v>
      </c>
      <c r="Y711">
        <f t="shared" si="212"/>
        <v>0</v>
      </c>
      <c r="Z711">
        <f t="shared" si="213"/>
        <v>0</v>
      </c>
      <c r="AA711">
        <f t="shared" si="214"/>
        <v>0</v>
      </c>
      <c r="AB711">
        <f t="shared" si="215"/>
        <v>2</v>
      </c>
    </row>
    <row r="712" spans="1:28" x14ac:dyDescent="0.25">
      <c r="A712" s="2" t="s">
        <v>948</v>
      </c>
      <c r="B712" s="3">
        <v>2</v>
      </c>
      <c r="C712" s="3">
        <v>2</v>
      </c>
      <c r="D712" s="3">
        <v>23</v>
      </c>
      <c r="E712" s="3">
        <v>69</v>
      </c>
      <c r="F712" s="3">
        <v>213.5</v>
      </c>
      <c r="G712" s="3">
        <v>2</v>
      </c>
      <c r="H712" s="3">
        <v>60.826830000000001</v>
      </c>
      <c r="I712" s="3">
        <v>29</v>
      </c>
      <c r="J712" s="3">
        <v>30</v>
      </c>
      <c r="K712">
        <f t="shared" si="198"/>
        <v>31.52499474900231</v>
      </c>
      <c r="L712">
        <f t="shared" si="205"/>
        <v>0</v>
      </c>
      <c r="M712">
        <f t="shared" si="206"/>
        <v>0</v>
      </c>
      <c r="N712">
        <f t="shared" si="207"/>
        <v>0</v>
      </c>
      <c r="O712">
        <f t="shared" si="208"/>
        <v>1</v>
      </c>
      <c r="P712">
        <f t="shared" si="199"/>
        <v>0</v>
      </c>
      <c r="Q712">
        <f t="shared" si="200"/>
        <v>0</v>
      </c>
      <c r="R712">
        <f t="shared" si="201"/>
        <v>0</v>
      </c>
      <c r="S712">
        <f t="shared" si="202"/>
        <v>0</v>
      </c>
      <c r="T712">
        <f t="shared" si="203"/>
        <v>1</v>
      </c>
      <c r="U712">
        <f t="shared" si="204"/>
        <v>0</v>
      </c>
      <c r="V712">
        <f t="shared" si="209"/>
        <v>1</v>
      </c>
      <c r="W712">
        <f t="shared" si="210"/>
        <v>0</v>
      </c>
      <c r="X712">
        <f t="shared" si="211"/>
        <v>0</v>
      </c>
      <c r="Y712">
        <f t="shared" si="212"/>
        <v>0</v>
      </c>
      <c r="Z712">
        <f t="shared" si="213"/>
        <v>0</v>
      </c>
      <c r="AA712">
        <f t="shared" si="214"/>
        <v>0</v>
      </c>
      <c r="AB712">
        <f t="shared" si="215"/>
        <v>1</v>
      </c>
    </row>
    <row r="713" spans="1:28" x14ac:dyDescent="0.25">
      <c r="A713" s="2" t="s">
        <v>839</v>
      </c>
      <c r="B713" s="3">
        <v>3</v>
      </c>
      <c r="C713" s="3">
        <v>3</v>
      </c>
      <c r="D713" s="3">
        <v>33</v>
      </c>
      <c r="E713" s="3">
        <v>58.333333333333336</v>
      </c>
      <c r="F713" s="3">
        <v>139.33333333333334</v>
      </c>
      <c r="G713" s="3">
        <v>3</v>
      </c>
      <c r="H713" s="3">
        <v>65.659133999999995</v>
      </c>
      <c r="I713" s="3">
        <v>28</v>
      </c>
      <c r="J713" s="3">
        <v>30</v>
      </c>
      <c r="K713">
        <f t="shared" si="198"/>
        <v>28.785697959183672</v>
      </c>
      <c r="L713">
        <f t="shared" si="205"/>
        <v>0</v>
      </c>
      <c r="M713">
        <f t="shared" si="206"/>
        <v>0</v>
      </c>
      <c r="N713">
        <f t="shared" si="207"/>
        <v>1</v>
      </c>
      <c r="O713">
        <f t="shared" si="208"/>
        <v>0</v>
      </c>
      <c r="P713">
        <f t="shared" si="199"/>
        <v>0</v>
      </c>
      <c r="Q713">
        <f t="shared" si="200"/>
        <v>0</v>
      </c>
      <c r="R713">
        <f t="shared" si="201"/>
        <v>1</v>
      </c>
      <c r="S713">
        <f t="shared" si="202"/>
        <v>0</v>
      </c>
      <c r="T713">
        <f t="shared" si="203"/>
        <v>0</v>
      </c>
      <c r="U713">
        <f t="shared" si="204"/>
        <v>0</v>
      </c>
      <c r="V713">
        <f t="shared" si="209"/>
        <v>1</v>
      </c>
      <c r="W713">
        <f t="shared" si="210"/>
        <v>0</v>
      </c>
      <c r="X713">
        <f t="shared" si="211"/>
        <v>0</v>
      </c>
      <c r="Y713">
        <f t="shared" si="212"/>
        <v>0</v>
      </c>
      <c r="Z713">
        <f t="shared" si="213"/>
        <v>0</v>
      </c>
      <c r="AA713">
        <f t="shared" si="214"/>
        <v>0</v>
      </c>
      <c r="AB713">
        <f t="shared" si="215"/>
        <v>2</v>
      </c>
    </row>
    <row r="714" spans="1:28" x14ac:dyDescent="0.25">
      <c r="A714" s="2" t="s">
        <v>596</v>
      </c>
      <c r="B714" s="3">
        <v>5</v>
      </c>
      <c r="C714" s="3">
        <v>5</v>
      </c>
      <c r="D714" s="3">
        <v>34</v>
      </c>
      <c r="E714" s="3">
        <v>63</v>
      </c>
      <c r="F714" s="3">
        <v>191.8</v>
      </c>
      <c r="G714" s="3">
        <v>5</v>
      </c>
      <c r="H714" s="3">
        <v>70.042434999999998</v>
      </c>
      <c r="I714" s="3">
        <v>28</v>
      </c>
      <c r="J714" s="3">
        <v>29</v>
      </c>
      <c r="K714">
        <f t="shared" si="198"/>
        <v>33.972134038800711</v>
      </c>
      <c r="L714">
        <f t="shared" si="205"/>
        <v>0</v>
      </c>
      <c r="M714">
        <f t="shared" si="206"/>
        <v>0</v>
      </c>
      <c r="N714">
        <f t="shared" si="207"/>
        <v>0</v>
      </c>
      <c r="O714">
        <f t="shared" si="208"/>
        <v>1</v>
      </c>
      <c r="P714">
        <f t="shared" si="199"/>
        <v>0</v>
      </c>
      <c r="Q714">
        <f t="shared" si="200"/>
        <v>0</v>
      </c>
      <c r="R714">
        <f t="shared" si="201"/>
        <v>0</v>
      </c>
      <c r="S714">
        <f t="shared" si="202"/>
        <v>0</v>
      </c>
      <c r="T714">
        <f t="shared" si="203"/>
        <v>0</v>
      </c>
      <c r="U714">
        <f t="shared" si="204"/>
        <v>1</v>
      </c>
      <c r="V714">
        <f t="shared" si="209"/>
        <v>1</v>
      </c>
      <c r="W714">
        <f t="shared" si="210"/>
        <v>0</v>
      </c>
      <c r="X714">
        <f t="shared" si="211"/>
        <v>0</v>
      </c>
      <c r="Y714">
        <f t="shared" si="212"/>
        <v>0</v>
      </c>
      <c r="Z714">
        <f t="shared" si="213"/>
        <v>0</v>
      </c>
      <c r="AA714">
        <f t="shared" si="214"/>
        <v>0</v>
      </c>
      <c r="AB714">
        <f t="shared" si="215"/>
        <v>1</v>
      </c>
    </row>
    <row r="715" spans="1:28" x14ac:dyDescent="0.25">
      <c r="A715" s="2" t="s">
        <v>1143</v>
      </c>
      <c r="B715" s="3">
        <v>2</v>
      </c>
      <c r="C715" s="3">
        <v>2</v>
      </c>
      <c r="D715" s="3">
        <v>44</v>
      </c>
      <c r="E715" s="3">
        <v>65</v>
      </c>
      <c r="F715" s="3">
        <v>122.5</v>
      </c>
      <c r="G715" s="3">
        <v>3</v>
      </c>
      <c r="H715" s="3">
        <v>71.633125000000007</v>
      </c>
      <c r="I715" s="3">
        <v>28</v>
      </c>
      <c r="J715" s="3">
        <v>29</v>
      </c>
      <c r="K715">
        <f t="shared" si="198"/>
        <v>20.382840236686391</v>
      </c>
      <c r="L715">
        <f t="shared" si="205"/>
        <v>0</v>
      </c>
      <c r="M715">
        <f t="shared" si="206"/>
        <v>1</v>
      </c>
      <c r="N715">
        <f t="shared" si="207"/>
        <v>0</v>
      </c>
      <c r="O715">
        <f t="shared" si="208"/>
        <v>0</v>
      </c>
      <c r="P715">
        <f t="shared" si="199"/>
        <v>0</v>
      </c>
      <c r="Q715">
        <f t="shared" si="200"/>
        <v>1</v>
      </c>
      <c r="R715">
        <f t="shared" si="201"/>
        <v>0</v>
      </c>
      <c r="S715">
        <f t="shared" si="202"/>
        <v>0</v>
      </c>
      <c r="T715">
        <f t="shared" si="203"/>
        <v>0</v>
      </c>
      <c r="U715">
        <f t="shared" si="204"/>
        <v>0</v>
      </c>
      <c r="V715">
        <f t="shared" si="209"/>
        <v>1</v>
      </c>
      <c r="W715">
        <f t="shared" si="210"/>
        <v>0</v>
      </c>
      <c r="X715">
        <f t="shared" si="211"/>
        <v>0</v>
      </c>
      <c r="Y715">
        <f t="shared" si="212"/>
        <v>0</v>
      </c>
      <c r="Z715">
        <f t="shared" si="213"/>
        <v>0</v>
      </c>
      <c r="AA715">
        <f t="shared" si="214"/>
        <v>0</v>
      </c>
      <c r="AB715">
        <f t="shared" si="215"/>
        <v>1</v>
      </c>
    </row>
    <row r="716" spans="1:28" x14ac:dyDescent="0.25">
      <c r="A716" s="2" t="s">
        <v>1095</v>
      </c>
      <c r="B716" s="3">
        <v>2</v>
      </c>
      <c r="C716" s="3">
        <v>2</v>
      </c>
      <c r="D716" s="3">
        <v>34</v>
      </c>
      <c r="E716" s="3">
        <v>68</v>
      </c>
      <c r="F716" s="3">
        <v>167</v>
      </c>
      <c r="G716" s="3">
        <v>2</v>
      </c>
      <c r="H716" s="3">
        <v>77.812454000000002</v>
      </c>
      <c r="I716" s="3">
        <v>28</v>
      </c>
      <c r="J716" s="3">
        <v>29</v>
      </c>
      <c r="K716">
        <f t="shared" si="198"/>
        <v>25.389489619377162</v>
      </c>
      <c r="L716">
        <f t="shared" si="205"/>
        <v>0</v>
      </c>
      <c r="M716">
        <f t="shared" si="206"/>
        <v>0</v>
      </c>
      <c r="N716">
        <f t="shared" si="207"/>
        <v>1</v>
      </c>
      <c r="O716">
        <f t="shared" si="208"/>
        <v>0</v>
      </c>
      <c r="P716">
        <f t="shared" si="199"/>
        <v>0</v>
      </c>
      <c r="Q716">
        <f t="shared" si="200"/>
        <v>0</v>
      </c>
      <c r="R716">
        <f t="shared" si="201"/>
        <v>0</v>
      </c>
      <c r="S716">
        <f t="shared" si="202"/>
        <v>1</v>
      </c>
      <c r="T716">
        <f t="shared" si="203"/>
        <v>0</v>
      </c>
      <c r="U716">
        <f t="shared" si="204"/>
        <v>0</v>
      </c>
      <c r="V716">
        <f t="shared" si="209"/>
        <v>1</v>
      </c>
      <c r="W716">
        <f t="shared" si="210"/>
        <v>0</v>
      </c>
      <c r="X716">
        <f t="shared" si="211"/>
        <v>0</v>
      </c>
      <c r="Y716">
        <f t="shared" si="212"/>
        <v>0</v>
      </c>
      <c r="Z716">
        <f t="shared" si="213"/>
        <v>0</v>
      </c>
      <c r="AA716">
        <f t="shared" si="214"/>
        <v>0</v>
      </c>
      <c r="AB716">
        <f t="shared" si="215"/>
        <v>1</v>
      </c>
    </row>
    <row r="717" spans="1:28" x14ac:dyDescent="0.25">
      <c r="A717" s="2" t="s">
        <v>74</v>
      </c>
      <c r="B717" s="3">
        <v>9</v>
      </c>
      <c r="C717" s="3">
        <v>9</v>
      </c>
      <c r="D717" s="3">
        <v>33</v>
      </c>
      <c r="E717" s="3">
        <v>66.777777777777771</v>
      </c>
      <c r="F717" s="3">
        <v>144.77777777777777</v>
      </c>
      <c r="G717" s="3">
        <v>9</v>
      </c>
      <c r="H717" s="3">
        <v>81.702939999999998</v>
      </c>
      <c r="I717" s="3">
        <v>25</v>
      </c>
      <c r="J717" s="3">
        <v>28</v>
      </c>
      <c r="K717">
        <f t="shared" si="198"/>
        <v>22.824081328678496</v>
      </c>
      <c r="L717">
        <f t="shared" si="205"/>
        <v>0</v>
      </c>
      <c r="M717">
        <f t="shared" si="206"/>
        <v>1</v>
      </c>
      <c r="N717">
        <f t="shared" si="207"/>
        <v>0</v>
      </c>
      <c r="O717">
        <f t="shared" si="208"/>
        <v>0</v>
      </c>
      <c r="P717">
        <f t="shared" si="199"/>
        <v>0</v>
      </c>
      <c r="Q717">
        <f t="shared" si="200"/>
        <v>1</v>
      </c>
      <c r="R717">
        <f t="shared" si="201"/>
        <v>0</v>
      </c>
      <c r="S717">
        <f t="shared" si="202"/>
        <v>0</v>
      </c>
      <c r="T717">
        <f t="shared" si="203"/>
        <v>0</v>
      </c>
      <c r="U717">
        <f t="shared" si="204"/>
        <v>0</v>
      </c>
      <c r="V717">
        <f t="shared" si="209"/>
        <v>1</v>
      </c>
      <c r="W717">
        <f t="shared" si="210"/>
        <v>0</v>
      </c>
      <c r="X717">
        <f t="shared" si="211"/>
        <v>0</v>
      </c>
      <c r="Y717">
        <f t="shared" si="212"/>
        <v>0</v>
      </c>
      <c r="Z717">
        <f t="shared" si="213"/>
        <v>0</v>
      </c>
      <c r="AA717">
        <f t="shared" si="214"/>
        <v>0</v>
      </c>
      <c r="AB717">
        <f t="shared" si="215"/>
        <v>3</v>
      </c>
    </row>
    <row r="718" spans="1:28" x14ac:dyDescent="0.25">
      <c r="A718" s="2" t="s">
        <v>707</v>
      </c>
      <c r="B718" s="3">
        <v>8</v>
      </c>
      <c r="C718" s="3">
        <v>8</v>
      </c>
      <c r="D718" s="3">
        <v>33</v>
      </c>
      <c r="E718" s="3">
        <v>55.75</v>
      </c>
      <c r="F718" s="3">
        <v>111.125</v>
      </c>
      <c r="G718" s="3">
        <v>9</v>
      </c>
      <c r="H718" s="3">
        <v>66.113624999999999</v>
      </c>
      <c r="I718" s="3">
        <v>28</v>
      </c>
      <c r="J718" s="3">
        <v>30</v>
      </c>
      <c r="K718">
        <f t="shared" si="198"/>
        <v>25.134911218805929</v>
      </c>
      <c r="L718">
        <f t="shared" si="205"/>
        <v>0</v>
      </c>
      <c r="M718">
        <f t="shared" si="206"/>
        <v>0</v>
      </c>
      <c r="N718">
        <f t="shared" si="207"/>
        <v>1</v>
      </c>
      <c r="O718">
        <f t="shared" si="208"/>
        <v>0</v>
      </c>
      <c r="P718">
        <f t="shared" si="199"/>
        <v>0</v>
      </c>
      <c r="Q718">
        <f t="shared" si="200"/>
        <v>0</v>
      </c>
      <c r="R718">
        <f t="shared" si="201"/>
        <v>1</v>
      </c>
      <c r="S718">
        <f t="shared" si="202"/>
        <v>0</v>
      </c>
      <c r="T718">
        <f t="shared" si="203"/>
        <v>0</v>
      </c>
      <c r="U718">
        <f t="shared" si="204"/>
        <v>0</v>
      </c>
      <c r="V718">
        <f t="shared" si="209"/>
        <v>1</v>
      </c>
      <c r="W718">
        <f t="shared" si="210"/>
        <v>0</v>
      </c>
      <c r="X718">
        <f t="shared" si="211"/>
        <v>0</v>
      </c>
      <c r="Y718">
        <f t="shared" si="212"/>
        <v>0</v>
      </c>
      <c r="Z718">
        <f t="shared" si="213"/>
        <v>0</v>
      </c>
      <c r="AA718">
        <f t="shared" si="214"/>
        <v>0</v>
      </c>
      <c r="AB718">
        <f t="shared" si="215"/>
        <v>2</v>
      </c>
    </row>
    <row r="719" spans="1:28" x14ac:dyDescent="0.25">
      <c r="A719" s="2" t="s">
        <v>426</v>
      </c>
      <c r="B719" s="3">
        <v>4</v>
      </c>
      <c r="C719" s="3">
        <v>4</v>
      </c>
      <c r="D719" s="3">
        <v>33</v>
      </c>
      <c r="E719" s="3">
        <v>61.5</v>
      </c>
      <c r="F719" s="3">
        <v>139.25</v>
      </c>
      <c r="G719" s="3">
        <v>4</v>
      </c>
      <c r="H719" s="3">
        <v>75.644080000000002</v>
      </c>
      <c r="I719" s="3">
        <v>27</v>
      </c>
      <c r="J719" s="3">
        <v>30</v>
      </c>
      <c r="K719">
        <f t="shared" si="198"/>
        <v>25.882146870249191</v>
      </c>
      <c r="L719">
        <f t="shared" si="205"/>
        <v>0</v>
      </c>
      <c r="M719">
        <f t="shared" si="206"/>
        <v>0</v>
      </c>
      <c r="N719">
        <f t="shared" si="207"/>
        <v>1</v>
      </c>
      <c r="O719">
        <f t="shared" si="208"/>
        <v>0</v>
      </c>
      <c r="P719">
        <f t="shared" si="199"/>
        <v>0</v>
      </c>
      <c r="Q719">
        <f t="shared" si="200"/>
        <v>0</v>
      </c>
      <c r="R719">
        <f t="shared" si="201"/>
        <v>0</v>
      </c>
      <c r="S719">
        <f t="shared" si="202"/>
        <v>1</v>
      </c>
      <c r="T719">
        <f t="shared" si="203"/>
        <v>0</v>
      </c>
      <c r="U719">
        <f t="shared" si="204"/>
        <v>0</v>
      </c>
      <c r="V719">
        <f t="shared" si="209"/>
        <v>1</v>
      </c>
      <c r="W719">
        <f t="shared" si="210"/>
        <v>0</v>
      </c>
      <c r="X719">
        <f t="shared" si="211"/>
        <v>0</v>
      </c>
      <c r="Y719">
        <f t="shared" si="212"/>
        <v>0</v>
      </c>
      <c r="Z719">
        <f t="shared" si="213"/>
        <v>0</v>
      </c>
      <c r="AA719">
        <f t="shared" si="214"/>
        <v>0</v>
      </c>
      <c r="AB719">
        <f t="shared" si="215"/>
        <v>3</v>
      </c>
    </row>
    <row r="720" spans="1:28" x14ac:dyDescent="0.25">
      <c r="A720" s="2" t="s">
        <v>722</v>
      </c>
      <c r="B720" s="3">
        <v>8</v>
      </c>
      <c r="C720" s="3">
        <v>8</v>
      </c>
      <c r="D720" s="3">
        <v>33</v>
      </c>
      <c r="E720" s="3">
        <v>69.375</v>
      </c>
      <c r="F720" s="3">
        <v>164.625</v>
      </c>
      <c r="G720" s="3">
        <v>8</v>
      </c>
      <c r="H720" s="3">
        <v>74.661194000000009</v>
      </c>
      <c r="I720" s="3">
        <v>24</v>
      </c>
      <c r="J720" s="3">
        <v>30</v>
      </c>
      <c r="K720">
        <f t="shared" si="198"/>
        <v>24.046126126126126</v>
      </c>
      <c r="L720">
        <f t="shared" si="205"/>
        <v>0</v>
      </c>
      <c r="M720">
        <f t="shared" si="206"/>
        <v>1</v>
      </c>
      <c r="N720">
        <f t="shared" si="207"/>
        <v>0</v>
      </c>
      <c r="O720">
        <f t="shared" si="208"/>
        <v>0</v>
      </c>
      <c r="P720">
        <f t="shared" si="199"/>
        <v>0</v>
      </c>
      <c r="Q720">
        <f t="shared" si="200"/>
        <v>1</v>
      </c>
      <c r="R720">
        <f t="shared" si="201"/>
        <v>0</v>
      </c>
      <c r="S720">
        <f t="shared" si="202"/>
        <v>0</v>
      </c>
      <c r="T720">
        <f t="shared" si="203"/>
        <v>0</v>
      </c>
      <c r="U720">
        <f t="shared" si="204"/>
        <v>0</v>
      </c>
      <c r="V720">
        <f t="shared" si="209"/>
        <v>0</v>
      </c>
      <c r="W720">
        <f t="shared" si="210"/>
        <v>1</v>
      </c>
      <c r="X720">
        <f t="shared" si="211"/>
        <v>0</v>
      </c>
      <c r="Y720">
        <f t="shared" si="212"/>
        <v>1</v>
      </c>
      <c r="Z720">
        <f t="shared" si="213"/>
        <v>0</v>
      </c>
      <c r="AA720">
        <f t="shared" si="214"/>
        <v>0</v>
      </c>
      <c r="AB720">
        <f t="shared" si="215"/>
        <v>6</v>
      </c>
    </row>
    <row r="721" spans="1:28" x14ac:dyDescent="0.25">
      <c r="A721" s="2" t="s">
        <v>931</v>
      </c>
      <c r="B721" s="3">
        <v>2</v>
      </c>
      <c r="C721" s="3">
        <v>2</v>
      </c>
      <c r="D721" s="3">
        <v>34</v>
      </c>
      <c r="E721" s="3">
        <v>71</v>
      </c>
      <c r="F721" s="3">
        <v>156.5</v>
      </c>
      <c r="G721" s="3">
        <v>2</v>
      </c>
      <c r="H721" s="3">
        <v>57.916496000000002</v>
      </c>
      <c r="I721" s="3">
        <v>28</v>
      </c>
      <c r="J721" s="3">
        <v>29</v>
      </c>
      <c r="K721">
        <f t="shared" si="198"/>
        <v>21.824935528664948</v>
      </c>
      <c r="L721">
        <f t="shared" si="205"/>
        <v>0</v>
      </c>
      <c r="M721">
        <f t="shared" si="206"/>
        <v>1</v>
      </c>
      <c r="N721">
        <f t="shared" si="207"/>
        <v>0</v>
      </c>
      <c r="O721">
        <f t="shared" si="208"/>
        <v>0</v>
      </c>
      <c r="P721">
        <f t="shared" si="199"/>
        <v>1</v>
      </c>
      <c r="Q721">
        <f t="shared" si="200"/>
        <v>0</v>
      </c>
      <c r="R721">
        <f t="shared" si="201"/>
        <v>0</v>
      </c>
      <c r="S721">
        <f t="shared" si="202"/>
        <v>0</v>
      </c>
      <c r="T721">
        <f t="shared" si="203"/>
        <v>0</v>
      </c>
      <c r="U721">
        <f t="shared" si="204"/>
        <v>0</v>
      </c>
      <c r="V721">
        <f t="shared" si="209"/>
        <v>1</v>
      </c>
      <c r="W721">
        <f t="shared" si="210"/>
        <v>0</v>
      </c>
      <c r="X721">
        <f t="shared" si="211"/>
        <v>0</v>
      </c>
      <c r="Y721">
        <f t="shared" si="212"/>
        <v>0</v>
      </c>
      <c r="Z721">
        <f t="shared" si="213"/>
        <v>0</v>
      </c>
      <c r="AA721">
        <f t="shared" si="214"/>
        <v>0</v>
      </c>
      <c r="AB721">
        <f t="shared" si="215"/>
        <v>1</v>
      </c>
    </row>
    <row r="722" spans="1:28" x14ac:dyDescent="0.25">
      <c r="A722" s="2" t="s">
        <v>806</v>
      </c>
      <c r="B722" s="3">
        <v>2</v>
      </c>
      <c r="C722" s="3">
        <v>2</v>
      </c>
      <c r="D722" s="3">
        <v>34</v>
      </c>
      <c r="E722" s="3">
        <v>58.5</v>
      </c>
      <c r="F722" s="3">
        <v>149.5</v>
      </c>
      <c r="G722" s="3">
        <v>2</v>
      </c>
      <c r="H722" s="3">
        <v>65.333336000000003</v>
      </c>
      <c r="I722" s="3">
        <v>15</v>
      </c>
      <c r="J722" s="3">
        <v>17</v>
      </c>
      <c r="K722">
        <f t="shared" si="198"/>
        <v>30.710351377018043</v>
      </c>
      <c r="L722">
        <f t="shared" si="205"/>
        <v>0</v>
      </c>
      <c r="M722">
        <f t="shared" si="206"/>
        <v>0</v>
      </c>
      <c r="N722">
        <f t="shared" si="207"/>
        <v>0</v>
      </c>
      <c r="O722">
        <f t="shared" si="208"/>
        <v>1</v>
      </c>
      <c r="P722">
        <f t="shared" si="199"/>
        <v>0</v>
      </c>
      <c r="Q722">
        <f t="shared" si="200"/>
        <v>0</v>
      </c>
      <c r="R722">
        <f t="shared" si="201"/>
        <v>0</v>
      </c>
      <c r="S722">
        <f t="shared" si="202"/>
        <v>0</v>
      </c>
      <c r="T722">
        <f t="shared" si="203"/>
        <v>1</v>
      </c>
      <c r="U722">
        <f t="shared" si="204"/>
        <v>0</v>
      </c>
      <c r="V722">
        <f t="shared" si="209"/>
        <v>0</v>
      </c>
      <c r="W722">
        <f t="shared" si="210"/>
        <v>1</v>
      </c>
      <c r="X722">
        <f t="shared" si="211"/>
        <v>0</v>
      </c>
      <c r="Y722">
        <f t="shared" si="212"/>
        <v>0</v>
      </c>
      <c r="Z722">
        <f t="shared" si="213"/>
        <v>0</v>
      </c>
      <c r="AA722">
        <f t="shared" si="214"/>
        <v>1</v>
      </c>
      <c r="AB722">
        <f t="shared" si="215"/>
        <v>2</v>
      </c>
    </row>
    <row r="723" spans="1:28" x14ac:dyDescent="0.25">
      <c r="A723" s="2" t="s">
        <v>420</v>
      </c>
      <c r="B723" s="3">
        <v>5</v>
      </c>
      <c r="C723" s="3">
        <v>5</v>
      </c>
      <c r="D723" s="3">
        <v>33</v>
      </c>
      <c r="E723" s="3">
        <v>67</v>
      </c>
      <c r="F723" s="3">
        <v>187.2</v>
      </c>
      <c r="G723" s="3">
        <v>5</v>
      </c>
      <c r="H723" s="3">
        <v>71.928820000000002</v>
      </c>
      <c r="I723" s="3">
        <v>17</v>
      </c>
      <c r="J723" s="3">
        <v>26</v>
      </c>
      <c r="K723">
        <f t="shared" si="198"/>
        <v>29.316462463800399</v>
      </c>
      <c r="L723">
        <f t="shared" si="205"/>
        <v>0</v>
      </c>
      <c r="M723">
        <f t="shared" si="206"/>
        <v>0</v>
      </c>
      <c r="N723">
        <f t="shared" si="207"/>
        <v>1</v>
      </c>
      <c r="O723">
        <f t="shared" si="208"/>
        <v>0</v>
      </c>
      <c r="P723">
        <f t="shared" si="199"/>
        <v>0</v>
      </c>
      <c r="Q723">
        <f t="shared" si="200"/>
        <v>0</v>
      </c>
      <c r="R723">
        <f t="shared" si="201"/>
        <v>0</v>
      </c>
      <c r="S723">
        <f t="shared" si="202"/>
        <v>1</v>
      </c>
      <c r="T723">
        <f t="shared" si="203"/>
        <v>0</v>
      </c>
      <c r="U723">
        <f t="shared" si="204"/>
        <v>0</v>
      </c>
      <c r="V723">
        <f t="shared" si="209"/>
        <v>0</v>
      </c>
      <c r="W723">
        <f t="shared" si="210"/>
        <v>1</v>
      </c>
      <c r="X723">
        <f t="shared" si="211"/>
        <v>0</v>
      </c>
      <c r="Y723">
        <f t="shared" si="212"/>
        <v>0</v>
      </c>
      <c r="Z723">
        <f t="shared" si="213"/>
        <v>1</v>
      </c>
      <c r="AA723">
        <f t="shared" si="214"/>
        <v>0</v>
      </c>
      <c r="AB723">
        <f t="shared" si="215"/>
        <v>9</v>
      </c>
    </row>
    <row r="724" spans="1:28" x14ac:dyDescent="0.25">
      <c r="A724" s="2" t="s">
        <v>87</v>
      </c>
      <c r="B724" s="3">
        <v>4</v>
      </c>
      <c r="C724" s="3">
        <v>4</v>
      </c>
      <c r="D724" s="3">
        <v>33</v>
      </c>
      <c r="E724" s="3">
        <v>69.75</v>
      </c>
      <c r="F724" s="3">
        <v>157.25</v>
      </c>
      <c r="G724" s="3">
        <v>4</v>
      </c>
      <c r="H724" s="3">
        <v>79.137569999999997</v>
      </c>
      <c r="I724" s="3">
        <v>29</v>
      </c>
      <c r="J724" s="3">
        <v>30</v>
      </c>
      <c r="K724">
        <f t="shared" si="198"/>
        <v>22.72257550648116</v>
      </c>
      <c r="L724">
        <f t="shared" si="205"/>
        <v>0</v>
      </c>
      <c r="M724">
        <f t="shared" si="206"/>
        <v>1</v>
      </c>
      <c r="N724">
        <f t="shared" si="207"/>
        <v>0</v>
      </c>
      <c r="O724">
        <f t="shared" si="208"/>
        <v>0</v>
      </c>
      <c r="P724">
        <f t="shared" si="199"/>
        <v>0</v>
      </c>
      <c r="Q724">
        <f t="shared" si="200"/>
        <v>1</v>
      </c>
      <c r="R724">
        <f t="shared" si="201"/>
        <v>0</v>
      </c>
      <c r="S724">
        <f t="shared" si="202"/>
        <v>0</v>
      </c>
      <c r="T724">
        <f t="shared" si="203"/>
        <v>0</v>
      </c>
      <c r="U724">
        <f t="shared" si="204"/>
        <v>0</v>
      </c>
      <c r="V724">
        <f t="shared" si="209"/>
        <v>1</v>
      </c>
      <c r="W724">
        <f t="shared" si="210"/>
        <v>0</v>
      </c>
      <c r="X724">
        <f t="shared" si="211"/>
        <v>0</v>
      </c>
      <c r="Y724">
        <f t="shared" si="212"/>
        <v>0</v>
      </c>
      <c r="Z724">
        <f t="shared" si="213"/>
        <v>0</v>
      </c>
      <c r="AA724">
        <f t="shared" si="214"/>
        <v>0</v>
      </c>
      <c r="AB724">
        <f t="shared" si="215"/>
        <v>1</v>
      </c>
    </row>
    <row r="725" spans="1:28" x14ac:dyDescent="0.25">
      <c r="A725" s="2" t="s">
        <v>995</v>
      </c>
      <c r="B725" s="3">
        <v>5</v>
      </c>
      <c r="C725" s="3">
        <v>5</v>
      </c>
      <c r="D725" s="3">
        <v>33</v>
      </c>
      <c r="E725" s="3">
        <v>69.400000000000006</v>
      </c>
      <c r="F725" s="3">
        <v>177.4</v>
      </c>
      <c r="G725" s="3">
        <v>5</v>
      </c>
      <c r="H725" s="3">
        <v>56.383299999999998</v>
      </c>
      <c r="I725" s="3">
        <v>29</v>
      </c>
      <c r="J725" s="3">
        <v>30</v>
      </c>
      <c r="K725">
        <f t="shared" si="198"/>
        <v>25.893454808195397</v>
      </c>
      <c r="L725">
        <f t="shared" si="205"/>
        <v>0</v>
      </c>
      <c r="M725">
        <f t="shared" si="206"/>
        <v>0</v>
      </c>
      <c r="N725">
        <f t="shared" si="207"/>
        <v>1</v>
      </c>
      <c r="O725">
        <f t="shared" si="208"/>
        <v>0</v>
      </c>
      <c r="P725">
        <f t="shared" si="199"/>
        <v>0</v>
      </c>
      <c r="Q725">
        <f t="shared" si="200"/>
        <v>0</v>
      </c>
      <c r="R725">
        <f t="shared" si="201"/>
        <v>1</v>
      </c>
      <c r="S725">
        <f t="shared" si="202"/>
        <v>0</v>
      </c>
      <c r="T725">
        <f t="shared" si="203"/>
        <v>0</v>
      </c>
      <c r="U725">
        <f t="shared" si="204"/>
        <v>0</v>
      </c>
      <c r="V725">
        <f t="shared" si="209"/>
        <v>1</v>
      </c>
      <c r="W725">
        <f t="shared" si="210"/>
        <v>0</v>
      </c>
      <c r="X725">
        <f t="shared" si="211"/>
        <v>0</v>
      </c>
      <c r="Y725">
        <f t="shared" si="212"/>
        <v>0</v>
      </c>
      <c r="Z725">
        <f t="shared" si="213"/>
        <v>0</v>
      </c>
      <c r="AA725">
        <f t="shared" si="214"/>
        <v>0</v>
      </c>
      <c r="AB725">
        <f t="shared" si="215"/>
        <v>1</v>
      </c>
    </row>
    <row r="726" spans="1:28" x14ac:dyDescent="0.25">
      <c r="A726" s="2" t="s">
        <v>60</v>
      </c>
      <c r="B726" s="3">
        <v>5</v>
      </c>
      <c r="C726" s="3">
        <v>5</v>
      </c>
      <c r="D726" s="3">
        <v>34</v>
      </c>
      <c r="E726" s="3">
        <v>67</v>
      </c>
      <c r="F726" s="3">
        <v>147</v>
      </c>
      <c r="G726" s="3">
        <v>7</v>
      </c>
      <c r="H726" s="3">
        <v>67.64134</v>
      </c>
      <c r="I726" s="3">
        <v>25</v>
      </c>
      <c r="J726" s="3">
        <v>29</v>
      </c>
      <c r="K726">
        <f t="shared" si="198"/>
        <v>23.0209400757407</v>
      </c>
      <c r="L726">
        <f t="shared" si="205"/>
        <v>0</v>
      </c>
      <c r="M726">
        <f t="shared" si="206"/>
        <v>1</v>
      </c>
      <c r="N726">
        <f t="shared" si="207"/>
        <v>0</v>
      </c>
      <c r="O726">
        <f t="shared" si="208"/>
        <v>0</v>
      </c>
      <c r="P726">
        <f t="shared" si="199"/>
        <v>1</v>
      </c>
      <c r="Q726">
        <f t="shared" si="200"/>
        <v>0</v>
      </c>
      <c r="R726">
        <f t="shared" si="201"/>
        <v>0</v>
      </c>
      <c r="S726">
        <f t="shared" si="202"/>
        <v>0</v>
      </c>
      <c r="T726">
        <f t="shared" si="203"/>
        <v>0</v>
      </c>
      <c r="U726">
        <f t="shared" si="204"/>
        <v>0</v>
      </c>
      <c r="V726">
        <f t="shared" si="209"/>
        <v>1</v>
      </c>
      <c r="W726">
        <f t="shared" si="210"/>
        <v>0</v>
      </c>
      <c r="X726">
        <f t="shared" si="211"/>
        <v>0</v>
      </c>
      <c r="Y726">
        <f t="shared" si="212"/>
        <v>0</v>
      </c>
      <c r="Z726">
        <f t="shared" si="213"/>
        <v>0</v>
      </c>
      <c r="AA726">
        <f t="shared" si="214"/>
        <v>0</v>
      </c>
      <c r="AB726">
        <f t="shared" si="215"/>
        <v>4</v>
      </c>
    </row>
    <row r="727" spans="1:28" x14ac:dyDescent="0.25">
      <c r="A727" s="2" t="s">
        <v>909</v>
      </c>
      <c r="B727" s="3">
        <v>5</v>
      </c>
      <c r="C727" s="3">
        <v>5</v>
      </c>
      <c r="D727" s="3">
        <v>33</v>
      </c>
      <c r="E727" s="3">
        <v>62.4</v>
      </c>
      <c r="F727" s="3">
        <v>174.2</v>
      </c>
      <c r="G727" s="3">
        <v>5</v>
      </c>
      <c r="H727" s="3">
        <v>69.352500000000006</v>
      </c>
      <c r="I727" s="3">
        <v>28</v>
      </c>
      <c r="J727" s="3">
        <v>30</v>
      </c>
      <c r="K727">
        <f t="shared" si="198"/>
        <v>31.450988247863247</v>
      </c>
      <c r="L727">
        <f t="shared" si="205"/>
        <v>0</v>
      </c>
      <c r="M727">
        <f t="shared" si="206"/>
        <v>0</v>
      </c>
      <c r="N727">
        <f t="shared" si="207"/>
        <v>0</v>
      </c>
      <c r="O727">
        <f t="shared" si="208"/>
        <v>1</v>
      </c>
      <c r="P727">
        <f t="shared" si="199"/>
        <v>0</v>
      </c>
      <c r="Q727">
        <f t="shared" si="200"/>
        <v>0</v>
      </c>
      <c r="R727">
        <f t="shared" si="201"/>
        <v>0</v>
      </c>
      <c r="S727">
        <f t="shared" si="202"/>
        <v>0</v>
      </c>
      <c r="T727">
        <f t="shared" si="203"/>
        <v>0</v>
      </c>
      <c r="U727">
        <f t="shared" si="204"/>
        <v>1</v>
      </c>
      <c r="V727">
        <f t="shared" si="209"/>
        <v>1</v>
      </c>
      <c r="W727">
        <f t="shared" si="210"/>
        <v>0</v>
      </c>
      <c r="X727">
        <f t="shared" si="211"/>
        <v>0</v>
      </c>
      <c r="Y727">
        <f t="shared" si="212"/>
        <v>0</v>
      </c>
      <c r="Z727">
        <f t="shared" si="213"/>
        <v>0</v>
      </c>
      <c r="AA727">
        <f t="shared" si="214"/>
        <v>0</v>
      </c>
      <c r="AB727">
        <f t="shared" si="215"/>
        <v>2</v>
      </c>
    </row>
    <row r="728" spans="1:28" x14ac:dyDescent="0.25">
      <c r="A728" s="2" t="s">
        <v>166</v>
      </c>
      <c r="B728" s="3">
        <v>11</v>
      </c>
      <c r="C728" s="3">
        <v>11</v>
      </c>
      <c r="D728" s="3">
        <v>33</v>
      </c>
      <c r="E728" s="3">
        <v>64.727272727272734</v>
      </c>
      <c r="F728" s="3">
        <v>123.45454545454545</v>
      </c>
      <c r="G728" s="3">
        <v>11</v>
      </c>
      <c r="H728" s="3">
        <v>82.907600000000002</v>
      </c>
      <c r="I728" s="3">
        <v>28</v>
      </c>
      <c r="J728" s="3">
        <v>30</v>
      </c>
      <c r="K728">
        <f t="shared" si="198"/>
        <v>20.715136188612544</v>
      </c>
      <c r="L728">
        <f t="shared" si="205"/>
        <v>0</v>
      </c>
      <c r="M728">
        <f t="shared" si="206"/>
        <v>1</v>
      </c>
      <c r="N728">
        <f t="shared" si="207"/>
        <v>0</v>
      </c>
      <c r="O728">
        <f t="shared" si="208"/>
        <v>0</v>
      </c>
      <c r="P728">
        <f t="shared" si="199"/>
        <v>0</v>
      </c>
      <c r="Q728">
        <f t="shared" si="200"/>
        <v>1</v>
      </c>
      <c r="R728">
        <f t="shared" si="201"/>
        <v>0</v>
      </c>
      <c r="S728">
        <f t="shared" si="202"/>
        <v>0</v>
      </c>
      <c r="T728">
        <f t="shared" si="203"/>
        <v>0</v>
      </c>
      <c r="U728">
        <f t="shared" si="204"/>
        <v>0</v>
      </c>
      <c r="V728">
        <f t="shared" si="209"/>
        <v>1</v>
      </c>
      <c r="W728">
        <f t="shared" si="210"/>
        <v>0</v>
      </c>
      <c r="X728">
        <f t="shared" si="211"/>
        <v>0</v>
      </c>
      <c r="Y728">
        <f t="shared" si="212"/>
        <v>0</v>
      </c>
      <c r="Z728">
        <f t="shared" si="213"/>
        <v>0</v>
      </c>
      <c r="AA728">
        <f t="shared" si="214"/>
        <v>0</v>
      </c>
      <c r="AB728">
        <f t="shared" si="215"/>
        <v>2</v>
      </c>
    </row>
    <row r="729" spans="1:28" x14ac:dyDescent="0.25">
      <c r="A729" s="2" t="s">
        <v>447</v>
      </c>
      <c r="B729" s="3">
        <v>9</v>
      </c>
      <c r="C729" s="3">
        <v>9</v>
      </c>
      <c r="D729" s="3">
        <v>34</v>
      </c>
      <c r="E729" s="3">
        <v>61.111111111111114</v>
      </c>
      <c r="F729" s="3">
        <v>113.88888888888889</v>
      </c>
      <c r="G729" s="3">
        <v>10</v>
      </c>
      <c r="H729" s="3">
        <v>66.078026000000008</v>
      </c>
      <c r="I729" s="3">
        <v>28</v>
      </c>
      <c r="J729" s="3">
        <v>30</v>
      </c>
      <c r="K729">
        <f t="shared" si="198"/>
        <v>21.438595041322312</v>
      </c>
      <c r="L729">
        <f t="shared" si="205"/>
        <v>0</v>
      </c>
      <c r="M729">
        <f t="shared" si="206"/>
        <v>1</v>
      </c>
      <c r="N729">
        <f t="shared" si="207"/>
        <v>0</v>
      </c>
      <c r="O729">
        <f t="shared" si="208"/>
        <v>0</v>
      </c>
      <c r="P729">
        <f t="shared" si="199"/>
        <v>1</v>
      </c>
      <c r="Q729">
        <f t="shared" si="200"/>
        <v>0</v>
      </c>
      <c r="R729">
        <f t="shared" si="201"/>
        <v>0</v>
      </c>
      <c r="S729">
        <f t="shared" si="202"/>
        <v>0</v>
      </c>
      <c r="T729">
        <f t="shared" si="203"/>
        <v>0</v>
      </c>
      <c r="U729">
        <f t="shared" si="204"/>
        <v>0</v>
      </c>
      <c r="V729">
        <f t="shared" si="209"/>
        <v>1</v>
      </c>
      <c r="W729">
        <f t="shared" si="210"/>
        <v>0</v>
      </c>
      <c r="X729">
        <f t="shared" si="211"/>
        <v>0</v>
      </c>
      <c r="Y729">
        <f t="shared" si="212"/>
        <v>0</v>
      </c>
      <c r="Z729">
        <f t="shared" si="213"/>
        <v>0</v>
      </c>
      <c r="AA729">
        <f t="shared" si="214"/>
        <v>0</v>
      </c>
      <c r="AB729">
        <f t="shared" si="215"/>
        <v>2</v>
      </c>
    </row>
    <row r="730" spans="1:28" x14ac:dyDescent="0.25">
      <c r="A730" s="2" t="s">
        <v>1202</v>
      </c>
      <c r="B730" s="3">
        <v>2</v>
      </c>
      <c r="C730" s="3">
        <v>2</v>
      </c>
      <c r="D730" s="3">
        <v>34</v>
      </c>
      <c r="E730" s="3">
        <v>68</v>
      </c>
      <c r="F730" s="3">
        <v>175.5</v>
      </c>
      <c r="G730" s="3">
        <v>2</v>
      </c>
      <c r="H730" s="3">
        <v>81.626279999999994</v>
      </c>
      <c r="I730" s="3">
        <v>30</v>
      </c>
      <c r="J730" s="3">
        <v>30</v>
      </c>
      <c r="K730">
        <f t="shared" si="198"/>
        <v>26.681769031141869</v>
      </c>
      <c r="L730">
        <f t="shared" si="205"/>
        <v>0</v>
      </c>
      <c r="M730">
        <f t="shared" si="206"/>
        <v>0</v>
      </c>
      <c r="N730">
        <f t="shared" si="207"/>
        <v>1</v>
      </c>
      <c r="O730">
        <f t="shared" si="208"/>
        <v>0</v>
      </c>
      <c r="P730">
        <f t="shared" si="199"/>
        <v>0</v>
      </c>
      <c r="Q730">
        <f t="shared" si="200"/>
        <v>0</v>
      </c>
      <c r="R730">
        <f t="shared" si="201"/>
        <v>0</v>
      </c>
      <c r="S730">
        <f t="shared" si="202"/>
        <v>1</v>
      </c>
      <c r="T730">
        <f t="shared" si="203"/>
        <v>0</v>
      </c>
      <c r="U730">
        <f t="shared" si="204"/>
        <v>0</v>
      </c>
      <c r="V730">
        <f t="shared" si="209"/>
        <v>1</v>
      </c>
      <c r="W730">
        <f t="shared" si="210"/>
        <v>0</v>
      </c>
      <c r="X730">
        <f t="shared" si="211"/>
        <v>0</v>
      </c>
      <c r="Y730">
        <f t="shared" si="212"/>
        <v>0</v>
      </c>
      <c r="Z730">
        <f t="shared" si="213"/>
        <v>0</v>
      </c>
      <c r="AA730">
        <f t="shared" si="214"/>
        <v>0</v>
      </c>
      <c r="AB730">
        <f t="shared" si="215"/>
        <v>0</v>
      </c>
    </row>
    <row r="731" spans="1:28" x14ac:dyDescent="0.25">
      <c r="A731" s="2" t="s">
        <v>886</v>
      </c>
      <c r="B731" s="3">
        <v>4</v>
      </c>
      <c r="C731" s="3">
        <v>4</v>
      </c>
      <c r="D731" s="3">
        <v>23</v>
      </c>
      <c r="E731" s="3">
        <v>71.25</v>
      </c>
      <c r="F731" s="3">
        <v>186.75</v>
      </c>
      <c r="G731" s="3">
        <v>4</v>
      </c>
      <c r="H731" s="3">
        <v>73.051339999999996</v>
      </c>
      <c r="I731" s="3">
        <v>27</v>
      </c>
      <c r="J731" s="3">
        <v>30</v>
      </c>
      <c r="K731">
        <f t="shared" si="198"/>
        <v>25.861052631578946</v>
      </c>
      <c r="L731">
        <f t="shared" si="205"/>
        <v>0</v>
      </c>
      <c r="M731">
        <f t="shared" si="206"/>
        <v>0</v>
      </c>
      <c r="N731">
        <f t="shared" si="207"/>
        <v>1</v>
      </c>
      <c r="O731">
        <f t="shared" si="208"/>
        <v>0</v>
      </c>
      <c r="P731">
        <f t="shared" si="199"/>
        <v>0</v>
      </c>
      <c r="Q731">
        <f t="shared" si="200"/>
        <v>0</v>
      </c>
      <c r="R731">
        <f t="shared" si="201"/>
        <v>0</v>
      </c>
      <c r="S731">
        <f t="shared" si="202"/>
        <v>1</v>
      </c>
      <c r="T731">
        <f t="shared" si="203"/>
        <v>0</v>
      </c>
      <c r="U731">
        <f t="shared" si="204"/>
        <v>0</v>
      </c>
      <c r="V731">
        <f t="shared" si="209"/>
        <v>1</v>
      </c>
      <c r="W731">
        <f t="shared" si="210"/>
        <v>0</v>
      </c>
      <c r="X731">
        <f t="shared" si="211"/>
        <v>0</v>
      </c>
      <c r="Y731">
        <f t="shared" si="212"/>
        <v>0</v>
      </c>
      <c r="Z731">
        <f t="shared" si="213"/>
        <v>0</v>
      </c>
      <c r="AA731">
        <f t="shared" si="214"/>
        <v>0</v>
      </c>
      <c r="AB731">
        <f t="shared" si="215"/>
        <v>3</v>
      </c>
    </row>
    <row r="732" spans="1:28" x14ac:dyDescent="0.25">
      <c r="A732" s="2" t="s">
        <v>248</v>
      </c>
      <c r="B732" s="3">
        <v>8</v>
      </c>
      <c r="C732" s="3">
        <v>8</v>
      </c>
      <c r="D732" s="3">
        <v>34</v>
      </c>
      <c r="E732" s="3">
        <v>69.625</v>
      </c>
      <c r="F732" s="3">
        <v>179.5</v>
      </c>
      <c r="G732" s="3">
        <v>8</v>
      </c>
      <c r="H732" s="3">
        <v>67.003426000000005</v>
      </c>
      <c r="I732" s="3">
        <v>28</v>
      </c>
      <c r="J732" s="3">
        <v>30</v>
      </c>
      <c r="K732">
        <f t="shared" si="198"/>
        <v>26.030910655634667</v>
      </c>
      <c r="L732">
        <f t="shared" si="205"/>
        <v>0</v>
      </c>
      <c r="M732">
        <f t="shared" si="206"/>
        <v>0</v>
      </c>
      <c r="N732">
        <f t="shared" si="207"/>
        <v>1</v>
      </c>
      <c r="O732">
        <f t="shared" si="208"/>
        <v>0</v>
      </c>
      <c r="P732">
        <f t="shared" si="199"/>
        <v>0</v>
      </c>
      <c r="Q732">
        <f t="shared" si="200"/>
        <v>0</v>
      </c>
      <c r="R732">
        <f t="shared" si="201"/>
        <v>1</v>
      </c>
      <c r="S732">
        <f t="shared" si="202"/>
        <v>0</v>
      </c>
      <c r="T732">
        <f t="shared" si="203"/>
        <v>0</v>
      </c>
      <c r="U732">
        <f t="shared" si="204"/>
        <v>0</v>
      </c>
      <c r="V732">
        <f t="shared" si="209"/>
        <v>1</v>
      </c>
      <c r="W732">
        <f t="shared" si="210"/>
        <v>0</v>
      </c>
      <c r="X732">
        <f t="shared" si="211"/>
        <v>0</v>
      </c>
      <c r="Y732">
        <f t="shared" si="212"/>
        <v>0</v>
      </c>
      <c r="Z732">
        <f t="shared" si="213"/>
        <v>0</v>
      </c>
      <c r="AA732">
        <f t="shared" si="214"/>
        <v>0</v>
      </c>
      <c r="AB732">
        <f t="shared" si="215"/>
        <v>2</v>
      </c>
    </row>
    <row r="733" spans="1:28" x14ac:dyDescent="0.25">
      <c r="A733" s="2" t="s">
        <v>469</v>
      </c>
      <c r="B733" s="3">
        <v>3</v>
      </c>
      <c r="C733" s="3">
        <v>3</v>
      </c>
      <c r="D733" s="3">
        <v>33</v>
      </c>
      <c r="E733" s="3">
        <v>62.666666666666664</v>
      </c>
      <c r="F733" s="3">
        <v>160.66666666666666</v>
      </c>
      <c r="G733" s="3">
        <v>4</v>
      </c>
      <c r="H733" s="3">
        <v>68.309380000000004</v>
      </c>
      <c r="I733" s="3">
        <v>21</v>
      </c>
      <c r="J733" s="3">
        <v>25</v>
      </c>
      <c r="K733">
        <f t="shared" si="198"/>
        <v>28.761260751471255</v>
      </c>
      <c r="L733">
        <f t="shared" si="205"/>
        <v>0</v>
      </c>
      <c r="M733">
        <f t="shared" si="206"/>
        <v>0</v>
      </c>
      <c r="N733">
        <f t="shared" si="207"/>
        <v>1</v>
      </c>
      <c r="O733">
        <f t="shared" si="208"/>
        <v>0</v>
      </c>
      <c r="P733">
        <f t="shared" si="199"/>
        <v>0</v>
      </c>
      <c r="Q733">
        <f t="shared" si="200"/>
        <v>0</v>
      </c>
      <c r="R733">
        <f t="shared" si="201"/>
        <v>0</v>
      </c>
      <c r="S733">
        <f t="shared" si="202"/>
        <v>1</v>
      </c>
      <c r="T733">
        <f t="shared" si="203"/>
        <v>0</v>
      </c>
      <c r="U733">
        <f t="shared" si="204"/>
        <v>0</v>
      </c>
      <c r="V733">
        <f t="shared" si="209"/>
        <v>0</v>
      </c>
      <c r="W733">
        <f t="shared" si="210"/>
        <v>1</v>
      </c>
      <c r="X733">
        <f t="shared" si="211"/>
        <v>0</v>
      </c>
      <c r="Y733">
        <f t="shared" si="212"/>
        <v>0</v>
      </c>
      <c r="Z733">
        <f t="shared" si="213"/>
        <v>1</v>
      </c>
      <c r="AA733">
        <f t="shared" si="214"/>
        <v>0</v>
      </c>
      <c r="AB733">
        <f t="shared" si="215"/>
        <v>4</v>
      </c>
    </row>
    <row r="734" spans="1:28" x14ac:dyDescent="0.25">
      <c r="A734" s="2" t="s">
        <v>1009</v>
      </c>
      <c r="B734" s="3">
        <v>4</v>
      </c>
      <c r="C734" s="3">
        <v>4</v>
      </c>
      <c r="D734" s="3">
        <v>34</v>
      </c>
      <c r="E734" s="3">
        <v>64.25</v>
      </c>
      <c r="F734" s="3">
        <v>140.25</v>
      </c>
      <c r="G734" s="3">
        <v>4</v>
      </c>
      <c r="H734" s="3">
        <v>68.739220000000003</v>
      </c>
      <c r="I734" s="3">
        <v>29</v>
      </c>
      <c r="J734" s="3">
        <v>30</v>
      </c>
      <c r="K734">
        <f t="shared" si="198"/>
        <v>23.884267740616814</v>
      </c>
      <c r="L734">
        <f t="shared" si="205"/>
        <v>0</v>
      </c>
      <c r="M734">
        <f t="shared" si="206"/>
        <v>1</v>
      </c>
      <c r="N734">
        <f t="shared" si="207"/>
        <v>0</v>
      </c>
      <c r="O734">
        <f t="shared" si="208"/>
        <v>0</v>
      </c>
      <c r="P734">
        <f t="shared" si="199"/>
        <v>0</v>
      </c>
      <c r="Q734">
        <f t="shared" si="200"/>
        <v>1</v>
      </c>
      <c r="R734">
        <f t="shared" si="201"/>
        <v>0</v>
      </c>
      <c r="S734">
        <f t="shared" si="202"/>
        <v>0</v>
      </c>
      <c r="T734">
        <f t="shared" si="203"/>
        <v>0</v>
      </c>
      <c r="U734">
        <f t="shared" si="204"/>
        <v>0</v>
      </c>
      <c r="V734">
        <f t="shared" si="209"/>
        <v>1</v>
      </c>
      <c r="W734">
        <f t="shared" si="210"/>
        <v>0</v>
      </c>
      <c r="X734">
        <f t="shared" si="211"/>
        <v>0</v>
      </c>
      <c r="Y734">
        <f t="shared" si="212"/>
        <v>0</v>
      </c>
      <c r="Z734">
        <f t="shared" si="213"/>
        <v>0</v>
      </c>
      <c r="AA734">
        <f t="shared" si="214"/>
        <v>0</v>
      </c>
      <c r="AB734">
        <f t="shared" si="215"/>
        <v>1</v>
      </c>
    </row>
    <row r="735" spans="1:28" x14ac:dyDescent="0.25">
      <c r="A735" s="2" t="s">
        <v>1036</v>
      </c>
      <c r="B735" s="3">
        <v>3</v>
      </c>
      <c r="C735" s="3">
        <v>3</v>
      </c>
      <c r="D735" s="3">
        <v>34</v>
      </c>
      <c r="E735" s="3">
        <v>72.666666666666671</v>
      </c>
      <c r="F735" s="3">
        <v>179.66666666666666</v>
      </c>
      <c r="G735" s="3">
        <v>3</v>
      </c>
      <c r="H735" s="3">
        <v>70.083500000000001</v>
      </c>
      <c r="I735" s="3">
        <v>29</v>
      </c>
      <c r="J735" s="3">
        <v>30</v>
      </c>
      <c r="K735">
        <f t="shared" si="198"/>
        <v>23.91951435064388</v>
      </c>
      <c r="L735">
        <f t="shared" si="205"/>
        <v>0</v>
      </c>
      <c r="M735">
        <f t="shared" si="206"/>
        <v>1</v>
      </c>
      <c r="N735">
        <f t="shared" si="207"/>
        <v>0</v>
      </c>
      <c r="O735">
        <f t="shared" si="208"/>
        <v>0</v>
      </c>
      <c r="P735">
        <f t="shared" si="199"/>
        <v>0</v>
      </c>
      <c r="Q735">
        <f t="shared" si="200"/>
        <v>1</v>
      </c>
      <c r="R735">
        <f t="shared" si="201"/>
        <v>0</v>
      </c>
      <c r="S735">
        <f t="shared" si="202"/>
        <v>0</v>
      </c>
      <c r="T735">
        <f t="shared" si="203"/>
        <v>0</v>
      </c>
      <c r="U735">
        <f t="shared" si="204"/>
        <v>0</v>
      </c>
      <c r="V735">
        <f t="shared" si="209"/>
        <v>1</v>
      </c>
      <c r="W735">
        <f t="shared" si="210"/>
        <v>0</v>
      </c>
      <c r="X735">
        <f t="shared" si="211"/>
        <v>0</v>
      </c>
      <c r="Y735">
        <f t="shared" si="212"/>
        <v>0</v>
      </c>
      <c r="Z735">
        <f t="shared" si="213"/>
        <v>0</v>
      </c>
      <c r="AA735">
        <f t="shared" si="214"/>
        <v>0</v>
      </c>
      <c r="AB735">
        <f t="shared" si="215"/>
        <v>1</v>
      </c>
    </row>
    <row r="736" spans="1:28" x14ac:dyDescent="0.25">
      <c r="A736" s="2" t="s">
        <v>393</v>
      </c>
      <c r="B736" s="3">
        <v>6</v>
      </c>
      <c r="C736" s="3">
        <v>5</v>
      </c>
      <c r="D736" s="3">
        <v>33</v>
      </c>
      <c r="E736" s="3">
        <v>66.2</v>
      </c>
      <c r="F736" s="3">
        <v>190.66666666666666</v>
      </c>
      <c r="G736" s="3">
        <v>6</v>
      </c>
      <c r="H736" s="3">
        <v>58.193019999999997</v>
      </c>
      <c r="I736" s="3">
        <v>26</v>
      </c>
      <c r="J736" s="3">
        <v>30</v>
      </c>
      <c r="K736">
        <f t="shared" si="198"/>
        <v>30.58539687175789</v>
      </c>
      <c r="L736">
        <f t="shared" si="205"/>
        <v>0</v>
      </c>
      <c r="M736">
        <f t="shared" si="206"/>
        <v>0</v>
      </c>
      <c r="N736">
        <f t="shared" si="207"/>
        <v>0</v>
      </c>
      <c r="O736">
        <f t="shared" si="208"/>
        <v>1</v>
      </c>
      <c r="P736">
        <f t="shared" si="199"/>
        <v>0</v>
      </c>
      <c r="Q736">
        <f t="shared" si="200"/>
        <v>0</v>
      </c>
      <c r="R736">
        <f t="shared" si="201"/>
        <v>0</v>
      </c>
      <c r="S736">
        <f t="shared" si="202"/>
        <v>0</v>
      </c>
      <c r="T736">
        <f t="shared" si="203"/>
        <v>1</v>
      </c>
      <c r="U736">
        <f t="shared" si="204"/>
        <v>0</v>
      </c>
      <c r="V736">
        <f t="shared" si="209"/>
        <v>1</v>
      </c>
      <c r="W736">
        <f t="shared" si="210"/>
        <v>0</v>
      </c>
      <c r="X736">
        <f t="shared" si="211"/>
        <v>0</v>
      </c>
      <c r="Y736">
        <f t="shared" si="212"/>
        <v>0</v>
      </c>
      <c r="Z736">
        <f t="shared" si="213"/>
        <v>0</v>
      </c>
      <c r="AA736">
        <f t="shared" si="214"/>
        <v>0</v>
      </c>
      <c r="AB736">
        <f t="shared" si="215"/>
        <v>4</v>
      </c>
    </row>
    <row r="737" spans="1:28" x14ac:dyDescent="0.25">
      <c r="A737" s="2" t="s">
        <v>572</v>
      </c>
      <c r="B737" s="3">
        <v>4</v>
      </c>
      <c r="C737" s="3">
        <v>5</v>
      </c>
      <c r="D737" s="3">
        <v>34</v>
      </c>
      <c r="E737" s="3">
        <v>62.4</v>
      </c>
      <c r="F737" s="3">
        <v>153.25</v>
      </c>
      <c r="G737" s="3">
        <v>8</v>
      </c>
      <c r="H737" s="3">
        <v>62.491444000000001</v>
      </c>
      <c r="I737" s="3">
        <v>24</v>
      </c>
      <c r="J737" s="3">
        <v>30</v>
      </c>
      <c r="K737">
        <f t="shared" si="198"/>
        <v>27.668564575115056</v>
      </c>
      <c r="L737">
        <f t="shared" si="205"/>
        <v>0</v>
      </c>
      <c r="M737">
        <f t="shared" si="206"/>
        <v>0</v>
      </c>
      <c r="N737">
        <f t="shared" si="207"/>
        <v>1</v>
      </c>
      <c r="O737">
        <f t="shared" si="208"/>
        <v>0</v>
      </c>
      <c r="P737">
        <f t="shared" si="199"/>
        <v>0</v>
      </c>
      <c r="Q737">
        <f t="shared" si="200"/>
        <v>0</v>
      </c>
      <c r="R737">
        <f t="shared" si="201"/>
        <v>1</v>
      </c>
      <c r="S737">
        <f t="shared" si="202"/>
        <v>0</v>
      </c>
      <c r="T737">
        <f t="shared" si="203"/>
        <v>0</v>
      </c>
      <c r="U737">
        <f t="shared" si="204"/>
        <v>0</v>
      </c>
      <c r="V737">
        <f t="shared" si="209"/>
        <v>0</v>
      </c>
      <c r="W737">
        <f t="shared" si="210"/>
        <v>1</v>
      </c>
      <c r="X737">
        <f t="shared" si="211"/>
        <v>0</v>
      </c>
      <c r="Y737">
        <f t="shared" si="212"/>
        <v>0</v>
      </c>
      <c r="Z737">
        <f t="shared" si="213"/>
        <v>1</v>
      </c>
      <c r="AA737">
        <f t="shared" si="214"/>
        <v>0</v>
      </c>
      <c r="AB737">
        <f t="shared" si="215"/>
        <v>6</v>
      </c>
    </row>
    <row r="738" spans="1:28" x14ac:dyDescent="0.25">
      <c r="A738" s="2" t="s">
        <v>872</v>
      </c>
      <c r="B738" s="3">
        <v>7</v>
      </c>
      <c r="C738" s="3">
        <v>7</v>
      </c>
      <c r="D738" s="3">
        <v>33</v>
      </c>
      <c r="E738" s="3">
        <v>70.571428571428569</v>
      </c>
      <c r="F738" s="3">
        <v>163.57142857142858</v>
      </c>
      <c r="G738" s="3">
        <v>9</v>
      </c>
      <c r="H738" s="3">
        <v>64.139629999999997</v>
      </c>
      <c r="I738" s="3">
        <v>21</v>
      </c>
      <c r="J738" s="3">
        <v>30</v>
      </c>
      <c r="K738">
        <f t="shared" si="198"/>
        <v>23.088990968545627</v>
      </c>
      <c r="L738">
        <f t="shared" si="205"/>
        <v>0</v>
      </c>
      <c r="M738">
        <f t="shared" si="206"/>
        <v>1</v>
      </c>
      <c r="N738">
        <f t="shared" si="207"/>
        <v>0</v>
      </c>
      <c r="O738">
        <f t="shared" si="208"/>
        <v>0</v>
      </c>
      <c r="P738">
        <f t="shared" si="199"/>
        <v>1</v>
      </c>
      <c r="Q738">
        <f t="shared" si="200"/>
        <v>0</v>
      </c>
      <c r="R738">
        <f t="shared" si="201"/>
        <v>0</v>
      </c>
      <c r="S738">
        <f t="shared" si="202"/>
        <v>0</v>
      </c>
      <c r="T738">
        <f t="shared" si="203"/>
        <v>0</v>
      </c>
      <c r="U738">
        <f t="shared" si="204"/>
        <v>0</v>
      </c>
      <c r="V738">
        <f t="shared" si="209"/>
        <v>0</v>
      </c>
      <c r="W738">
        <f t="shared" si="210"/>
        <v>1</v>
      </c>
      <c r="X738">
        <f t="shared" si="211"/>
        <v>0</v>
      </c>
      <c r="Y738">
        <f t="shared" si="212"/>
        <v>1</v>
      </c>
      <c r="Z738">
        <f t="shared" si="213"/>
        <v>0</v>
      </c>
      <c r="AA738">
        <f t="shared" si="214"/>
        <v>0</v>
      </c>
      <c r="AB738">
        <f t="shared" si="215"/>
        <v>9</v>
      </c>
    </row>
    <row r="739" spans="1:28" x14ac:dyDescent="0.25">
      <c r="A739" s="2" t="s">
        <v>402</v>
      </c>
      <c r="B739" s="3">
        <v>21</v>
      </c>
      <c r="C739" s="3">
        <v>7</v>
      </c>
      <c r="D739" s="3">
        <v>34</v>
      </c>
      <c r="E739" s="3">
        <v>71</v>
      </c>
      <c r="F739" s="3">
        <v>176.71428571428572</v>
      </c>
      <c r="G739" s="3">
        <v>21</v>
      </c>
      <c r="H739" s="3">
        <v>73.344284000000002</v>
      </c>
      <c r="I739" s="3">
        <v>25</v>
      </c>
      <c r="J739" s="3">
        <v>30</v>
      </c>
      <c r="K739">
        <f t="shared" si="198"/>
        <v>24.643948196219572</v>
      </c>
      <c r="L739">
        <f t="shared" si="205"/>
        <v>0</v>
      </c>
      <c r="M739">
        <f t="shared" si="206"/>
        <v>1</v>
      </c>
      <c r="N739">
        <f t="shared" si="207"/>
        <v>0</v>
      </c>
      <c r="O739">
        <f t="shared" si="208"/>
        <v>0</v>
      </c>
      <c r="P739">
        <f t="shared" si="199"/>
        <v>0</v>
      </c>
      <c r="Q739">
        <f t="shared" si="200"/>
        <v>1</v>
      </c>
      <c r="R739">
        <f t="shared" si="201"/>
        <v>0</v>
      </c>
      <c r="S739">
        <f t="shared" si="202"/>
        <v>0</v>
      </c>
      <c r="T739">
        <f t="shared" si="203"/>
        <v>0</v>
      </c>
      <c r="U739">
        <f t="shared" si="204"/>
        <v>0</v>
      </c>
      <c r="V739">
        <f t="shared" si="209"/>
        <v>1</v>
      </c>
      <c r="W739">
        <f t="shared" si="210"/>
        <v>0</v>
      </c>
      <c r="X739">
        <f t="shared" si="211"/>
        <v>0</v>
      </c>
      <c r="Y739">
        <f t="shared" si="212"/>
        <v>0</v>
      </c>
      <c r="Z739">
        <f t="shared" si="213"/>
        <v>0</v>
      </c>
      <c r="AA739">
        <f t="shared" si="214"/>
        <v>0</v>
      </c>
      <c r="AB739">
        <f t="shared" si="215"/>
        <v>5</v>
      </c>
    </row>
    <row r="740" spans="1:28" x14ac:dyDescent="0.25">
      <c r="A740" s="2" t="s">
        <v>776</v>
      </c>
      <c r="B740" s="3">
        <v>3</v>
      </c>
      <c r="C740" s="3">
        <v>3</v>
      </c>
      <c r="D740" s="3">
        <v>33</v>
      </c>
      <c r="E740" s="3">
        <v>68</v>
      </c>
      <c r="F740" s="3">
        <v>176.66666666666666</v>
      </c>
      <c r="G740" s="3">
        <v>3</v>
      </c>
      <c r="H740" s="3">
        <v>68.416150000000002</v>
      </c>
      <c r="I740" s="3">
        <v>30</v>
      </c>
      <c r="J740" s="3">
        <v>30</v>
      </c>
      <c r="K740">
        <f t="shared" si="198"/>
        <v>26.859140715109572</v>
      </c>
      <c r="L740">
        <f t="shared" si="205"/>
        <v>0</v>
      </c>
      <c r="M740">
        <f t="shared" si="206"/>
        <v>0</v>
      </c>
      <c r="N740">
        <f t="shared" si="207"/>
        <v>1</v>
      </c>
      <c r="O740">
        <f t="shared" si="208"/>
        <v>0</v>
      </c>
      <c r="P740">
        <f t="shared" si="199"/>
        <v>0</v>
      </c>
      <c r="Q740">
        <f t="shared" si="200"/>
        <v>0</v>
      </c>
      <c r="R740">
        <f t="shared" si="201"/>
        <v>0</v>
      </c>
      <c r="S740">
        <f t="shared" si="202"/>
        <v>1</v>
      </c>
      <c r="T740">
        <f t="shared" si="203"/>
        <v>0</v>
      </c>
      <c r="U740">
        <f t="shared" si="204"/>
        <v>0</v>
      </c>
      <c r="V740">
        <f t="shared" si="209"/>
        <v>1</v>
      </c>
      <c r="W740">
        <f t="shared" si="210"/>
        <v>0</v>
      </c>
      <c r="X740">
        <f t="shared" si="211"/>
        <v>0</v>
      </c>
      <c r="Y740">
        <f t="shared" si="212"/>
        <v>0</v>
      </c>
      <c r="Z740">
        <f t="shared" si="213"/>
        <v>0</v>
      </c>
      <c r="AA740">
        <f t="shared" si="214"/>
        <v>0</v>
      </c>
      <c r="AB740">
        <f t="shared" si="215"/>
        <v>0</v>
      </c>
    </row>
    <row r="741" spans="1:28" x14ac:dyDescent="0.25">
      <c r="A741" s="2" t="s">
        <v>1066</v>
      </c>
      <c r="B741" s="3">
        <v>3</v>
      </c>
      <c r="C741" s="3">
        <v>3</v>
      </c>
      <c r="D741" s="3">
        <v>34</v>
      </c>
      <c r="E741" s="3">
        <v>62.333333333333336</v>
      </c>
      <c r="F741" s="3">
        <v>146.66666666666666</v>
      </c>
      <c r="G741" s="3">
        <v>3</v>
      </c>
      <c r="H741" s="3">
        <v>87.099249999999998</v>
      </c>
      <c r="I741" s="3">
        <v>20</v>
      </c>
      <c r="J741" s="3">
        <v>22</v>
      </c>
      <c r="K741">
        <f t="shared" si="198"/>
        <v>26.536646744259198</v>
      </c>
      <c r="L741">
        <f t="shared" si="205"/>
        <v>0</v>
      </c>
      <c r="M741">
        <f t="shared" si="206"/>
        <v>0</v>
      </c>
      <c r="N741">
        <f t="shared" si="207"/>
        <v>1</v>
      </c>
      <c r="O741">
        <f t="shared" si="208"/>
        <v>0</v>
      </c>
      <c r="P741">
        <f t="shared" si="199"/>
        <v>0</v>
      </c>
      <c r="Q741">
        <f t="shared" si="200"/>
        <v>0</v>
      </c>
      <c r="R741">
        <f t="shared" si="201"/>
        <v>0</v>
      </c>
      <c r="S741">
        <f t="shared" si="202"/>
        <v>1</v>
      </c>
      <c r="T741">
        <f t="shared" si="203"/>
        <v>0</v>
      </c>
      <c r="U741">
        <f t="shared" si="204"/>
        <v>0</v>
      </c>
      <c r="V741">
        <f t="shared" si="209"/>
        <v>0</v>
      </c>
      <c r="W741">
        <f t="shared" si="210"/>
        <v>1</v>
      </c>
      <c r="X741">
        <f t="shared" si="211"/>
        <v>0</v>
      </c>
      <c r="Y741">
        <f t="shared" si="212"/>
        <v>0</v>
      </c>
      <c r="Z741">
        <f t="shared" si="213"/>
        <v>1</v>
      </c>
      <c r="AA741">
        <f t="shared" si="214"/>
        <v>0</v>
      </c>
      <c r="AB741">
        <f t="shared" si="215"/>
        <v>2</v>
      </c>
    </row>
    <row r="742" spans="1:28" x14ac:dyDescent="0.25">
      <c r="A742" s="2" t="s">
        <v>999</v>
      </c>
      <c r="B742" s="3">
        <v>6</v>
      </c>
      <c r="C742" s="3">
        <v>6</v>
      </c>
      <c r="D742" s="3">
        <v>34</v>
      </c>
      <c r="E742" s="3">
        <v>68</v>
      </c>
      <c r="F742" s="3">
        <v>170.5</v>
      </c>
      <c r="G742" s="3">
        <v>6</v>
      </c>
      <c r="H742" s="3">
        <v>78.203970000000012</v>
      </c>
      <c r="I742" s="3">
        <v>23</v>
      </c>
      <c r="J742" s="3">
        <v>28</v>
      </c>
      <c r="K742">
        <f t="shared" si="198"/>
        <v>25.921604671280278</v>
      </c>
      <c r="L742">
        <f t="shared" si="205"/>
        <v>0</v>
      </c>
      <c r="M742">
        <f t="shared" si="206"/>
        <v>0</v>
      </c>
      <c r="N742">
        <f t="shared" si="207"/>
        <v>1</v>
      </c>
      <c r="O742">
        <f t="shared" si="208"/>
        <v>0</v>
      </c>
      <c r="P742">
        <f t="shared" si="199"/>
        <v>0</v>
      </c>
      <c r="Q742">
        <f t="shared" si="200"/>
        <v>0</v>
      </c>
      <c r="R742">
        <f t="shared" si="201"/>
        <v>0</v>
      </c>
      <c r="S742">
        <f t="shared" si="202"/>
        <v>1</v>
      </c>
      <c r="T742">
        <f t="shared" si="203"/>
        <v>0</v>
      </c>
      <c r="U742">
        <f t="shared" si="204"/>
        <v>0</v>
      </c>
      <c r="V742">
        <f t="shared" si="209"/>
        <v>0</v>
      </c>
      <c r="W742">
        <f t="shared" si="210"/>
        <v>1</v>
      </c>
      <c r="X742">
        <f t="shared" si="211"/>
        <v>0</v>
      </c>
      <c r="Y742">
        <f t="shared" si="212"/>
        <v>0</v>
      </c>
      <c r="Z742">
        <f t="shared" si="213"/>
        <v>1</v>
      </c>
      <c r="AA742">
        <f t="shared" si="214"/>
        <v>0</v>
      </c>
      <c r="AB742">
        <f t="shared" si="215"/>
        <v>5</v>
      </c>
    </row>
    <row r="743" spans="1:28" x14ac:dyDescent="0.25">
      <c r="A743" s="2" t="s">
        <v>324</v>
      </c>
      <c r="B743" s="3">
        <v>2</v>
      </c>
      <c r="C743" s="3">
        <v>2</v>
      </c>
      <c r="D743" s="3">
        <v>33</v>
      </c>
      <c r="E743" s="3">
        <v>62</v>
      </c>
      <c r="F743" s="3">
        <v>188</v>
      </c>
      <c r="G743" s="3">
        <v>3</v>
      </c>
      <c r="H743" s="3">
        <v>67.093770000000006</v>
      </c>
      <c r="I743" s="3">
        <v>28</v>
      </c>
      <c r="J743" s="3">
        <v>29</v>
      </c>
      <c r="K743">
        <f t="shared" si="198"/>
        <v>34.381893860561917</v>
      </c>
      <c r="L743">
        <f t="shared" si="205"/>
        <v>0</v>
      </c>
      <c r="M743">
        <f t="shared" si="206"/>
        <v>0</v>
      </c>
      <c r="N743">
        <f t="shared" si="207"/>
        <v>0</v>
      </c>
      <c r="O743">
        <f t="shared" si="208"/>
        <v>1</v>
      </c>
      <c r="P743">
        <f t="shared" si="199"/>
        <v>0</v>
      </c>
      <c r="Q743">
        <f t="shared" si="200"/>
        <v>0</v>
      </c>
      <c r="R743">
        <f t="shared" si="201"/>
        <v>0</v>
      </c>
      <c r="S743">
        <f t="shared" si="202"/>
        <v>0</v>
      </c>
      <c r="T743">
        <f t="shared" si="203"/>
        <v>1</v>
      </c>
      <c r="U743">
        <f t="shared" si="204"/>
        <v>0</v>
      </c>
      <c r="V743">
        <f t="shared" si="209"/>
        <v>1</v>
      </c>
      <c r="W743">
        <f t="shared" si="210"/>
        <v>0</v>
      </c>
      <c r="X743">
        <f t="shared" si="211"/>
        <v>0</v>
      </c>
      <c r="Y743">
        <f t="shared" si="212"/>
        <v>0</v>
      </c>
      <c r="Z743">
        <f t="shared" si="213"/>
        <v>0</v>
      </c>
      <c r="AA743">
        <f t="shared" si="214"/>
        <v>0</v>
      </c>
      <c r="AB743">
        <f t="shared" si="215"/>
        <v>1</v>
      </c>
    </row>
    <row r="744" spans="1:28" x14ac:dyDescent="0.25">
      <c r="A744" s="2" t="s">
        <v>539</v>
      </c>
      <c r="B744" s="3">
        <v>3</v>
      </c>
      <c r="C744" s="3">
        <v>3</v>
      </c>
      <c r="D744" s="3">
        <v>34</v>
      </c>
      <c r="E744" s="3">
        <v>70.666666666666671</v>
      </c>
      <c r="F744" s="3">
        <v>192</v>
      </c>
      <c r="G744" s="3">
        <v>3</v>
      </c>
      <c r="H744" s="3">
        <v>72.062970000000007</v>
      </c>
      <c r="I744" s="3">
        <v>23</v>
      </c>
      <c r="J744" s="3">
        <v>28</v>
      </c>
      <c r="K744">
        <f t="shared" si="198"/>
        <v>27.028835884656459</v>
      </c>
      <c r="L744">
        <f t="shared" si="205"/>
        <v>0</v>
      </c>
      <c r="M744">
        <f t="shared" si="206"/>
        <v>0</v>
      </c>
      <c r="N744">
        <f t="shared" si="207"/>
        <v>1</v>
      </c>
      <c r="O744">
        <f t="shared" si="208"/>
        <v>0</v>
      </c>
      <c r="P744">
        <f t="shared" si="199"/>
        <v>0</v>
      </c>
      <c r="Q744">
        <f t="shared" si="200"/>
        <v>0</v>
      </c>
      <c r="R744">
        <f t="shared" si="201"/>
        <v>0</v>
      </c>
      <c r="S744">
        <f t="shared" si="202"/>
        <v>1</v>
      </c>
      <c r="T744">
        <f t="shared" si="203"/>
        <v>0</v>
      </c>
      <c r="U744">
        <f t="shared" si="204"/>
        <v>0</v>
      </c>
      <c r="V744">
        <f t="shared" si="209"/>
        <v>0</v>
      </c>
      <c r="W744">
        <f t="shared" si="210"/>
        <v>1</v>
      </c>
      <c r="X744">
        <f t="shared" si="211"/>
        <v>0</v>
      </c>
      <c r="Y744">
        <f t="shared" si="212"/>
        <v>0</v>
      </c>
      <c r="Z744">
        <f t="shared" si="213"/>
        <v>1</v>
      </c>
      <c r="AA744">
        <f t="shared" si="214"/>
        <v>0</v>
      </c>
      <c r="AB744">
        <f t="shared" si="215"/>
        <v>5</v>
      </c>
    </row>
    <row r="745" spans="1:28" x14ac:dyDescent="0.25">
      <c r="A745" s="2" t="s">
        <v>430</v>
      </c>
      <c r="B745" s="3">
        <v>8</v>
      </c>
      <c r="C745" s="3">
        <v>8</v>
      </c>
      <c r="D745" s="3">
        <v>34</v>
      </c>
      <c r="E745" s="3">
        <v>68</v>
      </c>
      <c r="F745" s="3">
        <v>156.5</v>
      </c>
      <c r="G745" s="3">
        <v>8</v>
      </c>
      <c r="H745" s="3">
        <v>84.583160000000007</v>
      </c>
      <c r="I745" s="3">
        <v>24</v>
      </c>
      <c r="J745" s="3">
        <v>30</v>
      </c>
      <c r="K745">
        <f t="shared" si="198"/>
        <v>23.793144463667819</v>
      </c>
      <c r="L745">
        <f t="shared" si="205"/>
        <v>0</v>
      </c>
      <c r="M745">
        <f t="shared" si="206"/>
        <v>1</v>
      </c>
      <c r="N745">
        <f t="shared" si="207"/>
        <v>0</v>
      </c>
      <c r="O745">
        <f t="shared" si="208"/>
        <v>0</v>
      </c>
      <c r="P745">
        <f t="shared" si="199"/>
        <v>0</v>
      </c>
      <c r="Q745">
        <f t="shared" si="200"/>
        <v>1</v>
      </c>
      <c r="R745">
        <f t="shared" si="201"/>
        <v>0</v>
      </c>
      <c r="S745">
        <f t="shared" si="202"/>
        <v>0</v>
      </c>
      <c r="T745">
        <f t="shared" si="203"/>
        <v>0</v>
      </c>
      <c r="U745">
        <f t="shared" si="204"/>
        <v>0</v>
      </c>
      <c r="V745">
        <f t="shared" si="209"/>
        <v>0</v>
      </c>
      <c r="W745">
        <f t="shared" si="210"/>
        <v>1</v>
      </c>
      <c r="X745">
        <f t="shared" si="211"/>
        <v>0</v>
      </c>
      <c r="Y745">
        <f t="shared" si="212"/>
        <v>1</v>
      </c>
      <c r="Z745">
        <f t="shared" si="213"/>
        <v>0</v>
      </c>
      <c r="AA745">
        <f t="shared" si="214"/>
        <v>0</v>
      </c>
      <c r="AB745">
        <f t="shared" si="215"/>
        <v>6</v>
      </c>
    </row>
    <row r="746" spans="1:28" x14ac:dyDescent="0.25">
      <c r="A746" s="2" t="s">
        <v>1178</v>
      </c>
      <c r="B746" s="3">
        <v>3</v>
      </c>
      <c r="C746" s="3">
        <v>3</v>
      </c>
      <c r="D746" s="3">
        <v>34</v>
      </c>
      <c r="E746" s="3">
        <v>66</v>
      </c>
      <c r="F746" s="3">
        <v>148.66666666666666</v>
      </c>
      <c r="G746" s="3">
        <v>3</v>
      </c>
      <c r="H746" s="3">
        <v>75.285420000000002</v>
      </c>
      <c r="I746" s="3">
        <v>24</v>
      </c>
      <c r="J746" s="3">
        <v>28</v>
      </c>
      <c r="K746">
        <f t="shared" si="198"/>
        <v>23.99280685644322</v>
      </c>
      <c r="L746">
        <f t="shared" si="205"/>
        <v>0</v>
      </c>
      <c r="M746">
        <f t="shared" si="206"/>
        <v>1</v>
      </c>
      <c r="N746">
        <f t="shared" si="207"/>
        <v>0</v>
      </c>
      <c r="O746">
        <f t="shared" si="208"/>
        <v>0</v>
      </c>
      <c r="P746">
        <f t="shared" si="199"/>
        <v>0</v>
      </c>
      <c r="Q746">
        <f t="shared" si="200"/>
        <v>1</v>
      </c>
      <c r="R746">
        <f t="shared" si="201"/>
        <v>0</v>
      </c>
      <c r="S746">
        <f t="shared" si="202"/>
        <v>0</v>
      </c>
      <c r="T746">
        <f t="shared" si="203"/>
        <v>0</v>
      </c>
      <c r="U746">
        <f t="shared" si="204"/>
        <v>0</v>
      </c>
      <c r="V746">
        <f t="shared" si="209"/>
        <v>0</v>
      </c>
      <c r="W746">
        <f t="shared" si="210"/>
        <v>1</v>
      </c>
      <c r="X746">
        <f t="shared" si="211"/>
        <v>0</v>
      </c>
      <c r="Y746">
        <f t="shared" si="212"/>
        <v>1</v>
      </c>
      <c r="Z746">
        <f t="shared" si="213"/>
        <v>0</v>
      </c>
      <c r="AA746">
        <f t="shared" si="214"/>
        <v>0</v>
      </c>
      <c r="AB746">
        <f t="shared" si="215"/>
        <v>4</v>
      </c>
    </row>
    <row r="747" spans="1:28" x14ac:dyDescent="0.25">
      <c r="A747" s="2" t="s">
        <v>588</v>
      </c>
      <c r="B747" s="3">
        <v>6</v>
      </c>
      <c r="C747" s="3">
        <v>6</v>
      </c>
      <c r="D747" s="3">
        <v>34</v>
      </c>
      <c r="E747" s="3">
        <v>71.666666666666671</v>
      </c>
      <c r="F747" s="3">
        <v>192.66666666666666</v>
      </c>
      <c r="G747" s="3">
        <v>6</v>
      </c>
      <c r="H747" s="3">
        <v>76.993839999999992</v>
      </c>
      <c r="I747" s="3">
        <v>24</v>
      </c>
      <c r="J747" s="3">
        <v>29</v>
      </c>
      <c r="K747">
        <f t="shared" si="198"/>
        <v>26.371054624121143</v>
      </c>
      <c r="L747">
        <f t="shared" si="205"/>
        <v>0</v>
      </c>
      <c r="M747">
        <f t="shared" si="206"/>
        <v>0</v>
      </c>
      <c r="N747">
        <f t="shared" si="207"/>
        <v>1</v>
      </c>
      <c r="O747">
        <f t="shared" si="208"/>
        <v>0</v>
      </c>
      <c r="P747">
        <f t="shared" si="199"/>
        <v>0</v>
      </c>
      <c r="Q747">
        <f t="shared" si="200"/>
        <v>0</v>
      </c>
      <c r="R747">
        <f t="shared" si="201"/>
        <v>0</v>
      </c>
      <c r="S747">
        <f t="shared" si="202"/>
        <v>1</v>
      </c>
      <c r="T747">
        <f t="shared" si="203"/>
        <v>0</v>
      </c>
      <c r="U747">
        <f t="shared" si="204"/>
        <v>0</v>
      </c>
      <c r="V747">
        <f t="shared" si="209"/>
        <v>0</v>
      </c>
      <c r="W747">
        <f t="shared" si="210"/>
        <v>1</v>
      </c>
      <c r="X747">
        <f t="shared" si="211"/>
        <v>0</v>
      </c>
      <c r="Y747">
        <f t="shared" si="212"/>
        <v>0</v>
      </c>
      <c r="Z747">
        <f t="shared" si="213"/>
        <v>1</v>
      </c>
      <c r="AA747">
        <f t="shared" si="214"/>
        <v>0</v>
      </c>
      <c r="AB747">
        <f t="shared" si="215"/>
        <v>5</v>
      </c>
    </row>
    <row r="748" spans="1:28" x14ac:dyDescent="0.25">
      <c r="A748" s="2" t="s">
        <v>841</v>
      </c>
      <c r="B748" s="3">
        <v>4</v>
      </c>
      <c r="C748" s="3">
        <v>4</v>
      </c>
      <c r="D748" s="3">
        <v>33</v>
      </c>
      <c r="E748" s="3">
        <v>66</v>
      </c>
      <c r="F748" s="3">
        <v>185</v>
      </c>
      <c r="G748" s="3">
        <v>7</v>
      </c>
      <c r="H748" s="3">
        <v>61.456535000000017</v>
      </c>
      <c r="I748" s="3">
        <v>29</v>
      </c>
      <c r="J748" s="3">
        <v>30</v>
      </c>
      <c r="K748">
        <f t="shared" si="198"/>
        <v>29.856519742883378</v>
      </c>
      <c r="L748">
        <f t="shared" si="205"/>
        <v>0</v>
      </c>
      <c r="M748">
        <f t="shared" si="206"/>
        <v>0</v>
      </c>
      <c r="N748">
        <f t="shared" si="207"/>
        <v>1</v>
      </c>
      <c r="O748">
        <f t="shared" si="208"/>
        <v>0</v>
      </c>
      <c r="P748">
        <f t="shared" si="199"/>
        <v>0</v>
      </c>
      <c r="Q748">
        <f t="shared" si="200"/>
        <v>0</v>
      </c>
      <c r="R748">
        <f t="shared" si="201"/>
        <v>1</v>
      </c>
      <c r="S748">
        <f t="shared" si="202"/>
        <v>0</v>
      </c>
      <c r="T748">
        <f t="shared" si="203"/>
        <v>0</v>
      </c>
      <c r="U748">
        <f t="shared" si="204"/>
        <v>0</v>
      </c>
      <c r="V748">
        <f t="shared" si="209"/>
        <v>1</v>
      </c>
      <c r="W748">
        <f t="shared" si="210"/>
        <v>0</v>
      </c>
      <c r="X748">
        <f t="shared" si="211"/>
        <v>0</v>
      </c>
      <c r="Y748">
        <f t="shared" si="212"/>
        <v>0</v>
      </c>
      <c r="Z748">
        <f t="shared" si="213"/>
        <v>0</v>
      </c>
      <c r="AA748">
        <f t="shared" si="214"/>
        <v>0</v>
      </c>
      <c r="AB748">
        <f t="shared" si="215"/>
        <v>1</v>
      </c>
    </row>
    <row r="749" spans="1:28" x14ac:dyDescent="0.25">
      <c r="A749" s="2" t="s">
        <v>771</v>
      </c>
      <c r="B749" s="3">
        <v>4</v>
      </c>
      <c r="C749" s="3">
        <v>4</v>
      </c>
      <c r="D749" s="3">
        <v>34</v>
      </c>
      <c r="E749" s="3">
        <v>71.5</v>
      </c>
      <c r="F749" s="3">
        <v>239.5</v>
      </c>
      <c r="G749" s="3">
        <v>4</v>
      </c>
      <c r="H749" s="3">
        <v>69.544150000000002</v>
      </c>
      <c r="I749" s="3">
        <v>28</v>
      </c>
      <c r="J749" s="3">
        <v>30</v>
      </c>
      <c r="K749">
        <f t="shared" si="198"/>
        <v>32.934324416841896</v>
      </c>
      <c r="L749">
        <f t="shared" si="205"/>
        <v>0</v>
      </c>
      <c r="M749">
        <f t="shared" si="206"/>
        <v>0</v>
      </c>
      <c r="N749">
        <f t="shared" si="207"/>
        <v>0</v>
      </c>
      <c r="O749">
        <f t="shared" si="208"/>
        <v>1</v>
      </c>
      <c r="P749">
        <f t="shared" si="199"/>
        <v>0</v>
      </c>
      <c r="Q749">
        <f t="shared" si="200"/>
        <v>0</v>
      </c>
      <c r="R749">
        <f t="shared" si="201"/>
        <v>0</v>
      </c>
      <c r="S749">
        <f t="shared" si="202"/>
        <v>0</v>
      </c>
      <c r="T749">
        <f t="shared" si="203"/>
        <v>0</v>
      </c>
      <c r="U749">
        <f t="shared" si="204"/>
        <v>1</v>
      </c>
      <c r="V749">
        <f t="shared" si="209"/>
        <v>1</v>
      </c>
      <c r="W749">
        <f t="shared" si="210"/>
        <v>0</v>
      </c>
      <c r="X749">
        <f t="shared" si="211"/>
        <v>0</v>
      </c>
      <c r="Y749">
        <f t="shared" si="212"/>
        <v>0</v>
      </c>
      <c r="Z749">
        <f t="shared" si="213"/>
        <v>0</v>
      </c>
      <c r="AA749">
        <f t="shared" si="214"/>
        <v>0</v>
      </c>
      <c r="AB749">
        <f t="shared" si="215"/>
        <v>2</v>
      </c>
    </row>
    <row r="750" spans="1:28" x14ac:dyDescent="0.25">
      <c r="A750" s="2" t="s">
        <v>542</v>
      </c>
      <c r="B750" s="3">
        <v>4</v>
      </c>
      <c r="C750" s="3">
        <v>4</v>
      </c>
      <c r="D750" s="3">
        <v>23</v>
      </c>
      <c r="E750" s="3">
        <v>70.5</v>
      </c>
      <c r="F750" s="3">
        <v>187</v>
      </c>
      <c r="G750" s="3">
        <v>4</v>
      </c>
      <c r="H750" s="3">
        <v>68.413414000000003</v>
      </c>
      <c r="I750" s="3">
        <v>27</v>
      </c>
      <c r="J750" s="3">
        <v>29</v>
      </c>
      <c r="K750">
        <f t="shared" si="198"/>
        <v>26.449574971077915</v>
      </c>
      <c r="L750">
        <f t="shared" si="205"/>
        <v>0</v>
      </c>
      <c r="M750">
        <f t="shared" si="206"/>
        <v>0</v>
      </c>
      <c r="N750">
        <f t="shared" si="207"/>
        <v>1</v>
      </c>
      <c r="O750">
        <f t="shared" si="208"/>
        <v>0</v>
      </c>
      <c r="P750">
        <f t="shared" si="199"/>
        <v>0</v>
      </c>
      <c r="Q750">
        <f t="shared" si="200"/>
        <v>0</v>
      </c>
      <c r="R750">
        <f t="shared" si="201"/>
        <v>0</v>
      </c>
      <c r="S750">
        <f t="shared" si="202"/>
        <v>1</v>
      </c>
      <c r="T750">
        <f t="shared" si="203"/>
        <v>0</v>
      </c>
      <c r="U750">
        <f t="shared" si="204"/>
        <v>0</v>
      </c>
      <c r="V750">
        <f t="shared" si="209"/>
        <v>1</v>
      </c>
      <c r="W750">
        <f t="shared" si="210"/>
        <v>0</v>
      </c>
      <c r="X750">
        <f t="shared" si="211"/>
        <v>0</v>
      </c>
      <c r="Y750">
        <f t="shared" si="212"/>
        <v>0</v>
      </c>
      <c r="Z750">
        <f t="shared" si="213"/>
        <v>0</v>
      </c>
      <c r="AA750">
        <f t="shared" si="214"/>
        <v>0</v>
      </c>
      <c r="AB750">
        <f t="shared" si="215"/>
        <v>2</v>
      </c>
    </row>
    <row r="751" spans="1:28" x14ac:dyDescent="0.25">
      <c r="A751" s="2" t="s">
        <v>104</v>
      </c>
      <c r="B751" s="3">
        <v>23</v>
      </c>
      <c r="C751" s="3">
        <v>11</v>
      </c>
      <c r="D751" s="3">
        <v>33</v>
      </c>
      <c r="E751" s="3">
        <v>61.81818181818182</v>
      </c>
      <c r="F751" s="3">
        <v>168.52173913043478</v>
      </c>
      <c r="G751" s="3">
        <v>27</v>
      </c>
      <c r="H751" s="3">
        <v>57.53867300000001</v>
      </c>
      <c r="I751" s="3">
        <v>27</v>
      </c>
      <c r="J751" s="3">
        <v>30</v>
      </c>
      <c r="K751">
        <f t="shared" si="198"/>
        <v>31.001221227621482</v>
      </c>
      <c r="L751">
        <f t="shared" si="205"/>
        <v>0</v>
      </c>
      <c r="M751">
        <f t="shared" si="206"/>
        <v>0</v>
      </c>
      <c r="N751">
        <f t="shared" si="207"/>
        <v>0</v>
      </c>
      <c r="O751">
        <f t="shared" si="208"/>
        <v>1</v>
      </c>
      <c r="P751">
        <f t="shared" si="199"/>
        <v>0</v>
      </c>
      <c r="Q751">
        <f t="shared" si="200"/>
        <v>0</v>
      </c>
      <c r="R751">
        <f t="shared" si="201"/>
        <v>0</v>
      </c>
      <c r="S751">
        <f t="shared" si="202"/>
        <v>0</v>
      </c>
      <c r="T751">
        <f t="shared" si="203"/>
        <v>1</v>
      </c>
      <c r="U751">
        <f t="shared" si="204"/>
        <v>0</v>
      </c>
      <c r="V751">
        <f t="shared" si="209"/>
        <v>1</v>
      </c>
      <c r="W751">
        <f t="shared" si="210"/>
        <v>0</v>
      </c>
      <c r="X751">
        <f t="shared" si="211"/>
        <v>0</v>
      </c>
      <c r="Y751">
        <f t="shared" si="212"/>
        <v>0</v>
      </c>
      <c r="Z751">
        <f t="shared" si="213"/>
        <v>0</v>
      </c>
      <c r="AA751">
        <f t="shared" si="214"/>
        <v>0</v>
      </c>
      <c r="AB751">
        <f t="shared" si="215"/>
        <v>3</v>
      </c>
    </row>
    <row r="752" spans="1:28" x14ac:dyDescent="0.25">
      <c r="A752" s="2" t="s">
        <v>319</v>
      </c>
      <c r="B752" s="3">
        <v>4</v>
      </c>
      <c r="C752" s="3">
        <v>4</v>
      </c>
      <c r="D752" s="3">
        <v>23</v>
      </c>
      <c r="E752" s="3">
        <v>70.25</v>
      </c>
      <c r="F752" s="3">
        <v>236.25</v>
      </c>
      <c r="G752" s="3">
        <v>5</v>
      </c>
      <c r="H752" s="3">
        <v>69.212869999999995</v>
      </c>
      <c r="I752" s="3">
        <v>29</v>
      </c>
      <c r="J752" s="3">
        <v>30</v>
      </c>
      <c r="K752">
        <f t="shared" si="198"/>
        <v>33.653829105507782</v>
      </c>
      <c r="L752">
        <f t="shared" si="205"/>
        <v>0</v>
      </c>
      <c r="M752">
        <f t="shared" si="206"/>
        <v>0</v>
      </c>
      <c r="N752">
        <f t="shared" si="207"/>
        <v>0</v>
      </c>
      <c r="O752">
        <f t="shared" si="208"/>
        <v>1</v>
      </c>
      <c r="P752">
        <f t="shared" si="199"/>
        <v>0</v>
      </c>
      <c r="Q752">
        <f t="shared" si="200"/>
        <v>0</v>
      </c>
      <c r="R752">
        <f t="shared" si="201"/>
        <v>0</v>
      </c>
      <c r="S752">
        <f t="shared" si="202"/>
        <v>0</v>
      </c>
      <c r="T752">
        <f t="shared" si="203"/>
        <v>0</v>
      </c>
      <c r="U752">
        <f t="shared" si="204"/>
        <v>1</v>
      </c>
      <c r="V752">
        <f t="shared" si="209"/>
        <v>1</v>
      </c>
      <c r="W752">
        <f t="shared" si="210"/>
        <v>0</v>
      </c>
      <c r="X752">
        <f t="shared" si="211"/>
        <v>0</v>
      </c>
      <c r="Y752">
        <f t="shared" si="212"/>
        <v>0</v>
      </c>
      <c r="Z752">
        <f t="shared" si="213"/>
        <v>0</v>
      </c>
      <c r="AA752">
        <f t="shared" si="214"/>
        <v>0</v>
      </c>
      <c r="AB752">
        <f t="shared" si="215"/>
        <v>1</v>
      </c>
    </row>
    <row r="753" spans="1:28" x14ac:dyDescent="0.25">
      <c r="A753" s="2" t="s">
        <v>277</v>
      </c>
      <c r="B753" s="3">
        <v>6</v>
      </c>
      <c r="C753" s="3">
        <v>6</v>
      </c>
      <c r="D753" s="3">
        <v>33</v>
      </c>
      <c r="E753" s="3">
        <v>63.833333333333336</v>
      </c>
      <c r="F753" s="3">
        <v>127.33333333333333</v>
      </c>
      <c r="G753" s="3">
        <v>6</v>
      </c>
      <c r="H753" s="3">
        <v>83.329220000000007</v>
      </c>
      <c r="I753" s="3">
        <v>26</v>
      </c>
      <c r="J753" s="3">
        <v>30</v>
      </c>
      <c r="K753">
        <f t="shared" si="198"/>
        <v>21.968600235873172</v>
      </c>
      <c r="L753">
        <f t="shared" si="205"/>
        <v>0</v>
      </c>
      <c r="M753">
        <f t="shared" si="206"/>
        <v>1</v>
      </c>
      <c r="N753">
        <f t="shared" si="207"/>
        <v>0</v>
      </c>
      <c r="O753">
        <f t="shared" si="208"/>
        <v>0</v>
      </c>
      <c r="P753">
        <f t="shared" si="199"/>
        <v>0</v>
      </c>
      <c r="Q753">
        <f t="shared" si="200"/>
        <v>1</v>
      </c>
      <c r="R753">
        <f t="shared" si="201"/>
        <v>0</v>
      </c>
      <c r="S753">
        <f t="shared" si="202"/>
        <v>0</v>
      </c>
      <c r="T753">
        <f t="shared" si="203"/>
        <v>0</v>
      </c>
      <c r="U753">
        <f t="shared" si="204"/>
        <v>0</v>
      </c>
      <c r="V753">
        <f t="shared" si="209"/>
        <v>1</v>
      </c>
      <c r="W753">
        <f t="shared" si="210"/>
        <v>0</v>
      </c>
      <c r="X753">
        <f t="shared" si="211"/>
        <v>0</v>
      </c>
      <c r="Y753">
        <f t="shared" si="212"/>
        <v>0</v>
      </c>
      <c r="Z753">
        <f t="shared" si="213"/>
        <v>0</v>
      </c>
      <c r="AA753">
        <f t="shared" si="214"/>
        <v>0</v>
      </c>
      <c r="AB753">
        <f t="shared" si="215"/>
        <v>4</v>
      </c>
    </row>
    <row r="754" spans="1:28" x14ac:dyDescent="0.25">
      <c r="A754" s="2" t="s">
        <v>618</v>
      </c>
      <c r="B754" s="3">
        <v>5</v>
      </c>
      <c r="C754" s="3">
        <v>4</v>
      </c>
      <c r="D754" s="3">
        <v>23</v>
      </c>
      <c r="E754" s="3">
        <v>67</v>
      </c>
      <c r="F754" s="3">
        <v>157.80000000000001</v>
      </c>
      <c r="G754" s="3">
        <v>5</v>
      </c>
      <c r="H754" s="3">
        <v>83.556465000000003</v>
      </c>
      <c r="I754" s="3">
        <v>13</v>
      </c>
      <c r="J754" s="3">
        <v>26</v>
      </c>
      <c r="K754">
        <f t="shared" si="198"/>
        <v>24.712274448652263</v>
      </c>
      <c r="L754">
        <f t="shared" si="205"/>
        <v>0</v>
      </c>
      <c r="M754">
        <f t="shared" si="206"/>
        <v>1</v>
      </c>
      <c r="N754">
        <f t="shared" si="207"/>
        <v>0</v>
      </c>
      <c r="O754">
        <f t="shared" si="208"/>
        <v>0</v>
      </c>
      <c r="P754">
        <f t="shared" si="199"/>
        <v>0</v>
      </c>
      <c r="Q754">
        <f t="shared" si="200"/>
        <v>1</v>
      </c>
      <c r="R754">
        <f t="shared" si="201"/>
        <v>0</v>
      </c>
      <c r="S754">
        <f t="shared" si="202"/>
        <v>0</v>
      </c>
      <c r="T754">
        <f t="shared" si="203"/>
        <v>0</v>
      </c>
      <c r="U754">
        <f t="shared" si="204"/>
        <v>0</v>
      </c>
      <c r="V754">
        <f t="shared" si="209"/>
        <v>0</v>
      </c>
      <c r="W754">
        <f t="shared" si="210"/>
        <v>1</v>
      </c>
      <c r="X754">
        <f t="shared" si="211"/>
        <v>0</v>
      </c>
      <c r="Y754">
        <f t="shared" si="212"/>
        <v>1</v>
      </c>
      <c r="Z754">
        <f t="shared" si="213"/>
        <v>0</v>
      </c>
      <c r="AA754">
        <f t="shared" si="214"/>
        <v>0</v>
      </c>
      <c r="AB754">
        <f t="shared" si="215"/>
        <v>13</v>
      </c>
    </row>
    <row r="755" spans="1:28" x14ac:dyDescent="0.25">
      <c r="A755" s="2" t="s">
        <v>498</v>
      </c>
      <c r="B755" s="3">
        <v>9</v>
      </c>
      <c r="C755" s="3">
        <v>9</v>
      </c>
      <c r="D755" s="3">
        <v>33</v>
      </c>
      <c r="E755" s="3">
        <v>72.888888888888886</v>
      </c>
      <c r="F755" s="3">
        <v>150.33333333333334</v>
      </c>
      <c r="G755" s="3">
        <v>10</v>
      </c>
      <c r="H755" s="3">
        <v>74.354550000000003</v>
      </c>
      <c r="I755" s="3">
        <v>29</v>
      </c>
      <c r="J755" s="3">
        <v>30</v>
      </c>
      <c r="K755">
        <f t="shared" si="198"/>
        <v>19.892435213414636</v>
      </c>
      <c r="L755">
        <f t="shared" si="205"/>
        <v>0</v>
      </c>
      <c r="M755">
        <f t="shared" si="206"/>
        <v>1</v>
      </c>
      <c r="N755">
        <f t="shared" si="207"/>
        <v>0</v>
      </c>
      <c r="O755">
        <f t="shared" si="208"/>
        <v>0</v>
      </c>
      <c r="P755">
        <f t="shared" si="199"/>
        <v>0</v>
      </c>
      <c r="Q755">
        <f t="shared" si="200"/>
        <v>1</v>
      </c>
      <c r="R755">
        <f t="shared" si="201"/>
        <v>0</v>
      </c>
      <c r="S755">
        <f t="shared" si="202"/>
        <v>0</v>
      </c>
      <c r="T755">
        <f t="shared" si="203"/>
        <v>0</v>
      </c>
      <c r="U755">
        <f t="shared" si="204"/>
        <v>0</v>
      </c>
      <c r="V755">
        <f t="shared" si="209"/>
        <v>1</v>
      </c>
      <c r="W755">
        <f t="shared" si="210"/>
        <v>0</v>
      </c>
      <c r="X755">
        <f t="shared" si="211"/>
        <v>0</v>
      </c>
      <c r="Y755">
        <f t="shared" si="212"/>
        <v>0</v>
      </c>
      <c r="Z755">
        <f t="shared" si="213"/>
        <v>0</v>
      </c>
      <c r="AA755">
        <f t="shared" si="214"/>
        <v>0</v>
      </c>
      <c r="AB755">
        <f t="shared" si="215"/>
        <v>1</v>
      </c>
    </row>
    <row r="756" spans="1:28" x14ac:dyDescent="0.25">
      <c r="A756" s="2" t="s">
        <v>943</v>
      </c>
      <c r="B756" s="3">
        <v>2</v>
      </c>
      <c r="C756" s="3">
        <v>2</v>
      </c>
      <c r="D756" s="3">
        <v>34</v>
      </c>
      <c r="E756" s="3">
        <v>70</v>
      </c>
      <c r="F756" s="3">
        <v>181</v>
      </c>
      <c r="G756" s="3">
        <v>3</v>
      </c>
      <c r="H756" s="3">
        <v>69.338806000000005</v>
      </c>
      <c r="I756" s="3">
        <v>30</v>
      </c>
      <c r="J756" s="3">
        <v>30</v>
      </c>
      <c r="K756">
        <f t="shared" si="198"/>
        <v>25.967959183673468</v>
      </c>
      <c r="L756">
        <f t="shared" si="205"/>
        <v>0</v>
      </c>
      <c r="M756">
        <f t="shared" si="206"/>
        <v>0</v>
      </c>
      <c r="N756">
        <f t="shared" si="207"/>
        <v>1</v>
      </c>
      <c r="O756">
        <f t="shared" si="208"/>
        <v>0</v>
      </c>
      <c r="P756">
        <f t="shared" si="199"/>
        <v>0</v>
      </c>
      <c r="Q756">
        <f t="shared" si="200"/>
        <v>0</v>
      </c>
      <c r="R756">
        <f t="shared" si="201"/>
        <v>0</v>
      </c>
      <c r="S756">
        <f t="shared" si="202"/>
        <v>1</v>
      </c>
      <c r="T756">
        <f t="shared" si="203"/>
        <v>0</v>
      </c>
      <c r="U756">
        <f t="shared" si="204"/>
        <v>0</v>
      </c>
      <c r="V756">
        <f t="shared" si="209"/>
        <v>1</v>
      </c>
      <c r="W756">
        <f t="shared" si="210"/>
        <v>0</v>
      </c>
      <c r="X756">
        <f t="shared" si="211"/>
        <v>0</v>
      </c>
      <c r="Y756">
        <f t="shared" si="212"/>
        <v>0</v>
      </c>
      <c r="Z756">
        <f t="shared" si="213"/>
        <v>0</v>
      </c>
      <c r="AA756">
        <f t="shared" si="214"/>
        <v>0</v>
      </c>
      <c r="AB756">
        <f t="shared" si="215"/>
        <v>0</v>
      </c>
    </row>
    <row r="757" spans="1:28" x14ac:dyDescent="0.25">
      <c r="A757" s="2" t="s">
        <v>300</v>
      </c>
      <c r="B757" s="3">
        <v>8</v>
      </c>
      <c r="C757" s="3">
        <v>8</v>
      </c>
      <c r="D757" s="3">
        <v>33</v>
      </c>
      <c r="E757" s="3">
        <v>63.875</v>
      </c>
      <c r="F757" s="3">
        <v>136.75</v>
      </c>
      <c r="G757" s="3">
        <v>8</v>
      </c>
      <c r="H757" s="3">
        <v>68.59959000000002</v>
      </c>
      <c r="I757" s="3">
        <v>27</v>
      </c>
      <c r="J757" s="3">
        <v>30</v>
      </c>
      <c r="K757">
        <f t="shared" si="198"/>
        <v>23.562471038330887</v>
      </c>
      <c r="L757">
        <f t="shared" si="205"/>
        <v>0</v>
      </c>
      <c r="M757">
        <f t="shared" si="206"/>
        <v>1</v>
      </c>
      <c r="N757">
        <f t="shared" si="207"/>
        <v>0</v>
      </c>
      <c r="O757">
        <f t="shared" si="208"/>
        <v>0</v>
      </c>
      <c r="P757">
        <f t="shared" si="199"/>
        <v>0</v>
      </c>
      <c r="Q757">
        <f t="shared" si="200"/>
        <v>1</v>
      </c>
      <c r="R757">
        <f t="shared" si="201"/>
        <v>0</v>
      </c>
      <c r="S757">
        <f t="shared" si="202"/>
        <v>0</v>
      </c>
      <c r="T757">
        <f t="shared" si="203"/>
        <v>0</v>
      </c>
      <c r="U757">
        <f t="shared" si="204"/>
        <v>0</v>
      </c>
      <c r="V757">
        <f t="shared" si="209"/>
        <v>1</v>
      </c>
      <c r="W757">
        <f t="shared" si="210"/>
        <v>0</v>
      </c>
      <c r="X757">
        <f t="shared" si="211"/>
        <v>0</v>
      </c>
      <c r="Y757">
        <f t="shared" si="212"/>
        <v>0</v>
      </c>
      <c r="Z757">
        <f t="shared" si="213"/>
        <v>0</v>
      </c>
      <c r="AA757">
        <f t="shared" si="214"/>
        <v>0</v>
      </c>
      <c r="AB757">
        <f t="shared" si="215"/>
        <v>3</v>
      </c>
    </row>
    <row r="758" spans="1:28" x14ac:dyDescent="0.25">
      <c r="A758" s="2" t="s">
        <v>270</v>
      </c>
      <c r="B758" s="3">
        <v>3</v>
      </c>
      <c r="C758" s="3">
        <v>2</v>
      </c>
      <c r="D758" s="3">
        <v>33</v>
      </c>
      <c r="E758" s="3">
        <v>68.5</v>
      </c>
      <c r="F758" s="3">
        <v>159.33333333333334</v>
      </c>
      <c r="G758" s="3">
        <v>4</v>
      </c>
      <c r="H758" s="3">
        <v>53.316906000000003</v>
      </c>
      <c r="I758" s="3">
        <v>29</v>
      </c>
      <c r="J758" s="3">
        <v>30</v>
      </c>
      <c r="K758">
        <f t="shared" si="198"/>
        <v>23.871561262365248</v>
      </c>
      <c r="L758">
        <f t="shared" si="205"/>
        <v>0</v>
      </c>
      <c r="M758">
        <f t="shared" si="206"/>
        <v>1</v>
      </c>
      <c r="N758">
        <f t="shared" si="207"/>
        <v>0</v>
      </c>
      <c r="O758">
        <f t="shared" si="208"/>
        <v>0</v>
      </c>
      <c r="P758">
        <f t="shared" si="199"/>
        <v>1</v>
      </c>
      <c r="Q758">
        <f t="shared" si="200"/>
        <v>0</v>
      </c>
      <c r="R758">
        <f t="shared" si="201"/>
        <v>0</v>
      </c>
      <c r="S758">
        <f t="shared" si="202"/>
        <v>0</v>
      </c>
      <c r="T758">
        <f t="shared" si="203"/>
        <v>0</v>
      </c>
      <c r="U758">
        <f t="shared" si="204"/>
        <v>0</v>
      </c>
      <c r="V758">
        <f t="shared" si="209"/>
        <v>1</v>
      </c>
      <c r="W758">
        <f t="shared" si="210"/>
        <v>0</v>
      </c>
      <c r="X758">
        <f t="shared" si="211"/>
        <v>0</v>
      </c>
      <c r="Y758">
        <f t="shared" si="212"/>
        <v>0</v>
      </c>
      <c r="Z758">
        <f t="shared" si="213"/>
        <v>0</v>
      </c>
      <c r="AA758">
        <f t="shared" si="214"/>
        <v>0</v>
      </c>
      <c r="AB758">
        <f t="shared" si="215"/>
        <v>1</v>
      </c>
    </row>
    <row r="759" spans="1:28" x14ac:dyDescent="0.25">
      <c r="A759" s="2" t="s">
        <v>383</v>
      </c>
      <c r="B759" s="3">
        <v>7</v>
      </c>
      <c r="C759" s="3">
        <v>5</v>
      </c>
      <c r="D759" s="3">
        <v>44</v>
      </c>
      <c r="E759" s="3">
        <v>67</v>
      </c>
      <c r="F759" s="3">
        <v>151</v>
      </c>
      <c r="G759" s="3">
        <v>7</v>
      </c>
      <c r="H759" s="3">
        <v>57.566050000000004</v>
      </c>
      <c r="I759" s="3">
        <v>25</v>
      </c>
      <c r="J759" s="3">
        <v>30</v>
      </c>
      <c r="K759">
        <f t="shared" si="198"/>
        <v>23.647360213856093</v>
      </c>
      <c r="L759">
        <f t="shared" si="205"/>
        <v>0</v>
      </c>
      <c r="M759">
        <f t="shared" si="206"/>
        <v>1</v>
      </c>
      <c r="N759">
        <f t="shared" si="207"/>
        <v>0</v>
      </c>
      <c r="O759">
        <f t="shared" si="208"/>
        <v>0</v>
      </c>
      <c r="P759">
        <f t="shared" si="199"/>
        <v>1</v>
      </c>
      <c r="Q759">
        <f t="shared" si="200"/>
        <v>0</v>
      </c>
      <c r="R759">
        <f t="shared" si="201"/>
        <v>0</v>
      </c>
      <c r="S759">
        <f t="shared" si="202"/>
        <v>0</v>
      </c>
      <c r="T759">
        <f t="shared" si="203"/>
        <v>0</v>
      </c>
      <c r="U759">
        <f t="shared" si="204"/>
        <v>0</v>
      </c>
      <c r="V759">
        <f t="shared" si="209"/>
        <v>1</v>
      </c>
      <c r="W759">
        <f t="shared" si="210"/>
        <v>0</v>
      </c>
      <c r="X759">
        <f t="shared" si="211"/>
        <v>0</v>
      </c>
      <c r="Y759">
        <f t="shared" si="212"/>
        <v>0</v>
      </c>
      <c r="Z759">
        <f t="shared" si="213"/>
        <v>0</v>
      </c>
      <c r="AA759">
        <f t="shared" si="214"/>
        <v>0</v>
      </c>
      <c r="AB759">
        <f t="shared" si="215"/>
        <v>5</v>
      </c>
    </row>
    <row r="760" spans="1:28" x14ac:dyDescent="0.25">
      <c r="A760" s="2" t="s">
        <v>1002</v>
      </c>
      <c r="B760" s="3">
        <v>2</v>
      </c>
      <c r="C760" s="3">
        <v>2</v>
      </c>
      <c r="D760" s="3">
        <v>34</v>
      </c>
      <c r="E760" s="3">
        <v>62</v>
      </c>
      <c r="F760" s="3">
        <v>90</v>
      </c>
      <c r="G760" s="3">
        <v>2</v>
      </c>
      <c r="H760" s="3">
        <v>77.932919999999996</v>
      </c>
      <c r="I760" s="3">
        <v>9</v>
      </c>
      <c r="J760" s="3">
        <v>19</v>
      </c>
      <c r="K760">
        <f t="shared" si="198"/>
        <v>16.459417273673257</v>
      </c>
      <c r="L760">
        <f t="shared" si="205"/>
        <v>1</v>
      </c>
      <c r="M760">
        <f t="shared" si="206"/>
        <v>0</v>
      </c>
      <c r="N760">
        <f t="shared" si="207"/>
        <v>0</v>
      </c>
      <c r="O760">
        <f t="shared" si="208"/>
        <v>0</v>
      </c>
      <c r="P760">
        <f t="shared" si="199"/>
        <v>0</v>
      </c>
      <c r="Q760">
        <f t="shared" si="200"/>
        <v>0</v>
      </c>
      <c r="R760">
        <f t="shared" si="201"/>
        <v>0</v>
      </c>
      <c r="S760">
        <f t="shared" si="202"/>
        <v>0</v>
      </c>
      <c r="T760">
        <f t="shared" si="203"/>
        <v>0</v>
      </c>
      <c r="U760">
        <f t="shared" si="204"/>
        <v>0</v>
      </c>
      <c r="V760">
        <f t="shared" si="209"/>
        <v>0</v>
      </c>
      <c r="W760">
        <f t="shared" si="210"/>
        <v>1</v>
      </c>
      <c r="X760">
        <f t="shared" si="211"/>
        <v>1</v>
      </c>
      <c r="Y760">
        <f t="shared" si="212"/>
        <v>0</v>
      </c>
      <c r="Z760">
        <f t="shared" si="213"/>
        <v>0</v>
      </c>
      <c r="AA760">
        <f t="shared" si="214"/>
        <v>0</v>
      </c>
      <c r="AB760">
        <f t="shared" si="215"/>
        <v>10</v>
      </c>
    </row>
    <row r="761" spans="1:28" x14ac:dyDescent="0.25">
      <c r="A761" s="2" t="s">
        <v>76</v>
      </c>
      <c r="B761" s="3">
        <v>8</v>
      </c>
      <c r="C761" s="3">
        <v>8</v>
      </c>
      <c r="D761" s="3">
        <v>33</v>
      </c>
      <c r="E761" s="3">
        <v>64.625</v>
      </c>
      <c r="F761" s="3">
        <v>206.125</v>
      </c>
      <c r="G761" s="3">
        <v>9</v>
      </c>
      <c r="H761" s="3">
        <v>67.482544000000004</v>
      </c>
      <c r="I761" s="3">
        <v>27</v>
      </c>
      <c r="J761" s="3">
        <v>30</v>
      </c>
      <c r="K761">
        <f t="shared" si="198"/>
        <v>34.696437189708519</v>
      </c>
      <c r="L761">
        <f t="shared" si="205"/>
        <v>0</v>
      </c>
      <c r="M761">
        <f t="shared" si="206"/>
        <v>0</v>
      </c>
      <c r="N761">
        <f t="shared" si="207"/>
        <v>0</v>
      </c>
      <c r="O761">
        <f t="shared" si="208"/>
        <v>1</v>
      </c>
      <c r="P761">
        <f t="shared" si="199"/>
        <v>0</v>
      </c>
      <c r="Q761">
        <f t="shared" si="200"/>
        <v>0</v>
      </c>
      <c r="R761">
        <f t="shared" si="201"/>
        <v>0</v>
      </c>
      <c r="S761">
        <f t="shared" si="202"/>
        <v>0</v>
      </c>
      <c r="T761">
        <f t="shared" si="203"/>
        <v>1</v>
      </c>
      <c r="U761">
        <f t="shared" si="204"/>
        <v>0</v>
      </c>
      <c r="V761">
        <f t="shared" si="209"/>
        <v>1</v>
      </c>
      <c r="W761">
        <f t="shared" si="210"/>
        <v>0</v>
      </c>
      <c r="X761">
        <f t="shared" si="211"/>
        <v>0</v>
      </c>
      <c r="Y761">
        <f t="shared" si="212"/>
        <v>0</v>
      </c>
      <c r="Z761">
        <f t="shared" si="213"/>
        <v>0</v>
      </c>
      <c r="AA761">
        <f t="shared" si="214"/>
        <v>0</v>
      </c>
      <c r="AB761">
        <f t="shared" si="215"/>
        <v>3</v>
      </c>
    </row>
    <row r="762" spans="1:28" x14ac:dyDescent="0.25">
      <c r="A762" s="2" t="s">
        <v>474</v>
      </c>
      <c r="B762" s="3">
        <v>3</v>
      </c>
      <c r="C762" s="3">
        <v>3</v>
      </c>
      <c r="D762" s="3">
        <v>24</v>
      </c>
      <c r="E762" s="3">
        <v>58.333333333333336</v>
      </c>
      <c r="F762" s="3">
        <v>97.666666666666671</v>
      </c>
      <c r="G762" s="3">
        <v>3</v>
      </c>
      <c r="H762" s="3">
        <v>93.568789999999993</v>
      </c>
      <c r="I762" s="3">
        <v>16</v>
      </c>
      <c r="J762" s="3">
        <v>21</v>
      </c>
      <c r="K762">
        <f t="shared" si="198"/>
        <v>20.177534693877551</v>
      </c>
      <c r="L762">
        <f t="shared" si="205"/>
        <v>0</v>
      </c>
      <c r="M762">
        <f t="shared" si="206"/>
        <v>1</v>
      </c>
      <c r="N762">
        <f t="shared" si="207"/>
        <v>0</v>
      </c>
      <c r="O762">
        <f t="shared" si="208"/>
        <v>0</v>
      </c>
      <c r="P762">
        <f t="shared" si="199"/>
        <v>0</v>
      </c>
      <c r="Q762">
        <f t="shared" si="200"/>
        <v>1</v>
      </c>
      <c r="R762">
        <f t="shared" si="201"/>
        <v>0</v>
      </c>
      <c r="S762">
        <f t="shared" si="202"/>
        <v>0</v>
      </c>
      <c r="T762">
        <f t="shared" si="203"/>
        <v>0</v>
      </c>
      <c r="U762">
        <f t="shared" si="204"/>
        <v>0</v>
      </c>
      <c r="V762">
        <f t="shared" si="209"/>
        <v>0</v>
      </c>
      <c r="W762">
        <f t="shared" si="210"/>
        <v>1</v>
      </c>
      <c r="X762">
        <f t="shared" si="211"/>
        <v>0</v>
      </c>
      <c r="Y762">
        <f t="shared" si="212"/>
        <v>1</v>
      </c>
      <c r="Z762">
        <f t="shared" si="213"/>
        <v>0</v>
      </c>
      <c r="AA762">
        <f t="shared" si="214"/>
        <v>0</v>
      </c>
      <c r="AB762">
        <f t="shared" si="215"/>
        <v>5</v>
      </c>
    </row>
    <row r="763" spans="1:28" x14ac:dyDescent="0.25">
      <c r="A763" s="2" t="s">
        <v>610</v>
      </c>
      <c r="B763" s="3">
        <v>3</v>
      </c>
      <c r="C763" s="3">
        <v>3</v>
      </c>
      <c r="D763" s="3">
        <v>34</v>
      </c>
      <c r="E763" s="3">
        <v>69.333333333333329</v>
      </c>
      <c r="F763" s="3">
        <v>181.66666666666666</v>
      </c>
      <c r="G763" s="3">
        <v>4</v>
      </c>
      <c r="H763" s="3">
        <v>81.089669999999998</v>
      </c>
      <c r="I763" s="3">
        <v>25</v>
      </c>
      <c r="J763" s="3">
        <v>29</v>
      </c>
      <c r="K763">
        <f t="shared" si="198"/>
        <v>26.567238350591719</v>
      </c>
      <c r="L763">
        <f t="shared" si="205"/>
        <v>0</v>
      </c>
      <c r="M763">
        <f t="shared" si="206"/>
        <v>0</v>
      </c>
      <c r="N763">
        <f t="shared" si="207"/>
        <v>1</v>
      </c>
      <c r="O763">
        <f t="shared" si="208"/>
        <v>0</v>
      </c>
      <c r="P763">
        <f t="shared" si="199"/>
        <v>0</v>
      </c>
      <c r="Q763">
        <f t="shared" si="200"/>
        <v>0</v>
      </c>
      <c r="R763">
        <f t="shared" si="201"/>
        <v>0</v>
      </c>
      <c r="S763">
        <f t="shared" si="202"/>
        <v>1</v>
      </c>
      <c r="T763">
        <f t="shared" si="203"/>
        <v>0</v>
      </c>
      <c r="U763">
        <f t="shared" si="204"/>
        <v>0</v>
      </c>
      <c r="V763">
        <f t="shared" si="209"/>
        <v>1</v>
      </c>
      <c r="W763">
        <f t="shared" si="210"/>
        <v>0</v>
      </c>
      <c r="X763">
        <f t="shared" si="211"/>
        <v>0</v>
      </c>
      <c r="Y763">
        <f t="shared" si="212"/>
        <v>0</v>
      </c>
      <c r="Z763">
        <f t="shared" si="213"/>
        <v>0</v>
      </c>
      <c r="AA763">
        <f t="shared" si="214"/>
        <v>0</v>
      </c>
      <c r="AB763">
        <f t="shared" si="215"/>
        <v>4</v>
      </c>
    </row>
    <row r="764" spans="1:28" x14ac:dyDescent="0.25">
      <c r="A764" s="2" t="s">
        <v>283</v>
      </c>
      <c r="B764" s="3">
        <v>2</v>
      </c>
      <c r="C764" s="3">
        <v>2</v>
      </c>
      <c r="D764" s="3">
        <v>34</v>
      </c>
      <c r="E764" s="3">
        <v>59.5</v>
      </c>
      <c r="F764" s="3">
        <v>162.5</v>
      </c>
      <c r="G764" s="3">
        <v>2</v>
      </c>
      <c r="H764" s="3">
        <v>80.648870000000002</v>
      </c>
      <c r="I764" s="3">
        <v>17</v>
      </c>
      <c r="J764" s="3">
        <v>20</v>
      </c>
      <c r="K764">
        <f t="shared" si="198"/>
        <v>32.268201398206344</v>
      </c>
      <c r="L764">
        <f t="shared" si="205"/>
        <v>0</v>
      </c>
      <c r="M764">
        <f t="shared" si="206"/>
        <v>0</v>
      </c>
      <c r="N764">
        <f t="shared" si="207"/>
        <v>0</v>
      </c>
      <c r="O764">
        <f t="shared" si="208"/>
        <v>1</v>
      </c>
      <c r="P764">
        <f t="shared" si="199"/>
        <v>0</v>
      </c>
      <c r="Q764">
        <f t="shared" si="200"/>
        <v>0</v>
      </c>
      <c r="R764">
        <f t="shared" si="201"/>
        <v>0</v>
      </c>
      <c r="S764">
        <f t="shared" si="202"/>
        <v>0</v>
      </c>
      <c r="T764">
        <f t="shared" si="203"/>
        <v>0</v>
      </c>
      <c r="U764">
        <f t="shared" si="204"/>
        <v>1</v>
      </c>
      <c r="V764">
        <f t="shared" si="209"/>
        <v>0</v>
      </c>
      <c r="W764">
        <f t="shared" si="210"/>
        <v>1</v>
      </c>
      <c r="X764">
        <f t="shared" si="211"/>
        <v>0</v>
      </c>
      <c r="Y764">
        <f t="shared" si="212"/>
        <v>0</v>
      </c>
      <c r="Z764">
        <f t="shared" si="213"/>
        <v>0</v>
      </c>
      <c r="AA764">
        <f t="shared" si="214"/>
        <v>1</v>
      </c>
      <c r="AB764">
        <f t="shared" si="215"/>
        <v>3</v>
      </c>
    </row>
    <row r="765" spans="1:28" x14ac:dyDescent="0.25">
      <c r="A765" s="2" t="s">
        <v>870</v>
      </c>
      <c r="B765" s="3">
        <v>2</v>
      </c>
      <c r="C765" s="3">
        <v>2</v>
      </c>
      <c r="D765" s="3">
        <v>33</v>
      </c>
      <c r="E765" s="3">
        <v>64</v>
      </c>
      <c r="F765" s="3">
        <v>116.5</v>
      </c>
      <c r="G765" s="3">
        <v>3</v>
      </c>
      <c r="H765" s="3">
        <v>56.752910000000007</v>
      </c>
      <c r="I765" s="3">
        <v>29</v>
      </c>
      <c r="J765" s="3">
        <v>30</v>
      </c>
      <c r="K765">
        <f t="shared" si="198"/>
        <v>19.9949951171875</v>
      </c>
      <c r="L765">
        <f t="shared" si="205"/>
        <v>0</v>
      </c>
      <c r="M765">
        <f t="shared" si="206"/>
        <v>1</v>
      </c>
      <c r="N765">
        <f t="shared" si="207"/>
        <v>0</v>
      </c>
      <c r="O765">
        <f t="shared" si="208"/>
        <v>0</v>
      </c>
      <c r="P765">
        <f t="shared" si="199"/>
        <v>1</v>
      </c>
      <c r="Q765">
        <f t="shared" si="200"/>
        <v>0</v>
      </c>
      <c r="R765">
        <f t="shared" si="201"/>
        <v>0</v>
      </c>
      <c r="S765">
        <f t="shared" si="202"/>
        <v>0</v>
      </c>
      <c r="T765">
        <f t="shared" si="203"/>
        <v>0</v>
      </c>
      <c r="U765">
        <f t="shared" si="204"/>
        <v>0</v>
      </c>
      <c r="V765">
        <f t="shared" si="209"/>
        <v>1</v>
      </c>
      <c r="W765">
        <f t="shared" si="210"/>
        <v>0</v>
      </c>
      <c r="X765">
        <f t="shared" si="211"/>
        <v>0</v>
      </c>
      <c r="Y765">
        <f t="shared" si="212"/>
        <v>0</v>
      </c>
      <c r="Z765">
        <f t="shared" si="213"/>
        <v>0</v>
      </c>
      <c r="AA765">
        <f t="shared" si="214"/>
        <v>0</v>
      </c>
      <c r="AB765">
        <f t="shared" si="215"/>
        <v>1</v>
      </c>
    </row>
    <row r="766" spans="1:28" x14ac:dyDescent="0.25">
      <c r="A766" s="2" t="s">
        <v>422</v>
      </c>
      <c r="B766" s="3">
        <v>3</v>
      </c>
      <c r="C766" s="3">
        <v>3</v>
      </c>
      <c r="D766" s="3">
        <v>34</v>
      </c>
      <c r="E766" s="3">
        <v>71</v>
      </c>
      <c r="F766" s="3">
        <v>225</v>
      </c>
      <c r="G766" s="3">
        <v>3</v>
      </c>
      <c r="H766" s="3">
        <v>73.171800000000005</v>
      </c>
      <c r="I766" s="3">
        <v>7</v>
      </c>
      <c r="J766" s="3">
        <v>22</v>
      </c>
      <c r="K766">
        <f t="shared" si="198"/>
        <v>31.377702836738742</v>
      </c>
      <c r="L766">
        <f t="shared" si="205"/>
        <v>0</v>
      </c>
      <c r="M766">
        <f t="shared" si="206"/>
        <v>0</v>
      </c>
      <c r="N766">
        <f t="shared" si="207"/>
        <v>0</v>
      </c>
      <c r="O766">
        <f t="shared" si="208"/>
        <v>1</v>
      </c>
      <c r="P766">
        <f t="shared" si="199"/>
        <v>0</v>
      </c>
      <c r="Q766">
        <f t="shared" si="200"/>
        <v>0</v>
      </c>
      <c r="R766">
        <f t="shared" si="201"/>
        <v>0</v>
      </c>
      <c r="S766">
        <f t="shared" si="202"/>
        <v>0</v>
      </c>
      <c r="T766">
        <f t="shared" si="203"/>
        <v>0</v>
      </c>
      <c r="U766">
        <f t="shared" si="204"/>
        <v>1</v>
      </c>
      <c r="V766">
        <f t="shared" si="209"/>
        <v>0</v>
      </c>
      <c r="W766">
        <f t="shared" si="210"/>
        <v>1</v>
      </c>
      <c r="X766">
        <f t="shared" si="211"/>
        <v>0</v>
      </c>
      <c r="Y766">
        <f t="shared" si="212"/>
        <v>0</v>
      </c>
      <c r="Z766">
        <f t="shared" si="213"/>
        <v>0</v>
      </c>
      <c r="AA766">
        <f t="shared" si="214"/>
        <v>1</v>
      </c>
      <c r="AB766">
        <f t="shared" si="215"/>
        <v>15</v>
      </c>
    </row>
    <row r="767" spans="1:28" x14ac:dyDescent="0.25">
      <c r="A767" s="2" t="s">
        <v>647</v>
      </c>
      <c r="B767" s="3">
        <v>10</v>
      </c>
      <c r="C767" s="3">
        <v>10</v>
      </c>
      <c r="D767" s="3">
        <v>34</v>
      </c>
      <c r="E767" s="3">
        <v>64.5</v>
      </c>
      <c r="F767" s="3">
        <v>154.19999999999999</v>
      </c>
      <c r="G767" s="3">
        <v>11</v>
      </c>
      <c r="H767" s="3">
        <v>69.478439999999992</v>
      </c>
      <c r="I767" s="3">
        <v>28</v>
      </c>
      <c r="J767" s="3">
        <v>30</v>
      </c>
      <c r="K767">
        <f t="shared" si="198"/>
        <v>26.056751397151611</v>
      </c>
      <c r="L767">
        <f t="shared" si="205"/>
        <v>0</v>
      </c>
      <c r="M767">
        <f t="shared" si="206"/>
        <v>0</v>
      </c>
      <c r="N767">
        <f t="shared" si="207"/>
        <v>1</v>
      </c>
      <c r="O767">
        <f t="shared" si="208"/>
        <v>0</v>
      </c>
      <c r="P767">
        <f t="shared" si="199"/>
        <v>0</v>
      </c>
      <c r="Q767">
        <f t="shared" si="200"/>
        <v>0</v>
      </c>
      <c r="R767">
        <f t="shared" si="201"/>
        <v>0</v>
      </c>
      <c r="S767">
        <f t="shared" si="202"/>
        <v>1</v>
      </c>
      <c r="T767">
        <f t="shared" si="203"/>
        <v>0</v>
      </c>
      <c r="U767">
        <f t="shared" si="204"/>
        <v>0</v>
      </c>
      <c r="V767">
        <f t="shared" si="209"/>
        <v>1</v>
      </c>
      <c r="W767">
        <f t="shared" si="210"/>
        <v>0</v>
      </c>
      <c r="X767">
        <f t="shared" si="211"/>
        <v>0</v>
      </c>
      <c r="Y767">
        <f t="shared" si="212"/>
        <v>0</v>
      </c>
      <c r="Z767">
        <f t="shared" si="213"/>
        <v>0</v>
      </c>
      <c r="AA767">
        <f t="shared" si="214"/>
        <v>0</v>
      </c>
      <c r="AB767">
        <f t="shared" si="215"/>
        <v>2</v>
      </c>
    </row>
    <row r="768" spans="1:28" x14ac:dyDescent="0.25">
      <c r="A768" s="2" t="s">
        <v>892</v>
      </c>
      <c r="B768" s="3">
        <v>4</v>
      </c>
      <c r="C768" s="3">
        <v>3</v>
      </c>
      <c r="D768" s="3">
        <v>33</v>
      </c>
      <c r="E768" s="3">
        <v>65.666666666666671</v>
      </c>
      <c r="F768" s="3">
        <v>146.5</v>
      </c>
      <c r="G768" s="3">
        <v>5</v>
      </c>
      <c r="H768" s="3">
        <v>52.068447000000006</v>
      </c>
      <c r="I768" s="3">
        <v>29</v>
      </c>
      <c r="J768" s="3">
        <v>30</v>
      </c>
      <c r="K768">
        <f t="shared" si="198"/>
        <v>23.883776958952815</v>
      </c>
      <c r="L768">
        <f t="shared" si="205"/>
        <v>0</v>
      </c>
      <c r="M768">
        <f t="shared" si="206"/>
        <v>1</v>
      </c>
      <c r="N768">
        <f t="shared" si="207"/>
        <v>0</v>
      </c>
      <c r="O768">
        <f t="shared" si="208"/>
        <v>0</v>
      </c>
      <c r="P768">
        <f t="shared" si="199"/>
        <v>1</v>
      </c>
      <c r="Q768">
        <f t="shared" si="200"/>
        <v>0</v>
      </c>
      <c r="R768">
        <f t="shared" si="201"/>
        <v>0</v>
      </c>
      <c r="S768">
        <f t="shared" si="202"/>
        <v>0</v>
      </c>
      <c r="T768">
        <f t="shared" si="203"/>
        <v>0</v>
      </c>
      <c r="U768">
        <f t="shared" si="204"/>
        <v>0</v>
      </c>
      <c r="V768">
        <f t="shared" si="209"/>
        <v>1</v>
      </c>
      <c r="W768">
        <f t="shared" si="210"/>
        <v>0</v>
      </c>
      <c r="X768">
        <f t="shared" si="211"/>
        <v>0</v>
      </c>
      <c r="Y768">
        <f t="shared" si="212"/>
        <v>0</v>
      </c>
      <c r="Z768">
        <f t="shared" si="213"/>
        <v>0</v>
      </c>
      <c r="AA768">
        <f t="shared" si="214"/>
        <v>0</v>
      </c>
      <c r="AB768">
        <f t="shared" si="215"/>
        <v>1</v>
      </c>
    </row>
    <row r="769" spans="1:28" x14ac:dyDescent="0.25">
      <c r="A769" s="2" t="s">
        <v>824</v>
      </c>
      <c r="B769" s="3">
        <v>4</v>
      </c>
      <c r="C769" s="3">
        <v>4</v>
      </c>
      <c r="D769" s="3">
        <v>33</v>
      </c>
      <c r="E769" s="3">
        <v>64</v>
      </c>
      <c r="F769" s="3">
        <v>260.25</v>
      </c>
      <c r="G769" s="3">
        <v>4</v>
      </c>
      <c r="H769" s="3">
        <v>66.992469999999997</v>
      </c>
      <c r="I769" s="3">
        <v>25</v>
      </c>
      <c r="J769" s="3">
        <v>30</v>
      </c>
      <c r="K769">
        <f t="shared" si="198"/>
        <v>44.66693115234375</v>
      </c>
      <c r="L769">
        <f t="shared" si="205"/>
        <v>0</v>
      </c>
      <c r="M769">
        <f t="shared" si="206"/>
        <v>0</v>
      </c>
      <c r="N769">
        <f t="shared" si="207"/>
        <v>0</v>
      </c>
      <c r="O769">
        <f t="shared" si="208"/>
        <v>1</v>
      </c>
      <c r="P769">
        <f t="shared" si="199"/>
        <v>0</v>
      </c>
      <c r="Q769">
        <f t="shared" si="200"/>
        <v>0</v>
      </c>
      <c r="R769">
        <f t="shared" si="201"/>
        <v>0</v>
      </c>
      <c r="S769">
        <f t="shared" si="202"/>
        <v>0</v>
      </c>
      <c r="T769">
        <f t="shared" si="203"/>
        <v>1</v>
      </c>
      <c r="U769">
        <f t="shared" si="204"/>
        <v>0</v>
      </c>
      <c r="V769">
        <f t="shared" si="209"/>
        <v>1</v>
      </c>
      <c r="W769">
        <f t="shared" si="210"/>
        <v>0</v>
      </c>
      <c r="X769">
        <f t="shared" si="211"/>
        <v>0</v>
      </c>
      <c r="Y769">
        <f t="shared" si="212"/>
        <v>0</v>
      </c>
      <c r="Z769">
        <f t="shared" si="213"/>
        <v>0</v>
      </c>
      <c r="AA769">
        <f t="shared" si="214"/>
        <v>0</v>
      </c>
      <c r="AB769">
        <f t="shared" si="215"/>
        <v>5</v>
      </c>
    </row>
    <row r="770" spans="1:28" x14ac:dyDescent="0.25">
      <c r="A770" s="2" t="s">
        <v>915</v>
      </c>
      <c r="B770" s="3">
        <v>3</v>
      </c>
      <c r="C770" s="3">
        <v>2</v>
      </c>
      <c r="D770" s="3">
        <v>23</v>
      </c>
      <c r="E770" s="3">
        <v>69</v>
      </c>
      <c r="F770" s="3">
        <v>219.33333333333334</v>
      </c>
      <c r="G770" s="3">
        <v>4</v>
      </c>
      <c r="H770" s="3">
        <v>48.777549999999998</v>
      </c>
      <c r="I770" s="3">
        <v>29</v>
      </c>
      <c r="J770" s="3">
        <v>30</v>
      </c>
      <c r="K770">
        <f t="shared" si="198"/>
        <v>32.38633340334664</v>
      </c>
      <c r="L770">
        <f t="shared" si="205"/>
        <v>0</v>
      </c>
      <c r="M770">
        <f t="shared" si="206"/>
        <v>0</v>
      </c>
      <c r="N770">
        <f t="shared" si="207"/>
        <v>0</v>
      </c>
      <c r="O770">
        <f t="shared" si="208"/>
        <v>1</v>
      </c>
      <c r="P770">
        <f t="shared" si="199"/>
        <v>0</v>
      </c>
      <c r="Q770">
        <f t="shared" si="200"/>
        <v>0</v>
      </c>
      <c r="R770">
        <f t="shared" si="201"/>
        <v>0</v>
      </c>
      <c r="S770">
        <f t="shared" si="202"/>
        <v>0</v>
      </c>
      <c r="T770">
        <f t="shared" si="203"/>
        <v>1</v>
      </c>
      <c r="U770">
        <f t="shared" si="204"/>
        <v>0</v>
      </c>
      <c r="V770">
        <f t="shared" si="209"/>
        <v>1</v>
      </c>
      <c r="W770">
        <f t="shared" si="210"/>
        <v>0</v>
      </c>
      <c r="X770">
        <f t="shared" si="211"/>
        <v>0</v>
      </c>
      <c r="Y770">
        <f t="shared" si="212"/>
        <v>0</v>
      </c>
      <c r="Z770">
        <f t="shared" si="213"/>
        <v>0</v>
      </c>
      <c r="AA770">
        <f t="shared" si="214"/>
        <v>0</v>
      </c>
      <c r="AB770">
        <f t="shared" si="215"/>
        <v>1</v>
      </c>
    </row>
    <row r="771" spans="1:28" x14ac:dyDescent="0.25">
      <c r="A771" s="2" t="s">
        <v>748</v>
      </c>
      <c r="B771" s="3">
        <v>12</v>
      </c>
      <c r="C771" s="3">
        <v>11</v>
      </c>
      <c r="D771" s="3">
        <v>34</v>
      </c>
      <c r="E771" s="3">
        <v>64.181818181818187</v>
      </c>
      <c r="F771" s="3">
        <v>141.5</v>
      </c>
      <c r="G771" s="3">
        <v>13</v>
      </c>
      <c r="H771" s="3">
        <v>66.067080000000018</v>
      </c>
      <c r="I771" s="3">
        <v>27</v>
      </c>
      <c r="J771" s="3">
        <v>30</v>
      </c>
      <c r="K771">
        <f t="shared" si="198"/>
        <v>24.148365085988971</v>
      </c>
      <c r="L771">
        <f t="shared" si="205"/>
        <v>0</v>
      </c>
      <c r="M771">
        <f t="shared" si="206"/>
        <v>1</v>
      </c>
      <c r="N771">
        <f t="shared" si="207"/>
        <v>0</v>
      </c>
      <c r="O771">
        <f t="shared" si="208"/>
        <v>0</v>
      </c>
      <c r="P771">
        <f t="shared" si="199"/>
        <v>1</v>
      </c>
      <c r="Q771">
        <f t="shared" si="200"/>
        <v>0</v>
      </c>
      <c r="R771">
        <f t="shared" si="201"/>
        <v>0</v>
      </c>
      <c r="S771">
        <f t="shared" si="202"/>
        <v>0</v>
      </c>
      <c r="T771">
        <f t="shared" si="203"/>
        <v>0</v>
      </c>
      <c r="U771">
        <f t="shared" si="204"/>
        <v>0</v>
      </c>
      <c r="V771">
        <f t="shared" si="209"/>
        <v>1</v>
      </c>
      <c r="W771">
        <f t="shared" si="210"/>
        <v>0</v>
      </c>
      <c r="X771">
        <f t="shared" si="211"/>
        <v>0</v>
      </c>
      <c r="Y771">
        <f t="shared" si="212"/>
        <v>0</v>
      </c>
      <c r="Z771">
        <f t="shared" si="213"/>
        <v>0</v>
      </c>
      <c r="AA771">
        <f t="shared" si="214"/>
        <v>0</v>
      </c>
      <c r="AB771">
        <f t="shared" si="215"/>
        <v>3</v>
      </c>
    </row>
    <row r="772" spans="1:28" x14ac:dyDescent="0.25">
      <c r="A772" s="2" t="s">
        <v>921</v>
      </c>
      <c r="B772" s="3">
        <v>6</v>
      </c>
      <c r="C772" s="3">
        <v>4</v>
      </c>
      <c r="D772" s="3">
        <v>33</v>
      </c>
      <c r="E772" s="3">
        <v>70.25</v>
      </c>
      <c r="F772" s="3">
        <v>180</v>
      </c>
      <c r="G772" s="3">
        <v>6</v>
      </c>
      <c r="H772" s="3">
        <v>73.735793999999999</v>
      </c>
      <c r="I772" s="3">
        <v>17</v>
      </c>
      <c r="J772" s="3">
        <v>25</v>
      </c>
      <c r="K772">
        <f t="shared" si="198"/>
        <v>25.641012651815455</v>
      </c>
      <c r="L772">
        <f t="shared" si="205"/>
        <v>0</v>
      </c>
      <c r="M772">
        <f t="shared" si="206"/>
        <v>0</v>
      </c>
      <c r="N772">
        <f t="shared" si="207"/>
        <v>1</v>
      </c>
      <c r="O772">
        <f t="shared" si="208"/>
        <v>0</v>
      </c>
      <c r="P772">
        <f t="shared" si="199"/>
        <v>0</v>
      </c>
      <c r="Q772">
        <f t="shared" si="200"/>
        <v>0</v>
      </c>
      <c r="R772">
        <f t="shared" si="201"/>
        <v>0</v>
      </c>
      <c r="S772">
        <f t="shared" si="202"/>
        <v>1</v>
      </c>
      <c r="T772">
        <f t="shared" si="203"/>
        <v>0</v>
      </c>
      <c r="U772">
        <f t="shared" si="204"/>
        <v>0</v>
      </c>
      <c r="V772">
        <f t="shared" si="209"/>
        <v>0</v>
      </c>
      <c r="W772">
        <f t="shared" si="210"/>
        <v>1</v>
      </c>
      <c r="X772">
        <f t="shared" si="211"/>
        <v>0</v>
      </c>
      <c r="Y772">
        <f t="shared" si="212"/>
        <v>0</v>
      </c>
      <c r="Z772">
        <f t="shared" si="213"/>
        <v>1</v>
      </c>
      <c r="AA772">
        <f t="shared" si="214"/>
        <v>0</v>
      </c>
      <c r="AB772">
        <f t="shared" si="215"/>
        <v>8</v>
      </c>
    </row>
    <row r="773" spans="1:28" x14ac:dyDescent="0.25">
      <c r="A773" s="2" t="s">
        <v>58</v>
      </c>
      <c r="B773" s="3">
        <v>11</v>
      </c>
      <c r="C773" s="3">
        <v>11</v>
      </c>
      <c r="D773" s="3">
        <v>33</v>
      </c>
      <c r="E773" s="3">
        <v>69.36363636363636</v>
      </c>
      <c r="F773" s="3">
        <v>156.09090909090909</v>
      </c>
      <c r="G773" s="3">
        <v>11</v>
      </c>
      <c r="H773" s="3">
        <v>69.801506000000003</v>
      </c>
      <c r="I773" s="3">
        <v>26</v>
      </c>
      <c r="J773" s="3">
        <v>30</v>
      </c>
      <c r="K773">
        <f t="shared" ref="K773:K836" si="216">BMI(GETPIVOTDATA("Average of height",$A$4,"Subject",A773),GETPIVOTDATA("Average of weight",$A$4,"Subject",A773))</f>
        <v>22.807056026686411</v>
      </c>
      <c r="L773">
        <f t="shared" si="205"/>
        <v>0</v>
      </c>
      <c r="M773">
        <f t="shared" si="206"/>
        <v>1</v>
      </c>
      <c r="N773">
        <f t="shared" si="207"/>
        <v>0</v>
      </c>
      <c r="O773">
        <f t="shared" si="208"/>
        <v>0</v>
      </c>
      <c r="P773">
        <f t="shared" ref="P773:P836" si="217">Hunder67(M773,GETPIVOTDATA("Average of ageAtEntry",$A$4,"Subject",A773))</f>
        <v>0</v>
      </c>
      <c r="Q773">
        <f t="shared" ref="Q773:Q836" si="218">Hover67(M773,GETPIVOTDATA("Average of ageAtEntry",$A$4,"Subject",A773))</f>
        <v>1</v>
      </c>
      <c r="R773">
        <f t="shared" ref="R773:R836" si="219">OWunder67(N773,GETPIVOTDATA("Average of ageAtEntry",$A$4,"Subject",A773))</f>
        <v>0</v>
      </c>
      <c r="S773">
        <f t="shared" ref="S773:S836" si="220">OWover67(N773,GETPIVOTDATA("Average of ageAtEntry",$A$4,"Subject",A773))</f>
        <v>0</v>
      </c>
      <c r="T773">
        <f t="shared" ref="T773:T836" si="221">Ounder67(O773,GETPIVOTDATA("Average of ageAtEntry",$A$4,"Subject",A773))</f>
        <v>0</v>
      </c>
      <c r="U773">
        <f t="shared" ref="U773:U836" si="222">Oover67(O773,GETPIVOTDATA("Average of ageAtEntry",$A$4,"Subject",A773))</f>
        <v>0</v>
      </c>
      <c r="V773">
        <f t="shared" si="209"/>
        <v>1</v>
      </c>
      <c r="W773">
        <f t="shared" si="210"/>
        <v>0</v>
      </c>
      <c r="X773">
        <f t="shared" si="211"/>
        <v>0</v>
      </c>
      <c r="Y773">
        <f t="shared" si="212"/>
        <v>0</v>
      </c>
      <c r="Z773">
        <f t="shared" si="213"/>
        <v>0</v>
      </c>
      <c r="AA773">
        <f t="shared" si="214"/>
        <v>0</v>
      </c>
      <c r="AB773">
        <f t="shared" si="215"/>
        <v>4</v>
      </c>
    </row>
    <row r="774" spans="1:28" x14ac:dyDescent="0.25">
      <c r="A774" s="2" t="s">
        <v>347</v>
      </c>
      <c r="B774" s="3">
        <v>11</v>
      </c>
      <c r="C774" s="3">
        <v>11</v>
      </c>
      <c r="D774" s="3">
        <v>33</v>
      </c>
      <c r="E774" s="3">
        <v>63.090909090909093</v>
      </c>
      <c r="F774" s="3">
        <v>144.09090909090909</v>
      </c>
      <c r="G774" s="3">
        <v>11</v>
      </c>
      <c r="H774" s="3">
        <v>69.023960000000002</v>
      </c>
      <c r="I774" s="3">
        <v>29</v>
      </c>
      <c r="J774" s="3">
        <v>30</v>
      </c>
      <c r="K774">
        <f t="shared" si="216"/>
        <v>25.448274215382568</v>
      </c>
      <c r="L774">
        <f t="shared" ref="L774:L837" si="223">underWeight(K774)</f>
        <v>0</v>
      </c>
      <c r="M774">
        <f t="shared" ref="M774:M837" si="224">healthy(K774)</f>
        <v>0</v>
      </c>
      <c r="N774">
        <f t="shared" ref="N774:N837" si="225">overWeight(K774)</f>
        <v>1</v>
      </c>
      <c r="O774">
        <f t="shared" ref="O774:O837" si="226">obese(K774)</f>
        <v>0</v>
      </c>
      <c r="P774">
        <f t="shared" si="217"/>
        <v>0</v>
      </c>
      <c r="Q774">
        <f t="shared" si="218"/>
        <v>0</v>
      </c>
      <c r="R774">
        <f t="shared" si="219"/>
        <v>0</v>
      </c>
      <c r="S774">
        <f t="shared" si="220"/>
        <v>1</v>
      </c>
      <c r="T774">
        <f t="shared" si="221"/>
        <v>0</v>
      </c>
      <c r="U774">
        <f t="shared" si="222"/>
        <v>0</v>
      </c>
      <c r="V774">
        <f t="shared" ref="V774:V837" si="227">cognitivelyNormal(GETPIVOTDATA("Min of mmse",$A$4,"Subject",A774))</f>
        <v>1</v>
      </c>
      <c r="W774">
        <f t="shared" ref="W774:W837" si="228">Dementia(GETPIVOTDATA("Min of mmse",$A$4,"Subject",A774))</f>
        <v>0</v>
      </c>
      <c r="X774">
        <f t="shared" ref="X774:X837" si="229">underweightanddementia(L774,W774)</f>
        <v>0</v>
      </c>
      <c r="Y774">
        <f t="shared" ref="Y774:Y837" si="230">healthyanddementia(M774,W774)</f>
        <v>0</v>
      </c>
      <c r="Z774">
        <f t="shared" ref="Z774:Z837" si="231">overweightanddementia(N774,W774)</f>
        <v>0</v>
      </c>
      <c r="AA774">
        <f t="shared" ref="AA774:AA837" si="232">obeseanddementia(O774,W774)</f>
        <v>0</v>
      </c>
      <c r="AB774">
        <f t="shared" ref="AB774:AB837" si="233">GETPIVOTDATA("Max of mmse",$A$4,"Subject",A774)-GETPIVOTDATA("Min of mmse",$A$4,"Subject",A774)</f>
        <v>1</v>
      </c>
    </row>
    <row r="775" spans="1:28" x14ac:dyDescent="0.25">
      <c r="A775" s="2" t="s">
        <v>366</v>
      </c>
      <c r="B775" s="3">
        <v>8</v>
      </c>
      <c r="C775" s="3">
        <v>7</v>
      </c>
      <c r="D775" s="3">
        <v>34</v>
      </c>
      <c r="E775" s="3">
        <v>62.571428571428569</v>
      </c>
      <c r="F775" s="3">
        <v>156.75</v>
      </c>
      <c r="G775" s="3">
        <v>8</v>
      </c>
      <c r="H775" s="3">
        <v>65.935659999999999</v>
      </c>
      <c r="I775" s="3">
        <v>30</v>
      </c>
      <c r="J775" s="3">
        <v>30</v>
      </c>
      <c r="K775">
        <f t="shared" si="216"/>
        <v>28.145614405454435</v>
      </c>
      <c r="L775">
        <f t="shared" si="223"/>
        <v>0</v>
      </c>
      <c r="M775">
        <f t="shared" si="224"/>
        <v>0</v>
      </c>
      <c r="N775">
        <f t="shared" si="225"/>
        <v>1</v>
      </c>
      <c r="O775">
        <f t="shared" si="226"/>
        <v>0</v>
      </c>
      <c r="P775">
        <f t="shared" si="217"/>
        <v>0</v>
      </c>
      <c r="Q775">
        <f t="shared" si="218"/>
        <v>0</v>
      </c>
      <c r="R775">
        <f t="shared" si="219"/>
        <v>1</v>
      </c>
      <c r="S775">
        <f t="shared" si="220"/>
        <v>0</v>
      </c>
      <c r="T775">
        <f t="shared" si="221"/>
        <v>0</v>
      </c>
      <c r="U775">
        <f t="shared" si="222"/>
        <v>0</v>
      </c>
      <c r="V775">
        <f t="shared" si="227"/>
        <v>1</v>
      </c>
      <c r="W775">
        <f t="shared" si="228"/>
        <v>0</v>
      </c>
      <c r="X775">
        <f t="shared" si="229"/>
        <v>0</v>
      </c>
      <c r="Y775">
        <f t="shared" si="230"/>
        <v>0</v>
      </c>
      <c r="Z775">
        <f t="shared" si="231"/>
        <v>0</v>
      </c>
      <c r="AA775">
        <f t="shared" si="232"/>
        <v>0</v>
      </c>
      <c r="AB775">
        <f t="shared" si="233"/>
        <v>0</v>
      </c>
    </row>
    <row r="776" spans="1:28" x14ac:dyDescent="0.25">
      <c r="A776" s="2" t="s">
        <v>1055</v>
      </c>
      <c r="B776" s="3">
        <v>2</v>
      </c>
      <c r="C776" s="3">
        <v>2</v>
      </c>
      <c r="D776" s="3">
        <v>33</v>
      </c>
      <c r="E776" s="3">
        <v>65</v>
      </c>
      <c r="F776" s="3">
        <v>177.5</v>
      </c>
      <c r="G776" s="3">
        <v>2</v>
      </c>
      <c r="H776" s="3">
        <v>68.284739999999999</v>
      </c>
      <c r="I776" s="3">
        <v>28</v>
      </c>
      <c r="J776" s="3">
        <v>30</v>
      </c>
      <c r="K776">
        <f t="shared" si="216"/>
        <v>29.534319526627218</v>
      </c>
      <c r="L776">
        <f t="shared" si="223"/>
        <v>0</v>
      </c>
      <c r="M776">
        <f t="shared" si="224"/>
        <v>0</v>
      </c>
      <c r="N776">
        <f t="shared" si="225"/>
        <v>1</v>
      </c>
      <c r="O776">
        <f t="shared" si="226"/>
        <v>0</v>
      </c>
      <c r="P776">
        <f t="shared" si="217"/>
        <v>0</v>
      </c>
      <c r="Q776">
        <f t="shared" si="218"/>
        <v>0</v>
      </c>
      <c r="R776">
        <f t="shared" si="219"/>
        <v>0</v>
      </c>
      <c r="S776">
        <f t="shared" si="220"/>
        <v>1</v>
      </c>
      <c r="T776">
        <f t="shared" si="221"/>
        <v>0</v>
      </c>
      <c r="U776">
        <f t="shared" si="222"/>
        <v>0</v>
      </c>
      <c r="V776">
        <f t="shared" si="227"/>
        <v>1</v>
      </c>
      <c r="W776">
        <f t="shared" si="228"/>
        <v>0</v>
      </c>
      <c r="X776">
        <f t="shared" si="229"/>
        <v>0</v>
      </c>
      <c r="Y776">
        <f t="shared" si="230"/>
        <v>0</v>
      </c>
      <c r="Z776">
        <f t="shared" si="231"/>
        <v>0</v>
      </c>
      <c r="AA776">
        <f t="shared" si="232"/>
        <v>0</v>
      </c>
      <c r="AB776">
        <f t="shared" si="233"/>
        <v>2</v>
      </c>
    </row>
    <row r="777" spans="1:28" x14ac:dyDescent="0.25">
      <c r="A777" s="2" t="s">
        <v>309</v>
      </c>
      <c r="B777" s="3">
        <v>11</v>
      </c>
      <c r="C777" s="3">
        <v>9</v>
      </c>
      <c r="D777" s="3">
        <v>33</v>
      </c>
      <c r="E777" s="3">
        <v>69.111111111111114</v>
      </c>
      <c r="F777" s="3">
        <v>183.90909090909091</v>
      </c>
      <c r="G777" s="3">
        <v>11</v>
      </c>
      <c r="H777" s="3">
        <v>65.486660000000015</v>
      </c>
      <c r="I777" s="3">
        <v>26</v>
      </c>
      <c r="J777" s="3">
        <v>30</v>
      </c>
      <c r="K777">
        <f t="shared" si="216"/>
        <v>27.068411626317868</v>
      </c>
      <c r="L777">
        <f t="shared" si="223"/>
        <v>0</v>
      </c>
      <c r="M777">
        <f t="shared" si="224"/>
        <v>0</v>
      </c>
      <c r="N777">
        <f t="shared" si="225"/>
        <v>1</v>
      </c>
      <c r="O777">
        <f t="shared" si="226"/>
        <v>0</v>
      </c>
      <c r="P777">
        <f t="shared" si="217"/>
        <v>0</v>
      </c>
      <c r="Q777">
        <f t="shared" si="218"/>
        <v>0</v>
      </c>
      <c r="R777">
        <f t="shared" si="219"/>
        <v>1</v>
      </c>
      <c r="S777">
        <f t="shared" si="220"/>
        <v>0</v>
      </c>
      <c r="T777">
        <f t="shared" si="221"/>
        <v>0</v>
      </c>
      <c r="U777">
        <f t="shared" si="222"/>
        <v>0</v>
      </c>
      <c r="V777">
        <f t="shared" si="227"/>
        <v>1</v>
      </c>
      <c r="W777">
        <f t="shared" si="228"/>
        <v>0</v>
      </c>
      <c r="X777">
        <f t="shared" si="229"/>
        <v>0</v>
      </c>
      <c r="Y777">
        <f t="shared" si="230"/>
        <v>0</v>
      </c>
      <c r="Z777">
        <f t="shared" si="231"/>
        <v>0</v>
      </c>
      <c r="AA777">
        <f t="shared" si="232"/>
        <v>0</v>
      </c>
      <c r="AB777">
        <f t="shared" si="233"/>
        <v>4</v>
      </c>
    </row>
    <row r="778" spans="1:28" x14ac:dyDescent="0.25">
      <c r="A778" s="2" t="s">
        <v>767</v>
      </c>
      <c r="B778" s="3">
        <v>4</v>
      </c>
      <c r="C778" s="3">
        <v>4</v>
      </c>
      <c r="D778" s="3">
        <v>23</v>
      </c>
      <c r="E778" s="3">
        <v>67</v>
      </c>
      <c r="F778" s="3">
        <v>158.5</v>
      </c>
      <c r="G778" s="3">
        <v>5</v>
      </c>
      <c r="H778" s="3">
        <v>81.127989999999997</v>
      </c>
      <c r="I778" s="3">
        <v>28</v>
      </c>
      <c r="J778" s="3">
        <v>30</v>
      </c>
      <c r="K778">
        <f t="shared" si="216"/>
        <v>24.821897972822455</v>
      </c>
      <c r="L778">
        <f t="shared" si="223"/>
        <v>0</v>
      </c>
      <c r="M778">
        <f t="shared" si="224"/>
        <v>1</v>
      </c>
      <c r="N778">
        <f t="shared" si="225"/>
        <v>0</v>
      </c>
      <c r="O778">
        <f t="shared" si="226"/>
        <v>0</v>
      </c>
      <c r="P778">
        <f t="shared" si="217"/>
        <v>0</v>
      </c>
      <c r="Q778">
        <f t="shared" si="218"/>
        <v>1</v>
      </c>
      <c r="R778">
        <f t="shared" si="219"/>
        <v>0</v>
      </c>
      <c r="S778">
        <f t="shared" si="220"/>
        <v>0</v>
      </c>
      <c r="T778">
        <f t="shared" si="221"/>
        <v>0</v>
      </c>
      <c r="U778">
        <f t="shared" si="222"/>
        <v>0</v>
      </c>
      <c r="V778">
        <f t="shared" si="227"/>
        <v>1</v>
      </c>
      <c r="W778">
        <f t="shared" si="228"/>
        <v>0</v>
      </c>
      <c r="X778">
        <f t="shared" si="229"/>
        <v>0</v>
      </c>
      <c r="Y778">
        <f t="shared" si="230"/>
        <v>0</v>
      </c>
      <c r="Z778">
        <f t="shared" si="231"/>
        <v>0</v>
      </c>
      <c r="AA778">
        <f t="shared" si="232"/>
        <v>0</v>
      </c>
      <c r="AB778">
        <f t="shared" si="233"/>
        <v>2</v>
      </c>
    </row>
    <row r="779" spans="1:28" x14ac:dyDescent="0.25">
      <c r="A779" s="2" t="s">
        <v>313</v>
      </c>
      <c r="B779" s="3">
        <v>3</v>
      </c>
      <c r="C779" s="3">
        <v>3</v>
      </c>
      <c r="D779" s="3">
        <v>23</v>
      </c>
      <c r="E779" s="3">
        <v>67</v>
      </c>
      <c r="F779" s="3">
        <v>140</v>
      </c>
      <c r="G779" s="3">
        <v>3</v>
      </c>
      <c r="H779" s="3">
        <v>81.861739999999998</v>
      </c>
      <c r="I779" s="3">
        <v>25</v>
      </c>
      <c r="J779" s="3">
        <v>28</v>
      </c>
      <c r="K779">
        <f t="shared" si="216"/>
        <v>21.92470483403876</v>
      </c>
      <c r="L779">
        <f t="shared" si="223"/>
        <v>0</v>
      </c>
      <c r="M779">
        <f t="shared" si="224"/>
        <v>1</v>
      </c>
      <c r="N779">
        <f t="shared" si="225"/>
        <v>0</v>
      </c>
      <c r="O779">
        <f t="shared" si="226"/>
        <v>0</v>
      </c>
      <c r="P779">
        <f t="shared" si="217"/>
        <v>0</v>
      </c>
      <c r="Q779">
        <f t="shared" si="218"/>
        <v>1</v>
      </c>
      <c r="R779">
        <f t="shared" si="219"/>
        <v>0</v>
      </c>
      <c r="S779">
        <f t="shared" si="220"/>
        <v>0</v>
      </c>
      <c r="T779">
        <f t="shared" si="221"/>
        <v>0</v>
      </c>
      <c r="U779">
        <f t="shared" si="222"/>
        <v>0</v>
      </c>
      <c r="V779">
        <f t="shared" si="227"/>
        <v>1</v>
      </c>
      <c r="W779">
        <f t="shared" si="228"/>
        <v>0</v>
      </c>
      <c r="X779">
        <f t="shared" si="229"/>
        <v>0</v>
      </c>
      <c r="Y779">
        <f t="shared" si="230"/>
        <v>0</v>
      </c>
      <c r="Z779">
        <f t="shared" si="231"/>
        <v>0</v>
      </c>
      <c r="AA779">
        <f t="shared" si="232"/>
        <v>0</v>
      </c>
      <c r="AB779">
        <f t="shared" si="233"/>
        <v>3</v>
      </c>
    </row>
    <row r="780" spans="1:28" x14ac:dyDescent="0.25">
      <c r="A780" s="2" t="s">
        <v>199</v>
      </c>
      <c r="B780" s="3">
        <v>5</v>
      </c>
      <c r="C780" s="3">
        <v>5</v>
      </c>
      <c r="D780" s="3">
        <v>34</v>
      </c>
      <c r="E780" s="3">
        <v>70.599999999999994</v>
      </c>
      <c r="F780" s="3">
        <v>181.6</v>
      </c>
      <c r="G780" s="3">
        <v>5</v>
      </c>
      <c r="H780" s="3">
        <v>81.982200000000006</v>
      </c>
      <c r="I780" s="3">
        <v>16</v>
      </c>
      <c r="J780" s="3">
        <v>23</v>
      </c>
      <c r="K780">
        <f t="shared" si="216"/>
        <v>25.61307770706771</v>
      </c>
      <c r="L780">
        <f t="shared" si="223"/>
        <v>0</v>
      </c>
      <c r="M780">
        <f t="shared" si="224"/>
        <v>0</v>
      </c>
      <c r="N780">
        <f t="shared" si="225"/>
        <v>1</v>
      </c>
      <c r="O780">
        <f t="shared" si="226"/>
        <v>0</v>
      </c>
      <c r="P780">
        <f t="shared" si="217"/>
        <v>0</v>
      </c>
      <c r="Q780">
        <f t="shared" si="218"/>
        <v>0</v>
      </c>
      <c r="R780">
        <f t="shared" si="219"/>
        <v>0</v>
      </c>
      <c r="S780">
        <f t="shared" si="220"/>
        <v>1</v>
      </c>
      <c r="T780">
        <f t="shared" si="221"/>
        <v>0</v>
      </c>
      <c r="U780">
        <f t="shared" si="222"/>
        <v>0</v>
      </c>
      <c r="V780">
        <f t="shared" si="227"/>
        <v>0</v>
      </c>
      <c r="W780">
        <f t="shared" si="228"/>
        <v>1</v>
      </c>
      <c r="X780">
        <f t="shared" si="229"/>
        <v>0</v>
      </c>
      <c r="Y780">
        <f t="shared" si="230"/>
        <v>0</v>
      </c>
      <c r="Z780">
        <f t="shared" si="231"/>
        <v>1</v>
      </c>
      <c r="AA780">
        <f t="shared" si="232"/>
        <v>0</v>
      </c>
      <c r="AB780">
        <f t="shared" si="233"/>
        <v>7</v>
      </c>
    </row>
    <row r="781" spans="1:28" x14ac:dyDescent="0.25">
      <c r="A781" s="2" t="s">
        <v>762</v>
      </c>
      <c r="B781" s="3">
        <v>3</v>
      </c>
      <c r="C781" s="3">
        <v>3</v>
      </c>
      <c r="D781" s="3">
        <v>44</v>
      </c>
      <c r="E781" s="3">
        <v>65.666666666666671</v>
      </c>
      <c r="F781" s="3">
        <v>164.33333333333334</v>
      </c>
      <c r="G781" s="3">
        <v>3</v>
      </c>
      <c r="H781" s="3">
        <v>70.313484000000003</v>
      </c>
      <c r="I781" s="3">
        <v>16</v>
      </c>
      <c r="J781" s="3">
        <v>18</v>
      </c>
      <c r="K781">
        <f t="shared" si="216"/>
        <v>26.791130923239454</v>
      </c>
      <c r="L781">
        <f t="shared" si="223"/>
        <v>0</v>
      </c>
      <c r="M781">
        <f t="shared" si="224"/>
        <v>0</v>
      </c>
      <c r="N781">
        <f t="shared" si="225"/>
        <v>1</v>
      </c>
      <c r="O781">
        <f t="shared" si="226"/>
        <v>0</v>
      </c>
      <c r="P781">
        <f t="shared" si="217"/>
        <v>0</v>
      </c>
      <c r="Q781">
        <f t="shared" si="218"/>
        <v>0</v>
      </c>
      <c r="R781">
        <f t="shared" si="219"/>
        <v>0</v>
      </c>
      <c r="S781">
        <f t="shared" si="220"/>
        <v>1</v>
      </c>
      <c r="T781">
        <f t="shared" si="221"/>
        <v>0</v>
      </c>
      <c r="U781">
        <f t="shared" si="222"/>
        <v>0</v>
      </c>
      <c r="V781">
        <f t="shared" si="227"/>
        <v>0</v>
      </c>
      <c r="W781">
        <f t="shared" si="228"/>
        <v>1</v>
      </c>
      <c r="X781">
        <f t="shared" si="229"/>
        <v>0</v>
      </c>
      <c r="Y781">
        <f t="shared" si="230"/>
        <v>0</v>
      </c>
      <c r="Z781">
        <f t="shared" si="231"/>
        <v>1</v>
      </c>
      <c r="AA781">
        <f t="shared" si="232"/>
        <v>0</v>
      </c>
      <c r="AB781">
        <f t="shared" si="233"/>
        <v>2</v>
      </c>
    </row>
    <row r="782" spans="1:28" x14ac:dyDescent="0.25">
      <c r="A782" s="2" t="s">
        <v>1039</v>
      </c>
      <c r="B782" s="3">
        <v>6</v>
      </c>
      <c r="C782" s="3">
        <v>6</v>
      </c>
      <c r="D782" s="3">
        <v>33</v>
      </c>
      <c r="E782" s="3">
        <v>61.333333333333336</v>
      </c>
      <c r="F782" s="3">
        <v>142.66666666666666</v>
      </c>
      <c r="G782" s="3">
        <v>6</v>
      </c>
      <c r="H782" s="3">
        <v>73.144424000000001</v>
      </c>
      <c r="I782" s="3">
        <v>28</v>
      </c>
      <c r="J782" s="3">
        <v>30</v>
      </c>
      <c r="K782">
        <f t="shared" si="216"/>
        <v>26.661507561436668</v>
      </c>
      <c r="L782">
        <f t="shared" si="223"/>
        <v>0</v>
      </c>
      <c r="M782">
        <f t="shared" si="224"/>
        <v>0</v>
      </c>
      <c r="N782">
        <f t="shared" si="225"/>
        <v>1</v>
      </c>
      <c r="O782">
        <f t="shared" si="226"/>
        <v>0</v>
      </c>
      <c r="P782">
        <f t="shared" si="217"/>
        <v>0</v>
      </c>
      <c r="Q782">
        <f t="shared" si="218"/>
        <v>0</v>
      </c>
      <c r="R782">
        <f t="shared" si="219"/>
        <v>0</v>
      </c>
      <c r="S782">
        <f t="shared" si="220"/>
        <v>1</v>
      </c>
      <c r="T782">
        <f t="shared" si="221"/>
        <v>0</v>
      </c>
      <c r="U782">
        <f t="shared" si="222"/>
        <v>0</v>
      </c>
      <c r="V782">
        <f t="shared" si="227"/>
        <v>1</v>
      </c>
      <c r="W782">
        <f t="shared" si="228"/>
        <v>0</v>
      </c>
      <c r="X782">
        <f t="shared" si="229"/>
        <v>0</v>
      </c>
      <c r="Y782">
        <f t="shared" si="230"/>
        <v>0</v>
      </c>
      <c r="Z782">
        <f t="shared" si="231"/>
        <v>0</v>
      </c>
      <c r="AA782">
        <f t="shared" si="232"/>
        <v>0</v>
      </c>
      <c r="AB782">
        <f t="shared" si="233"/>
        <v>2</v>
      </c>
    </row>
    <row r="783" spans="1:28" x14ac:dyDescent="0.25">
      <c r="A783" s="2" t="s">
        <v>563</v>
      </c>
      <c r="B783" s="3">
        <v>4</v>
      </c>
      <c r="C783" s="3">
        <v>4</v>
      </c>
      <c r="D783" s="3">
        <v>33</v>
      </c>
      <c r="E783" s="3">
        <v>67.5</v>
      </c>
      <c r="F783" s="3">
        <v>182</v>
      </c>
      <c r="G783" s="3">
        <v>5</v>
      </c>
      <c r="H783" s="3">
        <v>69.275840000000002</v>
      </c>
      <c r="I783" s="3">
        <v>26</v>
      </c>
      <c r="J783" s="3">
        <v>30</v>
      </c>
      <c r="K783">
        <f t="shared" si="216"/>
        <v>28.081426611796982</v>
      </c>
      <c r="L783">
        <f t="shared" si="223"/>
        <v>0</v>
      </c>
      <c r="M783">
        <f t="shared" si="224"/>
        <v>0</v>
      </c>
      <c r="N783">
        <f t="shared" si="225"/>
        <v>1</v>
      </c>
      <c r="O783">
        <f t="shared" si="226"/>
        <v>0</v>
      </c>
      <c r="P783">
        <f t="shared" si="217"/>
        <v>0</v>
      </c>
      <c r="Q783">
        <f t="shared" si="218"/>
        <v>0</v>
      </c>
      <c r="R783">
        <f t="shared" si="219"/>
        <v>0</v>
      </c>
      <c r="S783">
        <f t="shared" si="220"/>
        <v>1</v>
      </c>
      <c r="T783">
        <f t="shared" si="221"/>
        <v>0</v>
      </c>
      <c r="U783">
        <f t="shared" si="222"/>
        <v>0</v>
      </c>
      <c r="V783">
        <f t="shared" si="227"/>
        <v>1</v>
      </c>
      <c r="W783">
        <f t="shared" si="228"/>
        <v>0</v>
      </c>
      <c r="X783">
        <f t="shared" si="229"/>
        <v>0</v>
      </c>
      <c r="Y783">
        <f t="shared" si="230"/>
        <v>0</v>
      </c>
      <c r="Z783">
        <f t="shared" si="231"/>
        <v>0</v>
      </c>
      <c r="AA783">
        <f t="shared" si="232"/>
        <v>0</v>
      </c>
      <c r="AB783">
        <f t="shared" si="233"/>
        <v>4</v>
      </c>
    </row>
    <row r="784" spans="1:28" x14ac:dyDescent="0.25">
      <c r="A784" s="2" t="s">
        <v>735</v>
      </c>
      <c r="B784" s="3">
        <v>2</v>
      </c>
      <c r="C784" s="3">
        <v>2</v>
      </c>
      <c r="D784" s="3">
        <v>33</v>
      </c>
      <c r="E784" s="3">
        <v>70</v>
      </c>
      <c r="F784" s="3">
        <v>258.5</v>
      </c>
      <c r="G784" s="3">
        <v>3</v>
      </c>
      <c r="H784" s="3">
        <v>69.103354999999993</v>
      </c>
      <c r="I784" s="3">
        <v>29</v>
      </c>
      <c r="J784" s="3">
        <v>30</v>
      </c>
      <c r="K784">
        <f t="shared" si="216"/>
        <v>37.086836734693875</v>
      </c>
      <c r="L784">
        <f t="shared" si="223"/>
        <v>0</v>
      </c>
      <c r="M784">
        <f t="shared" si="224"/>
        <v>0</v>
      </c>
      <c r="N784">
        <f t="shared" si="225"/>
        <v>0</v>
      </c>
      <c r="O784">
        <f t="shared" si="226"/>
        <v>1</v>
      </c>
      <c r="P784">
        <f t="shared" si="217"/>
        <v>0</v>
      </c>
      <c r="Q784">
        <f t="shared" si="218"/>
        <v>0</v>
      </c>
      <c r="R784">
        <f t="shared" si="219"/>
        <v>0</v>
      </c>
      <c r="S784">
        <f t="shared" si="220"/>
        <v>0</v>
      </c>
      <c r="T784">
        <f t="shared" si="221"/>
        <v>0</v>
      </c>
      <c r="U784">
        <f t="shared" si="222"/>
        <v>1</v>
      </c>
      <c r="V784">
        <f t="shared" si="227"/>
        <v>1</v>
      </c>
      <c r="W784">
        <f t="shared" si="228"/>
        <v>0</v>
      </c>
      <c r="X784">
        <f t="shared" si="229"/>
        <v>0</v>
      </c>
      <c r="Y784">
        <f t="shared" si="230"/>
        <v>0</v>
      </c>
      <c r="Z784">
        <f t="shared" si="231"/>
        <v>0</v>
      </c>
      <c r="AA784">
        <f t="shared" si="232"/>
        <v>0</v>
      </c>
      <c r="AB784">
        <f t="shared" si="233"/>
        <v>1</v>
      </c>
    </row>
    <row r="785" spans="1:28" x14ac:dyDescent="0.25">
      <c r="A785" s="2" t="s">
        <v>167</v>
      </c>
      <c r="B785" s="3">
        <v>9</v>
      </c>
      <c r="C785" s="3">
        <v>9</v>
      </c>
      <c r="D785" s="3">
        <v>33</v>
      </c>
      <c r="E785" s="3">
        <v>65.222222222222229</v>
      </c>
      <c r="F785" s="3">
        <v>134</v>
      </c>
      <c r="G785" s="3">
        <v>9</v>
      </c>
      <c r="H785" s="3">
        <v>74.157425000000003</v>
      </c>
      <c r="I785" s="3">
        <v>29</v>
      </c>
      <c r="J785" s="3">
        <v>30</v>
      </c>
      <c r="K785">
        <f t="shared" si="216"/>
        <v>22.144656077592582</v>
      </c>
      <c r="L785">
        <f t="shared" si="223"/>
        <v>0</v>
      </c>
      <c r="M785">
        <f t="shared" si="224"/>
        <v>1</v>
      </c>
      <c r="N785">
        <f t="shared" si="225"/>
        <v>0</v>
      </c>
      <c r="O785">
        <f t="shared" si="226"/>
        <v>0</v>
      </c>
      <c r="P785">
        <f t="shared" si="217"/>
        <v>0</v>
      </c>
      <c r="Q785">
        <f t="shared" si="218"/>
        <v>1</v>
      </c>
      <c r="R785">
        <f t="shared" si="219"/>
        <v>0</v>
      </c>
      <c r="S785">
        <f t="shared" si="220"/>
        <v>0</v>
      </c>
      <c r="T785">
        <f t="shared" si="221"/>
        <v>0</v>
      </c>
      <c r="U785">
        <f t="shared" si="222"/>
        <v>0</v>
      </c>
      <c r="V785">
        <f t="shared" si="227"/>
        <v>1</v>
      </c>
      <c r="W785">
        <f t="shared" si="228"/>
        <v>0</v>
      </c>
      <c r="X785">
        <f t="shared" si="229"/>
        <v>0</v>
      </c>
      <c r="Y785">
        <f t="shared" si="230"/>
        <v>0</v>
      </c>
      <c r="Z785">
        <f t="shared" si="231"/>
        <v>0</v>
      </c>
      <c r="AA785">
        <f t="shared" si="232"/>
        <v>0</v>
      </c>
      <c r="AB785">
        <f t="shared" si="233"/>
        <v>1</v>
      </c>
    </row>
    <row r="786" spans="1:28" x14ac:dyDescent="0.25">
      <c r="A786" s="2" t="s">
        <v>1024</v>
      </c>
      <c r="B786" s="3">
        <v>3</v>
      </c>
      <c r="C786" s="3">
        <v>3</v>
      </c>
      <c r="D786" s="3">
        <v>34</v>
      </c>
      <c r="E786" s="3">
        <v>60</v>
      </c>
      <c r="F786" s="3">
        <v>169</v>
      </c>
      <c r="G786" s="3">
        <v>4</v>
      </c>
      <c r="H786" s="3">
        <v>79.244354000000001</v>
      </c>
      <c r="I786" s="3">
        <v>6</v>
      </c>
      <c r="J786" s="3">
        <v>23</v>
      </c>
      <c r="K786">
        <f t="shared" si="216"/>
        <v>33.001944444444447</v>
      </c>
      <c r="L786">
        <f t="shared" si="223"/>
        <v>0</v>
      </c>
      <c r="M786">
        <f t="shared" si="224"/>
        <v>0</v>
      </c>
      <c r="N786">
        <f t="shared" si="225"/>
        <v>0</v>
      </c>
      <c r="O786">
        <f t="shared" si="226"/>
        <v>1</v>
      </c>
      <c r="P786">
        <f t="shared" si="217"/>
        <v>0</v>
      </c>
      <c r="Q786">
        <f t="shared" si="218"/>
        <v>0</v>
      </c>
      <c r="R786">
        <f t="shared" si="219"/>
        <v>0</v>
      </c>
      <c r="S786">
        <f t="shared" si="220"/>
        <v>0</v>
      </c>
      <c r="T786">
        <f t="shared" si="221"/>
        <v>0</v>
      </c>
      <c r="U786">
        <f t="shared" si="222"/>
        <v>1</v>
      </c>
      <c r="V786">
        <f t="shared" si="227"/>
        <v>0</v>
      </c>
      <c r="W786">
        <f t="shared" si="228"/>
        <v>1</v>
      </c>
      <c r="X786">
        <f t="shared" si="229"/>
        <v>0</v>
      </c>
      <c r="Y786">
        <f t="shared" si="230"/>
        <v>0</v>
      </c>
      <c r="Z786">
        <f t="shared" si="231"/>
        <v>0</v>
      </c>
      <c r="AA786">
        <f t="shared" si="232"/>
        <v>1</v>
      </c>
      <c r="AB786">
        <f t="shared" si="233"/>
        <v>17</v>
      </c>
    </row>
    <row r="787" spans="1:28" x14ac:dyDescent="0.25">
      <c r="A787" s="2" t="s">
        <v>302</v>
      </c>
      <c r="B787" s="3">
        <v>7</v>
      </c>
      <c r="C787" s="3">
        <v>2</v>
      </c>
      <c r="D787" s="3">
        <v>33</v>
      </c>
      <c r="E787" s="3">
        <v>65.5</v>
      </c>
      <c r="F787" s="3">
        <v>161.14285714285714</v>
      </c>
      <c r="G787" s="3">
        <v>7</v>
      </c>
      <c r="H787" s="3">
        <v>72.728269999999995</v>
      </c>
      <c r="I787" s="3">
        <v>27</v>
      </c>
      <c r="J787" s="3">
        <v>30</v>
      </c>
      <c r="K787">
        <f t="shared" si="216"/>
        <v>26.404854861937782</v>
      </c>
      <c r="L787">
        <f t="shared" si="223"/>
        <v>0</v>
      </c>
      <c r="M787">
        <f t="shared" si="224"/>
        <v>0</v>
      </c>
      <c r="N787">
        <f t="shared" si="225"/>
        <v>1</v>
      </c>
      <c r="O787">
        <f t="shared" si="226"/>
        <v>0</v>
      </c>
      <c r="P787">
        <f t="shared" si="217"/>
        <v>0</v>
      </c>
      <c r="Q787">
        <f t="shared" si="218"/>
        <v>0</v>
      </c>
      <c r="R787">
        <f t="shared" si="219"/>
        <v>0</v>
      </c>
      <c r="S787">
        <f t="shared" si="220"/>
        <v>1</v>
      </c>
      <c r="T787">
        <f t="shared" si="221"/>
        <v>0</v>
      </c>
      <c r="U787">
        <f t="shared" si="222"/>
        <v>0</v>
      </c>
      <c r="V787">
        <f t="shared" si="227"/>
        <v>1</v>
      </c>
      <c r="W787">
        <f t="shared" si="228"/>
        <v>0</v>
      </c>
      <c r="X787">
        <f t="shared" si="229"/>
        <v>0</v>
      </c>
      <c r="Y787">
        <f t="shared" si="230"/>
        <v>0</v>
      </c>
      <c r="Z787">
        <f t="shared" si="231"/>
        <v>0</v>
      </c>
      <c r="AA787">
        <f t="shared" si="232"/>
        <v>0</v>
      </c>
      <c r="AB787">
        <f t="shared" si="233"/>
        <v>3</v>
      </c>
    </row>
    <row r="788" spans="1:28" x14ac:dyDescent="0.25">
      <c r="A788" s="2" t="s">
        <v>372</v>
      </c>
      <c r="B788" s="3">
        <v>6</v>
      </c>
      <c r="C788" s="3">
        <v>6</v>
      </c>
      <c r="D788" s="3">
        <v>33</v>
      </c>
      <c r="E788" s="3">
        <v>63</v>
      </c>
      <c r="F788" s="3">
        <v>142.33333333333334</v>
      </c>
      <c r="G788" s="3">
        <v>6</v>
      </c>
      <c r="H788" s="3">
        <v>74.929500000000004</v>
      </c>
      <c r="I788" s="3">
        <v>29</v>
      </c>
      <c r="J788" s="3">
        <v>30</v>
      </c>
      <c r="K788">
        <f t="shared" si="216"/>
        <v>25.210464432686656</v>
      </c>
      <c r="L788">
        <f t="shared" si="223"/>
        <v>0</v>
      </c>
      <c r="M788">
        <f t="shared" si="224"/>
        <v>0</v>
      </c>
      <c r="N788">
        <f t="shared" si="225"/>
        <v>1</v>
      </c>
      <c r="O788">
        <f t="shared" si="226"/>
        <v>0</v>
      </c>
      <c r="P788">
        <f t="shared" si="217"/>
        <v>0</v>
      </c>
      <c r="Q788">
        <f t="shared" si="218"/>
        <v>0</v>
      </c>
      <c r="R788">
        <f t="shared" si="219"/>
        <v>0</v>
      </c>
      <c r="S788">
        <f t="shared" si="220"/>
        <v>1</v>
      </c>
      <c r="T788">
        <f t="shared" si="221"/>
        <v>0</v>
      </c>
      <c r="U788">
        <f t="shared" si="222"/>
        <v>0</v>
      </c>
      <c r="V788">
        <f t="shared" si="227"/>
        <v>1</v>
      </c>
      <c r="W788">
        <f t="shared" si="228"/>
        <v>0</v>
      </c>
      <c r="X788">
        <f t="shared" si="229"/>
        <v>0</v>
      </c>
      <c r="Y788">
        <f t="shared" si="230"/>
        <v>0</v>
      </c>
      <c r="Z788">
        <f t="shared" si="231"/>
        <v>0</v>
      </c>
      <c r="AA788">
        <f t="shared" si="232"/>
        <v>0</v>
      </c>
      <c r="AB788">
        <f t="shared" si="233"/>
        <v>1</v>
      </c>
    </row>
    <row r="789" spans="1:28" x14ac:dyDescent="0.25">
      <c r="A789" s="2" t="s">
        <v>810</v>
      </c>
      <c r="B789" s="3">
        <v>4</v>
      </c>
      <c r="C789" s="3">
        <v>4</v>
      </c>
      <c r="D789" s="3">
        <v>44</v>
      </c>
      <c r="E789" s="3">
        <v>68.75</v>
      </c>
      <c r="F789" s="3">
        <v>216.5</v>
      </c>
      <c r="G789" s="3">
        <v>4</v>
      </c>
      <c r="H789" s="3">
        <v>65.587950000000006</v>
      </c>
      <c r="I789" s="3">
        <v>15</v>
      </c>
      <c r="J789" s="3">
        <v>30</v>
      </c>
      <c r="K789">
        <f t="shared" si="216"/>
        <v>32.200885950413223</v>
      </c>
      <c r="L789">
        <f t="shared" si="223"/>
        <v>0</v>
      </c>
      <c r="M789">
        <f t="shared" si="224"/>
        <v>0</v>
      </c>
      <c r="N789">
        <f t="shared" si="225"/>
        <v>0</v>
      </c>
      <c r="O789">
        <f t="shared" si="226"/>
        <v>1</v>
      </c>
      <c r="P789">
        <f t="shared" si="217"/>
        <v>0</v>
      </c>
      <c r="Q789">
        <f t="shared" si="218"/>
        <v>0</v>
      </c>
      <c r="R789">
        <f t="shared" si="219"/>
        <v>0</v>
      </c>
      <c r="S789">
        <f t="shared" si="220"/>
        <v>0</v>
      </c>
      <c r="T789">
        <f t="shared" si="221"/>
        <v>1</v>
      </c>
      <c r="U789">
        <f t="shared" si="222"/>
        <v>0</v>
      </c>
      <c r="V789">
        <f t="shared" si="227"/>
        <v>0</v>
      </c>
      <c r="W789">
        <f t="shared" si="228"/>
        <v>1</v>
      </c>
      <c r="X789">
        <f t="shared" si="229"/>
        <v>0</v>
      </c>
      <c r="Y789">
        <f t="shared" si="230"/>
        <v>0</v>
      </c>
      <c r="Z789">
        <f t="shared" si="231"/>
        <v>0</v>
      </c>
      <c r="AA789">
        <f t="shared" si="232"/>
        <v>1</v>
      </c>
      <c r="AB789">
        <f t="shared" si="233"/>
        <v>15</v>
      </c>
    </row>
    <row r="790" spans="1:28" x14ac:dyDescent="0.25">
      <c r="A790" s="2" t="s">
        <v>630</v>
      </c>
      <c r="B790" s="3">
        <v>2</v>
      </c>
      <c r="C790" s="3">
        <v>2</v>
      </c>
      <c r="D790" s="3"/>
      <c r="E790" s="3">
        <v>72</v>
      </c>
      <c r="F790" s="3">
        <v>174</v>
      </c>
      <c r="G790" s="3">
        <v>2</v>
      </c>
      <c r="H790" s="3">
        <v>71.474334999999996</v>
      </c>
      <c r="I790" s="3">
        <v>26</v>
      </c>
      <c r="J790" s="3">
        <v>27</v>
      </c>
      <c r="K790">
        <f t="shared" si="216"/>
        <v>23.596064814814813</v>
      </c>
      <c r="L790">
        <f t="shared" si="223"/>
        <v>0</v>
      </c>
      <c r="M790">
        <f t="shared" si="224"/>
        <v>1</v>
      </c>
      <c r="N790">
        <f t="shared" si="225"/>
        <v>0</v>
      </c>
      <c r="O790">
        <f t="shared" si="226"/>
        <v>0</v>
      </c>
      <c r="P790">
        <f t="shared" si="217"/>
        <v>0</v>
      </c>
      <c r="Q790">
        <f t="shared" si="218"/>
        <v>1</v>
      </c>
      <c r="R790">
        <f t="shared" si="219"/>
        <v>0</v>
      </c>
      <c r="S790">
        <f t="shared" si="220"/>
        <v>0</v>
      </c>
      <c r="T790">
        <f t="shared" si="221"/>
        <v>0</v>
      </c>
      <c r="U790">
        <f t="shared" si="222"/>
        <v>0</v>
      </c>
      <c r="V790">
        <f t="shared" si="227"/>
        <v>1</v>
      </c>
      <c r="W790">
        <f t="shared" si="228"/>
        <v>0</v>
      </c>
      <c r="X790">
        <f t="shared" si="229"/>
        <v>0</v>
      </c>
      <c r="Y790">
        <f t="shared" si="230"/>
        <v>0</v>
      </c>
      <c r="Z790">
        <f t="shared" si="231"/>
        <v>0</v>
      </c>
      <c r="AA790">
        <f t="shared" si="232"/>
        <v>0</v>
      </c>
      <c r="AB790">
        <f t="shared" si="233"/>
        <v>1</v>
      </c>
    </row>
    <row r="791" spans="1:28" x14ac:dyDescent="0.25">
      <c r="A791" s="2" t="s">
        <v>945</v>
      </c>
      <c r="B791" s="3">
        <v>3</v>
      </c>
      <c r="C791" s="3">
        <v>3</v>
      </c>
      <c r="D791" s="3">
        <v>33</v>
      </c>
      <c r="E791" s="3">
        <v>64.333333333333329</v>
      </c>
      <c r="F791" s="3">
        <v>124.66666666666667</v>
      </c>
      <c r="G791" s="3">
        <v>3</v>
      </c>
      <c r="H791" s="3">
        <v>51.211500000000001</v>
      </c>
      <c r="I791" s="3">
        <v>30</v>
      </c>
      <c r="J791" s="3">
        <v>30</v>
      </c>
      <c r="K791">
        <f t="shared" si="216"/>
        <v>21.175494644151524</v>
      </c>
      <c r="L791">
        <f t="shared" si="223"/>
        <v>0</v>
      </c>
      <c r="M791">
        <f t="shared" si="224"/>
        <v>1</v>
      </c>
      <c r="N791">
        <f t="shared" si="225"/>
        <v>0</v>
      </c>
      <c r="O791">
        <f t="shared" si="226"/>
        <v>0</v>
      </c>
      <c r="P791">
        <f t="shared" si="217"/>
        <v>1</v>
      </c>
      <c r="Q791">
        <f t="shared" si="218"/>
        <v>0</v>
      </c>
      <c r="R791">
        <f t="shared" si="219"/>
        <v>0</v>
      </c>
      <c r="S791">
        <f t="shared" si="220"/>
        <v>0</v>
      </c>
      <c r="T791">
        <f t="shared" si="221"/>
        <v>0</v>
      </c>
      <c r="U791">
        <f t="shared" si="222"/>
        <v>0</v>
      </c>
      <c r="V791">
        <f t="shared" si="227"/>
        <v>1</v>
      </c>
      <c r="W791">
        <f t="shared" si="228"/>
        <v>0</v>
      </c>
      <c r="X791">
        <f t="shared" si="229"/>
        <v>0</v>
      </c>
      <c r="Y791">
        <f t="shared" si="230"/>
        <v>0</v>
      </c>
      <c r="Z791">
        <f t="shared" si="231"/>
        <v>0</v>
      </c>
      <c r="AA791">
        <f t="shared" si="232"/>
        <v>0</v>
      </c>
      <c r="AB791">
        <f t="shared" si="233"/>
        <v>0</v>
      </c>
    </row>
    <row r="792" spans="1:28" x14ac:dyDescent="0.25">
      <c r="A792" s="2" t="s">
        <v>387</v>
      </c>
      <c r="B792" s="3">
        <v>4</v>
      </c>
      <c r="C792" s="3">
        <v>4</v>
      </c>
      <c r="D792" s="3">
        <v>34</v>
      </c>
      <c r="E792" s="3">
        <v>66.75</v>
      </c>
      <c r="F792" s="3">
        <v>223.25</v>
      </c>
      <c r="G792" s="3">
        <v>5</v>
      </c>
      <c r="H792" s="3">
        <v>81.839836000000005</v>
      </c>
      <c r="I792" s="3">
        <v>22</v>
      </c>
      <c r="J792" s="3">
        <v>30</v>
      </c>
      <c r="K792">
        <f t="shared" si="216"/>
        <v>35.224452580341989</v>
      </c>
      <c r="L792">
        <f t="shared" si="223"/>
        <v>0</v>
      </c>
      <c r="M792">
        <f t="shared" si="224"/>
        <v>0</v>
      </c>
      <c r="N792">
        <f t="shared" si="225"/>
        <v>0</v>
      </c>
      <c r="O792">
        <f t="shared" si="226"/>
        <v>1</v>
      </c>
      <c r="P792">
        <f t="shared" si="217"/>
        <v>0</v>
      </c>
      <c r="Q792">
        <f t="shared" si="218"/>
        <v>0</v>
      </c>
      <c r="R792">
        <f t="shared" si="219"/>
        <v>0</v>
      </c>
      <c r="S792">
        <f t="shared" si="220"/>
        <v>0</v>
      </c>
      <c r="T792">
        <f t="shared" si="221"/>
        <v>0</v>
      </c>
      <c r="U792">
        <f t="shared" si="222"/>
        <v>1</v>
      </c>
      <c r="V792">
        <f t="shared" si="227"/>
        <v>0</v>
      </c>
      <c r="W792">
        <f t="shared" si="228"/>
        <v>1</v>
      </c>
      <c r="X792">
        <f t="shared" si="229"/>
        <v>0</v>
      </c>
      <c r="Y792">
        <f t="shared" si="230"/>
        <v>0</v>
      </c>
      <c r="Z792">
        <f t="shared" si="231"/>
        <v>0</v>
      </c>
      <c r="AA792">
        <f t="shared" si="232"/>
        <v>1</v>
      </c>
      <c r="AB792">
        <f t="shared" si="233"/>
        <v>8</v>
      </c>
    </row>
    <row r="793" spans="1:28" x14ac:dyDescent="0.25">
      <c r="A793" s="2" t="s">
        <v>268</v>
      </c>
      <c r="B793" s="3">
        <v>9</v>
      </c>
      <c r="C793" s="3">
        <v>9</v>
      </c>
      <c r="D793" s="3">
        <v>34</v>
      </c>
      <c r="E793" s="3">
        <v>68.777777777777771</v>
      </c>
      <c r="F793" s="3">
        <v>183.44444444444446</v>
      </c>
      <c r="G793" s="3">
        <v>9</v>
      </c>
      <c r="H793" s="3">
        <v>77.045860000000005</v>
      </c>
      <c r="I793" s="3">
        <v>27</v>
      </c>
      <c r="J793" s="3">
        <v>29</v>
      </c>
      <c r="K793">
        <f t="shared" si="216"/>
        <v>27.262370126395961</v>
      </c>
      <c r="L793">
        <f t="shared" si="223"/>
        <v>0</v>
      </c>
      <c r="M793">
        <f t="shared" si="224"/>
        <v>0</v>
      </c>
      <c r="N793">
        <f t="shared" si="225"/>
        <v>1</v>
      </c>
      <c r="O793">
        <f t="shared" si="226"/>
        <v>0</v>
      </c>
      <c r="P793">
        <f t="shared" si="217"/>
        <v>0</v>
      </c>
      <c r="Q793">
        <f t="shared" si="218"/>
        <v>0</v>
      </c>
      <c r="R793">
        <f t="shared" si="219"/>
        <v>0</v>
      </c>
      <c r="S793">
        <f t="shared" si="220"/>
        <v>1</v>
      </c>
      <c r="T793">
        <f t="shared" si="221"/>
        <v>0</v>
      </c>
      <c r="U793">
        <f t="shared" si="222"/>
        <v>0</v>
      </c>
      <c r="V793">
        <f t="shared" si="227"/>
        <v>1</v>
      </c>
      <c r="W793">
        <f t="shared" si="228"/>
        <v>0</v>
      </c>
      <c r="X793">
        <f t="shared" si="229"/>
        <v>0</v>
      </c>
      <c r="Y793">
        <f t="shared" si="230"/>
        <v>0</v>
      </c>
      <c r="Z793">
        <f t="shared" si="231"/>
        <v>0</v>
      </c>
      <c r="AA793">
        <f t="shared" si="232"/>
        <v>0</v>
      </c>
      <c r="AB793">
        <f t="shared" si="233"/>
        <v>2</v>
      </c>
    </row>
    <row r="794" spans="1:28" x14ac:dyDescent="0.25">
      <c r="A794" s="2" t="s">
        <v>520</v>
      </c>
      <c r="B794" s="3">
        <v>4</v>
      </c>
      <c r="C794" s="3">
        <v>4</v>
      </c>
      <c r="D794" s="3">
        <v>34</v>
      </c>
      <c r="E794" s="3">
        <v>62</v>
      </c>
      <c r="F794" s="3">
        <v>179.75</v>
      </c>
      <c r="G794" s="3">
        <v>5</v>
      </c>
      <c r="H794" s="3">
        <v>64.457220000000007</v>
      </c>
      <c r="I794" s="3">
        <v>29</v>
      </c>
      <c r="J794" s="3">
        <v>30</v>
      </c>
      <c r="K794">
        <f t="shared" si="216"/>
        <v>32.873113943808534</v>
      </c>
      <c r="L794">
        <f t="shared" si="223"/>
        <v>0</v>
      </c>
      <c r="M794">
        <f t="shared" si="224"/>
        <v>0</v>
      </c>
      <c r="N794">
        <f t="shared" si="225"/>
        <v>0</v>
      </c>
      <c r="O794">
        <f t="shared" si="226"/>
        <v>1</v>
      </c>
      <c r="P794">
        <f t="shared" si="217"/>
        <v>0</v>
      </c>
      <c r="Q794">
        <f t="shared" si="218"/>
        <v>0</v>
      </c>
      <c r="R794">
        <f t="shared" si="219"/>
        <v>0</v>
      </c>
      <c r="S794">
        <f t="shared" si="220"/>
        <v>0</v>
      </c>
      <c r="T794">
        <f t="shared" si="221"/>
        <v>1</v>
      </c>
      <c r="U794">
        <f t="shared" si="222"/>
        <v>0</v>
      </c>
      <c r="V794">
        <f t="shared" si="227"/>
        <v>1</v>
      </c>
      <c r="W794">
        <f t="shared" si="228"/>
        <v>0</v>
      </c>
      <c r="X794">
        <f t="shared" si="229"/>
        <v>0</v>
      </c>
      <c r="Y794">
        <f t="shared" si="230"/>
        <v>0</v>
      </c>
      <c r="Z794">
        <f t="shared" si="231"/>
        <v>0</v>
      </c>
      <c r="AA794">
        <f t="shared" si="232"/>
        <v>0</v>
      </c>
      <c r="AB794">
        <f t="shared" si="233"/>
        <v>1</v>
      </c>
    </row>
    <row r="795" spans="1:28" x14ac:dyDescent="0.25">
      <c r="A795" s="2" t="s">
        <v>1022</v>
      </c>
      <c r="B795" s="3">
        <v>3</v>
      </c>
      <c r="C795" s="3">
        <v>3</v>
      </c>
      <c r="D795" s="3">
        <v>33</v>
      </c>
      <c r="E795" s="3">
        <v>66</v>
      </c>
      <c r="F795" s="3">
        <v>184.33333333333334</v>
      </c>
      <c r="G795" s="3">
        <v>4</v>
      </c>
      <c r="H795" s="3">
        <v>69.973990000000001</v>
      </c>
      <c r="I795" s="3">
        <v>28</v>
      </c>
      <c r="J795" s="3">
        <v>30</v>
      </c>
      <c r="K795">
        <f t="shared" si="216"/>
        <v>29.748928680746864</v>
      </c>
      <c r="L795">
        <f t="shared" si="223"/>
        <v>0</v>
      </c>
      <c r="M795">
        <f t="shared" si="224"/>
        <v>0</v>
      </c>
      <c r="N795">
        <f t="shared" si="225"/>
        <v>1</v>
      </c>
      <c r="O795">
        <f t="shared" si="226"/>
        <v>0</v>
      </c>
      <c r="P795">
        <f t="shared" si="217"/>
        <v>0</v>
      </c>
      <c r="Q795">
        <f t="shared" si="218"/>
        <v>0</v>
      </c>
      <c r="R795">
        <f t="shared" si="219"/>
        <v>0</v>
      </c>
      <c r="S795">
        <f t="shared" si="220"/>
        <v>1</v>
      </c>
      <c r="T795">
        <f t="shared" si="221"/>
        <v>0</v>
      </c>
      <c r="U795">
        <f t="shared" si="222"/>
        <v>0</v>
      </c>
      <c r="V795">
        <f t="shared" si="227"/>
        <v>1</v>
      </c>
      <c r="W795">
        <f t="shared" si="228"/>
        <v>0</v>
      </c>
      <c r="X795">
        <f t="shared" si="229"/>
        <v>0</v>
      </c>
      <c r="Y795">
        <f t="shared" si="230"/>
        <v>0</v>
      </c>
      <c r="Z795">
        <f t="shared" si="231"/>
        <v>0</v>
      </c>
      <c r="AA795">
        <f t="shared" si="232"/>
        <v>0</v>
      </c>
      <c r="AB795">
        <f t="shared" si="233"/>
        <v>2</v>
      </c>
    </row>
    <row r="796" spans="1:28" x14ac:dyDescent="0.25">
      <c r="A796" s="2" t="s">
        <v>816</v>
      </c>
      <c r="B796" s="3">
        <v>2</v>
      </c>
      <c r="C796" s="3">
        <v>2</v>
      </c>
      <c r="D796" s="3">
        <v>34</v>
      </c>
      <c r="E796" s="3">
        <v>65</v>
      </c>
      <c r="F796" s="3">
        <v>199.5</v>
      </c>
      <c r="G796" s="3">
        <v>2</v>
      </c>
      <c r="H796" s="3">
        <v>68.298419999999993</v>
      </c>
      <c r="I796" s="3">
        <v>19</v>
      </c>
      <c r="J796" s="3">
        <v>20</v>
      </c>
      <c r="K796">
        <f t="shared" si="216"/>
        <v>33.194911242603553</v>
      </c>
      <c r="L796">
        <f t="shared" si="223"/>
        <v>0</v>
      </c>
      <c r="M796">
        <f t="shared" si="224"/>
        <v>0</v>
      </c>
      <c r="N796">
        <f t="shared" si="225"/>
        <v>0</v>
      </c>
      <c r="O796">
        <f t="shared" si="226"/>
        <v>1</v>
      </c>
      <c r="P796">
        <f t="shared" si="217"/>
        <v>0</v>
      </c>
      <c r="Q796">
        <f t="shared" si="218"/>
        <v>0</v>
      </c>
      <c r="R796">
        <f t="shared" si="219"/>
        <v>0</v>
      </c>
      <c r="S796">
        <f t="shared" si="220"/>
        <v>0</v>
      </c>
      <c r="T796">
        <f t="shared" si="221"/>
        <v>0</v>
      </c>
      <c r="U796">
        <f t="shared" si="222"/>
        <v>1</v>
      </c>
      <c r="V796">
        <f t="shared" si="227"/>
        <v>0</v>
      </c>
      <c r="W796">
        <f t="shared" si="228"/>
        <v>1</v>
      </c>
      <c r="X796">
        <f t="shared" si="229"/>
        <v>0</v>
      </c>
      <c r="Y796">
        <f t="shared" si="230"/>
        <v>0</v>
      </c>
      <c r="Z796">
        <f t="shared" si="231"/>
        <v>0</v>
      </c>
      <c r="AA796">
        <f t="shared" si="232"/>
        <v>1</v>
      </c>
      <c r="AB796">
        <f t="shared" si="233"/>
        <v>1</v>
      </c>
    </row>
    <row r="797" spans="1:28" x14ac:dyDescent="0.25">
      <c r="A797" s="2" t="s">
        <v>1099</v>
      </c>
      <c r="B797" s="3">
        <v>5</v>
      </c>
      <c r="C797" s="3">
        <v>4</v>
      </c>
      <c r="D797" s="3">
        <v>33</v>
      </c>
      <c r="E797" s="3">
        <v>63.75</v>
      </c>
      <c r="F797" s="3">
        <v>129.4</v>
      </c>
      <c r="G797" s="3">
        <v>5</v>
      </c>
      <c r="H797" s="3">
        <v>62.606434</v>
      </c>
      <c r="I797" s="3">
        <v>26</v>
      </c>
      <c r="J797" s="3">
        <v>30</v>
      </c>
      <c r="K797">
        <f t="shared" si="216"/>
        <v>22.383563244905808</v>
      </c>
      <c r="L797">
        <f t="shared" si="223"/>
        <v>0</v>
      </c>
      <c r="M797">
        <f t="shared" si="224"/>
        <v>1</v>
      </c>
      <c r="N797">
        <f t="shared" si="225"/>
        <v>0</v>
      </c>
      <c r="O797">
        <f t="shared" si="226"/>
        <v>0</v>
      </c>
      <c r="P797">
        <f t="shared" si="217"/>
        <v>1</v>
      </c>
      <c r="Q797">
        <f t="shared" si="218"/>
        <v>0</v>
      </c>
      <c r="R797">
        <f t="shared" si="219"/>
        <v>0</v>
      </c>
      <c r="S797">
        <f t="shared" si="220"/>
        <v>0</v>
      </c>
      <c r="T797">
        <f t="shared" si="221"/>
        <v>0</v>
      </c>
      <c r="U797">
        <f t="shared" si="222"/>
        <v>0</v>
      </c>
      <c r="V797">
        <f t="shared" si="227"/>
        <v>1</v>
      </c>
      <c r="W797">
        <f t="shared" si="228"/>
        <v>0</v>
      </c>
      <c r="X797">
        <f t="shared" si="229"/>
        <v>0</v>
      </c>
      <c r="Y797">
        <f t="shared" si="230"/>
        <v>0</v>
      </c>
      <c r="Z797">
        <f t="shared" si="231"/>
        <v>0</v>
      </c>
      <c r="AA797">
        <f t="shared" si="232"/>
        <v>0</v>
      </c>
      <c r="AB797">
        <f t="shared" si="233"/>
        <v>4</v>
      </c>
    </row>
    <row r="798" spans="1:28" x14ac:dyDescent="0.25">
      <c r="A798" s="2" t="s">
        <v>1084</v>
      </c>
      <c r="B798" s="3">
        <v>2</v>
      </c>
      <c r="C798" s="3">
        <v>2</v>
      </c>
      <c r="D798" s="3">
        <v>33</v>
      </c>
      <c r="E798" s="3">
        <v>70</v>
      </c>
      <c r="F798" s="3">
        <v>166.5</v>
      </c>
      <c r="G798" s="3">
        <v>2</v>
      </c>
      <c r="H798" s="3">
        <v>59.230663</v>
      </c>
      <c r="I798" s="3">
        <v>29</v>
      </c>
      <c r="J798" s="3">
        <v>30</v>
      </c>
      <c r="K798">
        <f t="shared" si="216"/>
        <v>23.887653061224491</v>
      </c>
      <c r="L798">
        <f t="shared" si="223"/>
        <v>0</v>
      </c>
      <c r="M798">
        <f t="shared" si="224"/>
        <v>1</v>
      </c>
      <c r="N798">
        <f t="shared" si="225"/>
        <v>0</v>
      </c>
      <c r="O798">
        <f t="shared" si="226"/>
        <v>0</v>
      </c>
      <c r="P798">
        <f t="shared" si="217"/>
        <v>1</v>
      </c>
      <c r="Q798">
        <f t="shared" si="218"/>
        <v>0</v>
      </c>
      <c r="R798">
        <f t="shared" si="219"/>
        <v>0</v>
      </c>
      <c r="S798">
        <f t="shared" si="220"/>
        <v>0</v>
      </c>
      <c r="T798">
        <f t="shared" si="221"/>
        <v>0</v>
      </c>
      <c r="U798">
        <f t="shared" si="222"/>
        <v>0</v>
      </c>
      <c r="V798">
        <f t="shared" si="227"/>
        <v>1</v>
      </c>
      <c r="W798">
        <f t="shared" si="228"/>
        <v>0</v>
      </c>
      <c r="X798">
        <f t="shared" si="229"/>
        <v>0</v>
      </c>
      <c r="Y798">
        <f t="shared" si="230"/>
        <v>0</v>
      </c>
      <c r="Z798">
        <f t="shared" si="231"/>
        <v>0</v>
      </c>
      <c r="AA798">
        <f t="shared" si="232"/>
        <v>0</v>
      </c>
      <c r="AB798">
        <f t="shared" si="233"/>
        <v>1</v>
      </c>
    </row>
    <row r="799" spans="1:28" x14ac:dyDescent="0.25">
      <c r="A799" s="2" t="s">
        <v>702</v>
      </c>
      <c r="B799" s="3">
        <v>3</v>
      </c>
      <c r="C799" s="3">
        <v>3</v>
      </c>
      <c r="D799" s="3">
        <v>33</v>
      </c>
      <c r="E799" s="3">
        <v>66</v>
      </c>
      <c r="F799" s="3">
        <v>170.66666666666666</v>
      </c>
      <c r="G799" s="3">
        <v>4</v>
      </c>
      <c r="H799" s="3">
        <v>80.867900000000006</v>
      </c>
      <c r="I799" s="3">
        <v>29</v>
      </c>
      <c r="J799" s="3">
        <v>30</v>
      </c>
      <c r="K799">
        <f t="shared" si="216"/>
        <v>27.543311906948269</v>
      </c>
      <c r="L799">
        <f t="shared" si="223"/>
        <v>0</v>
      </c>
      <c r="M799">
        <f t="shared" si="224"/>
        <v>0</v>
      </c>
      <c r="N799">
        <f t="shared" si="225"/>
        <v>1</v>
      </c>
      <c r="O799">
        <f t="shared" si="226"/>
        <v>0</v>
      </c>
      <c r="P799">
        <f t="shared" si="217"/>
        <v>0</v>
      </c>
      <c r="Q799">
        <f t="shared" si="218"/>
        <v>0</v>
      </c>
      <c r="R799">
        <f t="shared" si="219"/>
        <v>0</v>
      </c>
      <c r="S799">
        <f t="shared" si="220"/>
        <v>1</v>
      </c>
      <c r="T799">
        <f t="shared" si="221"/>
        <v>0</v>
      </c>
      <c r="U799">
        <f t="shared" si="222"/>
        <v>0</v>
      </c>
      <c r="V799">
        <f t="shared" si="227"/>
        <v>1</v>
      </c>
      <c r="W799">
        <f t="shared" si="228"/>
        <v>0</v>
      </c>
      <c r="X799">
        <f t="shared" si="229"/>
        <v>0</v>
      </c>
      <c r="Y799">
        <f t="shared" si="230"/>
        <v>0</v>
      </c>
      <c r="Z799">
        <f t="shared" si="231"/>
        <v>0</v>
      </c>
      <c r="AA799">
        <f t="shared" si="232"/>
        <v>0</v>
      </c>
      <c r="AB799">
        <f t="shared" si="233"/>
        <v>1</v>
      </c>
    </row>
    <row r="800" spans="1:28" x14ac:dyDescent="0.25">
      <c r="A800" s="2" t="s">
        <v>246</v>
      </c>
      <c r="B800" s="3">
        <v>2</v>
      </c>
      <c r="C800" s="3">
        <v>2</v>
      </c>
      <c r="D800" s="3">
        <v>34</v>
      </c>
      <c r="E800" s="3">
        <v>61.5</v>
      </c>
      <c r="F800" s="3">
        <v>94.5</v>
      </c>
      <c r="G800" s="3">
        <v>2</v>
      </c>
      <c r="H800" s="3">
        <v>76.060233999999994</v>
      </c>
      <c r="I800" s="3">
        <v>17</v>
      </c>
      <c r="J800" s="3">
        <v>19</v>
      </c>
      <c r="K800">
        <f t="shared" si="216"/>
        <v>17.56454491374182</v>
      </c>
      <c r="L800">
        <f t="shared" si="223"/>
        <v>1</v>
      </c>
      <c r="M800">
        <f t="shared" si="224"/>
        <v>0</v>
      </c>
      <c r="N800">
        <f t="shared" si="225"/>
        <v>0</v>
      </c>
      <c r="O800">
        <f t="shared" si="226"/>
        <v>0</v>
      </c>
      <c r="P800">
        <f t="shared" si="217"/>
        <v>0</v>
      </c>
      <c r="Q800">
        <f t="shared" si="218"/>
        <v>0</v>
      </c>
      <c r="R800">
        <f t="shared" si="219"/>
        <v>0</v>
      </c>
      <c r="S800">
        <f t="shared" si="220"/>
        <v>0</v>
      </c>
      <c r="T800">
        <f t="shared" si="221"/>
        <v>0</v>
      </c>
      <c r="U800">
        <f t="shared" si="222"/>
        <v>0</v>
      </c>
      <c r="V800">
        <f t="shared" si="227"/>
        <v>0</v>
      </c>
      <c r="W800">
        <f t="shared" si="228"/>
        <v>1</v>
      </c>
      <c r="X800">
        <f t="shared" si="229"/>
        <v>1</v>
      </c>
      <c r="Y800">
        <f t="shared" si="230"/>
        <v>0</v>
      </c>
      <c r="Z800">
        <f t="shared" si="231"/>
        <v>0</v>
      </c>
      <c r="AA800">
        <f t="shared" si="232"/>
        <v>0</v>
      </c>
      <c r="AB800">
        <f t="shared" si="233"/>
        <v>2</v>
      </c>
    </row>
    <row r="801" spans="1:28" x14ac:dyDescent="0.25">
      <c r="A801" s="2" t="s">
        <v>848</v>
      </c>
      <c r="B801" s="3">
        <v>3</v>
      </c>
      <c r="C801" s="3">
        <v>2</v>
      </c>
      <c r="D801" s="3">
        <v>33</v>
      </c>
      <c r="E801" s="3">
        <v>69</v>
      </c>
      <c r="F801" s="3">
        <v>168</v>
      </c>
      <c r="G801" s="3">
        <v>3</v>
      </c>
      <c r="H801" s="3">
        <v>77.869950000000003</v>
      </c>
      <c r="I801" s="3">
        <v>27</v>
      </c>
      <c r="J801" s="3">
        <v>29</v>
      </c>
      <c r="K801">
        <f t="shared" si="216"/>
        <v>24.806553245116572</v>
      </c>
      <c r="L801">
        <f t="shared" si="223"/>
        <v>0</v>
      </c>
      <c r="M801">
        <f t="shared" si="224"/>
        <v>1</v>
      </c>
      <c r="N801">
        <f t="shared" si="225"/>
        <v>0</v>
      </c>
      <c r="O801">
        <f t="shared" si="226"/>
        <v>0</v>
      </c>
      <c r="P801">
        <f t="shared" si="217"/>
        <v>0</v>
      </c>
      <c r="Q801">
        <f t="shared" si="218"/>
        <v>1</v>
      </c>
      <c r="R801">
        <f t="shared" si="219"/>
        <v>0</v>
      </c>
      <c r="S801">
        <f t="shared" si="220"/>
        <v>0</v>
      </c>
      <c r="T801">
        <f t="shared" si="221"/>
        <v>0</v>
      </c>
      <c r="U801">
        <f t="shared" si="222"/>
        <v>0</v>
      </c>
      <c r="V801">
        <f t="shared" si="227"/>
        <v>1</v>
      </c>
      <c r="W801">
        <f t="shared" si="228"/>
        <v>0</v>
      </c>
      <c r="X801">
        <f t="shared" si="229"/>
        <v>0</v>
      </c>
      <c r="Y801">
        <f t="shared" si="230"/>
        <v>0</v>
      </c>
      <c r="Z801">
        <f t="shared" si="231"/>
        <v>0</v>
      </c>
      <c r="AA801">
        <f t="shared" si="232"/>
        <v>0</v>
      </c>
      <c r="AB801">
        <f t="shared" si="233"/>
        <v>2</v>
      </c>
    </row>
    <row r="802" spans="1:28" x14ac:dyDescent="0.25">
      <c r="A802" s="2" t="s">
        <v>51</v>
      </c>
      <c r="B802" s="3">
        <v>9</v>
      </c>
      <c r="C802" s="3">
        <v>9</v>
      </c>
      <c r="D802" s="3">
        <v>24</v>
      </c>
      <c r="E802" s="3">
        <v>64.888888888888886</v>
      </c>
      <c r="F802" s="3">
        <v>170.66666666666666</v>
      </c>
      <c r="G802" s="3">
        <v>10</v>
      </c>
      <c r="H802" s="3">
        <v>62.984256999999999</v>
      </c>
      <c r="I802" s="3">
        <v>25</v>
      </c>
      <c r="J802" s="3">
        <v>30</v>
      </c>
      <c r="K802">
        <f t="shared" si="216"/>
        <v>28.494651904672548</v>
      </c>
      <c r="L802">
        <f t="shared" si="223"/>
        <v>0</v>
      </c>
      <c r="M802">
        <f t="shared" si="224"/>
        <v>0</v>
      </c>
      <c r="N802">
        <f t="shared" si="225"/>
        <v>1</v>
      </c>
      <c r="O802">
        <f t="shared" si="226"/>
        <v>0</v>
      </c>
      <c r="P802">
        <f t="shared" si="217"/>
        <v>0</v>
      </c>
      <c r="Q802">
        <f t="shared" si="218"/>
        <v>0</v>
      </c>
      <c r="R802">
        <f t="shared" si="219"/>
        <v>1</v>
      </c>
      <c r="S802">
        <f t="shared" si="220"/>
        <v>0</v>
      </c>
      <c r="T802">
        <f t="shared" si="221"/>
        <v>0</v>
      </c>
      <c r="U802">
        <f t="shared" si="222"/>
        <v>0</v>
      </c>
      <c r="V802">
        <f t="shared" si="227"/>
        <v>1</v>
      </c>
      <c r="W802">
        <f t="shared" si="228"/>
        <v>0</v>
      </c>
      <c r="X802">
        <f t="shared" si="229"/>
        <v>0</v>
      </c>
      <c r="Y802">
        <f t="shared" si="230"/>
        <v>0</v>
      </c>
      <c r="Z802">
        <f t="shared" si="231"/>
        <v>0</v>
      </c>
      <c r="AA802">
        <f t="shared" si="232"/>
        <v>0</v>
      </c>
      <c r="AB802">
        <f t="shared" si="233"/>
        <v>5</v>
      </c>
    </row>
    <row r="803" spans="1:28" x14ac:dyDescent="0.25">
      <c r="A803" s="2" t="s">
        <v>91</v>
      </c>
      <c r="B803" s="3">
        <v>16</v>
      </c>
      <c r="C803" s="3">
        <v>7</v>
      </c>
      <c r="D803" s="3">
        <v>34</v>
      </c>
      <c r="E803" s="3">
        <v>67.428571428571431</v>
      </c>
      <c r="F803" s="3">
        <v>230.625</v>
      </c>
      <c r="G803" s="3">
        <v>17</v>
      </c>
      <c r="H803" s="3">
        <v>69.319640000000021</v>
      </c>
      <c r="I803" s="3">
        <v>26</v>
      </c>
      <c r="J803" s="3">
        <v>30</v>
      </c>
      <c r="K803">
        <f t="shared" si="216"/>
        <v>35.659380274166907</v>
      </c>
      <c r="L803">
        <f t="shared" si="223"/>
        <v>0</v>
      </c>
      <c r="M803">
        <f t="shared" si="224"/>
        <v>0</v>
      </c>
      <c r="N803">
        <f t="shared" si="225"/>
        <v>0</v>
      </c>
      <c r="O803">
        <f t="shared" si="226"/>
        <v>1</v>
      </c>
      <c r="P803">
        <f t="shared" si="217"/>
        <v>0</v>
      </c>
      <c r="Q803">
        <f t="shared" si="218"/>
        <v>0</v>
      </c>
      <c r="R803">
        <f t="shared" si="219"/>
        <v>0</v>
      </c>
      <c r="S803">
        <f t="shared" si="220"/>
        <v>0</v>
      </c>
      <c r="T803">
        <f t="shared" si="221"/>
        <v>0</v>
      </c>
      <c r="U803">
        <f t="shared" si="222"/>
        <v>1</v>
      </c>
      <c r="V803">
        <f t="shared" si="227"/>
        <v>1</v>
      </c>
      <c r="W803">
        <f t="shared" si="228"/>
        <v>0</v>
      </c>
      <c r="X803">
        <f t="shared" si="229"/>
        <v>0</v>
      </c>
      <c r="Y803">
        <f t="shared" si="230"/>
        <v>0</v>
      </c>
      <c r="Z803">
        <f t="shared" si="231"/>
        <v>0</v>
      </c>
      <c r="AA803">
        <f t="shared" si="232"/>
        <v>0</v>
      </c>
      <c r="AB803">
        <f t="shared" si="233"/>
        <v>4</v>
      </c>
    </row>
    <row r="804" spans="1:28" x14ac:dyDescent="0.25">
      <c r="A804" s="2" t="s">
        <v>45</v>
      </c>
      <c r="B804" s="3">
        <v>4</v>
      </c>
      <c r="C804" s="3">
        <v>4</v>
      </c>
      <c r="D804" s="3">
        <v>33</v>
      </c>
      <c r="E804" s="3">
        <v>71.5</v>
      </c>
      <c r="F804" s="3">
        <v>248.5</v>
      </c>
      <c r="G804" s="3">
        <v>4</v>
      </c>
      <c r="H804" s="3">
        <v>63.926079999999999</v>
      </c>
      <c r="I804" s="3">
        <v>30</v>
      </c>
      <c r="J804" s="3">
        <v>30</v>
      </c>
      <c r="K804">
        <f t="shared" si="216"/>
        <v>34.171939948163725</v>
      </c>
      <c r="L804">
        <f t="shared" si="223"/>
        <v>0</v>
      </c>
      <c r="M804">
        <f t="shared" si="224"/>
        <v>0</v>
      </c>
      <c r="N804">
        <f t="shared" si="225"/>
        <v>0</v>
      </c>
      <c r="O804">
        <f t="shared" si="226"/>
        <v>1</v>
      </c>
      <c r="P804">
        <f t="shared" si="217"/>
        <v>0</v>
      </c>
      <c r="Q804">
        <f t="shared" si="218"/>
        <v>0</v>
      </c>
      <c r="R804">
        <f t="shared" si="219"/>
        <v>0</v>
      </c>
      <c r="S804">
        <f t="shared" si="220"/>
        <v>0</v>
      </c>
      <c r="T804">
        <f t="shared" si="221"/>
        <v>1</v>
      </c>
      <c r="U804">
        <f t="shared" si="222"/>
        <v>0</v>
      </c>
      <c r="V804">
        <f t="shared" si="227"/>
        <v>1</v>
      </c>
      <c r="W804">
        <f t="shared" si="228"/>
        <v>0</v>
      </c>
      <c r="X804">
        <f t="shared" si="229"/>
        <v>0</v>
      </c>
      <c r="Y804">
        <f t="shared" si="230"/>
        <v>0</v>
      </c>
      <c r="Z804">
        <f t="shared" si="231"/>
        <v>0</v>
      </c>
      <c r="AA804">
        <f t="shared" si="232"/>
        <v>0</v>
      </c>
      <c r="AB804">
        <f t="shared" si="233"/>
        <v>0</v>
      </c>
    </row>
    <row r="805" spans="1:28" x14ac:dyDescent="0.25">
      <c r="A805" s="2" t="s">
        <v>186</v>
      </c>
      <c r="B805" s="3">
        <v>2</v>
      </c>
      <c r="C805" s="3">
        <v>2</v>
      </c>
      <c r="D805" s="3">
        <v>44</v>
      </c>
      <c r="E805" s="3">
        <v>68.5</v>
      </c>
      <c r="F805" s="3">
        <v>170</v>
      </c>
      <c r="G805" s="3">
        <v>2</v>
      </c>
      <c r="H805" s="3">
        <v>73.787819999999996</v>
      </c>
      <c r="I805" s="3">
        <v>19</v>
      </c>
      <c r="J805" s="3">
        <v>28</v>
      </c>
      <c r="K805">
        <f t="shared" si="216"/>
        <v>25.469657413820663</v>
      </c>
      <c r="L805">
        <f t="shared" si="223"/>
        <v>0</v>
      </c>
      <c r="M805">
        <f t="shared" si="224"/>
        <v>0</v>
      </c>
      <c r="N805">
        <f t="shared" si="225"/>
        <v>1</v>
      </c>
      <c r="O805">
        <f t="shared" si="226"/>
        <v>0</v>
      </c>
      <c r="P805">
        <f t="shared" si="217"/>
        <v>0</v>
      </c>
      <c r="Q805">
        <f t="shared" si="218"/>
        <v>0</v>
      </c>
      <c r="R805">
        <f t="shared" si="219"/>
        <v>0</v>
      </c>
      <c r="S805">
        <f t="shared" si="220"/>
        <v>1</v>
      </c>
      <c r="T805">
        <f t="shared" si="221"/>
        <v>0</v>
      </c>
      <c r="U805">
        <f t="shared" si="222"/>
        <v>0</v>
      </c>
      <c r="V805">
        <f t="shared" si="227"/>
        <v>0</v>
      </c>
      <c r="W805">
        <f t="shared" si="228"/>
        <v>1</v>
      </c>
      <c r="X805">
        <f t="shared" si="229"/>
        <v>0</v>
      </c>
      <c r="Y805">
        <f t="shared" si="230"/>
        <v>0</v>
      </c>
      <c r="Z805">
        <f t="shared" si="231"/>
        <v>1</v>
      </c>
      <c r="AA805">
        <f t="shared" si="232"/>
        <v>0</v>
      </c>
      <c r="AB805">
        <f t="shared" si="233"/>
        <v>9</v>
      </c>
    </row>
    <row r="806" spans="1:28" x14ac:dyDescent="0.25">
      <c r="A806" s="2" t="s">
        <v>912</v>
      </c>
      <c r="B806" s="3">
        <v>6</v>
      </c>
      <c r="C806" s="3">
        <v>6</v>
      </c>
      <c r="D806" s="3">
        <v>33</v>
      </c>
      <c r="E806" s="3">
        <v>66.666666666666671</v>
      </c>
      <c r="F806" s="3">
        <v>208.16666666666666</v>
      </c>
      <c r="G806" s="3">
        <v>6</v>
      </c>
      <c r="H806" s="3">
        <v>63.520878000000003</v>
      </c>
      <c r="I806" s="3">
        <v>30</v>
      </c>
      <c r="J806" s="3">
        <v>30</v>
      </c>
      <c r="K806">
        <f t="shared" si="216"/>
        <v>32.926762499999995</v>
      </c>
      <c r="L806">
        <f t="shared" si="223"/>
        <v>0</v>
      </c>
      <c r="M806">
        <f t="shared" si="224"/>
        <v>0</v>
      </c>
      <c r="N806">
        <f t="shared" si="225"/>
        <v>0</v>
      </c>
      <c r="O806">
        <f t="shared" si="226"/>
        <v>1</v>
      </c>
      <c r="P806">
        <f t="shared" si="217"/>
        <v>0</v>
      </c>
      <c r="Q806">
        <f t="shared" si="218"/>
        <v>0</v>
      </c>
      <c r="R806">
        <f t="shared" si="219"/>
        <v>0</v>
      </c>
      <c r="S806">
        <f t="shared" si="220"/>
        <v>0</v>
      </c>
      <c r="T806">
        <f t="shared" si="221"/>
        <v>1</v>
      </c>
      <c r="U806">
        <f t="shared" si="222"/>
        <v>0</v>
      </c>
      <c r="V806">
        <f t="shared" si="227"/>
        <v>1</v>
      </c>
      <c r="W806">
        <f t="shared" si="228"/>
        <v>0</v>
      </c>
      <c r="X806">
        <f t="shared" si="229"/>
        <v>0</v>
      </c>
      <c r="Y806">
        <f t="shared" si="230"/>
        <v>0</v>
      </c>
      <c r="Z806">
        <f t="shared" si="231"/>
        <v>0</v>
      </c>
      <c r="AA806">
        <f t="shared" si="232"/>
        <v>0</v>
      </c>
      <c r="AB806">
        <f t="shared" si="233"/>
        <v>0</v>
      </c>
    </row>
    <row r="807" spans="1:28" x14ac:dyDescent="0.25">
      <c r="A807" s="2" t="s">
        <v>527</v>
      </c>
      <c r="B807" s="3">
        <v>3</v>
      </c>
      <c r="C807" s="3">
        <v>3</v>
      </c>
      <c r="D807" s="3">
        <v>33</v>
      </c>
      <c r="E807" s="3">
        <v>69.333333333333329</v>
      </c>
      <c r="F807" s="3">
        <v>139</v>
      </c>
      <c r="G807" s="3">
        <v>4</v>
      </c>
      <c r="H807" s="3">
        <v>68.446265999999994</v>
      </c>
      <c r="I807" s="3">
        <v>28</v>
      </c>
      <c r="J807" s="3">
        <v>30</v>
      </c>
      <c r="K807">
        <f t="shared" si="216"/>
        <v>20.327593380177518</v>
      </c>
      <c r="L807">
        <f t="shared" si="223"/>
        <v>0</v>
      </c>
      <c r="M807">
        <f t="shared" si="224"/>
        <v>1</v>
      </c>
      <c r="N807">
        <f t="shared" si="225"/>
        <v>0</v>
      </c>
      <c r="O807">
        <f t="shared" si="226"/>
        <v>0</v>
      </c>
      <c r="P807">
        <f t="shared" si="217"/>
        <v>0</v>
      </c>
      <c r="Q807">
        <f t="shared" si="218"/>
        <v>1</v>
      </c>
      <c r="R807">
        <f t="shared" si="219"/>
        <v>0</v>
      </c>
      <c r="S807">
        <f t="shared" si="220"/>
        <v>0</v>
      </c>
      <c r="T807">
        <f t="shared" si="221"/>
        <v>0</v>
      </c>
      <c r="U807">
        <f t="shared" si="222"/>
        <v>0</v>
      </c>
      <c r="V807">
        <f t="shared" si="227"/>
        <v>1</v>
      </c>
      <c r="W807">
        <f t="shared" si="228"/>
        <v>0</v>
      </c>
      <c r="X807">
        <f t="shared" si="229"/>
        <v>0</v>
      </c>
      <c r="Y807">
        <f t="shared" si="230"/>
        <v>0</v>
      </c>
      <c r="Z807">
        <f t="shared" si="231"/>
        <v>0</v>
      </c>
      <c r="AA807">
        <f t="shared" si="232"/>
        <v>0</v>
      </c>
      <c r="AB807">
        <f t="shared" si="233"/>
        <v>2</v>
      </c>
    </row>
    <row r="808" spans="1:28" x14ac:dyDescent="0.25">
      <c r="A808" s="2" t="s">
        <v>827</v>
      </c>
      <c r="B808" s="3">
        <v>7</v>
      </c>
      <c r="C808" s="3">
        <v>7</v>
      </c>
      <c r="D808" s="3">
        <v>23</v>
      </c>
      <c r="E808" s="3">
        <v>66.571428571428569</v>
      </c>
      <c r="F808" s="3">
        <v>132.28571428571428</v>
      </c>
      <c r="G808" s="3">
        <v>7</v>
      </c>
      <c r="H808" s="3">
        <v>82.639290000000003</v>
      </c>
      <c r="I808" s="3">
        <v>22</v>
      </c>
      <c r="J808" s="3">
        <v>30</v>
      </c>
      <c r="K808">
        <f t="shared" si="216"/>
        <v>20.984204903387425</v>
      </c>
      <c r="L808">
        <f t="shared" si="223"/>
        <v>0</v>
      </c>
      <c r="M808">
        <f t="shared" si="224"/>
        <v>1</v>
      </c>
      <c r="N808">
        <f t="shared" si="225"/>
        <v>0</v>
      </c>
      <c r="O808">
        <f t="shared" si="226"/>
        <v>0</v>
      </c>
      <c r="P808">
        <f t="shared" si="217"/>
        <v>0</v>
      </c>
      <c r="Q808">
        <f t="shared" si="218"/>
        <v>1</v>
      </c>
      <c r="R808">
        <f t="shared" si="219"/>
        <v>0</v>
      </c>
      <c r="S808">
        <f t="shared" si="220"/>
        <v>0</v>
      </c>
      <c r="T808">
        <f t="shared" si="221"/>
        <v>0</v>
      </c>
      <c r="U808">
        <f t="shared" si="222"/>
        <v>0</v>
      </c>
      <c r="V808">
        <f t="shared" si="227"/>
        <v>0</v>
      </c>
      <c r="W808">
        <f t="shared" si="228"/>
        <v>1</v>
      </c>
      <c r="X808">
        <f t="shared" si="229"/>
        <v>0</v>
      </c>
      <c r="Y808">
        <f t="shared" si="230"/>
        <v>1</v>
      </c>
      <c r="Z808">
        <f t="shared" si="231"/>
        <v>0</v>
      </c>
      <c r="AA808">
        <f t="shared" si="232"/>
        <v>0</v>
      </c>
      <c r="AB808">
        <f t="shared" si="233"/>
        <v>8</v>
      </c>
    </row>
    <row r="809" spans="1:28" x14ac:dyDescent="0.25">
      <c r="A809" s="2" t="s">
        <v>1082</v>
      </c>
      <c r="B809" s="3">
        <v>6</v>
      </c>
      <c r="C809" s="3">
        <v>6</v>
      </c>
      <c r="D809" s="3">
        <v>33</v>
      </c>
      <c r="E809" s="3">
        <v>66</v>
      </c>
      <c r="F809" s="3">
        <v>169.66666666666666</v>
      </c>
      <c r="G809" s="3">
        <v>7</v>
      </c>
      <c r="H809" s="3">
        <v>58.590008000000005</v>
      </c>
      <c r="I809" s="3">
        <v>29</v>
      </c>
      <c r="J809" s="3">
        <v>30</v>
      </c>
      <c r="K809">
        <f t="shared" si="216"/>
        <v>27.381925313743494</v>
      </c>
      <c r="L809">
        <f t="shared" si="223"/>
        <v>0</v>
      </c>
      <c r="M809">
        <f t="shared" si="224"/>
        <v>0</v>
      </c>
      <c r="N809">
        <f t="shared" si="225"/>
        <v>1</v>
      </c>
      <c r="O809">
        <f t="shared" si="226"/>
        <v>0</v>
      </c>
      <c r="P809">
        <f t="shared" si="217"/>
        <v>0</v>
      </c>
      <c r="Q809">
        <f t="shared" si="218"/>
        <v>0</v>
      </c>
      <c r="R809">
        <f t="shared" si="219"/>
        <v>1</v>
      </c>
      <c r="S809">
        <f t="shared" si="220"/>
        <v>0</v>
      </c>
      <c r="T809">
        <f t="shared" si="221"/>
        <v>0</v>
      </c>
      <c r="U809">
        <f t="shared" si="222"/>
        <v>0</v>
      </c>
      <c r="V809">
        <f t="shared" si="227"/>
        <v>1</v>
      </c>
      <c r="W809">
        <f t="shared" si="228"/>
        <v>0</v>
      </c>
      <c r="X809">
        <f t="shared" si="229"/>
        <v>0</v>
      </c>
      <c r="Y809">
        <f t="shared" si="230"/>
        <v>0</v>
      </c>
      <c r="Z809">
        <f t="shared" si="231"/>
        <v>0</v>
      </c>
      <c r="AA809">
        <f t="shared" si="232"/>
        <v>0</v>
      </c>
      <c r="AB809">
        <f t="shared" si="233"/>
        <v>1</v>
      </c>
    </row>
    <row r="810" spans="1:28" x14ac:dyDescent="0.25">
      <c r="A810" s="2" t="s">
        <v>902</v>
      </c>
      <c r="B810" s="3">
        <v>2</v>
      </c>
      <c r="C810" s="3">
        <v>2</v>
      </c>
      <c r="D810" s="3">
        <v>33</v>
      </c>
      <c r="E810" s="3">
        <v>69.5</v>
      </c>
      <c r="F810" s="3">
        <v>191.5</v>
      </c>
      <c r="G810" s="3">
        <v>2</v>
      </c>
      <c r="H810" s="3">
        <v>72.120469999999997</v>
      </c>
      <c r="I810" s="3">
        <v>29</v>
      </c>
      <c r="J810" s="3">
        <v>30</v>
      </c>
      <c r="K810">
        <f t="shared" si="216"/>
        <v>27.871124682987421</v>
      </c>
      <c r="L810">
        <f t="shared" si="223"/>
        <v>0</v>
      </c>
      <c r="M810">
        <f t="shared" si="224"/>
        <v>0</v>
      </c>
      <c r="N810">
        <f t="shared" si="225"/>
        <v>1</v>
      </c>
      <c r="O810">
        <f t="shared" si="226"/>
        <v>0</v>
      </c>
      <c r="P810">
        <f t="shared" si="217"/>
        <v>0</v>
      </c>
      <c r="Q810">
        <f t="shared" si="218"/>
        <v>0</v>
      </c>
      <c r="R810">
        <f t="shared" si="219"/>
        <v>0</v>
      </c>
      <c r="S810">
        <f t="shared" si="220"/>
        <v>1</v>
      </c>
      <c r="T810">
        <f t="shared" si="221"/>
        <v>0</v>
      </c>
      <c r="U810">
        <f t="shared" si="222"/>
        <v>0</v>
      </c>
      <c r="V810">
        <f t="shared" si="227"/>
        <v>1</v>
      </c>
      <c r="W810">
        <f t="shared" si="228"/>
        <v>0</v>
      </c>
      <c r="X810">
        <f t="shared" si="229"/>
        <v>0</v>
      </c>
      <c r="Y810">
        <f t="shared" si="230"/>
        <v>0</v>
      </c>
      <c r="Z810">
        <f t="shared" si="231"/>
        <v>0</v>
      </c>
      <c r="AA810">
        <f t="shared" si="232"/>
        <v>0</v>
      </c>
      <c r="AB810">
        <f t="shared" si="233"/>
        <v>1</v>
      </c>
    </row>
    <row r="811" spans="1:28" x14ac:dyDescent="0.25">
      <c r="A811" s="2" t="s">
        <v>585</v>
      </c>
      <c r="B811" s="3">
        <v>8</v>
      </c>
      <c r="C811" s="3">
        <v>7</v>
      </c>
      <c r="D811" s="3">
        <v>33</v>
      </c>
      <c r="E811" s="3">
        <v>64.428571428571431</v>
      </c>
      <c r="F811" s="3">
        <v>183</v>
      </c>
      <c r="G811" s="3">
        <v>8</v>
      </c>
      <c r="H811" s="3">
        <v>68.161529999999985</v>
      </c>
      <c r="I811" s="3">
        <v>27</v>
      </c>
      <c r="J811" s="3">
        <v>30</v>
      </c>
      <c r="K811">
        <f t="shared" si="216"/>
        <v>30.991986273420483</v>
      </c>
      <c r="L811">
        <f t="shared" si="223"/>
        <v>0</v>
      </c>
      <c r="M811">
        <f t="shared" si="224"/>
        <v>0</v>
      </c>
      <c r="N811">
        <f t="shared" si="225"/>
        <v>0</v>
      </c>
      <c r="O811">
        <f t="shared" si="226"/>
        <v>1</v>
      </c>
      <c r="P811">
        <f t="shared" si="217"/>
        <v>0</v>
      </c>
      <c r="Q811">
        <f t="shared" si="218"/>
        <v>0</v>
      </c>
      <c r="R811">
        <f t="shared" si="219"/>
        <v>0</v>
      </c>
      <c r="S811">
        <f t="shared" si="220"/>
        <v>0</v>
      </c>
      <c r="T811">
        <f t="shared" si="221"/>
        <v>0</v>
      </c>
      <c r="U811">
        <f t="shared" si="222"/>
        <v>1</v>
      </c>
      <c r="V811">
        <f t="shared" si="227"/>
        <v>1</v>
      </c>
      <c r="W811">
        <f t="shared" si="228"/>
        <v>0</v>
      </c>
      <c r="X811">
        <f t="shared" si="229"/>
        <v>0</v>
      </c>
      <c r="Y811">
        <f t="shared" si="230"/>
        <v>0</v>
      </c>
      <c r="Z811">
        <f t="shared" si="231"/>
        <v>0</v>
      </c>
      <c r="AA811">
        <f t="shared" si="232"/>
        <v>0</v>
      </c>
      <c r="AB811">
        <f t="shared" si="233"/>
        <v>3</v>
      </c>
    </row>
    <row r="812" spans="1:28" x14ac:dyDescent="0.25">
      <c r="A812" s="2" t="s">
        <v>741</v>
      </c>
      <c r="B812" s="3">
        <v>5</v>
      </c>
      <c r="C812" s="3">
        <v>5</v>
      </c>
      <c r="D812" s="3">
        <v>44</v>
      </c>
      <c r="E812" s="3">
        <v>65.599999999999994</v>
      </c>
      <c r="F812" s="3">
        <v>146.4</v>
      </c>
      <c r="G812" s="3">
        <v>5</v>
      </c>
      <c r="H812" s="3">
        <v>79.397675000000007</v>
      </c>
      <c r="I812" s="3">
        <v>27</v>
      </c>
      <c r="J812" s="3">
        <v>30</v>
      </c>
      <c r="K812">
        <f t="shared" si="216"/>
        <v>23.916009815585966</v>
      </c>
      <c r="L812">
        <f t="shared" si="223"/>
        <v>0</v>
      </c>
      <c r="M812">
        <f t="shared" si="224"/>
        <v>1</v>
      </c>
      <c r="N812">
        <f t="shared" si="225"/>
        <v>0</v>
      </c>
      <c r="O812">
        <f t="shared" si="226"/>
        <v>0</v>
      </c>
      <c r="P812">
        <f t="shared" si="217"/>
        <v>0</v>
      </c>
      <c r="Q812">
        <f t="shared" si="218"/>
        <v>1</v>
      </c>
      <c r="R812">
        <f t="shared" si="219"/>
        <v>0</v>
      </c>
      <c r="S812">
        <f t="shared" si="220"/>
        <v>0</v>
      </c>
      <c r="T812">
        <f t="shared" si="221"/>
        <v>0</v>
      </c>
      <c r="U812">
        <f t="shared" si="222"/>
        <v>0</v>
      </c>
      <c r="V812">
        <f t="shared" si="227"/>
        <v>1</v>
      </c>
      <c r="W812">
        <f t="shared" si="228"/>
        <v>0</v>
      </c>
      <c r="X812">
        <f t="shared" si="229"/>
        <v>0</v>
      </c>
      <c r="Y812">
        <f t="shared" si="230"/>
        <v>0</v>
      </c>
      <c r="Z812">
        <f t="shared" si="231"/>
        <v>0</v>
      </c>
      <c r="AA812">
        <f t="shared" si="232"/>
        <v>0</v>
      </c>
      <c r="AB812">
        <f t="shared" si="233"/>
        <v>3</v>
      </c>
    </row>
    <row r="813" spans="1:28" x14ac:dyDescent="0.25">
      <c r="A813" s="2" t="s">
        <v>131</v>
      </c>
      <c r="B813" s="3">
        <v>9</v>
      </c>
      <c r="C813" s="3">
        <v>8</v>
      </c>
      <c r="D813" s="3">
        <v>33</v>
      </c>
      <c r="E813" s="3">
        <v>62.5</v>
      </c>
      <c r="F813" s="3">
        <v>140.33333333333334</v>
      </c>
      <c r="G813" s="3">
        <v>9</v>
      </c>
      <c r="H813" s="3">
        <v>65.420944000000006</v>
      </c>
      <c r="I813" s="3">
        <v>29</v>
      </c>
      <c r="J813" s="3">
        <v>30</v>
      </c>
      <c r="K813">
        <f t="shared" si="216"/>
        <v>25.255509333333336</v>
      </c>
      <c r="L813">
        <f t="shared" si="223"/>
        <v>0</v>
      </c>
      <c r="M813">
        <f t="shared" si="224"/>
        <v>0</v>
      </c>
      <c r="N813">
        <f t="shared" si="225"/>
        <v>1</v>
      </c>
      <c r="O813">
        <f t="shared" si="226"/>
        <v>0</v>
      </c>
      <c r="P813">
        <f t="shared" si="217"/>
        <v>0</v>
      </c>
      <c r="Q813">
        <f t="shared" si="218"/>
        <v>0</v>
      </c>
      <c r="R813">
        <f t="shared" si="219"/>
        <v>1</v>
      </c>
      <c r="S813">
        <f t="shared" si="220"/>
        <v>0</v>
      </c>
      <c r="T813">
        <f t="shared" si="221"/>
        <v>0</v>
      </c>
      <c r="U813">
        <f t="shared" si="222"/>
        <v>0</v>
      </c>
      <c r="V813">
        <f t="shared" si="227"/>
        <v>1</v>
      </c>
      <c r="W813">
        <f t="shared" si="228"/>
        <v>0</v>
      </c>
      <c r="X813">
        <f t="shared" si="229"/>
        <v>0</v>
      </c>
      <c r="Y813">
        <f t="shared" si="230"/>
        <v>0</v>
      </c>
      <c r="Z813">
        <f t="shared" si="231"/>
        <v>0</v>
      </c>
      <c r="AA813">
        <f t="shared" si="232"/>
        <v>0</v>
      </c>
      <c r="AB813">
        <f t="shared" si="233"/>
        <v>1</v>
      </c>
    </row>
    <row r="814" spans="1:28" x14ac:dyDescent="0.25">
      <c r="A814" s="2" t="s">
        <v>941</v>
      </c>
      <c r="B814" s="3">
        <v>2</v>
      </c>
      <c r="C814" s="3">
        <v>2</v>
      </c>
      <c r="D814" s="3">
        <v>23</v>
      </c>
      <c r="E814" s="3">
        <v>69.5</v>
      </c>
      <c r="F814" s="3">
        <v>190</v>
      </c>
      <c r="G814" s="3">
        <v>3</v>
      </c>
      <c r="H814" s="3">
        <v>85.74127</v>
      </c>
      <c r="I814" s="3">
        <v>24</v>
      </c>
      <c r="J814" s="3">
        <v>27</v>
      </c>
      <c r="K814">
        <f t="shared" si="216"/>
        <v>27.652813001397444</v>
      </c>
      <c r="L814">
        <f t="shared" si="223"/>
        <v>0</v>
      </c>
      <c r="M814">
        <f t="shared" si="224"/>
        <v>0</v>
      </c>
      <c r="N814">
        <f t="shared" si="225"/>
        <v>1</v>
      </c>
      <c r="O814">
        <f t="shared" si="226"/>
        <v>0</v>
      </c>
      <c r="P814">
        <f t="shared" si="217"/>
        <v>0</v>
      </c>
      <c r="Q814">
        <f t="shared" si="218"/>
        <v>0</v>
      </c>
      <c r="R814">
        <f t="shared" si="219"/>
        <v>0</v>
      </c>
      <c r="S814">
        <f t="shared" si="220"/>
        <v>1</v>
      </c>
      <c r="T814">
        <f t="shared" si="221"/>
        <v>0</v>
      </c>
      <c r="U814">
        <f t="shared" si="222"/>
        <v>0</v>
      </c>
      <c r="V814">
        <f t="shared" si="227"/>
        <v>0</v>
      </c>
      <c r="W814">
        <f t="shared" si="228"/>
        <v>1</v>
      </c>
      <c r="X814">
        <f t="shared" si="229"/>
        <v>0</v>
      </c>
      <c r="Y814">
        <f t="shared" si="230"/>
        <v>0</v>
      </c>
      <c r="Z814">
        <f t="shared" si="231"/>
        <v>1</v>
      </c>
      <c r="AA814">
        <f t="shared" si="232"/>
        <v>0</v>
      </c>
      <c r="AB814">
        <f t="shared" si="233"/>
        <v>3</v>
      </c>
    </row>
    <row r="815" spans="1:28" x14ac:dyDescent="0.25">
      <c r="A815" s="2" t="s">
        <v>784</v>
      </c>
      <c r="B815" s="3">
        <v>2</v>
      </c>
      <c r="C815" s="3">
        <v>2</v>
      </c>
      <c r="D815" s="3">
        <v>44</v>
      </c>
      <c r="E815" s="3">
        <v>59.5</v>
      </c>
      <c r="F815" s="3">
        <v>122.5</v>
      </c>
      <c r="G815" s="3">
        <v>2</v>
      </c>
      <c r="H815" s="3">
        <v>66.157425000000003</v>
      </c>
      <c r="I815" s="3">
        <v>24</v>
      </c>
      <c r="J815" s="3">
        <v>29</v>
      </c>
      <c r="K815">
        <f t="shared" si="216"/>
        <v>24.325259515570934</v>
      </c>
      <c r="L815">
        <f t="shared" si="223"/>
        <v>0</v>
      </c>
      <c r="M815">
        <f t="shared" si="224"/>
        <v>1</v>
      </c>
      <c r="N815">
        <f t="shared" si="225"/>
        <v>0</v>
      </c>
      <c r="O815">
        <f t="shared" si="226"/>
        <v>0</v>
      </c>
      <c r="P815">
        <f t="shared" si="217"/>
        <v>1</v>
      </c>
      <c r="Q815">
        <f t="shared" si="218"/>
        <v>0</v>
      </c>
      <c r="R815">
        <f t="shared" si="219"/>
        <v>0</v>
      </c>
      <c r="S815">
        <f t="shared" si="220"/>
        <v>0</v>
      </c>
      <c r="T815">
        <f t="shared" si="221"/>
        <v>0</v>
      </c>
      <c r="U815">
        <f t="shared" si="222"/>
        <v>0</v>
      </c>
      <c r="V815">
        <f t="shared" si="227"/>
        <v>0</v>
      </c>
      <c r="W815">
        <f t="shared" si="228"/>
        <v>1</v>
      </c>
      <c r="X815">
        <f t="shared" si="229"/>
        <v>0</v>
      </c>
      <c r="Y815">
        <f t="shared" si="230"/>
        <v>1</v>
      </c>
      <c r="Z815">
        <f t="shared" si="231"/>
        <v>0</v>
      </c>
      <c r="AA815">
        <f t="shared" si="232"/>
        <v>0</v>
      </c>
      <c r="AB815">
        <f t="shared" si="233"/>
        <v>5</v>
      </c>
    </row>
    <row r="816" spans="1:28" x14ac:dyDescent="0.25">
      <c r="A816" s="2" t="s">
        <v>1060</v>
      </c>
      <c r="B816" s="3">
        <v>4</v>
      </c>
      <c r="C816" s="3">
        <v>3</v>
      </c>
      <c r="D816" s="3">
        <v>34</v>
      </c>
      <c r="E816" s="3">
        <v>63.333333333333336</v>
      </c>
      <c r="F816" s="3">
        <v>173.25</v>
      </c>
      <c r="G816" s="3">
        <v>5</v>
      </c>
      <c r="H816" s="3">
        <v>67.687880000000007</v>
      </c>
      <c r="I816" s="3">
        <v>29</v>
      </c>
      <c r="J816" s="3">
        <v>30</v>
      </c>
      <c r="K816">
        <f t="shared" si="216"/>
        <v>30.364342105263155</v>
      </c>
      <c r="L816">
        <f t="shared" si="223"/>
        <v>0</v>
      </c>
      <c r="M816">
        <f t="shared" si="224"/>
        <v>0</v>
      </c>
      <c r="N816">
        <f t="shared" si="225"/>
        <v>0</v>
      </c>
      <c r="O816">
        <f t="shared" si="226"/>
        <v>1</v>
      </c>
      <c r="P816">
        <f t="shared" si="217"/>
        <v>0</v>
      </c>
      <c r="Q816">
        <f t="shared" si="218"/>
        <v>0</v>
      </c>
      <c r="R816">
        <f t="shared" si="219"/>
        <v>0</v>
      </c>
      <c r="S816">
        <f t="shared" si="220"/>
        <v>0</v>
      </c>
      <c r="T816">
        <f t="shared" si="221"/>
        <v>1</v>
      </c>
      <c r="U816">
        <f t="shared" si="222"/>
        <v>0</v>
      </c>
      <c r="V816">
        <f t="shared" si="227"/>
        <v>1</v>
      </c>
      <c r="W816">
        <f t="shared" si="228"/>
        <v>0</v>
      </c>
      <c r="X816">
        <f t="shared" si="229"/>
        <v>0</v>
      </c>
      <c r="Y816">
        <f t="shared" si="230"/>
        <v>0</v>
      </c>
      <c r="Z816">
        <f t="shared" si="231"/>
        <v>0</v>
      </c>
      <c r="AA816">
        <f t="shared" si="232"/>
        <v>0</v>
      </c>
      <c r="AB816">
        <f t="shared" si="233"/>
        <v>1</v>
      </c>
    </row>
    <row r="817" spans="1:28" x14ac:dyDescent="0.25">
      <c r="A817" s="2" t="s">
        <v>1191</v>
      </c>
      <c r="B817" s="3">
        <v>2</v>
      </c>
      <c r="C817" s="3">
        <v>2</v>
      </c>
      <c r="D817" s="3">
        <v>34</v>
      </c>
      <c r="E817" s="3">
        <v>64.5</v>
      </c>
      <c r="F817" s="3">
        <v>143</v>
      </c>
      <c r="G817" s="3">
        <v>2</v>
      </c>
      <c r="H817" s="3">
        <v>61.511294999999997</v>
      </c>
      <c r="I817" s="3">
        <v>30</v>
      </c>
      <c r="J817" s="3">
        <v>30</v>
      </c>
      <c r="K817">
        <f t="shared" si="216"/>
        <v>24.164172826152274</v>
      </c>
      <c r="L817">
        <f t="shared" si="223"/>
        <v>0</v>
      </c>
      <c r="M817">
        <f t="shared" si="224"/>
        <v>1</v>
      </c>
      <c r="N817">
        <f t="shared" si="225"/>
        <v>0</v>
      </c>
      <c r="O817">
        <f t="shared" si="226"/>
        <v>0</v>
      </c>
      <c r="P817">
        <f t="shared" si="217"/>
        <v>1</v>
      </c>
      <c r="Q817">
        <f t="shared" si="218"/>
        <v>0</v>
      </c>
      <c r="R817">
        <f t="shared" si="219"/>
        <v>0</v>
      </c>
      <c r="S817">
        <f t="shared" si="220"/>
        <v>0</v>
      </c>
      <c r="T817">
        <f t="shared" si="221"/>
        <v>0</v>
      </c>
      <c r="U817">
        <f t="shared" si="222"/>
        <v>0</v>
      </c>
      <c r="V817">
        <f t="shared" si="227"/>
        <v>1</v>
      </c>
      <c r="W817">
        <f t="shared" si="228"/>
        <v>0</v>
      </c>
      <c r="X817">
        <f t="shared" si="229"/>
        <v>0</v>
      </c>
      <c r="Y817">
        <f t="shared" si="230"/>
        <v>0</v>
      </c>
      <c r="Z817">
        <f t="shared" si="231"/>
        <v>0</v>
      </c>
      <c r="AA817">
        <f t="shared" si="232"/>
        <v>0</v>
      </c>
      <c r="AB817">
        <f t="shared" si="233"/>
        <v>0</v>
      </c>
    </row>
    <row r="818" spans="1:28" x14ac:dyDescent="0.25">
      <c r="A818" s="2" t="s">
        <v>801</v>
      </c>
      <c r="B818" s="3">
        <v>3</v>
      </c>
      <c r="C818" s="3">
        <v>3</v>
      </c>
      <c r="D818" s="3">
        <v>33</v>
      </c>
      <c r="E818" s="3">
        <v>67.666666666666671</v>
      </c>
      <c r="F818" s="3">
        <v>157.66666666666666</v>
      </c>
      <c r="G818" s="3">
        <v>4</v>
      </c>
      <c r="H818" s="3">
        <v>53.620807999999997</v>
      </c>
      <c r="I818" s="3">
        <v>29</v>
      </c>
      <c r="J818" s="3">
        <v>30</v>
      </c>
      <c r="K818">
        <f t="shared" si="216"/>
        <v>24.207260549879877</v>
      </c>
      <c r="L818">
        <f t="shared" si="223"/>
        <v>0</v>
      </c>
      <c r="M818">
        <f t="shared" si="224"/>
        <v>1</v>
      </c>
      <c r="N818">
        <f t="shared" si="225"/>
        <v>0</v>
      </c>
      <c r="O818">
        <f t="shared" si="226"/>
        <v>0</v>
      </c>
      <c r="P818">
        <f t="shared" si="217"/>
        <v>1</v>
      </c>
      <c r="Q818">
        <f t="shared" si="218"/>
        <v>0</v>
      </c>
      <c r="R818">
        <f t="shared" si="219"/>
        <v>0</v>
      </c>
      <c r="S818">
        <f t="shared" si="220"/>
        <v>0</v>
      </c>
      <c r="T818">
        <f t="shared" si="221"/>
        <v>0</v>
      </c>
      <c r="U818">
        <f t="shared" si="222"/>
        <v>0</v>
      </c>
      <c r="V818">
        <f t="shared" si="227"/>
        <v>1</v>
      </c>
      <c r="W818">
        <f t="shared" si="228"/>
        <v>0</v>
      </c>
      <c r="X818">
        <f t="shared" si="229"/>
        <v>0</v>
      </c>
      <c r="Y818">
        <f t="shared" si="230"/>
        <v>0</v>
      </c>
      <c r="Z818">
        <f t="shared" si="231"/>
        <v>0</v>
      </c>
      <c r="AA818">
        <f t="shared" si="232"/>
        <v>0</v>
      </c>
      <c r="AB818">
        <f t="shared" si="233"/>
        <v>1</v>
      </c>
    </row>
    <row r="819" spans="1:28" x14ac:dyDescent="0.25">
      <c r="A819" s="2" t="s">
        <v>285</v>
      </c>
      <c r="B819" s="3">
        <v>9</v>
      </c>
      <c r="C819" s="3">
        <v>9</v>
      </c>
      <c r="D819" s="3">
        <v>34</v>
      </c>
      <c r="E819" s="3">
        <v>67.666666666666671</v>
      </c>
      <c r="F819" s="3">
        <v>178.11111111111111</v>
      </c>
      <c r="G819" s="3">
        <v>9</v>
      </c>
      <c r="H819" s="3">
        <v>78.833680000000001</v>
      </c>
      <c r="I819" s="3">
        <v>23</v>
      </c>
      <c r="J819" s="3">
        <v>30</v>
      </c>
      <c r="K819">
        <f t="shared" si="216"/>
        <v>27.346186512654999</v>
      </c>
      <c r="L819">
        <f t="shared" si="223"/>
        <v>0</v>
      </c>
      <c r="M819">
        <f t="shared" si="224"/>
        <v>0</v>
      </c>
      <c r="N819">
        <f t="shared" si="225"/>
        <v>1</v>
      </c>
      <c r="O819">
        <f t="shared" si="226"/>
        <v>0</v>
      </c>
      <c r="P819">
        <f t="shared" si="217"/>
        <v>0</v>
      </c>
      <c r="Q819">
        <f t="shared" si="218"/>
        <v>0</v>
      </c>
      <c r="R819">
        <f t="shared" si="219"/>
        <v>0</v>
      </c>
      <c r="S819">
        <f t="shared" si="220"/>
        <v>1</v>
      </c>
      <c r="T819">
        <f t="shared" si="221"/>
        <v>0</v>
      </c>
      <c r="U819">
        <f t="shared" si="222"/>
        <v>0</v>
      </c>
      <c r="V819">
        <f t="shared" si="227"/>
        <v>0</v>
      </c>
      <c r="W819">
        <f t="shared" si="228"/>
        <v>1</v>
      </c>
      <c r="X819">
        <f t="shared" si="229"/>
        <v>0</v>
      </c>
      <c r="Y819">
        <f t="shared" si="230"/>
        <v>0</v>
      </c>
      <c r="Z819">
        <f t="shared" si="231"/>
        <v>1</v>
      </c>
      <c r="AA819">
        <f t="shared" si="232"/>
        <v>0</v>
      </c>
      <c r="AB819">
        <f t="shared" si="233"/>
        <v>7</v>
      </c>
    </row>
    <row r="820" spans="1:28" x14ac:dyDescent="0.25">
      <c r="A820" s="2" t="s">
        <v>495</v>
      </c>
      <c r="B820" s="3">
        <v>9</v>
      </c>
      <c r="C820" s="3">
        <v>10</v>
      </c>
      <c r="D820" s="3">
        <v>33</v>
      </c>
      <c r="E820" s="3">
        <v>64.3</v>
      </c>
      <c r="F820" s="3">
        <v>153.22222222222223</v>
      </c>
      <c r="G820" s="3">
        <v>10</v>
      </c>
      <c r="H820" s="3">
        <v>65.935659999999999</v>
      </c>
      <c r="I820" s="3">
        <v>28</v>
      </c>
      <c r="J820" s="3">
        <v>30</v>
      </c>
      <c r="K820">
        <f t="shared" si="216"/>
        <v>26.052843814405705</v>
      </c>
      <c r="L820">
        <f t="shared" si="223"/>
        <v>0</v>
      </c>
      <c r="M820">
        <f t="shared" si="224"/>
        <v>0</v>
      </c>
      <c r="N820">
        <f t="shared" si="225"/>
        <v>1</v>
      </c>
      <c r="O820">
        <f t="shared" si="226"/>
        <v>0</v>
      </c>
      <c r="P820">
        <f t="shared" si="217"/>
        <v>0</v>
      </c>
      <c r="Q820">
        <f t="shared" si="218"/>
        <v>0</v>
      </c>
      <c r="R820">
        <f t="shared" si="219"/>
        <v>1</v>
      </c>
      <c r="S820">
        <f t="shared" si="220"/>
        <v>0</v>
      </c>
      <c r="T820">
        <f t="shared" si="221"/>
        <v>0</v>
      </c>
      <c r="U820">
        <f t="shared" si="222"/>
        <v>0</v>
      </c>
      <c r="V820">
        <f t="shared" si="227"/>
        <v>1</v>
      </c>
      <c r="W820">
        <f t="shared" si="228"/>
        <v>0</v>
      </c>
      <c r="X820">
        <f t="shared" si="229"/>
        <v>0</v>
      </c>
      <c r="Y820">
        <f t="shared" si="230"/>
        <v>0</v>
      </c>
      <c r="Z820">
        <f t="shared" si="231"/>
        <v>0</v>
      </c>
      <c r="AA820">
        <f t="shared" si="232"/>
        <v>0</v>
      </c>
      <c r="AB820">
        <f t="shared" si="233"/>
        <v>2</v>
      </c>
    </row>
    <row r="821" spans="1:28" x14ac:dyDescent="0.25">
      <c r="A821" s="2" t="s">
        <v>73</v>
      </c>
      <c r="B821" s="3">
        <v>2</v>
      </c>
      <c r="C821" s="3">
        <v>2</v>
      </c>
      <c r="D821" s="3">
        <v>33</v>
      </c>
      <c r="E821" s="3">
        <v>60</v>
      </c>
      <c r="F821" s="3">
        <v>135</v>
      </c>
      <c r="G821" s="3">
        <v>4</v>
      </c>
      <c r="H821" s="3">
        <v>66.724159999999998</v>
      </c>
      <c r="I821" s="3">
        <v>28</v>
      </c>
      <c r="J821" s="3">
        <v>30</v>
      </c>
      <c r="K821">
        <f t="shared" si="216"/>
        <v>26.362500000000001</v>
      </c>
      <c r="L821">
        <f t="shared" si="223"/>
        <v>0</v>
      </c>
      <c r="M821">
        <f t="shared" si="224"/>
        <v>0</v>
      </c>
      <c r="N821">
        <f t="shared" si="225"/>
        <v>1</v>
      </c>
      <c r="O821">
        <f t="shared" si="226"/>
        <v>0</v>
      </c>
      <c r="P821">
        <f t="shared" si="217"/>
        <v>0</v>
      </c>
      <c r="Q821">
        <f t="shared" si="218"/>
        <v>0</v>
      </c>
      <c r="R821">
        <f t="shared" si="219"/>
        <v>1</v>
      </c>
      <c r="S821">
        <f t="shared" si="220"/>
        <v>0</v>
      </c>
      <c r="T821">
        <f t="shared" si="221"/>
        <v>0</v>
      </c>
      <c r="U821">
        <f t="shared" si="222"/>
        <v>0</v>
      </c>
      <c r="V821">
        <f t="shared" si="227"/>
        <v>1</v>
      </c>
      <c r="W821">
        <f t="shared" si="228"/>
        <v>0</v>
      </c>
      <c r="X821">
        <f t="shared" si="229"/>
        <v>0</v>
      </c>
      <c r="Y821">
        <f t="shared" si="230"/>
        <v>0</v>
      </c>
      <c r="Z821">
        <f t="shared" si="231"/>
        <v>0</v>
      </c>
      <c r="AA821">
        <f t="shared" si="232"/>
        <v>0</v>
      </c>
      <c r="AB821">
        <f t="shared" si="233"/>
        <v>2</v>
      </c>
    </row>
    <row r="822" spans="1:28" x14ac:dyDescent="0.25">
      <c r="A822" s="2" t="s">
        <v>456</v>
      </c>
      <c r="B822" s="3">
        <v>8</v>
      </c>
      <c r="C822" s="3">
        <v>8</v>
      </c>
      <c r="D822" s="3">
        <v>33</v>
      </c>
      <c r="E822" s="3">
        <v>59</v>
      </c>
      <c r="F822" s="3">
        <v>168.25</v>
      </c>
      <c r="G822" s="3">
        <v>9</v>
      </c>
      <c r="H822" s="3">
        <v>82.310744999999997</v>
      </c>
      <c r="I822" s="3">
        <v>25</v>
      </c>
      <c r="J822" s="3">
        <v>30</v>
      </c>
      <c r="K822">
        <f t="shared" si="216"/>
        <v>33.978669922436083</v>
      </c>
      <c r="L822">
        <f t="shared" si="223"/>
        <v>0</v>
      </c>
      <c r="M822">
        <f t="shared" si="224"/>
        <v>0</v>
      </c>
      <c r="N822">
        <f t="shared" si="225"/>
        <v>0</v>
      </c>
      <c r="O822">
        <f t="shared" si="226"/>
        <v>1</v>
      </c>
      <c r="P822">
        <f t="shared" si="217"/>
        <v>0</v>
      </c>
      <c r="Q822">
        <f t="shared" si="218"/>
        <v>0</v>
      </c>
      <c r="R822">
        <f t="shared" si="219"/>
        <v>0</v>
      </c>
      <c r="S822">
        <f t="shared" si="220"/>
        <v>0</v>
      </c>
      <c r="T822">
        <f t="shared" si="221"/>
        <v>0</v>
      </c>
      <c r="U822">
        <f t="shared" si="222"/>
        <v>1</v>
      </c>
      <c r="V822">
        <f t="shared" si="227"/>
        <v>1</v>
      </c>
      <c r="W822">
        <f t="shared" si="228"/>
        <v>0</v>
      </c>
      <c r="X822">
        <f t="shared" si="229"/>
        <v>0</v>
      </c>
      <c r="Y822">
        <f t="shared" si="230"/>
        <v>0</v>
      </c>
      <c r="Z822">
        <f t="shared" si="231"/>
        <v>0</v>
      </c>
      <c r="AA822">
        <f t="shared" si="232"/>
        <v>0</v>
      </c>
      <c r="AB822">
        <f t="shared" si="233"/>
        <v>5</v>
      </c>
    </row>
    <row r="823" spans="1:28" x14ac:dyDescent="0.25">
      <c r="A823" s="2" t="s">
        <v>632</v>
      </c>
      <c r="B823" s="3">
        <v>3</v>
      </c>
      <c r="C823" s="3">
        <v>3</v>
      </c>
      <c r="D823" s="3">
        <v>34</v>
      </c>
      <c r="E823" s="3">
        <v>66.333333333333329</v>
      </c>
      <c r="F823" s="3">
        <v>148.66666666666666</v>
      </c>
      <c r="G823" s="3">
        <v>3</v>
      </c>
      <c r="H823" s="3">
        <v>78.193016</v>
      </c>
      <c r="I823" s="3">
        <v>14</v>
      </c>
      <c r="J823" s="3">
        <v>26</v>
      </c>
      <c r="K823">
        <f t="shared" si="216"/>
        <v>23.752278982853969</v>
      </c>
      <c r="L823">
        <f t="shared" si="223"/>
        <v>0</v>
      </c>
      <c r="M823">
        <f t="shared" si="224"/>
        <v>1</v>
      </c>
      <c r="N823">
        <f t="shared" si="225"/>
        <v>0</v>
      </c>
      <c r="O823">
        <f t="shared" si="226"/>
        <v>0</v>
      </c>
      <c r="P823">
        <f t="shared" si="217"/>
        <v>0</v>
      </c>
      <c r="Q823">
        <f t="shared" si="218"/>
        <v>1</v>
      </c>
      <c r="R823">
        <f t="shared" si="219"/>
        <v>0</v>
      </c>
      <c r="S823">
        <f t="shared" si="220"/>
        <v>0</v>
      </c>
      <c r="T823">
        <f t="shared" si="221"/>
        <v>0</v>
      </c>
      <c r="U823">
        <f t="shared" si="222"/>
        <v>0</v>
      </c>
      <c r="V823">
        <f t="shared" si="227"/>
        <v>0</v>
      </c>
      <c r="W823">
        <f t="shared" si="228"/>
        <v>1</v>
      </c>
      <c r="X823">
        <f t="shared" si="229"/>
        <v>0</v>
      </c>
      <c r="Y823">
        <f t="shared" si="230"/>
        <v>1</v>
      </c>
      <c r="Z823">
        <f t="shared" si="231"/>
        <v>0</v>
      </c>
      <c r="AA823">
        <f t="shared" si="232"/>
        <v>0</v>
      </c>
      <c r="AB823">
        <f t="shared" si="233"/>
        <v>12</v>
      </c>
    </row>
    <row r="824" spans="1:28" x14ac:dyDescent="0.25">
      <c r="A824" s="2" t="s">
        <v>858</v>
      </c>
      <c r="B824" s="3">
        <v>8</v>
      </c>
      <c r="C824" s="3">
        <v>7</v>
      </c>
      <c r="D824" s="3">
        <v>33</v>
      </c>
      <c r="E824" s="3">
        <v>65.142857142857139</v>
      </c>
      <c r="F824" s="3">
        <v>190</v>
      </c>
      <c r="G824" s="3">
        <v>9</v>
      </c>
      <c r="H824" s="3">
        <v>60.191649999999996</v>
      </c>
      <c r="I824" s="3">
        <v>29</v>
      </c>
      <c r="J824" s="3">
        <v>30</v>
      </c>
      <c r="K824">
        <f t="shared" si="216"/>
        <v>31.47569444444445</v>
      </c>
      <c r="L824">
        <f t="shared" si="223"/>
        <v>0</v>
      </c>
      <c r="M824">
        <f t="shared" si="224"/>
        <v>0</v>
      </c>
      <c r="N824">
        <f t="shared" si="225"/>
        <v>0</v>
      </c>
      <c r="O824">
        <f t="shared" si="226"/>
        <v>1</v>
      </c>
      <c r="P824">
        <f t="shared" si="217"/>
        <v>0</v>
      </c>
      <c r="Q824">
        <f t="shared" si="218"/>
        <v>0</v>
      </c>
      <c r="R824">
        <f t="shared" si="219"/>
        <v>0</v>
      </c>
      <c r="S824">
        <f t="shared" si="220"/>
        <v>0</v>
      </c>
      <c r="T824">
        <f t="shared" si="221"/>
        <v>1</v>
      </c>
      <c r="U824">
        <f t="shared" si="222"/>
        <v>0</v>
      </c>
      <c r="V824">
        <f t="shared" si="227"/>
        <v>1</v>
      </c>
      <c r="W824">
        <f t="shared" si="228"/>
        <v>0</v>
      </c>
      <c r="X824">
        <f t="shared" si="229"/>
        <v>0</v>
      </c>
      <c r="Y824">
        <f t="shared" si="230"/>
        <v>0</v>
      </c>
      <c r="Z824">
        <f t="shared" si="231"/>
        <v>0</v>
      </c>
      <c r="AA824">
        <f t="shared" si="232"/>
        <v>0</v>
      </c>
      <c r="AB824">
        <f t="shared" si="233"/>
        <v>1</v>
      </c>
    </row>
    <row r="825" spans="1:28" x14ac:dyDescent="0.25">
      <c r="A825" s="2" t="s">
        <v>793</v>
      </c>
      <c r="B825" s="3">
        <v>4</v>
      </c>
      <c r="C825" s="3">
        <v>4</v>
      </c>
      <c r="D825" s="3">
        <v>44</v>
      </c>
      <c r="E825" s="3">
        <v>64.5</v>
      </c>
      <c r="F825" s="3">
        <v>155</v>
      </c>
      <c r="G825" s="3">
        <v>4</v>
      </c>
      <c r="H825" s="3">
        <v>70.590003999999993</v>
      </c>
      <c r="I825" s="3">
        <v>27</v>
      </c>
      <c r="J825" s="3">
        <v>28</v>
      </c>
      <c r="K825">
        <f t="shared" si="216"/>
        <v>26.191935580794425</v>
      </c>
      <c r="L825">
        <f t="shared" si="223"/>
        <v>0</v>
      </c>
      <c r="M825">
        <f t="shared" si="224"/>
        <v>0</v>
      </c>
      <c r="N825">
        <f t="shared" si="225"/>
        <v>1</v>
      </c>
      <c r="O825">
        <f t="shared" si="226"/>
        <v>0</v>
      </c>
      <c r="P825">
        <f t="shared" si="217"/>
        <v>0</v>
      </c>
      <c r="Q825">
        <f t="shared" si="218"/>
        <v>0</v>
      </c>
      <c r="R825">
        <f t="shared" si="219"/>
        <v>0</v>
      </c>
      <c r="S825">
        <f t="shared" si="220"/>
        <v>1</v>
      </c>
      <c r="T825">
        <f t="shared" si="221"/>
        <v>0</v>
      </c>
      <c r="U825">
        <f t="shared" si="222"/>
        <v>0</v>
      </c>
      <c r="V825">
        <f t="shared" si="227"/>
        <v>1</v>
      </c>
      <c r="W825">
        <f t="shared" si="228"/>
        <v>0</v>
      </c>
      <c r="X825">
        <f t="shared" si="229"/>
        <v>0</v>
      </c>
      <c r="Y825">
        <f t="shared" si="230"/>
        <v>0</v>
      </c>
      <c r="Z825">
        <f t="shared" si="231"/>
        <v>0</v>
      </c>
      <c r="AA825">
        <f t="shared" si="232"/>
        <v>0</v>
      </c>
      <c r="AB825">
        <f t="shared" si="233"/>
        <v>1</v>
      </c>
    </row>
    <row r="826" spans="1:28" x14ac:dyDescent="0.25">
      <c r="A826" s="2" t="s">
        <v>831</v>
      </c>
      <c r="B826" s="3">
        <v>2</v>
      </c>
      <c r="C826" s="3">
        <v>2</v>
      </c>
      <c r="D826" s="3">
        <v>34</v>
      </c>
      <c r="E826" s="3">
        <v>70</v>
      </c>
      <c r="F826" s="3">
        <v>161</v>
      </c>
      <c r="G826" s="3">
        <v>2</v>
      </c>
      <c r="H826" s="3">
        <v>87.805610000000001</v>
      </c>
      <c r="I826" s="3">
        <v>19</v>
      </c>
      <c r="J826" s="3">
        <v>19</v>
      </c>
      <c r="K826">
        <f t="shared" si="216"/>
        <v>23.098571428571429</v>
      </c>
      <c r="L826">
        <f t="shared" si="223"/>
        <v>0</v>
      </c>
      <c r="M826">
        <f t="shared" si="224"/>
        <v>1</v>
      </c>
      <c r="N826">
        <f t="shared" si="225"/>
        <v>0</v>
      </c>
      <c r="O826">
        <f t="shared" si="226"/>
        <v>0</v>
      </c>
      <c r="P826">
        <f t="shared" si="217"/>
        <v>0</v>
      </c>
      <c r="Q826">
        <f t="shared" si="218"/>
        <v>1</v>
      </c>
      <c r="R826">
        <f t="shared" si="219"/>
        <v>0</v>
      </c>
      <c r="S826">
        <f t="shared" si="220"/>
        <v>0</v>
      </c>
      <c r="T826">
        <f t="shared" si="221"/>
        <v>0</v>
      </c>
      <c r="U826">
        <f t="shared" si="222"/>
        <v>0</v>
      </c>
      <c r="V826">
        <f t="shared" si="227"/>
        <v>0</v>
      </c>
      <c r="W826">
        <f t="shared" si="228"/>
        <v>1</v>
      </c>
      <c r="X826">
        <f t="shared" si="229"/>
        <v>0</v>
      </c>
      <c r="Y826">
        <f t="shared" si="230"/>
        <v>1</v>
      </c>
      <c r="Z826">
        <f t="shared" si="231"/>
        <v>0</v>
      </c>
      <c r="AA826">
        <f t="shared" si="232"/>
        <v>0</v>
      </c>
      <c r="AB826">
        <f t="shared" si="233"/>
        <v>0</v>
      </c>
    </row>
    <row r="827" spans="1:28" x14ac:dyDescent="0.25">
      <c r="A827" s="2" t="s">
        <v>930</v>
      </c>
      <c r="B827" s="3">
        <v>3</v>
      </c>
      <c r="C827" s="3">
        <v>3</v>
      </c>
      <c r="D827" s="3">
        <v>34</v>
      </c>
      <c r="E827" s="3">
        <v>71</v>
      </c>
      <c r="F827" s="3">
        <v>179.33333333333334</v>
      </c>
      <c r="G827" s="3">
        <v>3</v>
      </c>
      <c r="H827" s="3">
        <v>67.10472</v>
      </c>
      <c r="I827" s="3">
        <v>29</v>
      </c>
      <c r="J827" s="3">
        <v>30</v>
      </c>
      <c r="K827">
        <f t="shared" si="216"/>
        <v>25.009191298022881</v>
      </c>
      <c r="L827">
        <f t="shared" si="223"/>
        <v>0</v>
      </c>
      <c r="M827">
        <f t="shared" si="224"/>
        <v>0</v>
      </c>
      <c r="N827">
        <f t="shared" si="225"/>
        <v>1</v>
      </c>
      <c r="O827">
        <f t="shared" si="226"/>
        <v>0</v>
      </c>
      <c r="P827">
        <f t="shared" si="217"/>
        <v>0</v>
      </c>
      <c r="Q827">
        <f t="shared" si="218"/>
        <v>0</v>
      </c>
      <c r="R827">
        <f t="shared" si="219"/>
        <v>1</v>
      </c>
      <c r="S827">
        <f t="shared" si="220"/>
        <v>0</v>
      </c>
      <c r="T827">
        <f t="shared" si="221"/>
        <v>0</v>
      </c>
      <c r="U827">
        <f t="shared" si="222"/>
        <v>0</v>
      </c>
      <c r="V827">
        <f t="shared" si="227"/>
        <v>1</v>
      </c>
      <c r="W827">
        <f t="shared" si="228"/>
        <v>0</v>
      </c>
      <c r="X827">
        <f t="shared" si="229"/>
        <v>0</v>
      </c>
      <c r="Y827">
        <f t="shared" si="230"/>
        <v>0</v>
      </c>
      <c r="Z827">
        <f t="shared" si="231"/>
        <v>0</v>
      </c>
      <c r="AA827">
        <f t="shared" si="232"/>
        <v>0</v>
      </c>
      <c r="AB827">
        <f t="shared" si="233"/>
        <v>1</v>
      </c>
    </row>
    <row r="828" spans="1:28" x14ac:dyDescent="0.25">
      <c r="A828" s="2" t="s">
        <v>629</v>
      </c>
      <c r="B828" s="3">
        <v>10</v>
      </c>
      <c r="C828" s="3">
        <v>2</v>
      </c>
      <c r="D828" s="3">
        <v>34</v>
      </c>
      <c r="E828" s="3">
        <v>63</v>
      </c>
      <c r="F828" s="3">
        <v>165.4</v>
      </c>
      <c r="G828" s="3">
        <v>10</v>
      </c>
      <c r="H828" s="3">
        <v>68.490074000000021</v>
      </c>
      <c r="I828" s="3">
        <v>24</v>
      </c>
      <c r="J828" s="3">
        <v>30</v>
      </c>
      <c r="K828">
        <f t="shared" si="216"/>
        <v>29.296094734189975</v>
      </c>
      <c r="L828">
        <f t="shared" si="223"/>
        <v>0</v>
      </c>
      <c r="M828">
        <f t="shared" si="224"/>
        <v>0</v>
      </c>
      <c r="N828">
        <f t="shared" si="225"/>
        <v>1</v>
      </c>
      <c r="O828">
        <f t="shared" si="226"/>
        <v>0</v>
      </c>
      <c r="P828">
        <f t="shared" si="217"/>
        <v>0</v>
      </c>
      <c r="Q828">
        <f t="shared" si="218"/>
        <v>0</v>
      </c>
      <c r="R828">
        <f t="shared" si="219"/>
        <v>0</v>
      </c>
      <c r="S828">
        <f t="shared" si="220"/>
        <v>1</v>
      </c>
      <c r="T828">
        <f t="shared" si="221"/>
        <v>0</v>
      </c>
      <c r="U828">
        <f t="shared" si="222"/>
        <v>0</v>
      </c>
      <c r="V828">
        <f t="shared" si="227"/>
        <v>0</v>
      </c>
      <c r="W828">
        <f t="shared" si="228"/>
        <v>1</v>
      </c>
      <c r="X828">
        <f t="shared" si="229"/>
        <v>0</v>
      </c>
      <c r="Y828">
        <f t="shared" si="230"/>
        <v>0</v>
      </c>
      <c r="Z828">
        <f t="shared" si="231"/>
        <v>1</v>
      </c>
      <c r="AA828">
        <f t="shared" si="232"/>
        <v>0</v>
      </c>
      <c r="AB828">
        <f t="shared" si="233"/>
        <v>6</v>
      </c>
    </row>
    <row r="829" spans="1:28" x14ac:dyDescent="0.25">
      <c r="A829" s="2" t="s">
        <v>887</v>
      </c>
      <c r="B829" s="3">
        <v>3</v>
      </c>
      <c r="C829" s="3">
        <v>3</v>
      </c>
      <c r="D829" s="3">
        <v>34</v>
      </c>
      <c r="E829" s="3">
        <v>65</v>
      </c>
      <c r="F829" s="3">
        <v>172.33333333333334</v>
      </c>
      <c r="G829" s="3">
        <v>3</v>
      </c>
      <c r="H829" s="3">
        <v>82.850104999999999</v>
      </c>
      <c r="I829" s="3">
        <v>24</v>
      </c>
      <c r="J829" s="3">
        <v>30</v>
      </c>
      <c r="K829">
        <f t="shared" si="216"/>
        <v>28.674635108481265</v>
      </c>
      <c r="L829">
        <f t="shared" si="223"/>
        <v>0</v>
      </c>
      <c r="M829">
        <f t="shared" si="224"/>
        <v>0</v>
      </c>
      <c r="N829">
        <f t="shared" si="225"/>
        <v>1</v>
      </c>
      <c r="O829">
        <f t="shared" si="226"/>
        <v>0</v>
      </c>
      <c r="P829">
        <f t="shared" si="217"/>
        <v>0</v>
      </c>
      <c r="Q829">
        <f t="shared" si="218"/>
        <v>0</v>
      </c>
      <c r="R829">
        <f t="shared" si="219"/>
        <v>0</v>
      </c>
      <c r="S829">
        <f t="shared" si="220"/>
        <v>1</v>
      </c>
      <c r="T829">
        <f t="shared" si="221"/>
        <v>0</v>
      </c>
      <c r="U829">
        <f t="shared" si="222"/>
        <v>0</v>
      </c>
      <c r="V829">
        <f t="shared" si="227"/>
        <v>0</v>
      </c>
      <c r="W829">
        <f t="shared" si="228"/>
        <v>1</v>
      </c>
      <c r="X829">
        <f t="shared" si="229"/>
        <v>0</v>
      </c>
      <c r="Y829">
        <f t="shared" si="230"/>
        <v>0</v>
      </c>
      <c r="Z829">
        <f t="shared" si="231"/>
        <v>1</v>
      </c>
      <c r="AA829">
        <f t="shared" si="232"/>
        <v>0</v>
      </c>
      <c r="AB829">
        <f t="shared" si="233"/>
        <v>6</v>
      </c>
    </row>
    <row r="830" spans="1:28" x14ac:dyDescent="0.25">
      <c r="A830" s="2" t="s">
        <v>398</v>
      </c>
      <c r="B830" s="3">
        <v>14</v>
      </c>
      <c r="C830" s="3">
        <v>9</v>
      </c>
      <c r="D830" s="3">
        <v>33</v>
      </c>
      <c r="E830" s="3">
        <v>62.555555555555557</v>
      </c>
      <c r="F830" s="3">
        <v>174</v>
      </c>
      <c r="G830" s="3">
        <v>15</v>
      </c>
      <c r="H830" s="3">
        <v>64.720055000000002</v>
      </c>
      <c r="I830" s="3">
        <v>28</v>
      </c>
      <c r="J830" s="3">
        <v>30</v>
      </c>
      <c r="K830">
        <f t="shared" si="216"/>
        <v>31.258836037593579</v>
      </c>
      <c r="L830">
        <f t="shared" si="223"/>
        <v>0</v>
      </c>
      <c r="M830">
        <f t="shared" si="224"/>
        <v>0</v>
      </c>
      <c r="N830">
        <f t="shared" si="225"/>
        <v>0</v>
      </c>
      <c r="O830">
        <f t="shared" si="226"/>
        <v>1</v>
      </c>
      <c r="P830">
        <f t="shared" si="217"/>
        <v>0</v>
      </c>
      <c r="Q830">
        <f t="shared" si="218"/>
        <v>0</v>
      </c>
      <c r="R830">
        <f t="shared" si="219"/>
        <v>0</v>
      </c>
      <c r="S830">
        <f t="shared" si="220"/>
        <v>0</v>
      </c>
      <c r="T830">
        <f t="shared" si="221"/>
        <v>1</v>
      </c>
      <c r="U830">
        <f t="shared" si="222"/>
        <v>0</v>
      </c>
      <c r="V830">
        <f t="shared" si="227"/>
        <v>1</v>
      </c>
      <c r="W830">
        <f t="shared" si="228"/>
        <v>0</v>
      </c>
      <c r="X830">
        <f t="shared" si="229"/>
        <v>0</v>
      </c>
      <c r="Y830">
        <f t="shared" si="230"/>
        <v>0</v>
      </c>
      <c r="Z830">
        <f t="shared" si="231"/>
        <v>0</v>
      </c>
      <c r="AA830">
        <f t="shared" si="232"/>
        <v>0</v>
      </c>
      <c r="AB830">
        <f t="shared" si="233"/>
        <v>2</v>
      </c>
    </row>
    <row r="831" spans="1:28" x14ac:dyDescent="0.25">
      <c r="A831" s="2" t="s">
        <v>83</v>
      </c>
      <c r="B831" s="3">
        <v>12</v>
      </c>
      <c r="C831" s="3">
        <v>7</v>
      </c>
      <c r="D831" s="3">
        <v>33</v>
      </c>
      <c r="E831" s="3">
        <v>61.857142857142854</v>
      </c>
      <c r="F831" s="3">
        <v>148.33333333333334</v>
      </c>
      <c r="G831" s="3">
        <v>13</v>
      </c>
      <c r="H831" s="3">
        <v>71.288160000000033</v>
      </c>
      <c r="I831" s="3">
        <v>24</v>
      </c>
      <c r="J831" s="3">
        <v>29</v>
      </c>
      <c r="K831">
        <f t="shared" si="216"/>
        <v>27.253003287303972</v>
      </c>
      <c r="L831">
        <f t="shared" si="223"/>
        <v>0</v>
      </c>
      <c r="M831">
        <f t="shared" si="224"/>
        <v>0</v>
      </c>
      <c r="N831">
        <f t="shared" si="225"/>
        <v>1</v>
      </c>
      <c r="O831">
        <f t="shared" si="226"/>
        <v>0</v>
      </c>
      <c r="P831">
        <f t="shared" si="217"/>
        <v>0</v>
      </c>
      <c r="Q831">
        <f t="shared" si="218"/>
        <v>0</v>
      </c>
      <c r="R831">
        <f t="shared" si="219"/>
        <v>0</v>
      </c>
      <c r="S831">
        <f t="shared" si="220"/>
        <v>1</v>
      </c>
      <c r="T831">
        <f t="shared" si="221"/>
        <v>0</v>
      </c>
      <c r="U831">
        <f t="shared" si="222"/>
        <v>0</v>
      </c>
      <c r="V831">
        <f t="shared" si="227"/>
        <v>0</v>
      </c>
      <c r="W831">
        <f t="shared" si="228"/>
        <v>1</v>
      </c>
      <c r="X831">
        <f t="shared" si="229"/>
        <v>0</v>
      </c>
      <c r="Y831">
        <f t="shared" si="230"/>
        <v>0</v>
      </c>
      <c r="Z831">
        <f t="shared" si="231"/>
        <v>1</v>
      </c>
      <c r="AA831">
        <f t="shared" si="232"/>
        <v>0</v>
      </c>
      <c r="AB831">
        <f t="shared" si="233"/>
        <v>5</v>
      </c>
    </row>
    <row r="832" spans="1:28" x14ac:dyDescent="0.25">
      <c r="A832" s="2" t="s">
        <v>121</v>
      </c>
      <c r="B832" s="3">
        <v>4</v>
      </c>
      <c r="C832" s="3">
        <v>4</v>
      </c>
      <c r="D832" s="3">
        <v>33</v>
      </c>
      <c r="E832" s="3">
        <v>72</v>
      </c>
      <c r="F832" s="3">
        <v>169.5</v>
      </c>
      <c r="G832" s="3">
        <v>6</v>
      </c>
      <c r="H832" s="3">
        <v>64.372344999999996</v>
      </c>
      <c r="I832" s="3">
        <v>30</v>
      </c>
      <c r="J832" s="3">
        <v>30</v>
      </c>
      <c r="K832">
        <f t="shared" si="216"/>
        <v>22.98582175925926</v>
      </c>
      <c r="L832">
        <f t="shared" si="223"/>
        <v>0</v>
      </c>
      <c r="M832">
        <f t="shared" si="224"/>
        <v>1</v>
      </c>
      <c r="N832">
        <f t="shared" si="225"/>
        <v>0</v>
      </c>
      <c r="O832">
        <f t="shared" si="226"/>
        <v>0</v>
      </c>
      <c r="P832">
        <f t="shared" si="217"/>
        <v>1</v>
      </c>
      <c r="Q832">
        <f t="shared" si="218"/>
        <v>0</v>
      </c>
      <c r="R832">
        <f t="shared" si="219"/>
        <v>0</v>
      </c>
      <c r="S832">
        <f t="shared" si="220"/>
        <v>0</v>
      </c>
      <c r="T832">
        <f t="shared" si="221"/>
        <v>0</v>
      </c>
      <c r="U832">
        <f t="shared" si="222"/>
        <v>0</v>
      </c>
      <c r="V832">
        <f t="shared" si="227"/>
        <v>1</v>
      </c>
      <c r="W832">
        <f t="shared" si="228"/>
        <v>0</v>
      </c>
      <c r="X832">
        <f t="shared" si="229"/>
        <v>0</v>
      </c>
      <c r="Y832">
        <f t="shared" si="230"/>
        <v>0</v>
      </c>
      <c r="Z832">
        <f t="shared" si="231"/>
        <v>0</v>
      </c>
      <c r="AA832">
        <f t="shared" si="232"/>
        <v>0</v>
      </c>
      <c r="AB832">
        <f t="shared" si="233"/>
        <v>0</v>
      </c>
    </row>
    <row r="833" spans="1:28" x14ac:dyDescent="0.25">
      <c r="A833" s="2" t="s">
        <v>54</v>
      </c>
      <c r="B833" s="3">
        <v>4</v>
      </c>
      <c r="C833" s="3">
        <v>4</v>
      </c>
      <c r="D833" s="3">
        <v>34</v>
      </c>
      <c r="E833" s="3">
        <v>65.25</v>
      </c>
      <c r="F833" s="3">
        <v>148.75</v>
      </c>
      <c r="G833" s="3">
        <v>4</v>
      </c>
      <c r="H833" s="3">
        <v>77.711160000000007</v>
      </c>
      <c r="I833" s="3">
        <v>26</v>
      </c>
      <c r="J833" s="3">
        <v>30</v>
      </c>
      <c r="K833">
        <f t="shared" si="216"/>
        <v>24.56129534211183</v>
      </c>
      <c r="L833">
        <f t="shared" si="223"/>
        <v>0</v>
      </c>
      <c r="M833">
        <f t="shared" si="224"/>
        <v>1</v>
      </c>
      <c r="N833">
        <f t="shared" si="225"/>
        <v>0</v>
      </c>
      <c r="O833">
        <f t="shared" si="226"/>
        <v>0</v>
      </c>
      <c r="P833">
        <f t="shared" si="217"/>
        <v>0</v>
      </c>
      <c r="Q833">
        <f t="shared" si="218"/>
        <v>1</v>
      </c>
      <c r="R833">
        <f t="shared" si="219"/>
        <v>0</v>
      </c>
      <c r="S833">
        <f t="shared" si="220"/>
        <v>0</v>
      </c>
      <c r="T833">
        <f t="shared" si="221"/>
        <v>0</v>
      </c>
      <c r="U833">
        <f t="shared" si="222"/>
        <v>0</v>
      </c>
      <c r="V833">
        <f t="shared" si="227"/>
        <v>1</v>
      </c>
      <c r="W833">
        <f t="shared" si="228"/>
        <v>0</v>
      </c>
      <c r="X833">
        <f t="shared" si="229"/>
        <v>0</v>
      </c>
      <c r="Y833">
        <f t="shared" si="230"/>
        <v>0</v>
      </c>
      <c r="Z833">
        <f t="shared" si="231"/>
        <v>0</v>
      </c>
      <c r="AA833">
        <f t="shared" si="232"/>
        <v>0</v>
      </c>
      <c r="AB833">
        <f t="shared" si="233"/>
        <v>4</v>
      </c>
    </row>
    <row r="834" spans="1:28" x14ac:dyDescent="0.25">
      <c r="A834" s="2" t="s">
        <v>278</v>
      </c>
      <c r="B834" s="3">
        <v>7</v>
      </c>
      <c r="C834" s="3">
        <v>7</v>
      </c>
      <c r="D834" s="3">
        <v>24</v>
      </c>
      <c r="E834" s="3">
        <v>73.428571428571431</v>
      </c>
      <c r="F834" s="3">
        <v>224.57142857142858</v>
      </c>
      <c r="G834" s="3">
        <v>8</v>
      </c>
      <c r="H834" s="3">
        <v>69.155370000000005</v>
      </c>
      <c r="I834" s="3">
        <v>26</v>
      </c>
      <c r="J834" s="3">
        <v>30</v>
      </c>
      <c r="K834">
        <f t="shared" si="216"/>
        <v>29.280579569713396</v>
      </c>
      <c r="L834">
        <f t="shared" si="223"/>
        <v>0</v>
      </c>
      <c r="M834">
        <f t="shared" si="224"/>
        <v>0</v>
      </c>
      <c r="N834">
        <f t="shared" si="225"/>
        <v>1</v>
      </c>
      <c r="O834">
        <f t="shared" si="226"/>
        <v>0</v>
      </c>
      <c r="P834">
        <f t="shared" si="217"/>
        <v>0</v>
      </c>
      <c r="Q834">
        <f t="shared" si="218"/>
        <v>0</v>
      </c>
      <c r="R834">
        <f t="shared" si="219"/>
        <v>0</v>
      </c>
      <c r="S834">
        <f t="shared" si="220"/>
        <v>1</v>
      </c>
      <c r="T834">
        <f t="shared" si="221"/>
        <v>0</v>
      </c>
      <c r="U834">
        <f t="shared" si="222"/>
        <v>0</v>
      </c>
      <c r="V834">
        <f t="shared" si="227"/>
        <v>1</v>
      </c>
      <c r="W834">
        <f t="shared" si="228"/>
        <v>0</v>
      </c>
      <c r="X834">
        <f t="shared" si="229"/>
        <v>0</v>
      </c>
      <c r="Y834">
        <f t="shared" si="230"/>
        <v>0</v>
      </c>
      <c r="Z834">
        <f t="shared" si="231"/>
        <v>0</v>
      </c>
      <c r="AA834">
        <f t="shared" si="232"/>
        <v>0</v>
      </c>
      <c r="AB834">
        <f t="shared" si="233"/>
        <v>4</v>
      </c>
    </row>
    <row r="835" spans="1:28" x14ac:dyDescent="0.25">
      <c r="A835" s="2" t="s">
        <v>348</v>
      </c>
      <c r="B835" s="3">
        <v>10</v>
      </c>
      <c r="C835" s="3">
        <v>10</v>
      </c>
      <c r="D835" s="3">
        <v>33</v>
      </c>
      <c r="E835" s="3">
        <v>68.5</v>
      </c>
      <c r="F835" s="3">
        <v>173.3</v>
      </c>
      <c r="G835" s="3">
        <v>10</v>
      </c>
      <c r="H835" s="3">
        <v>68.128680000000017</v>
      </c>
      <c r="I835" s="3">
        <v>23</v>
      </c>
      <c r="J835" s="3">
        <v>30</v>
      </c>
      <c r="K835">
        <f t="shared" si="216"/>
        <v>25.964068410677182</v>
      </c>
      <c r="L835">
        <f t="shared" si="223"/>
        <v>0</v>
      </c>
      <c r="M835">
        <f t="shared" si="224"/>
        <v>0</v>
      </c>
      <c r="N835">
        <f t="shared" si="225"/>
        <v>1</v>
      </c>
      <c r="O835">
        <f t="shared" si="226"/>
        <v>0</v>
      </c>
      <c r="P835">
        <f t="shared" si="217"/>
        <v>0</v>
      </c>
      <c r="Q835">
        <f t="shared" si="218"/>
        <v>0</v>
      </c>
      <c r="R835">
        <f t="shared" si="219"/>
        <v>0</v>
      </c>
      <c r="S835">
        <f t="shared" si="220"/>
        <v>1</v>
      </c>
      <c r="T835">
        <f t="shared" si="221"/>
        <v>0</v>
      </c>
      <c r="U835">
        <f t="shared" si="222"/>
        <v>0</v>
      </c>
      <c r="V835">
        <f t="shared" si="227"/>
        <v>0</v>
      </c>
      <c r="W835">
        <f t="shared" si="228"/>
        <v>1</v>
      </c>
      <c r="X835">
        <f t="shared" si="229"/>
        <v>0</v>
      </c>
      <c r="Y835">
        <f t="shared" si="230"/>
        <v>0</v>
      </c>
      <c r="Z835">
        <f t="shared" si="231"/>
        <v>1</v>
      </c>
      <c r="AA835">
        <f t="shared" si="232"/>
        <v>0</v>
      </c>
      <c r="AB835">
        <f t="shared" si="233"/>
        <v>7</v>
      </c>
    </row>
    <row r="836" spans="1:28" x14ac:dyDescent="0.25">
      <c r="A836" s="2" t="s">
        <v>955</v>
      </c>
      <c r="B836" s="3">
        <v>6</v>
      </c>
      <c r="C836" s="3">
        <v>6</v>
      </c>
      <c r="D836" s="3">
        <v>33</v>
      </c>
      <c r="E836" s="3">
        <v>65.666666666666671</v>
      </c>
      <c r="F836" s="3">
        <v>153.33333333333334</v>
      </c>
      <c r="G836" s="3">
        <v>6</v>
      </c>
      <c r="H836" s="3">
        <v>75.950720000000004</v>
      </c>
      <c r="I836" s="3">
        <v>21</v>
      </c>
      <c r="J836" s="3">
        <v>29</v>
      </c>
      <c r="K836">
        <f t="shared" si="216"/>
        <v>24.997809786389752</v>
      </c>
      <c r="L836">
        <f t="shared" si="223"/>
        <v>0</v>
      </c>
      <c r="M836">
        <f t="shared" si="224"/>
        <v>1</v>
      </c>
      <c r="N836">
        <f t="shared" si="225"/>
        <v>0</v>
      </c>
      <c r="O836">
        <f t="shared" si="226"/>
        <v>0</v>
      </c>
      <c r="P836">
        <f t="shared" si="217"/>
        <v>0</v>
      </c>
      <c r="Q836">
        <f t="shared" si="218"/>
        <v>1</v>
      </c>
      <c r="R836">
        <f t="shared" si="219"/>
        <v>0</v>
      </c>
      <c r="S836">
        <f t="shared" si="220"/>
        <v>0</v>
      </c>
      <c r="T836">
        <f t="shared" si="221"/>
        <v>0</v>
      </c>
      <c r="U836">
        <f t="shared" si="222"/>
        <v>0</v>
      </c>
      <c r="V836">
        <f t="shared" si="227"/>
        <v>0</v>
      </c>
      <c r="W836">
        <f t="shared" si="228"/>
        <v>1</v>
      </c>
      <c r="X836">
        <f t="shared" si="229"/>
        <v>0</v>
      </c>
      <c r="Y836">
        <f t="shared" si="230"/>
        <v>1</v>
      </c>
      <c r="Z836">
        <f t="shared" si="231"/>
        <v>0</v>
      </c>
      <c r="AA836">
        <f t="shared" si="232"/>
        <v>0</v>
      </c>
      <c r="AB836">
        <f t="shared" si="233"/>
        <v>8</v>
      </c>
    </row>
    <row r="837" spans="1:28" x14ac:dyDescent="0.25">
      <c r="A837" s="2" t="s">
        <v>155</v>
      </c>
      <c r="B837" s="3">
        <v>12</v>
      </c>
      <c r="C837" s="3">
        <v>11</v>
      </c>
      <c r="D837" s="3">
        <v>33</v>
      </c>
      <c r="E837" s="3">
        <v>61.545454545454547</v>
      </c>
      <c r="F837" s="3">
        <v>161.25</v>
      </c>
      <c r="G837" s="3">
        <v>12</v>
      </c>
      <c r="H837" s="3">
        <v>67.493500000000012</v>
      </c>
      <c r="I837" s="3">
        <v>20</v>
      </c>
      <c r="J837" s="3">
        <v>30</v>
      </c>
      <c r="K837">
        <f t="shared" ref="K837:K900" si="234">BMI(GETPIVOTDATA("Average of height",$A$4,"Subject",A837),GETPIVOTDATA("Average of weight",$A$4,"Subject",A837))</f>
        <v>29.926992946115124</v>
      </c>
      <c r="L837">
        <f t="shared" si="223"/>
        <v>0</v>
      </c>
      <c r="M837">
        <f t="shared" si="224"/>
        <v>0</v>
      </c>
      <c r="N837">
        <f t="shared" si="225"/>
        <v>1</v>
      </c>
      <c r="O837">
        <f t="shared" si="226"/>
        <v>0</v>
      </c>
      <c r="P837">
        <f t="shared" ref="P837:P900" si="235">Hunder67(M837,GETPIVOTDATA("Average of ageAtEntry",$A$4,"Subject",A837))</f>
        <v>0</v>
      </c>
      <c r="Q837">
        <f t="shared" ref="Q837:Q900" si="236">Hover67(M837,GETPIVOTDATA("Average of ageAtEntry",$A$4,"Subject",A837))</f>
        <v>0</v>
      </c>
      <c r="R837">
        <f t="shared" ref="R837:R900" si="237">OWunder67(N837,GETPIVOTDATA("Average of ageAtEntry",$A$4,"Subject",A837))</f>
        <v>1</v>
      </c>
      <c r="S837">
        <f t="shared" ref="S837:S900" si="238">OWover67(N837,GETPIVOTDATA("Average of ageAtEntry",$A$4,"Subject",A837))</f>
        <v>0</v>
      </c>
      <c r="T837">
        <f t="shared" ref="T837:T900" si="239">Ounder67(O837,GETPIVOTDATA("Average of ageAtEntry",$A$4,"Subject",A837))</f>
        <v>0</v>
      </c>
      <c r="U837">
        <f t="shared" ref="U837:U900" si="240">Oover67(O837,GETPIVOTDATA("Average of ageAtEntry",$A$4,"Subject",A837))</f>
        <v>0</v>
      </c>
      <c r="V837">
        <f t="shared" si="227"/>
        <v>0</v>
      </c>
      <c r="W837">
        <f t="shared" si="228"/>
        <v>1</v>
      </c>
      <c r="X837">
        <f t="shared" si="229"/>
        <v>0</v>
      </c>
      <c r="Y837">
        <f t="shared" si="230"/>
        <v>0</v>
      </c>
      <c r="Z837">
        <f t="shared" si="231"/>
        <v>1</v>
      </c>
      <c r="AA837">
        <f t="shared" si="232"/>
        <v>0</v>
      </c>
      <c r="AB837">
        <f t="shared" si="233"/>
        <v>10</v>
      </c>
    </row>
    <row r="838" spans="1:28" x14ac:dyDescent="0.25">
      <c r="A838" s="2" t="s">
        <v>670</v>
      </c>
      <c r="B838" s="3">
        <v>10</v>
      </c>
      <c r="C838" s="3">
        <v>9</v>
      </c>
      <c r="D838" s="3">
        <v>23</v>
      </c>
      <c r="E838" s="3">
        <v>61.333333333333336</v>
      </c>
      <c r="F838" s="3">
        <v>159.19999999999999</v>
      </c>
      <c r="G838" s="3">
        <v>10</v>
      </c>
      <c r="H838" s="3">
        <v>84.996573999999995</v>
      </c>
      <c r="I838" s="3">
        <v>28</v>
      </c>
      <c r="J838" s="3">
        <v>30</v>
      </c>
      <c r="K838">
        <f t="shared" si="234"/>
        <v>29.751252362948957</v>
      </c>
      <c r="L838">
        <f t="shared" ref="L838:L901" si="241">underWeight(K838)</f>
        <v>0</v>
      </c>
      <c r="M838">
        <f t="shared" ref="M838:M901" si="242">healthy(K838)</f>
        <v>0</v>
      </c>
      <c r="N838">
        <f t="shared" ref="N838:N901" si="243">overWeight(K838)</f>
        <v>1</v>
      </c>
      <c r="O838">
        <f t="shared" ref="O838:O901" si="244">obese(K838)</f>
        <v>0</v>
      </c>
      <c r="P838">
        <f t="shared" si="235"/>
        <v>0</v>
      </c>
      <c r="Q838">
        <f t="shared" si="236"/>
        <v>0</v>
      </c>
      <c r="R838">
        <f t="shared" si="237"/>
        <v>0</v>
      </c>
      <c r="S838">
        <f t="shared" si="238"/>
        <v>1</v>
      </c>
      <c r="T838">
        <f t="shared" si="239"/>
        <v>0</v>
      </c>
      <c r="U838">
        <f t="shared" si="240"/>
        <v>0</v>
      </c>
      <c r="V838">
        <f t="shared" ref="V838:V901" si="245">cognitivelyNormal(GETPIVOTDATA("Min of mmse",$A$4,"Subject",A838))</f>
        <v>1</v>
      </c>
      <c r="W838">
        <f t="shared" ref="W838:W901" si="246">Dementia(GETPIVOTDATA("Min of mmse",$A$4,"Subject",A838))</f>
        <v>0</v>
      </c>
      <c r="X838">
        <f t="shared" ref="X838:X901" si="247">underweightanddementia(L838,W838)</f>
        <v>0</v>
      </c>
      <c r="Y838">
        <f t="shared" ref="Y838:Y901" si="248">healthyanddementia(M838,W838)</f>
        <v>0</v>
      </c>
      <c r="Z838">
        <f t="shared" ref="Z838:Z901" si="249">overweightanddementia(N838,W838)</f>
        <v>0</v>
      </c>
      <c r="AA838">
        <f t="shared" ref="AA838:AA901" si="250">obeseanddementia(O838,W838)</f>
        <v>0</v>
      </c>
      <c r="AB838">
        <f t="shared" ref="AB838:AB901" si="251">GETPIVOTDATA("Max of mmse",$A$4,"Subject",A838)-GETPIVOTDATA("Min of mmse",$A$4,"Subject",A838)</f>
        <v>2</v>
      </c>
    </row>
    <row r="839" spans="1:28" x14ac:dyDescent="0.25">
      <c r="A839" s="2" t="s">
        <v>557</v>
      </c>
      <c r="B839" s="3">
        <v>6</v>
      </c>
      <c r="C839" s="3">
        <v>6</v>
      </c>
      <c r="D839" s="3">
        <v>33</v>
      </c>
      <c r="E839" s="3">
        <v>59.166666666666664</v>
      </c>
      <c r="F839" s="3">
        <v>142.5</v>
      </c>
      <c r="G839" s="3">
        <v>8</v>
      </c>
      <c r="H839" s="3">
        <v>67.299109999999999</v>
      </c>
      <c r="I839" s="3">
        <v>28</v>
      </c>
      <c r="J839" s="3">
        <v>30</v>
      </c>
      <c r="K839">
        <f t="shared" si="234"/>
        <v>28.616464987105736</v>
      </c>
      <c r="L839">
        <f t="shared" si="241"/>
        <v>0</v>
      </c>
      <c r="M839">
        <f t="shared" si="242"/>
        <v>0</v>
      </c>
      <c r="N839">
        <f t="shared" si="243"/>
        <v>1</v>
      </c>
      <c r="O839">
        <f t="shared" si="244"/>
        <v>0</v>
      </c>
      <c r="P839">
        <f t="shared" si="235"/>
        <v>0</v>
      </c>
      <c r="Q839">
        <f t="shared" si="236"/>
        <v>0</v>
      </c>
      <c r="R839">
        <f t="shared" si="237"/>
        <v>1</v>
      </c>
      <c r="S839">
        <f t="shared" si="238"/>
        <v>0</v>
      </c>
      <c r="T839">
        <f t="shared" si="239"/>
        <v>0</v>
      </c>
      <c r="U839">
        <f t="shared" si="240"/>
        <v>0</v>
      </c>
      <c r="V839">
        <f t="shared" si="245"/>
        <v>1</v>
      </c>
      <c r="W839">
        <f t="shared" si="246"/>
        <v>0</v>
      </c>
      <c r="X839">
        <f t="shared" si="247"/>
        <v>0</v>
      </c>
      <c r="Y839">
        <f t="shared" si="248"/>
        <v>0</v>
      </c>
      <c r="Z839">
        <f t="shared" si="249"/>
        <v>0</v>
      </c>
      <c r="AA839">
        <f t="shared" si="250"/>
        <v>0</v>
      </c>
      <c r="AB839">
        <f t="shared" si="251"/>
        <v>2</v>
      </c>
    </row>
    <row r="840" spans="1:28" x14ac:dyDescent="0.25">
      <c r="A840" s="2" t="s">
        <v>875</v>
      </c>
      <c r="B840" s="3">
        <v>4</v>
      </c>
      <c r="C840" s="3">
        <v>4</v>
      </c>
      <c r="D840" s="3">
        <v>34</v>
      </c>
      <c r="E840" s="3">
        <v>72.75</v>
      </c>
      <c r="F840" s="3">
        <v>230.75</v>
      </c>
      <c r="G840" s="3">
        <v>5</v>
      </c>
      <c r="H840" s="3">
        <v>56.120463999999991</v>
      </c>
      <c r="I840" s="3">
        <v>26</v>
      </c>
      <c r="J840" s="3">
        <v>28</v>
      </c>
      <c r="K840">
        <f t="shared" si="234"/>
        <v>30.650039560231928</v>
      </c>
      <c r="L840">
        <f t="shared" si="241"/>
        <v>0</v>
      </c>
      <c r="M840">
        <f t="shared" si="242"/>
        <v>0</v>
      </c>
      <c r="N840">
        <f t="shared" si="243"/>
        <v>0</v>
      </c>
      <c r="O840">
        <f t="shared" si="244"/>
        <v>1</v>
      </c>
      <c r="P840">
        <f t="shared" si="235"/>
        <v>0</v>
      </c>
      <c r="Q840">
        <f t="shared" si="236"/>
        <v>0</v>
      </c>
      <c r="R840">
        <f t="shared" si="237"/>
        <v>0</v>
      </c>
      <c r="S840">
        <f t="shared" si="238"/>
        <v>0</v>
      </c>
      <c r="T840">
        <f t="shared" si="239"/>
        <v>1</v>
      </c>
      <c r="U840">
        <f t="shared" si="240"/>
        <v>0</v>
      </c>
      <c r="V840">
        <f t="shared" si="245"/>
        <v>1</v>
      </c>
      <c r="W840">
        <f t="shared" si="246"/>
        <v>0</v>
      </c>
      <c r="X840">
        <f t="shared" si="247"/>
        <v>0</v>
      </c>
      <c r="Y840">
        <f t="shared" si="248"/>
        <v>0</v>
      </c>
      <c r="Z840">
        <f t="shared" si="249"/>
        <v>0</v>
      </c>
      <c r="AA840">
        <f t="shared" si="250"/>
        <v>0</v>
      </c>
      <c r="AB840">
        <f t="shared" si="251"/>
        <v>2</v>
      </c>
    </row>
    <row r="841" spans="1:28" x14ac:dyDescent="0.25">
      <c r="A841" s="2" t="s">
        <v>453</v>
      </c>
      <c r="B841" s="3">
        <v>4</v>
      </c>
      <c r="C841" s="3">
        <v>2</v>
      </c>
      <c r="D841" s="3">
        <v>34</v>
      </c>
      <c r="E841" s="3">
        <v>64</v>
      </c>
      <c r="F841" s="3">
        <v>147</v>
      </c>
      <c r="G841" s="3">
        <v>5</v>
      </c>
      <c r="H841" s="3">
        <v>70.765230000000003</v>
      </c>
      <c r="I841" s="3">
        <v>21</v>
      </c>
      <c r="J841" s="3">
        <v>29</v>
      </c>
      <c r="K841">
        <f t="shared" si="234"/>
        <v>25.229736328125</v>
      </c>
      <c r="L841">
        <f t="shared" si="241"/>
        <v>0</v>
      </c>
      <c r="M841">
        <f t="shared" si="242"/>
        <v>0</v>
      </c>
      <c r="N841">
        <f t="shared" si="243"/>
        <v>1</v>
      </c>
      <c r="O841">
        <f t="shared" si="244"/>
        <v>0</v>
      </c>
      <c r="P841">
        <f t="shared" si="235"/>
        <v>0</v>
      </c>
      <c r="Q841">
        <f t="shared" si="236"/>
        <v>0</v>
      </c>
      <c r="R841">
        <f t="shared" si="237"/>
        <v>0</v>
      </c>
      <c r="S841">
        <f t="shared" si="238"/>
        <v>1</v>
      </c>
      <c r="T841">
        <f t="shared" si="239"/>
        <v>0</v>
      </c>
      <c r="U841">
        <f t="shared" si="240"/>
        <v>0</v>
      </c>
      <c r="V841">
        <f t="shared" si="245"/>
        <v>0</v>
      </c>
      <c r="W841">
        <f t="shared" si="246"/>
        <v>1</v>
      </c>
      <c r="X841">
        <f t="shared" si="247"/>
        <v>0</v>
      </c>
      <c r="Y841">
        <f t="shared" si="248"/>
        <v>0</v>
      </c>
      <c r="Z841">
        <f t="shared" si="249"/>
        <v>1</v>
      </c>
      <c r="AA841">
        <f t="shared" si="250"/>
        <v>0</v>
      </c>
      <c r="AB841">
        <f t="shared" si="251"/>
        <v>8</v>
      </c>
    </row>
    <row r="842" spans="1:28" x14ac:dyDescent="0.25">
      <c r="A842" s="2" t="s">
        <v>466</v>
      </c>
      <c r="B842" s="3">
        <v>2</v>
      </c>
      <c r="C842" s="3">
        <v>2</v>
      </c>
      <c r="D842" s="3">
        <v>33</v>
      </c>
      <c r="E842" s="3">
        <v>64</v>
      </c>
      <c r="F842" s="3">
        <v>172</v>
      </c>
      <c r="G842" s="3">
        <v>2</v>
      </c>
      <c r="H842" s="3">
        <v>76.741960000000006</v>
      </c>
      <c r="I842" s="3">
        <v>27</v>
      </c>
      <c r="J842" s="3">
        <v>30</v>
      </c>
      <c r="K842">
        <f t="shared" si="234"/>
        <v>29.5205078125</v>
      </c>
      <c r="L842">
        <f t="shared" si="241"/>
        <v>0</v>
      </c>
      <c r="M842">
        <f t="shared" si="242"/>
        <v>0</v>
      </c>
      <c r="N842">
        <f t="shared" si="243"/>
        <v>1</v>
      </c>
      <c r="O842">
        <f t="shared" si="244"/>
        <v>0</v>
      </c>
      <c r="P842">
        <f t="shared" si="235"/>
        <v>0</v>
      </c>
      <c r="Q842">
        <f t="shared" si="236"/>
        <v>0</v>
      </c>
      <c r="R842">
        <f t="shared" si="237"/>
        <v>0</v>
      </c>
      <c r="S842">
        <f t="shared" si="238"/>
        <v>1</v>
      </c>
      <c r="T842">
        <f t="shared" si="239"/>
        <v>0</v>
      </c>
      <c r="U842">
        <f t="shared" si="240"/>
        <v>0</v>
      </c>
      <c r="V842">
        <f t="shared" si="245"/>
        <v>1</v>
      </c>
      <c r="W842">
        <f t="shared" si="246"/>
        <v>0</v>
      </c>
      <c r="X842">
        <f t="shared" si="247"/>
        <v>0</v>
      </c>
      <c r="Y842">
        <f t="shared" si="248"/>
        <v>0</v>
      </c>
      <c r="Z842">
        <f t="shared" si="249"/>
        <v>0</v>
      </c>
      <c r="AA842">
        <f t="shared" si="250"/>
        <v>0</v>
      </c>
      <c r="AB842">
        <f t="shared" si="251"/>
        <v>3</v>
      </c>
    </row>
    <row r="843" spans="1:28" x14ac:dyDescent="0.25">
      <c r="A843" s="2" t="s">
        <v>388</v>
      </c>
      <c r="B843" s="3">
        <v>3</v>
      </c>
      <c r="C843" s="3">
        <v>3</v>
      </c>
      <c r="D843" s="3">
        <v>33</v>
      </c>
      <c r="E843" s="3">
        <v>65.333333333333329</v>
      </c>
      <c r="F843" s="3">
        <v>171</v>
      </c>
      <c r="G843" s="3">
        <v>3</v>
      </c>
      <c r="H843" s="3">
        <v>78.417519999999996</v>
      </c>
      <c r="I843" s="3">
        <v>28</v>
      </c>
      <c r="J843" s="3">
        <v>29</v>
      </c>
      <c r="K843">
        <f t="shared" si="234"/>
        <v>28.163187213660979</v>
      </c>
      <c r="L843">
        <f t="shared" si="241"/>
        <v>0</v>
      </c>
      <c r="M843">
        <f t="shared" si="242"/>
        <v>0</v>
      </c>
      <c r="N843">
        <f t="shared" si="243"/>
        <v>1</v>
      </c>
      <c r="O843">
        <f t="shared" si="244"/>
        <v>0</v>
      </c>
      <c r="P843">
        <f t="shared" si="235"/>
        <v>0</v>
      </c>
      <c r="Q843">
        <f t="shared" si="236"/>
        <v>0</v>
      </c>
      <c r="R843">
        <f t="shared" si="237"/>
        <v>0</v>
      </c>
      <c r="S843">
        <f t="shared" si="238"/>
        <v>1</v>
      </c>
      <c r="T843">
        <f t="shared" si="239"/>
        <v>0</v>
      </c>
      <c r="U843">
        <f t="shared" si="240"/>
        <v>0</v>
      </c>
      <c r="V843">
        <f t="shared" si="245"/>
        <v>1</v>
      </c>
      <c r="W843">
        <f t="shared" si="246"/>
        <v>0</v>
      </c>
      <c r="X843">
        <f t="shared" si="247"/>
        <v>0</v>
      </c>
      <c r="Y843">
        <f t="shared" si="248"/>
        <v>0</v>
      </c>
      <c r="Z843">
        <f t="shared" si="249"/>
        <v>0</v>
      </c>
      <c r="AA843">
        <f t="shared" si="250"/>
        <v>0</v>
      </c>
      <c r="AB843">
        <f t="shared" si="251"/>
        <v>1</v>
      </c>
    </row>
    <row r="844" spans="1:28" x14ac:dyDescent="0.25">
      <c r="A844" s="2" t="s">
        <v>117</v>
      </c>
      <c r="B844" s="3">
        <v>8</v>
      </c>
      <c r="C844" s="3">
        <v>8</v>
      </c>
      <c r="D844" s="3">
        <v>33</v>
      </c>
      <c r="E844" s="3">
        <v>66.75</v>
      </c>
      <c r="F844" s="3">
        <v>150.375</v>
      </c>
      <c r="G844" s="3">
        <v>8</v>
      </c>
      <c r="H844" s="3">
        <v>62.02327300000001</v>
      </c>
      <c r="I844" s="3">
        <v>19</v>
      </c>
      <c r="J844" s="3">
        <v>30</v>
      </c>
      <c r="K844">
        <f t="shared" si="234"/>
        <v>23.726213020241552</v>
      </c>
      <c r="L844">
        <f t="shared" si="241"/>
        <v>0</v>
      </c>
      <c r="M844">
        <f t="shared" si="242"/>
        <v>1</v>
      </c>
      <c r="N844">
        <f t="shared" si="243"/>
        <v>0</v>
      </c>
      <c r="O844">
        <f t="shared" si="244"/>
        <v>0</v>
      </c>
      <c r="P844">
        <f t="shared" si="235"/>
        <v>1</v>
      </c>
      <c r="Q844">
        <f t="shared" si="236"/>
        <v>0</v>
      </c>
      <c r="R844">
        <f t="shared" si="237"/>
        <v>0</v>
      </c>
      <c r="S844">
        <f t="shared" si="238"/>
        <v>0</v>
      </c>
      <c r="T844">
        <f t="shared" si="239"/>
        <v>0</v>
      </c>
      <c r="U844">
        <f t="shared" si="240"/>
        <v>0</v>
      </c>
      <c r="V844">
        <f t="shared" si="245"/>
        <v>0</v>
      </c>
      <c r="W844">
        <f t="shared" si="246"/>
        <v>1</v>
      </c>
      <c r="X844">
        <f t="shared" si="247"/>
        <v>0</v>
      </c>
      <c r="Y844">
        <f t="shared" si="248"/>
        <v>1</v>
      </c>
      <c r="Z844">
        <f t="shared" si="249"/>
        <v>0</v>
      </c>
      <c r="AA844">
        <f t="shared" si="250"/>
        <v>0</v>
      </c>
      <c r="AB844">
        <f t="shared" si="251"/>
        <v>11</v>
      </c>
    </row>
    <row r="845" spans="1:28" x14ac:dyDescent="0.25">
      <c r="A845" s="2" t="s">
        <v>986</v>
      </c>
      <c r="B845" s="3">
        <v>2</v>
      </c>
      <c r="C845" s="3">
        <v>2</v>
      </c>
      <c r="D845" s="3">
        <v>33</v>
      </c>
      <c r="E845" s="3">
        <v>68.5</v>
      </c>
      <c r="F845" s="3">
        <v>190</v>
      </c>
      <c r="G845" s="3">
        <v>2</v>
      </c>
      <c r="H845" s="3">
        <v>74.179329999999993</v>
      </c>
      <c r="I845" s="3">
        <v>13</v>
      </c>
      <c r="J845" s="3">
        <v>24</v>
      </c>
      <c r="K845">
        <f t="shared" si="234"/>
        <v>28.466087697799562</v>
      </c>
      <c r="L845">
        <f t="shared" si="241"/>
        <v>0</v>
      </c>
      <c r="M845">
        <f t="shared" si="242"/>
        <v>0</v>
      </c>
      <c r="N845">
        <f t="shared" si="243"/>
        <v>1</v>
      </c>
      <c r="O845">
        <f t="shared" si="244"/>
        <v>0</v>
      </c>
      <c r="P845">
        <f t="shared" si="235"/>
        <v>0</v>
      </c>
      <c r="Q845">
        <f t="shared" si="236"/>
        <v>0</v>
      </c>
      <c r="R845">
        <f t="shared" si="237"/>
        <v>0</v>
      </c>
      <c r="S845">
        <f t="shared" si="238"/>
        <v>1</v>
      </c>
      <c r="T845">
        <f t="shared" si="239"/>
        <v>0</v>
      </c>
      <c r="U845">
        <f t="shared" si="240"/>
        <v>0</v>
      </c>
      <c r="V845">
        <f t="shared" si="245"/>
        <v>0</v>
      </c>
      <c r="W845">
        <f t="shared" si="246"/>
        <v>1</v>
      </c>
      <c r="X845">
        <f t="shared" si="247"/>
        <v>0</v>
      </c>
      <c r="Y845">
        <f t="shared" si="248"/>
        <v>0</v>
      </c>
      <c r="Z845">
        <f t="shared" si="249"/>
        <v>1</v>
      </c>
      <c r="AA845">
        <f t="shared" si="250"/>
        <v>0</v>
      </c>
      <c r="AB845">
        <f t="shared" si="251"/>
        <v>11</v>
      </c>
    </row>
    <row r="846" spans="1:28" x14ac:dyDescent="0.25">
      <c r="A846" s="2" t="s">
        <v>413</v>
      </c>
      <c r="B846" s="3">
        <v>8</v>
      </c>
      <c r="C846" s="3">
        <v>8</v>
      </c>
      <c r="D846" s="3">
        <v>34</v>
      </c>
      <c r="E846" s="3">
        <v>74.625</v>
      </c>
      <c r="F846" s="3">
        <v>274.75</v>
      </c>
      <c r="G846" s="3">
        <v>8</v>
      </c>
      <c r="H846" s="3">
        <v>67.452430000000007</v>
      </c>
      <c r="I846" s="3">
        <v>25</v>
      </c>
      <c r="J846" s="3">
        <v>29</v>
      </c>
      <c r="K846">
        <f t="shared" si="234"/>
        <v>34.683613488997189</v>
      </c>
      <c r="L846">
        <f t="shared" si="241"/>
        <v>0</v>
      </c>
      <c r="M846">
        <f t="shared" si="242"/>
        <v>0</v>
      </c>
      <c r="N846">
        <f t="shared" si="243"/>
        <v>0</v>
      </c>
      <c r="O846">
        <f t="shared" si="244"/>
        <v>1</v>
      </c>
      <c r="P846">
        <f t="shared" si="235"/>
        <v>0</v>
      </c>
      <c r="Q846">
        <f t="shared" si="236"/>
        <v>0</v>
      </c>
      <c r="R846">
        <f t="shared" si="237"/>
        <v>0</v>
      </c>
      <c r="S846">
        <f t="shared" si="238"/>
        <v>0</v>
      </c>
      <c r="T846">
        <f t="shared" si="239"/>
        <v>1</v>
      </c>
      <c r="U846">
        <f t="shared" si="240"/>
        <v>0</v>
      </c>
      <c r="V846">
        <f t="shared" si="245"/>
        <v>1</v>
      </c>
      <c r="W846">
        <f t="shared" si="246"/>
        <v>0</v>
      </c>
      <c r="X846">
        <f t="shared" si="247"/>
        <v>0</v>
      </c>
      <c r="Y846">
        <f t="shared" si="248"/>
        <v>0</v>
      </c>
      <c r="Z846">
        <f t="shared" si="249"/>
        <v>0</v>
      </c>
      <c r="AA846">
        <f t="shared" si="250"/>
        <v>0</v>
      </c>
      <c r="AB846">
        <f t="shared" si="251"/>
        <v>4</v>
      </c>
    </row>
    <row r="847" spans="1:28" x14ac:dyDescent="0.25">
      <c r="A847" s="2" t="s">
        <v>446</v>
      </c>
      <c r="B847" s="3">
        <v>11</v>
      </c>
      <c r="C847" s="3">
        <v>11</v>
      </c>
      <c r="D847" s="3">
        <v>44</v>
      </c>
      <c r="E847" s="3">
        <v>63.545454545454547</v>
      </c>
      <c r="F847" s="3">
        <v>139.90909090909091</v>
      </c>
      <c r="G847" s="3">
        <v>11</v>
      </c>
      <c r="H847" s="3">
        <v>66.683090000000007</v>
      </c>
      <c r="I847" s="3">
        <v>29</v>
      </c>
      <c r="J847" s="3">
        <v>30</v>
      </c>
      <c r="K847">
        <f t="shared" si="234"/>
        <v>24.357475731732027</v>
      </c>
      <c r="L847">
        <f t="shared" si="241"/>
        <v>0</v>
      </c>
      <c r="M847">
        <f t="shared" si="242"/>
        <v>1</v>
      </c>
      <c r="N847">
        <f t="shared" si="243"/>
        <v>0</v>
      </c>
      <c r="O847">
        <f t="shared" si="244"/>
        <v>0</v>
      </c>
      <c r="P847">
        <f t="shared" si="235"/>
        <v>1</v>
      </c>
      <c r="Q847">
        <f t="shared" si="236"/>
        <v>0</v>
      </c>
      <c r="R847">
        <f t="shared" si="237"/>
        <v>0</v>
      </c>
      <c r="S847">
        <f t="shared" si="238"/>
        <v>0</v>
      </c>
      <c r="T847">
        <f t="shared" si="239"/>
        <v>0</v>
      </c>
      <c r="U847">
        <f t="shared" si="240"/>
        <v>0</v>
      </c>
      <c r="V847">
        <f t="shared" si="245"/>
        <v>1</v>
      </c>
      <c r="W847">
        <f t="shared" si="246"/>
        <v>0</v>
      </c>
      <c r="X847">
        <f t="shared" si="247"/>
        <v>0</v>
      </c>
      <c r="Y847">
        <f t="shared" si="248"/>
        <v>0</v>
      </c>
      <c r="Z847">
        <f t="shared" si="249"/>
        <v>0</v>
      </c>
      <c r="AA847">
        <f t="shared" si="250"/>
        <v>0</v>
      </c>
      <c r="AB847">
        <f t="shared" si="251"/>
        <v>1</v>
      </c>
    </row>
    <row r="848" spans="1:28" x14ac:dyDescent="0.25">
      <c r="A848" s="2" t="s">
        <v>744</v>
      </c>
      <c r="B848" s="3">
        <v>6</v>
      </c>
      <c r="C848" s="3">
        <v>5</v>
      </c>
      <c r="D848" s="3">
        <v>33</v>
      </c>
      <c r="E848" s="3">
        <v>74.400000000000006</v>
      </c>
      <c r="F848" s="3">
        <v>206.66666666666666</v>
      </c>
      <c r="G848" s="3">
        <v>9</v>
      </c>
      <c r="H848" s="3">
        <v>59.485282999999995</v>
      </c>
      <c r="I848" s="3">
        <v>26</v>
      </c>
      <c r="J848" s="3">
        <v>30</v>
      </c>
      <c r="K848">
        <f t="shared" si="234"/>
        <v>26.247013142174428</v>
      </c>
      <c r="L848">
        <f t="shared" si="241"/>
        <v>0</v>
      </c>
      <c r="M848">
        <f t="shared" si="242"/>
        <v>0</v>
      </c>
      <c r="N848">
        <f t="shared" si="243"/>
        <v>1</v>
      </c>
      <c r="O848">
        <f t="shared" si="244"/>
        <v>0</v>
      </c>
      <c r="P848">
        <f t="shared" si="235"/>
        <v>0</v>
      </c>
      <c r="Q848">
        <f t="shared" si="236"/>
        <v>0</v>
      </c>
      <c r="R848">
        <f t="shared" si="237"/>
        <v>1</v>
      </c>
      <c r="S848">
        <f t="shared" si="238"/>
        <v>0</v>
      </c>
      <c r="T848">
        <f t="shared" si="239"/>
        <v>0</v>
      </c>
      <c r="U848">
        <f t="shared" si="240"/>
        <v>0</v>
      </c>
      <c r="V848">
        <f t="shared" si="245"/>
        <v>1</v>
      </c>
      <c r="W848">
        <f t="shared" si="246"/>
        <v>0</v>
      </c>
      <c r="X848">
        <f t="shared" si="247"/>
        <v>0</v>
      </c>
      <c r="Y848">
        <f t="shared" si="248"/>
        <v>0</v>
      </c>
      <c r="Z848">
        <f t="shared" si="249"/>
        <v>0</v>
      </c>
      <c r="AA848">
        <f t="shared" si="250"/>
        <v>0</v>
      </c>
      <c r="AB848">
        <f t="shared" si="251"/>
        <v>4</v>
      </c>
    </row>
    <row r="849" spans="1:28" x14ac:dyDescent="0.25">
      <c r="A849" s="2" t="s">
        <v>600</v>
      </c>
      <c r="B849" s="3">
        <v>4</v>
      </c>
      <c r="C849" s="3">
        <v>3</v>
      </c>
      <c r="D849" s="3">
        <v>34</v>
      </c>
      <c r="E849" s="3">
        <v>60.666666666666664</v>
      </c>
      <c r="F849" s="3">
        <v>147.5</v>
      </c>
      <c r="G849" s="3">
        <v>5</v>
      </c>
      <c r="H849" s="3">
        <v>45.185490000000001</v>
      </c>
      <c r="I849" s="3">
        <v>30</v>
      </c>
      <c r="J849" s="3">
        <v>30</v>
      </c>
      <c r="K849">
        <f t="shared" si="234"/>
        <v>28.173907136819228</v>
      </c>
      <c r="L849">
        <f t="shared" si="241"/>
        <v>0</v>
      </c>
      <c r="M849">
        <f t="shared" si="242"/>
        <v>0</v>
      </c>
      <c r="N849">
        <f t="shared" si="243"/>
        <v>1</v>
      </c>
      <c r="O849">
        <f t="shared" si="244"/>
        <v>0</v>
      </c>
      <c r="P849">
        <f t="shared" si="235"/>
        <v>0</v>
      </c>
      <c r="Q849">
        <f t="shared" si="236"/>
        <v>0</v>
      </c>
      <c r="R849">
        <f t="shared" si="237"/>
        <v>1</v>
      </c>
      <c r="S849">
        <f t="shared" si="238"/>
        <v>0</v>
      </c>
      <c r="T849">
        <f t="shared" si="239"/>
        <v>0</v>
      </c>
      <c r="U849">
        <f t="shared" si="240"/>
        <v>0</v>
      </c>
      <c r="V849">
        <f t="shared" si="245"/>
        <v>1</v>
      </c>
      <c r="W849">
        <f t="shared" si="246"/>
        <v>0</v>
      </c>
      <c r="X849">
        <f t="shared" si="247"/>
        <v>0</v>
      </c>
      <c r="Y849">
        <f t="shared" si="248"/>
        <v>0</v>
      </c>
      <c r="Z849">
        <f t="shared" si="249"/>
        <v>0</v>
      </c>
      <c r="AA849">
        <f t="shared" si="250"/>
        <v>0</v>
      </c>
      <c r="AB849">
        <f t="shared" si="251"/>
        <v>0</v>
      </c>
    </row>
    <row r="850" spans="1:28" x14ac:dyDescent="0.25">
      <c r="A850" s="2" t="s">
        <v>604</v>
      </c>
      <c r="B850" s="3">
        <v>5</v>
      </c>
      <c r="C850" s="3">
        <v>5</v>
      </c>
      <c r="D850" s="3">
        <v>33</v>
      </c>
      <c r="E850" s="3">
        <v>71.2</v>
      </c>
      <c r="F850" s="3">
        <v>242.4</v>
      </c>
      <c r="G850" s="3">
        <v>5</v>
      </c>
      <c r="H850" s="3">
        <v>65.051339999999996</v>
      </c>
      <c r="I850" s="3">
        <v>21</v>
      </c>
      <c r="J850" s="3">
        <v>27</v>
      </c>
      <c r="K850">
        <f t="shared" si="234"/>
        <v>33.614600429238727</v>
      </c>
      <c r="L850">
        <f t="shared" si="241"/>
        <v>0</v>
      </c>
      <c r="M850">
        <f t="shared" si="242"/>
        <v>0</v>
      </c>
      <c r="N850">
        <f t="shared" si="243"/>
        <v>0</v>
      </c>
      <c r="O850">
        <f t="shared" si="244"/>
        <v>1</v>
      </c>
      <c r="P850">
        <f t="shared" si="235"/>
        <v>0</v>
      </c>
      <c r="Q850">
        <f t="shared" si="236"/>
        <v>0</v>
      </c>
      <c r="R850">
        <f t="shared" si="237"/>
        <v>0</v>
      </c>
      <c r="S850">
        <f t="shared" si="238"/>
        <v>0</v>
      </c>
      <c r="T850">
        <f t="shared" si="239"/>
        <v>1</v>
      </c>
      <c r="U850">
        <f t="shared" si="240"/>
        <v>0</v>
      </c>
      <c r="V850">
        <f t="shared" si="245"/>
        <v>0</v>
      </c>
      <c r="W850">
        <f t="shared" si="246"/>
        <v>1</v>
      </c>
      <c r="X850">
        <f t="shared" si="247"/>
        <v>0</v>
      </c>
      <c r="Y850">
        <f t="shared" si="248"/>
        <v>0</v>
      </c>
      <c r="Z850">
        <f t="shared" si="249"/>
        <v>0</v>
      </c>
      <c r="AA850">
        <f t="shared" si="250"/>
        <v>1</v>
      </c>
      <c r="AB850">
        <f t="shared" si="251"/>
        <v>6</v>
      </c>
    </row>
    <row r="851" spans="1:28" x14ac:dyDescent="0.25">
      <c r="A851" s="2" t="s">
        <v>783</v>
      </c>
      <c r="B851" s="3">
        <v>3</v>
      </c>
      <c r="C851" s="3">
        <v>2</v>
      </c>
      <c r="D851" s="3">
        <v>34</v>
      </c>
      <c r="E851" s="3">
        <v>72</v>
      </c>
      <c r="F851" s="3">
        <v>232.66666666666666</v>
      </c>
      <c r="G851" s="3">
        <v>5</v>
      </c>
      <c r="H851" s="3">
        <v>48.558520000000001</v>
      </c>
      <c r="I851" s="3">
        <v>29</v>
      </c>
      <c r="J851" s="3">
        <v>30</v>
      </c>
      <c r="K851">
        <f t="shared" si="234"/>
        <v>31.551826131687243</v>
      </c>
      <c r="L851">
        <f t="shared" si="241"/>
        <v>0</v>
      </c>
      <c r="M851">
        <f t="shared" si="242"/>
        <v>0</v>
      </c>
      <c r="N851">
        <f t="shared" si="243"/>
        <v>0</v>
      </c>
      <c r="O851">
        <f t="shared" si="244"/>
        <v>1</v>
      </c>
      <c r="P851">
        <f t="shared" si="235"/>
        <v>0</v>
      </c>
      <c r="Q851">
        <f t="shared" si="236"/>
        <v>0</v>
      </c>
      <c r="R851">
        <f t="shared" si="237"/>
        <v>0</v>
      </c>
      <c r="S851">
        <f t="shared" si="238"/>
        <v>0</v>
      </c>
      <c r="T851">
        <f t="shared" si="239"/>
        <v>1</v>
      </c>
      <c r="U851">
        <f t="shared" si="240"/>
        <v>0</v>
      </c>
      <c r="V851">
        <f t="shared" si="245"/>
        <v>1</v>
      </c>
      <c r="W851">
        <f t="shared" si="246"/>
        <v>0</v>
      </c>
      <c r="X851">
        <f t="shared" si="247"/>
        <v>0</v>
      </c>
      <c r="Y851">
        <f t="shared" si="248"/>
        <v>0</v>
      </c>
      <c r="Z851">
        <f t="shared" si="249"/>
        <v>0</v>
      </c>
      <c r="AA851">
        <f t="shared" si="250"/>
        <v>0</v>
      </c>
      <c r="AB851">
        <f t="shared" si="251"/>
        <v>1</v>
      </c>
    </row>
    <row r="852" spans="1:28" x14ac:dyDescent="0.25">
      <c r="A852" s="2" t="s">
        <v>296</v>
      </c>
      <c r="B852" s="3">
        <v>9</v>
      </c>
      <c r="C852" s="3">
        <v>9</v>
      </c>
      <c r="D852" s="3">
        <v>34</v>
      </c>
      <c r="E852" s="3">
        <v>66</v>
      </c>
      <c r="F852" s="3">
        <v>159.88888888888889</v>
      </c>
      <c r="G852" s="3">
        <v>9</v>
      </c>
      <c r="H852" s="3">
        <v>62.973304999999996</v>
      </c>
      <c r="I852" s="3">
        <v>27</v>
      </c>
      <c r="J852" s="3">
        <v>29</v>
      </c>
      <c r="K852">
        <f t="shared" si="234"/>
        <v>25.803923069074585</v>
      </c>
      <c r="L852">
        <f t="shared" si="241"/>
        <v>0</v>
      </c>
      <c r="M852">
        <f t="shared" si="242"/>
        <v>0</v>
      </c>
      <c r="N852">
        <f t="shared" si="243"/>
        <v>1</v>
      </c>
      <c r="O852">
        <f t="shared" si="244"/>
        <v>0</v>
      </c>
      <c r="P852">
        <f t="shared" si="235"/>
        <v>0</v>
      </c>
      <c r="Q852">
        <f t="shared" si="236"/>
        <v>0</v>
      </c>
      <c r="R852">
        <f t="shared" si="237"/>
        <v>1</v>
      </c>
      <c r="S852">
        <f t="shared" si="238"/>
        <v>0</v>
      </c>
      <c r="T852">
        <f t="shared" si="239"/>
        <v>0</v>
      </c>
      <c r="U852">
        <f t="shared" si="240"/>
        <v>0</v>
      </c>
      <c r="V852">
        <f t="shared" si="245"/>
        <v>1</v>
      </c>
      <c r="W852">
        <f t="shared" si="246"/>
        <v>0</v>
      </c>
      <c r="X852">
        <f t="shared" si="247"/>
        <v>0</v>
      </c>
      <c r="Y852">
        <f t="shared" si="248"/>
        <v>0</v>
      </c>
      <c r="Z852">
        <f t="shared" si="249"/>
        <v>0</v>
      </c>
      <c r="AA852">
        <f t="shared" si="250"/>
        <v>0</v>
      </c>
      <c r="AB852">
        <f t="shared" si="251"/>
        <v>2</v>
      </c>
    </row>
    <row r="853" spans="1:28" x14ac:dyDescent="0.25">
      <c r="A853" s="2" t="s">
        <v>1152</v>
      </c>
      <c r="B853" s="3">
        <v>2</v>
      </c>
      <c r="C853" s="3">
        <v>2</v>
      </c>
      <c r="D853" s="3">
        <v>34</v>
      </c>
      <c r="E853" s="3">
        <v>62</v>
      </c>
      <c r="F853" s="3">
        <v>145.5</v>
      </c>
      <c r="G853" s="3">
        <v>2</v>
      </c>
      <c r="H853" s="3">
        <v>79.611230000000006</v>
      </c>
      <c r="I853" s="3">
        <v>16</v>
      </c>
      <c r="J853" s="3">
        <v>17</v>
      </c>
      <c r="K853">
        <f t="shared" si="234"/>
        <v>26.609391259105099</v>
      </c>
      <c r="L853">
        <f t="shared" si="241"/>
        <v>0</v>
      </c>
      <c r="M853">
        <f t="shared" si="242"/>
        <v>0</v>
      </c>
      <c r="N853">
        <f t="shared" si="243"/>
        <v>1</v>
      </c>
      <c r="O853">
        <f t="shared" si="244"/>
        <v>0</v>
      </c>
      <c r="P853">
        <f t="shared" si="235"/>
        <v>0</v>
      </c>
      <c r="Q853">
        <f t="shared" si="236"/>
        <v>0</v>
      </c>
      <c r="R853">
        <f t="shared" si="237"/>
        <v>0</v>
      </c>
      <c r="S853">
        <f t="shared" si="238"/>
        <v>1</v>
      </c>
      <c r="T853">
        <f t="shared" si="239"/>
        <v>0</v>
      </c>
      <c r="U853">
        <f t="shared" si="240"/>
        <v>0</v>
      </c>
      <c r="V853">
        <f t="shared" si="245"/>
        <v>0</v>
      </c>
      <c r="W853">
        <f t="shared" si="246"/>
        <v>1</v>
      </c>
      <c r="X853">
        <f t="shared" si="247"/>
        <v>0</v>
      </c>
      <c r="Y853">
        <f t="shared" si="248"/>
        <v>0</v>
      </c>
      <c r="Z853">
        <f t="shared" si="249"/>
        <v>1</v>
      </c>
      <c r="AA853">
        <f t="shared" si="250"/>
        <v>0</v>
      </c>
      <c r="AB853">
        <f t="shared" si="251"/>
        <v>1</v>
      </c>
    </row>
    <row r="854" spans="1:28" x14ac:dyDescent="0.25">
      <c r="A854" s="2" t="s">
        <v>371</v>
      </c>
      <c r="B854" s="3">
        <v>11</v>
      </c>
      <c r="C854" s="3">
        <v>10</v>
      </c>
      <c r="D854" s="3">
        <v>33</v>
      </c>
      <c r="E854" s="3">
        <v>66.8</v>
      </c>
      <c r="F854" s="3">
        <v>223.54545454545453</v>
      </c>
      <c r="G854" s="3">
        <v>11</v>
      </c>
      <c r="H854" s="3">
        <v>63.947980000000022</v>
      </c>
      <c r="I854" s="3">
        <v>27</v>
      </c>
      <c r="J854" s="3">
        <v>30</v>
      </c>
      <c r="K854">
        <f t="shared" si="234"/>
        <v>35.218288246587939</v>
      </c>
      <c r="L854">
        <f t="shared" si="241"/>
        <v>0</v>
      </c>
      <c r="M854">
        <f t="shared" si="242"/>
        <v>0</v>
      </c>
      <c r="N854">
        <f t="shared" si="243"/>
        <v>0</v>
      </c>
      <c r="O854">
        <f t="shared" si="244"/>
        <v>1</v>
      </c>
      <c r="P854">
        <f t="shared" si="235"/>
        <v>0</v>
      </c>
      <c r="Q854">
        <f t="shared" si="236"/>
        <v>0</v>
      </c>
      <c r="R854">
        <f t="shared" si="237"/>
        <v>0</v>
      </c>
      <c r="S854">
        <f t="shared" si="238"/>
        <v>0</v>
      </c>
      <c r="T854">
        <f t="shared" si="239"/>
        <v>1</v>
      </c>
      <c r="U854">
        <f t="shared" si="240"/>
        <v>0</v>
      </c>
      <c r="V854">
        <f t="shared" si="245"/>
        <v>1</v>
      </c>
      <c r="W854">
        <f t="shared" si="246"/>
        <v>0</v>
      </c>
      <c r="X854">
        <f t="shared" si="247"/>
        <v>0</v>
      </c>
      <c r="Y854">
        <f t="shared" si="248"/>
        <v>0</v>
      </c>
      <c r="Z854">
        <f t="shared" si="249"/>
        <v>0</v>
      </c>
      <c r="AA854">
        <f t="shared" si="250"/>
        <v>0</v>
      </c>
      <c r="AB854">
        <f t="shared" si="251"/>
        <v>3</v>
      </c>
    </row>
    <row r="855" spans="1:28" x14ac:dyDescent="0.25">
      <c r="A855" s="2" t="s">
        <v>1019</v>
      </c>
      <c r="B855" s="3">
        <v>3</v>
      </c>
      <c r="C855" s="3">
        <v>3</v>
      </c>
      <c r="D855" s="3">
        <v>23</v>
      </c>
      <c r="E855" s="3">
        <v>67</v>
      </c>
      <c r="F855" s="3">
        <v>168</v>
      </c>
      <c r="G855" s="3">
        <v>3</v>
      </c>
      <c r="H855" s="3">
        <v>73.902810000000002</v>
      </c>
      <c r="I855" s="3">
        <v>29</v>
      </c>
      <c r="J855" s="3">
        <v>30</v>
      </c>
      <c r="K855">
        <f t="shared" si="234"/>
        <v>26.309645800846514</v>
      </c>
      <c r="L855">
        <f t="shared" si="241"/>
        <v>0</v>
      </c>
      <c r="M855">
        <f t="shared" si="242"/>
        <v>0</v>
      </c>
      <c r="N855">
        <f t="shared" si="243"/>
        <v>1</v>
      </c>
      <c r="O855">
        <f t="shared" si="244"/>
        <v>0</v>
      </c>
      <c r="P855">
        <f t="shared" si="235"/>
        <v>0</v>
      </c>
      <c r="Q855">
        <f t="shared" si="236"/>
        <v>0</v>
      </c>
      <c r="R855">
        <f t="shared" si="237"/>
        <v>0</v>
      </c>
      <c r="S855">
        <f t="shared" si="238"/>
        <v>1</v>
      </c>
      <c r="T855">
        <f t="shared" si="239"/>
        <v>0</v>
      </c>
      <c r="U855">
        <f t="shared" si="240"/>
        <v>0</v>
      </c>
      <c r="V855">
        <f t="shared" si="245"/>
        <v>1</v>
      </c>
      <c r="W855">
        <f t="shared" si="246"/>
        <v>0</v>
      </c>
      <c r="X855">
        <f t="shared" si="247"/>
        <v>0</v>
      </c>
      <c r="Y855">
        <f t="shared" si="248"/>
        <v>0</v>
      </c>
      <c r="Z855">
        <f t="shared" si="249"/>
        <v>0</v>
      </c>
      <c r="AA855">
        <f t="shared" si="250"/>
        <v>0</v>
      </c>
      <c r="AB855">
        <f t="shared" si="251"/>
        <v>1</v>
      </c>
    </row>
    <row r="856" spans="1:28" x14ac:dyDescent="0.25">
      <c r="A856" s="2" t="s">
        <v>509</v>
      </c>
      <c r="B856" s="3">
        <v>4</v>
      </c>
      <c r="C856" s="3">
        <v>3</v>
      </c>
      <c r="D856" s="3">
        <v>33</v>
      </c>
      <c r="E856" s="3">
        <v>67.666666666666671</v>
      </c>
      <c r="F856" s="3">
        <v>200</v>
      </c>
      <c r="G856" s="3">
        <v>5</v>
      </c>
      <c r="H856" s="3">
        <v>46.310744999999997</v>
      </c>
      <c r="I856" s="3">
        <v>28</v>
      </c>
      <c r="J856" s="3">
        <v>30</v>
      </c>
      <c r="K856">
        <f t="shared" si="234"/>
        <v>30.706884418452276</v>
      </c>
      <c r="L856">
        <f t="shared" si="241"/>
        <v>0</v>
      </c>
      <c r="M856">
        <f t="shared" si="242"/>
        <v>0</v>
      </c>
      <c r="N856">
        <f t="shared" si="243"/>
        <v>0</v>
      </c>
      <c r="O856">
        <f t="shared" si="244"/>
        <v>1</v>
      </c>
      <c r="P856">
        <f t="shared" si="235"/>
        <v>0</v>
      </c>
      <c r="Q856">
        <f t="shared" si="236"/>
        <v>0</v>
      </c>
      <c r="R856">
        <f t="shared" si="237"/>
        <v>0</v>
      </c>
      <c r="S856">
        <f t="shared" si="238"/>
        <v>0</v>
      </c>
      <c r="T856">
        <f t="shared" si="239"/>
        <v>1</v>
      </c>
      <c r="U856">
        <f t="shared" si="240"/>
        <v>0</v>
      </c>
      <c r="V856">
        <f t="shared" si="245"/>
        <v>1</v>
      </c>
      <c r="W856">
        <f t="shared" si="246"/>
        <v>0</v>
      </c>
      <c r="X856">
        <f t="shared" si="247"/>
        <v>0</v>
      </c>
      <c r="Y856">
        <f t="shared" si="248"/>
        <v>0</v>
      </c>
      <c r="Z856">
        <f t="shared" si="249"/>
        <v>0</v>
      </c>
      <c r="AA856">
        <f t="shared" si="250"/>
        <v>0</v>
      </c>
      <c r="AB856">
        <f t="shared" si="251"/>
        <v>2</v>
      </c>
    </row>
    <row r="857" spans="1:28" x14ac:dyDescent="0.25">
      <c r="A857" s="2" t="s">
        <v>244</v>
      </c>
      <c r="B857" s="3">
        <v>7</v>
      </c>
      <c r="C857" s="3">
        <v>7</v>
      </c>
      <c r="D857" s="3">
        <v>33</v>
      </c>
      <c r="E857" s="3">
        <v>71.142857142857139</v>
      </c>
      <c r="F857" s="3">
        <v>189</v>
      </c>
      <c r="G857" s="3">
        <v>8</v>
      </c>
      <c r="H857" s="3">
        <v>65.527720000000002</v>
      </c>
      <c r="I857" s="3">
        <v>28</v>
      </c>
      <c r="J857" s="3">
        <v>30</v>
      </c>
      <c r="K857">
        <f t="shared" si="234"/>
        <v>26.25152416896502</v>
      </c>
      <c r="L857">
        <f t="shared" si="241"/>
        <v>0</v>
      </c>
      <c r="M857">
        <f t="shared" si="242"/>
        <v>0</v>
      </c>
      <c r="N857">
        <f t="shared" si="243"/>
        <v>1</v>
      </c>
      <c r="O857">
        <f t="shared" si="244"/>
        <v>0</v>
      </c>
      <c r="P857">
        <f t="shared" si="235"/>
        <v>0</v>
      </c>
      <c r="Q857">
        <f t="shared" si="236"/>
        <v>0</v>
      </c>
      <c r="R857">
        <f t="shared" si="237"/>
        <v>1</v>
      </c>
      <c r="S857">
        <f t="shared" si="238"/>
        <v>0</v>
      </c>
      <c r="T857">
        <f t="shared" si="239"/>
        <v>0</v>
      </c>
      <c r="U857">
        <f t="shared" si="240"/>
        <v>0</v>
      </c>
      <c r="V857">
        <f t="shared" si="245"/>
        <v>1</v>
      </c>
      <c r="W857">
        <f t="shared" si="246"/>
        <v>0</v>
      </c>
      <c r="X857">
        <f t="shared" si="247"/>
        <v>0</v>
      </c>
      <c r="Y857">
        <f t="shared" si="248"/>
        <v>0</v>
      </c>
      <c r="Z857">
        <f t="shared" si="249"/>
        <v>0</v>
      </c>
      <c r="AA857">
        <f t="shared" si="250"/>
        <v>0</v>
      </c>
      <c r="AB857">
        <f t="shared" si="251"/>
        <v>2</v>
      </c>
    </row>
    <row r="858" spans="1:28" x14ac:dyDescent="0.25">
      <c r="A858" s="2" t="s">
        <v>639</v>
      </c>
      <c r="B858" s="3">
        <v>13</v>
      </c>
      <c r="C858" s="3">
        <v>6</v>
      </c>
      <c r="D858" s="3">
        <v>34</v>
      </c>
      <c r="E858" s="3">
        <v>69.166666666666671</v>
      </c>
      <c r="F858" s="3">
        <v>178.76923076923077</v>
      </c>
      <c r="G858" s="3">
        <v>13</v>
      </c>
      <c r="H858" s="3">
        <v>71.945244000000002</v>
      </c>
      <c r="I858" s="3">
        <v>26</v>
      </c>
      <c r="J858" s="3">
        <v>30</v>
      </c>
      <c r="K858">
        <f t="shared" si="234"/>
        <v>26.26965708989805</v>
      </c>
      <c r="L858">
        <f t="shared" si="241"/>
        <v>0</v>
      </c>
      <c r="M858">
        <f t="shared" si="242"/>
        <v>0</v>
      </c>
      <c r="N858">
        <f t="shared" si="243"/>
        <v>1</v>
      </c>
      <c r="O858">
        <f t="shared" si="244"/>
        <v>0</v>
      </c>
      <c r="P858">
        <f t="shared" si="235"/>
        <v>0</v>
      </c>
      <c r="Q858">
        <f t="shared" si="236"/>
        <v>0</v>
      </c>
      <c r="R858">
        <f t="shared" si="237"/>
        <v>0</v>
      </c>
      <c r="S858">
        <f t="shared" si="238"/>
        <v>1</v>
      </c>
      <c r="T858">
        <f t="shared" si="239"/>
        <v>0</v>
      </c>
      <c r="U858">
        <f t="shared" si="240"/>
        <v>0</v>
      </c>
      <c r="V858">
        <f t="shared" si="245"/>
        <v>1</v>
      </c>
      <c r="W858">
        <f t="shared" si="246"/>
        <v>0</v>
      </c>
      <c r="X858">
        <f t="shared" si="247"/>
        <v>0</v>
      </c>
      <c r="Y858">
        <f t="shared" si="248"/>
        <v>0</v>
      </c>
      <c r="Z858">
        <f t="shared" si="249"/>
        <v>0</v>
      </c>
      <c r="AA858">
        <f t="shared" si="250"/>
        <v>0</v>
      </c>
      <c r="AB858">
        <f t="shared" si="251"/>
        <v>4</v>
      </c>
    </row>
    <row r="859" spans="1:28" x14ac:dyDescent="0.25">
      <c r="A859" s="2" t="s">
        <v>273</v>
      </c>
      <c r="B859" s="3">
        <v>6</v>
      </c>
      <c r="C859" s="3">
        <v>6</v>
      </c>
      <c r="D859" s="3">
        <v>34</v>
      </c>
      <c r="E859" s="3">
        <v>64</v>
      </c>
      <c r="F859" s="3">
        <v>126.16666666666667</v>
      </c>
      <c r="G859" s="3">
        <v>7</v>
      </c>
      <c r="H859" s="3">
        <v>65.106093999999999</v>
      </c>
      <c r="I859" s="3">
        <v>14</v>
      </c>
      <c r="J859" s="3">
        <v>30</v>
      </c>
      <c r="K859">
        <f t="shared" si="234"/>
        <v>21.654093424479168</v>
      </c>
      <c r="L859">
        <f t="shared" si="241"/>
        <v>0</v>
      </c>
      <c r="M859">
        <f t="shared" si="242"/>
        <v>1</v>
      </c>
      <c r="N859">
        <f t="shared" si="243"/>
        <v>0</v>
      </c>
      <c r="O859">
        <f t="shared" si="244"/>
        <v>0</v>
      </c>
      <c r="P859">
        <f t="shared" si="235"/>
        <v>1</v>
      </c>
      <c r="Q859">
        <f t="shared" si="236"/>
        <v>0</v>
      </c>
      <c r="R859">
        <f t="shared" si="237"/>
        <v>0</v>
      </c>
      <c r="S859">
        <f t="shared" si="238"/>
        <v>0</v>
      </c>
      <c r="T859">
        <f t="shared" si="239"/>
        <v>0</v>
      </c>
      <c r="U859">
        <f t="shared" si="240"/>
        <v>0</v>
      </c>
      <c r="V859">
        <f t="shared" si="245"/>
        <v>0</v>
      </c>
      <c r="W859">
        <f t="shared" si="246"/>
        <v>1</v>
      </c>
      <c r="X859">
        <f t="shared" si="247"/>
        <v>0</v>
      </c>
      <c r="Y859">
        <f t="shared" si="248"/>
        <v>1</v>
      </c>
      <c r="Z859">
        <f t="shared" si="249"/>
        <v>0</v>
      </c>
      <c r="AA859">
        <f t="shared" si="250"/>
        <v>0</v>
      </c>
      <c r="AB859">
        <f t="shared" si="251"/>
        <v>16</v>
      </c>
    </row>
    <row r="860" spans="1:28" x14ac:dyDescent="0.25">
      <c r="A860" s="2" t="s">
        <v>849</v>
      </c>
      <c r="B860" s="3">
        <v>3</v>
      </c>
      <c r="C860" s="3">
        <v>3</v>
      </c>
      <c r="D860" s="3">
        <v>34</v>
      </c>
      <c r="E860" s="3">
        <v>69</v>
      </c>
      <c r="F860" s="3">
        <v>182.33333333333334</v>
      </c>
      <c r="G860" s="3">
        <v>3</v>
      </c>
      <c r="H860" s="3">
        <v>72.476389999999995</v>
      </c>
      <c r="I860" s="3">
        <v>27</v>
      </c>
      <c r="J860" s="3">
        <v>29</v>
      </c>
      <c r="K860">
        <f t="shared" si="234"/>
        <v>26.922985367219773</v>
      </c>
      <c r="L860">
        <f t="shared" si="241"/>
        <v>0</v>
      </c>
      <c r="M860">
        <f t="shared" si="242"/>
        <v>0</v>
      </c>
      <c r="N860">
        <f t="shared" si="243"/>
        <v>1</v>
      </c>
      <c r="O860">
        <f t="shared" si="244"/>
        <v>0</v>
      </c>
      <c r="P860">
        <f t="shared" si="235"/>
        <v>0</v>
      </c>
      <c r="Q860">
        <f t="shared" si="236"/>
        <v>0</v>
      </c>
      <c r="R860">
        <f t="shared" si="237"/>
        <v>0</v>
      </c>
      <c r="S860">
        <f t="shared" si="238"/>
        <v>1</v>
      </c>
      <c r="T860">
        <f t="shared" si="239"/>
        <v>0</v>
      </c>
      <c r="U860">
        <f t="shared" si="240"/>
        <v>0</v>
      </c>
      <c r="V860">
        <f t="shared" si="245"/>
        <v>1</v>
      </c>
      <c r="W860">
        <f t="shared" si="246"/>
        <v>0</v>
      </c>
      <c r="X860">
        <f t="shared" si="247"/>
        <v>0</v>
      </c>
      <c r="Y860">
        <f t="shared" si="248"/>
        <v>0</v>
      </c>
      <c r="Z860">
        <f t="shared" si="249"/>
        <v>0</v>
      </c>
      <c r="AA860">
        <f t="shared" si="250"/>
        <v>0</v>
      </c>
      <c r="AB860">
        <f t="shared" si="251"/>
        <v>2</v>
      </c>
    </row>
    <row r="861" spans="1:28" x14ac:dyDescent="0.25">
      <c r="A861" s="2" t="s">
        <v>46</v>
      </c>
      <c r="B861" s="3">
        <v>5</v>
      </c>
      <c r="C861" s="3">
        <v>5</v>
      </c>
      <c r="D861" s="3">
        <v>33</v>
      </c>
      <c r="E861" s="3">
        <v>61</v>
      </c>
      <c r="F861" s="3">
        <v>124.6</v>
      </c>
      <c r="G861" s="3">
        <v>5</v>
      </c>
      <c r="H861" s="3">
        <v>82.264206000000001</v>
      </c>
      <c r="I861" s="3">
        <v>26</v>
      </c>
      <c r="J861" s="3">
        <v>30</v>
      </c>
      <c r="K861">
        <f t="shared" si="234"/>
        <v>23.540392367643104</v>
      </c>
      <c r="L861">
        <f t="shared" si="241"/>
        <v>0</v>
      </c>
      <c r="M861">
        <f t="shared" si="242"/>
        <v>1</v>
      </c>
      <c r="N861">
        <f t="shared" si="243"/>
        <v>0</v>
      </c>
      <c r="O861">
        <f t="shared" si="244"/>
        <v>0</v>
      </c>
      <c r="P861">
        <f t="shared" si="235"/>
        <v>0</v>
      </c>
      <c r="Q861">
        <f t="shared" si="236"/>
        <v>1</v>
      </c>
      <c r="R861">
        <f t="shared" si="237"/>
        <v>0</v>
      </c>
      <c r="S861">
        <f t="shared" si="238"/>
        <v>0</v>
      </c>
      <c r="T861">
        <f t="shared" si="239"/>
        <v>0</v>
      </c>
      <c r="U861">
        <f t="shared" si="240"/>
        <v>0</v>
      </c>
      <c r="V861">
        <f t="shared" si="245"/>
        <v>1</v>
      </c>
      <c r="W861">
        <f t="shared" si="246"/>
        <v>0</v>
      </c>
      <c r="X861">
        <f t="shared" si="247"/>
        <v>0</v>
      </c>
      <c r="Y861">
        <f t="shared" si="248"/>
        <v>0</v>
      </c>
      <c r="Z861">
        <f t="shared" si="249"/>
        <v>0</v>
      </c>
      <c r="AA861">
        <f t="shared" si="250"/>
        <v>0</v>
      </c>
      <c r="AB861">
        <f t="shared" si="251"/>
        <v>4</v>
      </c>
    </row>
    <row r="862" spans="1:28" x14ac:dyDescent="0.25">
      <c r="A862" s="2" t="s">
        <v>1115</v>
      </c>
      <c r="B862" s="3">
        <v>2</v>
      </c>
      <c r="C862" s="3">
        <v>2</v>
      </c>
      <c r="D862" s="3">
        <v>23</v>
      </c>
      <c r="E862" s="3">
        <v>70</v>
      </c>
      <c r="F862" s="3">
        <v>271.5</v>
      </c>
      <c r="G862" s="3">
        <v>2</v>
      </c>
      <c r="H862" s="3">
        <v>66.880219999999994</v>
      </c>
      <c r="I862" s="3">
        <v>28</v>
      </c>
      <c r="J862" s="3">
        <v>29</v>
      </c>
      <c r="K862">
        <f t="shared" si="234"/>
        <v>38.951938775510207</v>
      </c>
      <c r="L862">
        <f t="shared" si="241"/>
        <v>0</v>
      </c>
      <c r="M862">
        <f t="shared" si="242"/>
        <v>0</v>
      </c>
      <c r="N862">
        <f t="shared" si="243"/>
        <v>0</v>
      </c>
      <c r="O862">
        <f t="shared" si="244"/>
        <v>1</v>
      </c>
      <c r="P862">
        <f t="shared" si="235"/>
        <v>0</v>
      </c>
      <c r="Q862">
        <f t="shared" si="236"/>
        <v>0</v>
      </c>
      <c r="R862">
        <f t="shared" si="237"/>
        <v>0</v>
      </c>
      <c r="S862">
        <f t="shared" si="238"/>
        <v>0</v>
      </c>
      <c r="T862">
        <f t="shared" si="239"/>
        <v>1</v>
      </c>
      <c r="U862">
        <f t="shared" si="240"/>
        <v>0</v>
      </c>
      <c r="V862">
        <f t="shared" si="245"/>
        <v>1</v>
      </c>
      <c r="W862">
        <f t="shared" si="246"/>
        <v>0</v>
      </c>
      <c r="X862">
        <f t="shared" si="247"/>
        <v>0</v>
      </c>
      <c r="Y862">
        <f t="shared" si="248"/>
        <v>0</v>
      </c>
      <c r="Z862">
        <f t="shared" si="249"/>
        <v>0</v>
      </c>
      <c r="AA862">
        <f t="shared" si="250"/>
        <v>0</v>
      </c>
      <c r="AB862">
        <f t="shared" si="251"/>
        <v>1</v>
      </c>
    </row>
    <row r="863" spans="1:28" x14ac:dyDescent="0.25">
      <c r="A863" s="2" t="s">
        <v>662</v>
      </c>
      <c r="B863" s="3">
        <v>4</v>
      </c>
      <c r="C863" s="3">
        <v>3</v>
      </c>
      <c r="D863" s="3">
        <v>23</v>
      </c>
      <c r="E863" s="3">
        <v>64.333333333333329</v>
      </c>
      <c r="F863" s="3">
        <v>137.5</v>
      </c>
      <c r="G863" s="3">
        <v>4</v>
      </c>
      <c r="H863" s="3">
        <v>47.783709999999999</v>
      </c>
      <c r="I863" s="3">
        <v>29</v>
      </c>
      <c r="J863" s="3">
        <v>30</v>
      </c>
      <c r="K863">
        <f t="shared" si="234"/>
        <v>23.355324975167122</v>
      </c>
      <c r="L863">
        <f t="shared" si="241"/>
        <v>0</v>
      </c>
      <c r="M863">
        <f t="shared" si="242"/>
        <v>1</v>
      </c>
      <c r="N863">
        <f t="shared" si="243"/>
        <v>0</v>
      </c>
      <c r="O863">
        <f t="shared" si="244"/>
        <v>0</v>
      </c>
      <c r="P863">
        <f t="shared" si="235"/>
        <v>1</v>
      </c>
      <c r="Q863">
        <f t="shared" si="236"/>
        <v>0</v>
      </c>
      <c r="R863">
        <f t="shared" si="237"/>
        <v>0</v>
      </c>
      <c r="S863">
        <f t="shared" si="238"/>
        <v>0</v>
      </c>
      <c r="T863">
        <f t="shared" si="239"/>
        <v>0</v>
      </c>
      <c r="U863">
        <f t="shared" si="240"/>
        <v>0</v>
      </c>
      <c r="V863">
        <f t="shared" si="245"/>
        <v>1</v>
      </c>
      <c r="W863">
        <f t="shared" si="246"/>
        <v>0</v>
      </c>
      <c r="X863">
        <f t="shared" si="247"/>
        <v>0</v>
      </c>
      <c r="Y863">
        <f t="shared" si="248"/>
        <v>0</v>
      </c>
      <c r="Z863">
        <f t="shared" si="249"/>
        <v>0</v>
      </c>
      <c r="AA863">
        <f t="shared" si="250"/>
        <v>0</v>
      </c>
      <c r="AB863">
        <f t="shared" si="251"/>
        <v>1</v>
      </c>
    </row>
    <row r="864" spans="1:28" x14ac:dyDescent="0.25">
      <c r="A864" s="2" t="s">
        <v>1056</v>
      </c>
      <c r="B864" s="3">
        <v>2</v>
      </c>
      <c r="C864" s="3">
        <v>2</v>
      </c>
      <c r="D864" s="3">
        <v>44</v>
      </c>
      <c r="E864" s="3">
        <v>71</v>
      </c>
      <c r="F864" s="3">
        <v>186</v>
      </c>
      <c r="G864" s="3">
        <v>2</v>
      </c>
      <c r="H864" s="3">
        <v>68.164270000000002</v>
      </c>
      <c r="I864" s="3">
        <v>30</v>
      </c>
      <c r="J864" s="3">
        <v>30</v>
      </c>
      <c r="K864">
        <f t="shared" si="234"/>
        <v>25.938901011704026</v>
      </c>
      <c r="L864">
        <f t="shared" si="241"/>
        <v>0</v>
      </c>
      <c r="M864">
        <f t="shared" si="242"/>
        <v>0</v>
      </c>
      <c r="N864">
        <f t="shared" si="243"/>
        <v>1</v>
      </c>
      <c r="O864">
        <f t="shared" si="244"/>
        <v>0</v>
      </c>
      <c r="P864">
        <f t="shared" si="235"/>
        <v>0</v>
      </c>
      <c r="Q864">
        <f t="shared" si="236"/>
        <v>0</v>
      </c>
      <c r="R864">
        <f t="shared" si="237"/>
        <v>0</v>
      </c>
      <c r="S864">
        <f t="shared" si="238"/>
        <v>1</v>
      </c>
      <c r="T864">
        <f t="shared" si="239"/>
        <v>0</v>
      </c>
      <c r="U864">
        <f t="shared" si="240"/>
        <v>0</v>
      </c>
      <c r="V864">
        <f t="shared" si="245"/>
        <v>1</v>
      </c>
      <c r="W864">
        <f t="shared" si="246"/>
        <v>0</v>
      </c>
      <c r="X864">
        <f t="shared" si="247"/>
        <v>0</v>
      </c>
      <c r="Y864">
        <f t="shared" si="248"/>
        <v>0</v>
      </c>
      <c r="Z864">
        <f t="shared" si="249"/>
        <v>0</v>
      </c>
      <c r="AA864">
        <f t="shared" si="250"/>
        <v>0</v>
      </c>
      <c r="AB864">
        <f t="shared" si="251"/>
        <v>0</v>
      </c>
    </row>
    <row r="865" spans="1:28" x14ac:dyDescent="0.25">
      <c r="A865" s="2" t="s">
        <v>660</v>
      </c>
      <c r="B865" s="3">
        <v>8</v>
      </c>
      <c r="C865" s="3">
        <v>8</v>
      </c>
      <c r="D865" s="3">
        <v>33</v>
      </c>
      <c r="E865" s="3">
        <v>63.25</v>
      </c>
      <c r="F865" s="3">
        <v>145.75</v>
      </c>
      <c r="G865" s="3">
        <v>9</v>
      </c>
      <c r="H865" s="3">
        <v>74.036963999999998</v>
      </c>
      <c r="I865" s="3">
        <v>28</v>
      </c>
      <c r="J865" s="3">
        <v>30</v>
      </c>
      <c r="K865">
        <f t="shared" si="234"/>
        <v>25.611960818009969</v>
      </c>
      <c r="L865">
        <f t="shared" si="241"/>
        <v>0</v>
      </c>
      <c r="M865">
        <f t="shared" si="242"/>
        <v>0</v>
      </c>
      <c r="N865">
        <f t="shared" si="243"/>
        <v>1</v>
      </c>
      <c r="O865">
        <f t="shared" si="244"/>
        <v>0</v>
      </c>
      <c r="P865">
        <f t="shared" si="235"/>
        <v>0</v>
      </c>
      <c r="Q865">
        <f t="shared" si="236"/>
        <v>0</v>
      </c>
      <c r="R865">
        <f t="shared" si="237"/>
        <v>0</v>
      </c>
      <c r="S865">
        <f t="shared" si="238"/>
        <v>1</v>
      </c>
      <c r="T865">
        <f t="shared" si="239"/>
        <v>0</v>
      </c>
      <c r="U865">
        <f t="shared" si="240"/>
        <v>0</v>
      </c>
      <c r="V865">
        <f t="shared" si="245"/>
        <v>1</v>
      </c>
      <c r="W865">
        <f t="shared" si="246"/>
        <v>0</v>
      </c>
      <c r="X865">
        <f t="shared" si="247"/>
        <v>0</v>
      </c>
      <c r="Y865">
        <f t="shared" si="248"/>
        <v>0</v>
      </c>
      <c r="Z865">
        <f t="shared" si="249"/>
        <v>0</v>
      </c>
      <c r="AA865">
        <f t="shared" si="250"/>
        <v>0</v>
      </c>
      <c r="AB865">
        <f t="shared" si="251"/>
        <v>2</v>
      </c>
    </row>
    <row r="866" spans="1:28" x14ac:dyDescent="0.25">
      <c r="A866" s="2" t="s">
        <v>961</v>
      </c>
      <c r="B866" s="3">
        <v>8</v>
      </c>
      <c r="C866" s="3">
        <v>8</v>
      </c>
      <c r="D866" s="3">
        <v>23</v>
      </c>
      <c r="E866" s="3">
        <v>63</v>
      </c>
      <c r="F866" s="3">
        <v>119.75</v>
      </c>
      <c r="G866" s="3">
        <v>8</v>
      </c>
      <c r="H866" s="3">
        <v>65.858999999999995</v>
      </c>
      <c r="I866" s="3">
        <v>26</v>
      </c>
      <c r="J866" s="3">
        <v>30</v>
      </c>
      <c r="K866">
        <f t="shared" si="234"/>
        <v>21.210443436633913</v>
      </c>
      <c r="L866">
        <f t="shared" si="241"/>
        <v>0</v>
      </c>
      <c r="M866">
        <f t="shared" si="242"/>
        <v>1</v>
      </c>
      <c r="N866">
        <f t="shared" si="243"/>
        <v>0</v>
      </c>
      <c r="O866">
        <f t="shared" si="244"/>
        <v>0</v>
      </c>
      <c r="P866">
        <f t="shared" si="235"/>
        <v>1</v>
      </c>
      <c r="Q866">
        <f t="shared" si="236"/>
        <v>0</v>
      </c>
      <c r="R866">
        <f t="shared" si="237"/>
        <v>0</v>
      </c>
      <c r="S866">
        <f t="shared" si="238"/>
        <v>0</v>
      </c>
      <c r="T866">
        <f t="shared" si="239"/>
        <v>0</v>
      </c>
      <c r="U866">
        <f t="shared" si="240"/>
        <v>0</v>
      </c>
      <c r="V866">
        <f t="shared" si="245"/>
        <v>1</v>
      </c>
      <c r="W866">
        <f t="shared" si="246"/>
        <v>0</v>
      </c>
      <c r="X866">
        <f t="shared" si="247"/>
        <v>0</v>
      </c>
      <c r="Y866">
        <f t="shared" si="248"/>
        <v>0</v>
      </c>
      <c r="Z866">
        <f t="shared" si="249"/>
        <v>0</v>
      </c>
      <c r="AA866">
        <f t="shared" si="250"/>
        <v>0</v>
      </c>
      <c r="AB866">
        <f t="shared" si="251"/>
        <v>4</v>
      </c>
    </row>
    <row r="867" spans="1:28" x14ac:dyDescent="0.25">
      <c r="A867" s="2" t="s">
        <v>521</v>
      </c>
      <c r="B867" s="3">
        <v>6</v>
      </c>
      <c r="C867" s="3">
        <v>6</v>
      </c>
      <c r="D867" s="3">
        <v>23</v>
      </c>
      <c r="E867" s="3">
        <v>70</v>
      </c>
      <c r="F867" s="3">
        <v>170.5</v>
      </c>
      <c r="G867" s="3">
        <v>6</v>
      </c>
      <c r="H867" s="3">
        <v>82.992470000000012</v>
      </c>
      <c r="I867" s="3">
        <v>26</v>
      </c>
      <c r="J867" s="3">
        <v>29</v>
      </c>
      <c r="K867">
        <f t="shared" si="234"/>
        <v>24.461530612244896</v>
      </c>
      <c r="L867">
        <f t="shared" si="241"/>
        <v>0</v>
      </c>
      <c r="M867">
        <f t="shared" si="242"/>
        <v>1</v>
      </c>
      <c r="N867">
        <f t="shared" si="243"/>
        <v>0</v>
      </c>
      <c r="O867">
        <f t="shared" si="244"/>
        <v>0</v>
      </c>
      <c r="P867">
        <f t="shared" si="235"/>
        <v>0</v>
      </c>
      <c r="Q867">
        <f t="shared" si="236"/>
        <v>1</v>
      </c>
      <c r="R867">
        <f t="shared" si="237"/>
        <v>0</v>
      </c>
      <c r="S867">
        <f t="shared" si="238"/>
        <v>0</v>
      </c>
      <c r="T867">
        <f t="shared" si="239"/>
        <v>0</v>
      </c>
      <c r="U867">
        <f t="shared" si="240"/>
        <v>0</v>
      </c>
      <c r="V867">
        <f t="shared" si="245"/>
        <v>1</v>
      </c>
      <c r="W867">
        <f t="shared" si="246"/>
        <v>0</v>
      </c>
      <c r="X867">
        <f t="shared" si="247"/>
        <v>0</v>
      </c>
      <c r="Y867">
        <f t="shared" si="248"/>
        <v>0</v>
      </c>
      <c r="Z867">
        <f t="shared" si="249"/>
        <v>0</v>
      </c>
      <c r="AA867">
        <f t="shared" si="250"/>
        <v>0</v>
      </c>
      <c r="AB867">
        <f t="shared" si="251"/>
        <v>3</v>
      </c>
    </row>
    <row r="868" spans="1:28" x14ac:dyDescent="0.25">
      <c r="A868" s="2" t="s">
        <v>279</v>
      </c>
      <c r="B868" s="3">
        <v>3</v>
      </c>
      <c r="C868" s="3">
        <v>3</v>
      </c>
      <c r="D868" s="3">
        <v>34</v>
      </c>
      <c r="E868" s="3">
        <v>64</v>
      </c>
      <c r="F868" s="3">
        <v>172.66666666666666</v>
      </c>
      <c r="G868" s="3">
        <v>3</v>
      </c>
      <c r="H868" s="3">
        <v>75.915120000000002</v>
      </c>
      <c r="I868" s="3">
        <v>19</v>
      </c>
      <c r="J868" s="3">
        <v>30</v>
      </c>
      <c r="K868">
        <f t="shared" si="234"/>
        <v>29.634928385416664</v>
      </c>
      <c r="L868">
        <f t="shared" si="241"/>
        <v>0</v>
      </c>
      <c r="M868">
        <f t="shared" si="242"/>
        <v>0</v>
      </c>
      <c r="N868">
        <f t="shared" si="243"/>
        <v>1</v>
      </c>
      <c r="O868">
        <f t="shared" si="244"/>
        <v>0</v>
      </c>
      <c r="P868">
        <f t="shared" si="235"/>
        <v>0</v>
      </c>
      <c r="Q868">
        <f t="shared" si="236"/>
        <v>0</v>
      </c>
      <c r="R868">
        <f t="shared" si="237"/>
        <v>0</v>
      </c>
      <c r="S868">
        <f t="shared" si="238"/>
        <v>1</v>
      </c>
      <c r="T868">
        <f t="shared" si="239"/>
        <v>0</v>
      </c>
      <c r="U868">
        <f t="shared" si="240"/>
        <v>0</v>
      </c>
      <c r="V868">
        <f t="shared" si="245"/>
        <v>0</v>
      </c>
      <c r="W868">
        <f t="shared" si="246"/>
        <v>1</v>
      </c>
      <c r="X868">
        <f t="shared" si="247"/>
        <v>0</v>
      </c>
      <c r="Y868">
        <f t="shared" si="248"/>
        <v>0</v>
      </c>
      <c r="Z868">
        <f t="shared" si="249"/>
        <v>1</v>
      </c>
      <c r="AA868">
        <f t="shared" si="250"/>
        <v>0</v>
      </c>
      <c r="AB868">
        <f t="shared" si="251"/>
        <v>11</v>
      </c>
    </row>
    <row r="869" spans="1:28" x14ac:dyDescent="0.25">
      <c r="A869" s="2" t="s">
        <v>628</v>
      </c>
      <c r="B869" s="3">
        <v>2</v>
      </c>
      <c r="C869" s="3">
        <v>2</v>
      </c>
      <c r="D869" s="3">
        <v>23</v>
      </c>
      <c r="E869" s="3">
        <v>71.5</v>
      </c>
      <c r="F869" s="3">
        <v>178</v>
      </c>
      <c r="G869" s="3">
        <v>3</v>
      </c>
      <c r="H869" s="3">
        <v>57.420943999999999</v>
      </c>
      <c r="I869" s="3">
        <v>29</v>
      </c>
      <c r="J869" s="3">
        <v>30</v>
      </c>
      <c r="K869">
        <f t="shared" si="234"/>
        <v>24.477284952809427</v>
      </c>
      <c r="L869">
        <f t="shared" si="241"/>
        <v>0</v>
      </c>
      <c r="M869">
        <f t="shared" si="242"/>
        <v>1</v>
      </c>
      <c r="N869">
        <f t="shared" si="243"/>
        <v>0</v>
      </c>
      <c r="O869">
        <f t="shared" si="244"/>
        <v>0</v>
      </c>
      <c r="P869">
        <f t="shared" si="235"/>
        <v>1</v>
      </c>
      <c r="Q869">
        <f t="shared" si="236"/>
        <v>0</v>
      </c>
      <c r="R869">
        <f t="shared" si="237"/>
        <v>0</v>
      </c>
      <c r="S869">
        <f t="shared" si="238"/>
        <v>0</v>
      </c>
      <c r="T869">
        <f t="shared" si="239"/>
        <v>0</v>
      </c>
      <c r="U869">
        <f t="shared" si="240"/>
        <v>0</v>
      </c>
      <c r="V869">
        <f t="shared" si="245"/>
        <v>1</v>
      </c>
      <c r="W869">
        <f t="shared" si="246"/>
        <v>0</v>
      </c>
      <c r="X869">
        <f t="shared" si="247"/>
        <v>0</v>
      </c>
      <c r="Y869">
        <f t="shared" si="248"/>
        <v>0</v>
      </c>
      <c r="Z869">
        <f t="shared" si="249"/>
        <v>0</v>
      </c>
      <c r="AA869">
        <f t="shared" si="250"/>
        <v>0</v>
      </c>
      <c r="AB869">
        <f t="shared" si="251"/>
        <v>1</v>
      </c>
    </row>
    <row r="870" spans="1:28" x14ac:dyDescent="0.25">
      <c r="A870" s="2" t="s">
        <v>47</v>
      </c>
      <c r="B870" s="3">
        <v>12</v>
      </c>
      <c r="C870" s="3">
        <v>11</v>
      </c>
      <c r="D870" s="3">
        <v>33</v>
      </c>
      <c r="E870" s="3">
        <v>64.181818181818187</v>
      </c>
      <c r="F870" s="3">
        <v>157.33333333333334</v>
      </c>
      <c r="G870" s="3">
        <v>12</v>
      </c>
      <c r="H870" s="3">
        <v>63.989048000000018</v>
      </c>
      <c r="I870" s="3">
        <v>28</v>
      </c>
      <c r="J870" s="3">
        <v>30</v>
      </c>
      <c r="K870">
        <f t="shared" si="234"/>
        <v>26.850478964868774</v>
      </c>
      <c r="L870">
        <f t="shared" si="241"/>
        <v>0</v>
      </c>
      <c r="M870">
        <f t="shared" si="242"/>
        <v>0</v>
      </c>
      <c r="N870">
        <f t="shared" si="243"/>
        <v>1</v>
      </c>
      <c r="O870">
        <f t="shared" si="244"/>
        <v>0</v>
      </c>
      <c r="P870">
        <f t="shared" si="235"/>
        <v>0</v>
      </c>
      <c r="Q870">
        <f t="shared" si="236"/>
        <v>0</v>
      </c>
      <c r="R870">
        <f t="shared" si="237"/>
        <v>1</v>
      </c>
      <c r="S870">
        <f t="shared" si="238"/>
        <v>0</v>
      </c>
      <c r="T870">
        <f t="shared" si="239"/>
        <v>0</v>
      </c>
      <c r="U870">
        <f t="shared" si="240"/>
        <v>0</v>
      </c>
      <c r="V870">
        <f t="shared" si="245"/>
        <v>1</v>
      </c>
      <c r="W870">
        <f t="shared" si="246"/>
        <v>0</v>
      </c>
      <c r="X870">
        <f t="shared" si="247"/>
        <v>0</v>
      </c>
      <c r="Y870">
        <f t="shared" si="248"/>
        <v>0</v>
      </c>
      <c r="Z870">
        <f t="shared" si="249"/>
        <v>0</v>
      </c>
      <c r="AA870">
        <f t="shared" si="250"/>
        <v>0</v>
      </c>
      <c r="AB870">
        <f t="shared" si="251"/>
        <v>2</v>
      </c>
    </row>
    <row r="871" spans="1:28" x14ac:dyDescent="0.25">
      <c r="A871" s="2" t="s">
        <v>817</v>
      </c>
      <c r="B871" s="3">
        <v>5</v>
      </c>
      <c r="C871" s="3">
        <v>5</v>
      </c>
      <c r="D871" s="3">
        <v>34</v>
      </c>
      <c r="E871" s="3">
        <v>66.400000000000006</v>
      </c>
      <c r="F871" s="3">
        <v>281.39999999999998</v>
      </c>
      <c r="G871" s="3">
        <v>5</v>
      </c>
      <c r="H871" s="3">
        <v>74.277889999999999</v>
      </c>
      <c r="I871" s="3">
        <v>25</v>
      </c>
      <c r="J871" s="3">
        <v>29</v>
      </c>
      <c r="K871">
        <f t="shared" si="234"/>
        <v>44.868676513282033</v>
      </c>
      <c r="L871">
        <f t="shared" si="241"/>
        <v>0</v>
      </c>
      <c r="M871">
        <f t="shared" si="242"/>
        <v>0</v>
      </c>
      <c r="N871">
        <f t="shared" si="243"/>
        <v>0</v>
      </c>
      <c r="O871">
        <f t="shared" si="244"/>
        <v>1</v>
      </c>
      <c r="P871">
        <f t="shared" si="235"/>
        <v>0</v>
      </c>
      <c r="Q871">
        <f t="shared" si="236"/>
        <v>0</v>
      </c>
      <c r="R871">
        <f t="shared" si="237"/>
        <v>0</v>
      </c>
      <c r="S871">
        <f t="shared" si="238"/>
        <v>0</v>
      </c>
      <c r="T871">
        <f t="shared" si="239"/>
        <v>0</v>
      </c>
      <c r="U871">
        <f t="shared" si="240"/>
        <v>1</v>
      </c>
      <c r="V871">
        <f t="shared" si="245"/>
        <v>1</v>
      </c>
      <c r="W871">
        <f t="shared" si="246"/>
        <v>0</v>
      </c>
      <c r="X871">
        <f t="shared" si="247"/>
        <v>0</v>
      </c>
      <c r="Y871">
        <f t="shared" si="248"/>
        <v>0</v>
      </c>
      <c r="Z871">
        <f t="shared" si="249"/>
        <v>0</v>
      </c>
      <c r="AA871">
        <f t="shared" si="250"/>
        <v>0</v>
      </c>
      <c r="AB871">
        <f t="shared" si="251"/>
        <v>4</v>
      </c>
    </row>
    <row r="872" spans="1:28" x14ac:dyDescent="0.25">
      <c r="A872" s="2" t="s">
        <v>187</v>
      </c>
      <c r="B872" s="3">
        <v>8</v>
      </c>
      <c r="C872" s="3">
        <v>8</v>
      </c>
      <c r="D872" s="3">
        <v>33</v>
      </c>
      <c r="E872" s="3">
        <v>63</v>
      </c>
      <c r="F872" s="3">
        <v>147.625</v>
      </c>
      <c r="G872" s="3">
        <v>8</v>
      </c>
      <c r="H872" s="3">
        <v>82.61190999999998</v>
      </c>
      <c r="I872" s="3">
        <v>26</v>
      </c>
      <c r="J872" s="3">
        <v>29</v>
      </c>
      <c r="K872">
        <f t="shared" si="234"/>
        <v>26.147738725119677</v>
      </c>
      <c r="L872">
        <f t="shared" si="241"/>
        <v>0</v>
      </c>
      <c r="M872">
        <f t="shared" si="242"/>
        <v>0</v>
      </c>
      <c r="N872">
        <f t="shared" si="243"/>
        <v>1</v>
      </c>
      <c r="O872">
        <f t="shared" si="244"/>
        <v>0</v>
      </c>
      <c r="P872">
        <f t="shared" si="235"/>
        <v>0</v>
      </c>
      <c r="Q872">
        <f t="shared" si="236"/>
        <v>0</v>
      </c>
      <c r="R872">
        <f t="shared" si="237"/>
        <v>0</v>
      </c>
      <c r="S872">
        <f t="shared" si="238"/>
        <v>1</v>
      </c>
      <c r="T872">
        <f t="shared" si="239"/>
        <v>0</v>
      </c>
      <c r="U872">
        <f t="shared" si="240"/>
        <v>0</v>
      </c>
      <c r="V872">
        <f t="shared" si="245"/>
        <v>1</v>
      </c>
      <c r="W872">
        <f t="shared" si="246"/>
        <v>0</v>
      </c>
      <c r="X872">
        <f t="shared" si="247"/>
        <v>0</v>
      </c>
      <c r="Y872">
        <f t="shared" si="248"/>
        <v>0</v>
      </c>
      <c r="Z872">
        <f t="shared" si="249"/>
        <v>0</v>
      </c>
      <c r="AA872">
        <f t="shared" si="250"/>
        <v>0</v>
      </c>
      <c r="AB872">
        <f t="shared" si="251"/>
        <v>3</v>
      </c>
    </row>
    <row r="873" spans="1:28" x14ac:dyDescent="0.25">
      <c r="A873" s="2" t="s">
        <v>360</v>
      </c>
      <c r="B873" s="3">
        <v>14</v>
      </c>
      <c r="C873" s="3">
        <v>8</v>
      </c>
      <c r="D873" s="3">
        <v>33</v>
      </c>
      <c r="E873" s="3">
        <v>61.875</v>
      </c>
      <c r="F873" s="3">
        <v>94.571428571428569</v>
      </c>
      <c r="G873" s="3">
        <v>15</v>
      </c>
      <c r="H873" s="3">
        <v>69.99863400000001</v>
      </c>
      <c r="I873" s="3">
        <v>25</v>
      </c>
      <c r="J873" s="3">
        <v>30</v>
      </c>
      <c r="K873">
        <f t="shared" si="234"/>
        <v>17.365402364190242</v>
      </c>
      <c r="L873">
        <f t="shared" si="241"/>
        <v>1</v>
      </c>
      <c r="M873">
        <f t="shared" si="242"/>
        <v>0</v>
      </c>
      <c r="N873">
        <f t="shared" si="243"/>
        <v>0</v>
      </c>
      <c r="O873">
        <f t="shared" si="244"/>
        <v>0</v>
      </c>
      <c r="P873">
        <f t="shared" si="235"/>
        <v>0</v>
      </c>
      <c r="Q873">
        <f t="shared" si="236"/>
        <v>0</v>
      </c>
      <c r="R873">
        <f t="shared" si="237"/>
        <v>0</v>
      </c>
      <c r="S873">
        <f t="shared" si="238"/>
        <v>0</v>
      </c>
      <c r="T873">
        <f t="shared" si="239"/>
        <v>0</v>
      </c>
      <c r="U873">
        <f t="shared" si="240"/>
        <v>0</v>
      </c>
      <c r="V873">
        <f t="shared" si="245"/>
        <v>1</v>
      </c>
      <c r="W873">
        <f t="shared" si="246"/>
        <v>0</v>
      </c>
      <c r="X873">
        <f t="shared" si="247"/>
        <v>0</v>
      </c>
      <c r="Y873">
        <f t="shared" si="248"/>
        <v>0</v>
      </c>
      <c r="Z873">
        <f t="shared" si="249"/>
        <v>0</v>
      </c>
      <c r="AA873">
        <f t="shared" si="250"/>
        <v>0</v>
      </c>
      <c r="AB873">
        <f t="shared" si="251"/>
        <v>5</v>
      </c>
    </row>
    <row r="874" spans="1:28" x14ac:dyDescent="0.25">
      <c r="A874" s="2" t="s">
        <v>64</v>
      </c>
      <c r="B874" s="3">
        <v>13</v>
      </c>
      <c r="C874" s="3">
        <v>12</v>
      </c>
      <c r="D874" s="3">
        <v>23</v>
      </c>
      <c r="E874" s="3">
        <v>66.75</v>
      </c>
      <c r="F874" s="3">
        <v>165.30769230769232</v>
      </c>
      <c r="G874" s="3">
        <v>13</v>
      </c>
      <c r="H874" s="3">
        <v>72.432580000000016</v>
      </c>
      <c r="I874" s="3">
        <v>24</v>
      </c>
      <c r="J874" s="3">
        <v>30</v>
      </c>
      <c r="K874">
        <f t="shared" si="234"/>
        <v>26.082297732846907</v>
      </c>
      <c r="L874">
        <f t="shared" si="241"/>
        <v>0</v>
      </c>
      <c r="M874">
        <f t="shared" si="242"/>
        <v>0</v>
      </c>
      <c r="N874">
        <f t="shared" si="243"/>
        <v>1</v>
      </c>
      <c r="O874">
        <f t="shared" si="244"/>
        <v>0</v>
      </c>
      <c r="P874">
        <f t="shared" si="235"/>
        <v>0</v>
      </c>
      <c r="Q874">
        <f t="shared" si="236"/>
        <v>0</v>
      </c>
      <c r="R874">
        <f t="shared" si="237"/>
        <v>0</v>
      </c>
      <c r="S874">
        <f t="shared" si="238"/>
        <v>1</v>
      </c>
      <c r="T874">
        <f t="shared" si="239"/>
        <v>0</v>
      </c>
      <c r="U874">
        <f t="shared" si="240"/>
        <v>0</v>
      </c>
      <c r="V874">
        <f t="shared" si="245"/>
        <v>0</v>
      </c>
      <c r="W874">
        <f t="shared" si="246"/>
        <v>1</v>
      </c>
      <c r="X874">
        <f t="shared" si="247"/>
        <v>0</v>
      </c>
      <c r="Y874">
        <f t="shared" si="248"/>
        <v>0</v>
      </c>
      <c r="Z874">
        <f t="shared" si="249"/>
        <v>1</v>
      </c>
      <c r="AA874">
        <f t="shared" si="250"/>
        <v>0</v>
      </c>
      <c r="AB874">
        <f t="shared" si="251"/>
        <v>6</v>
      </c>
    </row>
    <row r="875" spans="1:28" x14ac:dyDescent="0.25">
      <c r="A875" s="2" t="s">
        <v>889</v>
      </c>
      <c r="B875" s="3">
        <v>3</v>
      </c>
      <c r="C875" s="3">
        <v>3</v>
      </c>
      <c r="D875" s="3">
        <v>33</v>
      </c>
      <c r="E875" s="3">
        <v>61.333333333333336</v>
      </c>
      <c r="F875" s="3">
        <v>117</v>
      </c>
      <c r="G875" s="3">
        <v>4</v>
      </c>
      <c r="H875" s="3">
        <v>82.190280000000001</v>
      </c>
      <c r="I875" s="3">
        <v>25</v>
      </c>
      <c r="J875" s="3">
        <v>26</v>
      </c>
      <c r="K875">
        <f t="shared" si="234"/>
        <v>21.864927930056709</v>
      </c>
      <c r="L875">
        <f t="shared" si="241"/>
        <v>0</v>
      </c>
      <c r="M875">
        <f t="shared" si="242"/>
        <v>1</v>
      </c>
      <c r="N875">
        <f t="shared" si="243"/>
        <v>0</v>
      </c>
      <c r="O875">
        <f t="shared" si="244"/>
        <v>0</v>
      </c>
      <c r="P875">
        <f t="shared" si="235"/>
        <v>0</v>
      </c>
      <c r="Q875">
        <f t="shared" si="236"/>
        <v>1</v>
      </c>
      <c r="R875">
        <f t="shared" si="237"/>
        <v>0</v>
      </c>
      <c r="S875">
        <f t="shared" si="238"/>
        <v>0</v>
      </c>
      <c r="T875">
        <f t="shared" si="239"/>
        <v>0</v>
      </c>
      <c r="U875">
        <f t="shared" si="240"/>
        <v>0</v>
      </c>
      <c r="V875">
        <f t="shared" si="245"/>
        <v>1</v>
      </c>
      <c r="W875">
        <f t="shared" si="246"/>
        <v>0</v>
      </c>
      <c r="X875">
        <f t="shared" si="247"/>
        <v>0</v>
      </c>
      <c r="Y875">
        <f t="shared" si="248"/>
        <v>0</v>
      </c>
      <c r="Z875">
        <f t="shared" si="249"/>
        <v>0</v>
      </c>
      <c r="AA875">
        <f t="shared" si="250"/>
        <v>0</v>
      </c>
      <c r="AB875">
        <f t="shared" si="251"/>
        <v>1</v>
      </c>
    </row>
    <row r="876" spans="1:28" x14ac:dyDescent="0.25">
      <c r="A876" s="2" t="s">
        <v>532</v>
      </c>
      <c r="B876" s="3">
        <v>4</v>
      </c>
      <c r="C876" s="3">
        <v>4</v>
      </c>
      <c r="D876" s="3">
        <v>33</v>
      </c>
      <c r="E876" s="3">
        <v>63.25</v>
      </c>
      <c r="F876" s="3">
        <v>140.75</v>
      </c>
      <c r="G876" s="3">
        <v>6</v>
      </c>
      <c r="H876" s="3">
        <v>63.978096000000001</v>
      </c>
      <c r="I876" s="3">
        <v>27</v>
      </c>
      <c r="J876" s="3">
        <v>30</v>
      </c>
      <c r="K876">
        <f t="shared" si="234"/>
        <v>24.733334374853538</v>
      </c>
      <c r="L876">
        <f t="shared" si="241"/>
        <v>0</v>
      </c>
      <c r="M876">
        <f t="shared" si="242"/>
        <v>1</v>
      </c>
      <c r="N876">
        <f t="shared" si="243"/>
        <v>0</v>
      </c>
      <c r="O876">
        <f t="shared" si="244"/>
        <v>0</v>
      </c>
      <c r="P876">
        <f t="shared" si="235"/>
        <v>1</v>
      </c>
      <c r="Q876">
        <f t="shared" si="236"/>
        <v>0</v>
      </c>
      <c r="R876">
        <f t="shared" si="237"/>
        <v>0</v>
      </c>
      <c r="S876">
        <f t="shared" si="238"/>
        <v>0</v>
      </c>
      <c r="T876">
        <f t="shared" si="239"/>
        <v>0</v>
      </c>
      <c r="U876">
        <f t="shared" si="240"/>
        <v>0</v>
      </c>
      <c r="V876">
        <f t="shared" si="245"/>
        <v>1</v>
      </c>
      <c r="W876">
        <f t="shared" si="246"/>
        <v>0</v>
      </c>
      <c r="X876">
        <f t="shared" si="247"/>
        <v>0</v>
      </c>
      <c r="Y876">
        <f t="shared" si="248"/>
        <v>0</v>
      </c>
      <c r="Z876">
        <f t="shared" si="249"/>
        <v>0</v>
      </c>
      <c r="AA876">
        <f t="shared" si="250"/>
        <v>0</v>
      </c>
      <c r="AB876">
        <f t="shared" si="251"/>
        <v>3</v>
      </c>
    </row>
    <row r="877" spans="1:28" x14ac:dyDescent="0.25">
      <c r="A877" s="2" t="s">
        <v>843</v>
      </c>
      <c r="B877" s="3">
        <v>6</v>
      </c>
      <c r="C877" s="3">
        <v>6</v>
      </c>
      <c r="D877" s="3">
        <v>33</v>
      </c>
      <c r="E877" s="3">
        <v>69.833333333333329</v>
      </c>
      <c r="F877" s="3">
        <v>175.5</v>
      </c>
      <c r="G877" s="3">
        <v>6</v>
      </c>
      <c r="H877" s="3">
        <v>82.245040000000003</v>
      </c>
      <c r="I877" s="3">
        <v>28</v>
      </c>
      <c r="J877" s="3">
        <v>29</v>
      </c>
      <c r="K877">
        <f t="shared" si="234"/>
        <v>25.299206543594536</v>
      </c>
      <c r="L877">
        <f t="shared" si="241"/>
        <v>0</v>
      </c>
      <c r="M877">
        <f t="shared" si="242"/>
        <v>0</v>
      </c>
      <c r="N877">
        <f t="shared" si="243"/>
        <v>1</v>
      </c>
      <c r="O877">
        <f t="shared" si="244"/>
        <v>0</v>
      </c>
      <c r="P877">
        <f t="shared" si="235"/>
        <v>0</v>
      </c>
      <c r="Q877">
        <f t="shared" si="236"/>
        <v>0</v>
      </c>
      <c r="R877">
        <f t="shared" si="237"/>
        <v>0</v>
      </c>
      <c r="S877">
        <f t="shared" si="238"/>
        <v>1</v>
      </c>
      <c r="T877">
        <f t="shared" si="239"/>
        <v>0</v>
      </c>
      <c r="U877">
        <f t="shared" si="240"/>
        <v>0</v>
      </c>
      <c r="V877">
        <f t="shared" si="245"/>
        <v>1</v>
      </c>
      <c r="W877">
        <f t="shared" si="246"/>
        <v>0</v>
      </c>
      <c r="X877">
        <f t="shared" si="247"/>
        <v>0</v>
      </c>
      <c r="Y877">
        <f t="shared" si="248"/>
        <v>0</v>
      </c>
      <c r="Z877">
        <f t="shared" si="249"/>
        <v>0</v>
      </c>
      <c r="AA877">
        <f t="shared" si="250"/>
        <v>0</v>
      </c>
      <c r="AB877">
        <f t="shared" si="251"/>
        <v>1</v>
      </c>
    </row>
    <row r="878" spans="1:28" x14ac:dyDescent="0.25">
      <c r="A878" s="2" t="s">
        <v>480</v>
      </c>
      <c r="B878" s="3">
        <v>9</v>
      </c>
      <c r="C878" s="3">
        <v>5</v>
      </c>
      <c r="D878" s="3">
        <v>34</v>
      </c>
      <c r="E878" s="3">
        <v>63.4</v>
      </c>
      <c r="F878" s="3">
        <v>119.22222222222223</v>
      </c>
      <c r="G878" s="3">
        <v>9</v>
      </c>
      <c r="H878" s="3">
        <v>72.391509999999997</v>
      </c>
      <c r="I878" s="3">
        <v>27</v>
      </c>
      <c r="J878" s="3">
        <v>29</v>
      </c>
      <c r="K878">
        <f t="shared" si="234"/>
        <v>20.851342490775664</v>
      </c>
      <c r="L878">
        <f t="shared" si="241"/>
        <v>0</v>
      </c>
      <c r="M878">
        <f t="shared" si="242"/>
        <v>1</v>
      </c>
      <c r="N878">
        <f t="shared" si="243"/>
        <v>0</v>
      </c>
      <c r="O878">
        <f t="shared" si="244"/>
        <v>0</v>
      </c>
      <c r="P878">
        <f t="shared" si="235"/>
        <v>0</v>
      </c>
      <c r="Q878">
        <f t="shared" si="236"/>
        <v>1</v>
      </c>
      <c r="R878">
        <f t="shared" si="237"/>
        <v>0</v>
      </c>
      <c r="S878">
        <f t="shared" si="238"/>
        <v>0</v>
      </c>
      <c r="T878">
        <f t="shared" si="239"/>
        <v>0</v>
      </c>
      <c r="U878">
        <f t="shared" si="240"/>
        <v>0</v>
      </c>
      <c r="V878">
        <f t="shared" si="245"/>
        <v>1</v>
      </c>
      <c r="W878">
        <f t="shared" si="246"/>
        <v>0</v>
      </c>
      <c r="X878">
        <f t="shared" si="247"/>
        <v>0</v>
      </c>
      <c r="Y878">
        <f t="shared" si="248"/>
        <v>0</v>
      </c>
      <c r="Z878">
        <f t="shared" si="249"/>
        <v>0</v>
      </c>
      <c r="AA878">
        <f t="shared" si="250"/>
        <v>0</v>
      </c>
      <c r="AB878">
        <f t="shared" si="251"/>
        <v>2</v>
      </c>
    </row>
    <row r="879" spans="1:28" x14ac:dyDescent="0.25">
      <c r="A879" s="2" t="s">
        <v>99</v>
      </c>
      <c r="B879" s="3">
        <v>4</v>
      </c>
      <c r="C879" s="3">
        <v>4</v>
      </c>
      <c r="D879" s="3">
        <v>34</v>
      </c>
      <c r="E879" s="3">
        <v>65.25</v>
      </c>
      <c r="F879" s="3">
        <v>172.75</v>
      </c>
      <c r="G879" s="3">
        <v>4</v>
      </c>
      <c r="H879" s="3">
        <v>46.182068000000001</v>
      </c>
      <c r="I879" s="3">
        <v>29</v>
      </c>
      <c r="J879" s="3">
        <v>30</v>
      </c>
      <c r="K879">
        <f t="shared" si="234"/>
        <v>28.524126187225672</v>
      </c>
      <c r="L879">
        <f t="shared" si="241"/>
        <v>0</v>
      </c>
      <c r="M879">
        <f t="shared" si="242"/>
        <v>0</v>
      </c>
      <c r="N879">
        <f t="shared" si="243"/>
        <v>1</v>
      </c>
      <c r="O879">
        <f t="shared" si="244"/>
        <v>0</v>
      </c>
      <c r="P879">
        <f t="shared" si="235"/>
        <v>0</v>
      </c>
      <c r="Q879">
        <f t="shared" si="236"/>
        <v>0</v>
      </c>
      <c r="R879">
        <f t="shared" si="237"/>
        <v>1</v>
      </c>
      <c r="S879">
        <f t="shared" si="238"/>
        <v>0</v>
      </c>
      <c r="T879">
        <f t="shared" si="239"/>
        <v>0</v>
      </c>
      <c r="U879">
        <f t="shared" si="240"/>
        <v>0</v>
      </c>
      <c r="V879">
        <f t="shared" si="245"/>
        <v>1</v>
      </c>
      <c r="W879">
        <f t="shared" si="246"/>
        <v>0</v>
      </c>
      <c r="X879">
        <f t="shared" si="247"/>
        <v>0</v>
      </c>
      <c r="Y879">
        <f t="shared" si="248"/>
        <v>0</v>
      </c>
      <c r="Z879">
        <f t="shared" si="249"/>
        <v>0</v>
      </c>
      <c r="AA879">
        <f t="shared" si="250"/>
        <v>0</v>
      </c>
      <c r="AB879">
        <f t="shared" si="251"/>
        <v>1</v>
      </c>
    </row>
    <row r="880" spans="1:28" x14ac:dyDescent="0.25">
      <c r="A880" s="2" t="s">
        <v>840</v>
      </c>
      <c r="B880" s="3">
        <v>18</v>
      </c>
      <c r="C880" s="3">
        <v>4</v>
      </c>
      <c r="D880" s="3">
        <v>23</v>
      </c>
      <c r="E880" s="3">
        <v>68.25</v>
      </c>
      <c r="F880" s="3">
        <v>180.22222222222223</v>
      </c>
      <c r="G880" s="3">
        <v>23</v>
      </c>
      <c r="H880" s="3">
        <v>66.707730000000012</v>
      </c>
      <c r="I880" s="3">
        <v>28</v>
      </c>
      <c r="J880" s="3">
        <v>30</v>
      </c>
      <c r="K880">
        <f t="shared" si="234"/>
        <v>27.199339257947319</v>
      </c>
      <c r="L880">
        <f t="shared" si="241"/>
        <v>0</v>
      </c>
      <c r="M880">
        <f t="shared" si="242"/>
        <v>0</v>
      </c>
      <c r="N880">
        <f t="shared" si="243"/>
        <v>1</v>
      </c>
      <c r="O880">
        <f t="shared" si="244"/>
        <v>0</v>
      </c>
      <c r="P880">
        <f t="shared" si="235"/>
        <v>0</v>
      </c>
      <c r="Q880">
        <f t="shared" si="236"/>
        <v>0</v>
      </c>
      <c r="R880">
        <f t="shared" si="237"/>
        <v>1</v>
      </c>
      <c r="S880">
        <f t="shared" si="238"/>
        <v>0</v>
      </c>
      <c r="T880">
        <f t="shared" si="239"/>
        <v>0</v>
      </c>
      <c r="U880">
        <f t="shared" si="240"/>
        <v>0</v>
      </c>
      <c r="V880">
        <f t="shared" si="245"/>
        <v>1</v>
      </c>
      <c r="W880">
        <f t="shared" si="246"/>
        <v>0</v>
      </c>
      <c r="X880">
        <f t="shared" si="247"/>
        <v>0</v>
      </c>
      <c r="Y880">
        <f t="shared" si="248"/>
        <v>0</v>
      </c>
      <c r="Z880">
        <f t="shared" si="249"/>
        <v>0</v>
      </c>
      <c r="AA880">
        <f t="shared" si="250"/>
        <v>0</v>
      </c>
      <c r="AB880">
        <f t="shared" si="251"/>
        <v>2</v>
      </c>
    </row>
    <row r="881" spans="1:28" x14ac:dyDescent="0.25">
      <c r="A881" s="2" t="s">
        <v>937</v>
      </c>
      <c r="B881" s="3">
        <v>5</v>
      </c>
      <c r="C881" s="3">
        <v>5</v>
      </c>
      <c r="D881" s="3">
        <v>24</v>
      </c>
      <c r="E881" s="3">
        <v>62.8</v>
      </c>
      <c r="F881" s="3">
        <v>117.6</v>
      </c>
      <c r="G881" s="3">
        <v>6</v>
      </c>
      <c r="H881" s="3">
        <v>68.736480000000014</v>
      </c>
      <c r="I881" s="3">
        <v>29</v>
      </c>
      <c r="J881" s="3">
        <v>30</v>
      </c>
      <c r="K881">
        <f t="shared" si="234"/>
        <v>20.962513692239035</v>
      </c>
      <c r="L881">
        <f t="shared" si="241"/>
        <v>0</v>
      </c>
      <c r="M881">
        <f t="shared" si="242"/>
        <v>1</v>
      </c>
      <c r="N881">
        <f t="shared" si="243"/>
        <v>0</v>
      </c>
      <c r="O881">
        <f t="shared" si="244"/>
        <v>0</v>
      </c>
      <c r="P881">
        <f t="shared" si="235"/>
        <v>0</v>
      </c>
      <c r="Q881">
        <f t="shared" si="236"/>
        <v>1</v>
      </c>
      <c r="R881">
        <f t="shared" si="237"/>
        <v>0</v>
      </c>
      <c r="S881">
        <f t="shared" si="238"/>
        <v>0</v>
      </c>
      <c r="T881">
        <f t="shared" si="239"/>
        <v>0</v>
      </c>
      <c r="U881">
        <f t="shared" si="240"/>
        <v>0</v>
      </c>
      <c r="V881">
        <f t="shared" si="245"/>
        <v>1</v>
      </c>
      <c r="W881">
        <f t="shared" si="246"/>
        <v>0</v>
      </c>
      <c r="X881">
        <f t="shared" si="247"/>
        <v>0</v>
      </c>
      <c r="Y881">
        <f t="shared" si="248"/>
        <v>0</v>
      </c>
      <c r="Z881">
        <f t="shared" si="249"/>
        <v>0</v>
      </c>
      <c r="AA881">
        <f t="shared" si="250"/>
        <v>0</v>
      </c>
      <c r="AB881">
        <f t="shared" si="251"/>
        <v>1</v>
      </c>
    </row>
    <row r="882" spans="1:28" x14ac:dyDescent="0.25">
      <c r="A882" s="2" t="s">
        <v>1045</v>
      </c>
      <c r="B882" s="3">
        <v>5</v>
      </c>
      <c r="C882" s="3">
        <v>4</v>
      </c>
      <c r="D882" s="3">
        <v>33</v>
      </c>
      <c r="E882" s="3">
        <v>67.75</v>
      </c>
      <c r="F882" s="3">
        <v>186</v>
      </c>
      <c r="G882" s="3">
        <v>5</v>
      </c>
      <c r="H882" s="3">
        <v>55.455165999999998</v>
      </c>
      <c r="I882" s="3">
        <v>28</v>
      </c>
      <c r="J882" s="3">
        <v>30</v>
      </c>
      <c r="K882">
        <f t="shared" si="234"/>
        <v>28.487193801827317</v>
      </c>
      <c r="L882">
        <f t="shared" si="241"/>
        <v>0</v>
      </c>
      <c r="M882">
        <f t="shared" si="242"/>
        <v>0</v>
      </c>
      <c r="N882">
        <f t="shared" si="243"/>
        <v>1</v>
      </c>
      <c r="O882">
        <f t="shared" si="244"/>
        <v>0</v>
      </c>
      <c r="P882">
        <f t="shared" si="235"/>
        <v>0</v>
      </c>
      <c r="Q882">
        <f t="shared" si="236"/>
        <v>0</v>
      </c>
      <c r="R882">
        <f t="shared" si="237"/>
        <v>1</v>
      </c>
      <c r="S882">
        <f t="shared" si="238"/>
        <v>0</v>
      </c>
      <c r="T882">
        <f t="shared" si="239"/>
        <v>0</v>
      </c>
      <c r="U882">
        <f t="shared" si="240"/>
        <v>0</v>
      </c>
      <c r="V882">
        <f t="shared" si="245"/>
        <v>1</v>
      </c>
      <c r="W882">
        <f t="shared" si="246"/>
        <v>0</v>
      </c>
      <c r="X882">
        <f t="shared" si="247"/>
        <v>0</v>
      </c>
      <c r="Y882">
        <f t="shared" si="248"/>
        <v>0</v>
      </c>
      <c r="Z882">
        <f t="shared" si="249"/>
        <v>0</v>
      </c>
      <c r="AA882">
        <f t="shared" si="250"/>
        <v>0</v>
      </c>
      <c r="AB882">
        <f t="shared" si="251"/>
        <v>2</v>
      </c>
    </row>
    <row r="883" spans="1:28" x14ac:dyDescent="0.25">
      <c r="A883" s="2" t="s">
        <v>525</v>
      </c>
      <c r="B883" s="3">
        <v>4</v>
      </c>
      <c r="C883" s="3">
        <v>4</v>
      </c>
      <c r="D883" s="3">
        <v>34</v>
      </c>
      <c r="E883" s="3">
        <v>70.25</v>
      </c>
      <c r="F883" s="3">
        <v>232.5</v>
      </c>
      <c r="G883" s="3">
        <v>4</v>
      </c>
      <c r="H883" s="3">
        <v>53.174537999999998</v>
      </c>
      <c r="I883" s="3">
        <v>29</v>
      </c>
      <c r="J883" s="3">
        <v>30</v>
      </c>
      <c r="K883">
        <f t="shared" si="234"/>
        <v>33.119641341928293</v>
      </c>
      <c r="L883">
        <f t="shared" si="241"/>
        <v>0</v>
      </c>
      <c r="M883">
        <f t="shared" si="242"/>
        <v>0</v>
      </c>
      <c r="N883">
        <f t="shared" si="243"/>
        <v>0</v>
      </c>
      <c r="O883">
        <f t="shared" si="244"/>
        <v>1</v>
      </c>
      <c r="P883">
        <f t="shared" si="235"/>
        <v>0</v>
      </c>
      <c r="Q883">
        <f t="shared" si="236"/>
        <v>0</v>
      </c>
      <c r="R883">
        <f t="shared" si="237"/>
        <v>0</v>
      </c>
      <c r="S883">
        <f t="shared" si="238"/>
        <v>0</v>
      </c>
      <c r="T883">
        <f t="shared" si="239"/>
        <v>1</v>
      </c>
      <c r="U883">
        <f t="shared" si="240"/>
        <v>0</v>
      </c>
      <c r="V883">
        <f t="shared" si="245"/>
        <v>1</v>
      </c>
      <c r="W883">
        <f t="shared" si="246"/>
        <v>0</v>
      </c>
      <c r="X883">
        <f t="shared" si="247"/>
        <v>0</v>
      </c>
      <c r="Y883">
        <f t="shared" si="248"/>
        <v>0</v>
      </c>
      <c r="Z883">
        <f t="shared" si="249"/>
        <v>0</v>
      </c>
      <c r="AA883">
        <f t="shared" si="250"/>
        <v>0</v>
      </c>
      <c r="AB883">
        <f t="shared" si="251"/>
        <v>1</v>
      </c>
    </row>
    <row r="884" spans="1:28" x14ac:dyDescent="0.25">
      <c r="A884" s="2" t="s">
        <v>740</v>
      </c>
      <c r="B884" s="3">
        <v>4</v>
      </c>
      <c r="C884" s="3">
        <v>4</v>
      </c>
      <c r="D884" s="3">
        <v>33</v>
      </c>
      <c r="E884" s="3">
        <v>63.75</v>
      </c>
      <c r="F884" s="3">
        <v>140.75</v>
      </c>
      <c r="G884" s="3">
        <v>4</v>
      </c>
      <c r="H884" s="3">
        <v>72.982889999999998</v>
      </c>
      <c r="I884" s="3">
        <v>29</v>
      </c>
      <c r="J884" s="3">
        <v>30</v>
      </c>
      <c r="K884">
        <f t="shared" si="234"/>
        <v>24.346881968473664</v>
      </c>
      <c r="L884">
        <f t="shared" si="241"/>
        <v>0</v>
      </c>
      <c r="M884">
        <f t="shared" si="242"/>
        <v>1</v>
      </c>
      <c r="N884">
        <f t="shared" si="243"/>
        <v>0</v>
      </c>
      <c r="O884">
        <f t="shared" si="244"/>
        <v>0</v>
      </c>
      <c r="P884">
        <f t="shared" si="235"/>
        <v>0</v>
      </c>
      <c r="Q884">
        <f t="shared" si="236"/>
        <v>1</v>
      </c>
      <c r="R884">
        <f t="shared" si="237"/>
        <v>0</v>
      </c>
      <c r="S884">
        <f t="shared" si="238"/>
        <v>0</v>
      </c>
      <c r="T884">
        <f t="shared" si="239"/>
        <v>0</v>
      </c>
      <c r="U884">
        <f t="shared" si="240"/>
        <v>0</v>
      </c>
      <c r="V884">
        <f t="shared" si="245"/>
        <v>1</v>
      </c>
      <c r="W884">
        <f t="shared" si="246"/>
        <v>0</v>
      </c>
      <c r="X884">
        <f t="shared" si="247"/>
        <v>0</v>
      </c>
      <c r="Y884">
        <f t="shared" si="248"/>
        <v>0</v>
      </c>
      <c r="Z884">
        <f t="shared" si="249"/>
        <v>0</v>
      </c>
      <c r="AA884">
        <f t="shared" si="250"/>
        <v>0</v>
      </c>
      <c r="AB884">
        <f t="shared" si="251"/>
        <v>1</v>
      </c>
    </row>
    <row r="885" spans="1:28" x14ac:dyDescent="0.25">
      <c r="A885" s="2" t="s">
        <v>602</v>
      </c>
      <c r="B885" s="3">
        <v>8</v>
      </c>
      <c r="C885" s="3">
        <v>8</v>
      </c>
      <c r="D885" s="3">
        <v>33</v>
      </c>
      <c r="E885" s="3">
        <v>68.625</v>
      </c>
      <c r="F885" s="3">
        <v>172.25</v>
      </c>
      <c r="G885" s="3">
        <v>8</v>
      </c>
      <c r="H885" s="3">
        <v>66.622860000000003</v>
      </c>
      <c r="I885" s="3">
        <v>30</v>
      </c>
      <c r="J885" s="3">
        <v>30</v>
      </c>
      <c r="K885">
        <f t="shared" si="234"/>
        <v>25.712827761022691</v>
      </c>
      <c r="L885">
        <f t="shared" si="241"/>
        <v>0</v>
      </c>
      <c r="M885">
        <f t="shared" si="242"/>
        <v>0</v>
      </c>
      <c r="N885">
        <f t="shared" si="243"/>
        <v>1</v>
      </c>
      <c r="O885">
        <f t="shared" si="244"/>
        <v>0</v>
      </c>
      <c r="P885">
        <f t="shared" si="235"/>
        <v>0</v>
      </c>
      <c r="Q885">
        <f t="shared" si="236"/>
        <v>0</v>
      </c>
      <c r="R885">
        <f t="shared" si="237"/>
        <v>1</v>
      </c>
      <c r="S885">
        <f t="shared" si="238"/>
        <v>0</v>
      </c>
      <c r="T885">
        <f t="shared" si="239"/>
        <v>0</v>
      </c>
      <c r="U885">
        <f t="shared" si="240"/>
        <v>0</v>
      </c>
      <c r="V885">
        <f t="shared" si="245"/>
        <v>1</v>
      </c>
      <c r="W885">
        <f t="shared" si="246"/>
        <v>0</v>
      </c>
      <c r="X885">
        <f t="shared" si="247"/>
        <v>0</v>
      </c>
      <c r="Y885">
        <f t="shared" si="248"/>
        <v>0</v>
      </c>
      <c r="Z885">
        <f t="shared" si="249"/>
        <v>0</v>
      </c>
      <c r="AA885">
        <f t="shared" si="250"/>
        <v>0</v>
      </c>
      <c r="AB885">
        <f t="shared" si="251"/>
        <v>0</v>
      </c>
    </row>
    <row r="886" spans="1:28" x14ac:dyDescent="0.25">
      <c r="A886" s="2" t="s">
        <v>382</v>
      </c>
      <c r="B886" s="3">
        <v>20</v>
      </c>
      <c r="C886" s="3">
        <v>10</v>
      </c>
      <c r="D886" s="3">
        <v>23</v>
      </c>
      <c r="E886" s="3">
        <v>68.3</v>
      </c>
      <c r="F886" s="3">
        <v>176</v>
      </c>
      <c r="G886" s="3">
        <v>21</v>
      </c>
      <c r="H886" s="3">
        <v>73.916500000000013</v>
      </c>
      <c r="I886" s="3">
        <v>25</v>
      </c>
      <c r="J886" s="3">
        <v>30</v>
      </c>
      <c r="K886">
        <f t="shared" si="234"/>
        <v>26.523240633755567</v>
      </c>
      <c r="L886">
        <f t="shared" si="241"/>
        <v>0</v>
      </c>
      <c r="M886">
        <f t="shared" si="242"/>
        <v>0</v>
      </c>
      <c r="N886">
        <f t="shared" si="243"/>
        <v>1</v>
      </c>
      <c r="O886">
        <f t="shared" si="244"/>
        <v>0</v>
      </c>
      <c r="P886">
        <f t="shared" si="235"/>
        <v>0</v>
      </c>
      <c r="Q886">
        <f t="shared" si="236"/>
        <v>0</v>
      </c>
      <c r="R886">
        <f t="shared" si="237"/>
        <v>0</v>
      </c>
      <c r="S886">
        <f t="shared" si="238"/>
        <v>1</v>
      </c>
      <c r="T886">
        <f t="shared" si="239"/>
        <v>0</v>
      </c>
      <c r="U886">
        <f t="shared" si="240"/>
        <v>0</v>
      </c>
      <c r="V886">
        <f t="shared" si="245"/>
        <v>1</v>
      </c>
      <c r="W886">
        <f t="shared" si="246"/>
        <v>0</v>
      </c>
      <c r="X886">
        <f t="shared" si="247"/>
        <v>0</v>
      </c>
      <c r="Y886">
        <f t="shared" si="248"/>
        <v>0</v>
      </c>
      <c r="Z886">
        <f t="shared" si="249"/>
        <v>0</v>
      </c>
      <c r="AA886">
        <f t="shared" si="250"/>
        <v>0</v>
      </c>
      <c r="AB886">
        <f t="shared" si="251"/>
        <v>5</v>
      </c>
    </row>
    <row r="887" spans="1:28" x14ac:dyDescent="0.25">
      <c r="A887" s="2" t="s">
        <v>778</v>
      </c>
      <c r="B887" s="3">
        <v>8</v>
      </c>
      <c r="C887" s="3">
        <v>8</v>
      </c>
      <c r="D887" s="3">
        <v>24</v>
      </c>
      <c r="E887" s="3">
        <v>69.125</v>
      </c>
      <c r="F887" s="3">
        <v>251.75</v>
      </c>
      <c r="G887" s="3">
        <v>8</v>
      </c>
      <c r="H887" s="3">
        <v>66.765229999999988</v>
      </c>
      <c r="I887" s="3">
        <v>29</v>
      </c>
      <c r="J887" s="3">
        <v>30</v>
      </c>
      <c r="K887">
        <f t="shared" si="234"/>
        <v>37.038595986383655</v>
      </c>
      <c r="L887">
        <f t="shared" si="241"/>
        <v>0</v>
      </c>
      <c r="M887">
        <f t="shared" si="242"/>
        <v>0</v>
      </c>
      <c r="N887">
        <f t="shared" si="243"/>
        <v>0</v>
      </c>
      <c r="O887">
        <f t="shared" si="244"/>
        <v>1</v>
      </c>
      <c r="P887">
        <f t="shared" si="235"/>
        <v>0</v>
      </c>
      <c r="Q887">
        <f t="shared" si="236"/>
        <v>0</v>
      </c>
      <c r="R887">
        <f t="shared" si="237"/>
        <v>0</v>
      </c>
      <c r="S887">
        <f t="shared" si="238"/>
        <v>0</v>
      </c>
      <c r="T887">
        <f t="shared" si="239"/>
        <v>1</v>
      </c>
      <c r="U887">
        <f t="shared" si="240"/>
        <v>0</v>
      </c>
      <c r="V887">
        <f t="shared" si="245"/>
        <v>1</v>
      </c>
      <c r="W887">
        <f t="shared" si="246"/>
        <v>0</v>
      </c>
      <c r="X887">
        <f t="shared" si="247"/>
        <v>0</v>
      </c>
      <c r="Y887">
        <f t="shared" si="248"/>
        <v>0</v>
      </c>
      <c r="Z887">
        <f t="shared" si="249"/>
        <v>0</v>
      </c>
      <c r="AA887">
        <f t="shared" si="250"/>
        <v>0</v>
      </c>
      <c r="AB887">
        <f t="shared" si="251"/>
        <v>1</v>
      </c>
    </row>
    <row r="888" spans="1:28" x14ac:dyDescent="0.25">
      <c r="A888" s="2" t="s">
        <v>367</v>
      </c>
      <c r="B888" s="3">
        <v>11</v>
      </c>
      <c r="C888" s="3">
        <v>11</v>
      </c>
      <c r="D888" s="3">
        <v>34</v>
      </c>
      <c r="E888" s="3">
        <v>69.727272727272734</v>
      </c>
      <c r="F888" s="3">
        <v>194.54545454545453</v>
      </c>
      <c r="G888" s="3">
        <v>11</v>
      </c>
      <c r="H888" s="3">
        <v>68.172485000000009</v>
      </c>
      <c r="I888" s="3">
        <v>21</v>
      </c>
      <c r="J888" s="3">
        <v>30</v>
      </c>
      <c r="K888">
        <f t="shared" si="234"/>
        <v>28.130085723173469</v>
      </c>
      <c r="L888">
        <f t="shared" si="241"/>
        <v>0</v>
      </c>
      <c r="M888">
        <f t="shared" si="242"/>
        <v>0</v>
      </c>
      <c r="N888">
        <f t="shared" si="243"/>
        <v>1</v>
      </c>
      <c r="O888">
        <f t="shared" si="244"/>
        <v>0</v>
      </c>
      <c r="P888">
        <f t="shared" si="235"/>
        <v>0</v>
      </c>
      <c r="Q888">
        <f t="shared" si="236"/>
        <v>0</v>
      </c>
      <c r="R888">
        <f t="shared" si="237"/>
        <v>0</v>
      </c>
      <c r="S888">
        <f t="shared" si="238"/>
        <v>1</v>
      </c>
      <c r="T888">
        <f t="shared" si="239"/>
        <v>0</v>
      </c>
      <c r="U888">
        <f t="shared" si="240"/>
        <v>0</v>
      </c>
      <c r="V888">
        <f t="shared" si="245"/>
        <v>0</v>
      </c>
      <c r="W888">
        <f t="shared" si="246"/>
        <v>1</v>
      </c>
      <c r="X888">
        <f t="shared" si="247"/>
        <v>0</v>
      </c>
      <c r="Y888">
        <f t="shared" si="248"/>
        <v>0</v>
      </c>
      <c r="Z888">
        <f t="shared" si="249"/>
        <v>1</v>
      </c>
      <c r="AA888">
        <f t="shared" si="250"/>
        <v>0</v>
      </c>
      <c r="AB888">
        <f t="shared" si="251"/>
        <v>9</v>
      </c>
    </row>
    <row r="889" spans="1:28" x14ac:dyDescent="0.25">
      <c r="A889" s="2" t="s">
        <v>571</v>
      </c>
      <c r="B889" s="3">
        <v>5</v>
      </c>
      <c r="C889" s="3">
        <v>5</v>
      </c>
      <c r="D889" s="3">
        <v>34</v>
      </c>
      <c r="E889" s="3">
        <v>68</v>
      </c>
      <c r="F889" s="3">
        <v>180.8</v>
      </c>
      <c r="G889" s="3">
        <v>5</v>
      </c>
      <c r="H889" s="3">
        <v>81.377139999999997</v>
      </c>
      <c r="I889" s="3">
        <v>19</v>
      </c>
      <c r="J889" s="3">
        <v>28</v>
      </c>
      <c r="K889">
        <f t="shared" si="234"/>
        <v>27.487543252595156</v>
      </c>
      <c r="L889">
        <f t="shared" si="241"/>
        <v>0</v>
      </c>
      <c r="M889">
        <f t="shared" si="242"/>
        <v>0</v>
      </c>
      <c r="N889">
        <f t="shared" si="243"/>
        <v>1</v>
      </c>
      <c r="O889">
        <f t="shared" si="244"/>
        <v>0</v>
      </c>
      <c r="P889">
        <f t="shared" si="235"/>
        <v>0</v>
      </c>
      <c r="Q889">
        <f t="shared" si="236"/>
        <v>0</v>
      </c>
      <c r="R889">
        <f t="shared" si="237"/>
        <v>0</v>
      </c>
      <c r="S889">
        <f t="shared" si="238"/>
        <v>1</v>
      </c>
      <c r="T889">
        <f t="shared" si="239"/>
        <v>0</v>
      </c>
      <c r="U889">
        <f t="shared" si="240"/>
        <v>0</v>
      </c>
      <c r="V889">
        <f t="shared" si="245"/>
        <v>0</v>
      </c>
      <c r="W889">
        <f t="shared" si="246"/>
        <v>1</v>
      </c>
      <c r="X889">
        <f t="shared" si="247"/>
        <v>0</v>
      </c>
      <c r="Y889">
        <f t="shared" si="248"/>
        <v>0</v>
      </c>
      <c r="Z889">
        <f t="shared" si="249"/>
        <v>1</v>
      </c>
      <c r="AA889">
        <f t="shared" si="250"/>
        <v>0</v>
      </c>
      <c r="AB889">
        <f t="shared" si="251"/>
        <v>9</v>
      </c>
    </row>
    <row r="890" spans="1:28" x14ac:dyDescent="0.25">
      <c r="A890" s="2" t="s">
        <v>1031</v>
      </c>
      <c r="B890" s="3">
        <v>3</v>
      </c>
      <c r="C890" s="3">
        <v>3</v>
      </c>
      <c r="D890" s="3">
        <v>44</v>
      </c>
      <c r="E890" s="3">
        <v>64</v>
      </c>
      <c r="F890" s="3">
        <v>159.66666666666666</v>
      </c>
      <c r="G890" s="3">
        <v>4</v>
      </c>
      <c r="H890" s="3">
        <v>69.223815999999999</v>
      </c>
      <c r="I890" s="3">
        <v>28</v>
      </c>
      <c r="J890" s="3">
        <v>30</v>
      </c>
      <c r="K890">
        <f t="shared" si="234"/>
        <v>27.403727213541664</v>
      </c>
      <c r="L890">
        <f t="shared" si="241"/>
        <v>0</v>
      </c>
      <c r="M890">
        <f t="shared" si="242"/>
        <v>0</v>
      </c>
      <c r="N890">
        <f t="shared" si="243"/>
        <v>1</v>
      </c>
      <c r="O890">
        <f t="shared" si="244"/>
        <v>0</v>
      </c>
      <c r="P890">
        <f t="shared" si="235"/>
        <v>0</v>
      </c>
      <c r="Q890">
        <f t="shared" si="236"/>
        <v>0</v>
      </c>
      <c r="R890">
        <f t="shared" si="237"/>
        <v>0</v>
      </c>
      <c r="S890">
        <f t="shared" si="238"/>
        <v>1</v>
      </c>
      <c r="T890">
        <f t="shared" si="239"/>
        <v>0</v>
      </c>
      <c r="U890">
        <f t="shared" si="240"/>
        <v>0</v>
      </c>
      <c r="V890">
        <f t="shared" si="245"/>
        <v>1</v>
      </c>
      <c r="W890">
        <f t="shared" si="246"/>
        <v>0</v>
      </c>
      <c r="X890">
        <f t="shared" si="247"/>
        <v>0</v>
      </c>
      <c r="Y890">
        <f t="shared" si="248"/>
        <v>0</v>
      </c>
      <c r="Z890">
        <f t="shared" si="249"/>
        <v>0</v>
      </c>
      <c r="AA890">
        <f t="shared" si="250"/>
        <v>0</v>
      </c>
      <c r="AB890">
        <f t="shared" si="251"/>
        <v>2</v>
      </c>
    </row>
    <row r="891" spans="1:28" x14ac:dyDescent="0.25">
      <c r="A891" s="2" t="s">
        <v>609</v>
      </c>
      <c r="B891" s="3">
        <v>8</v>
      </c>
      <c r="C891" s="3">
        <v>7</v>
      </c>
      <c r="D891" s="3">
        <v>33</v>
      </c>
      <c r="E891" s="3">
        <v>69.142857142857139</v>
      </c>
      <c r="F891" s="3">
        <v>158.375</v>
      </c>
      <c r="G891" s="3">
        <v>10</v>
      </c>
      <c r="H891" s="3">
        <v>64.07665999999999</v>
      </c>
      <c r="I891" s="3">
        <v>26</v>
      </c>
      <c r="J891" s="3">
        <v>30</v>
      </c>
      <c r="K891">
        <f t="shared" si="234"/>
        <v>23.288810638788338</v>
      </c>
      <c r="L891">
        <f t="shared" si="241"/>
        <v>0</v>
      </c>
      <c r="M891">
        <f t="shared" si="242"/>
        <v>1</v>
      </c>
      <c r="N891">
        <f t="shared" si="243"/>
        <v>0</v>
      </c>
      <c r="O891">
        <f t="shared" si="244"/>
        <v>0</v>
      </c>
      <c r="P891">
        <f t="shared" si="235"/>
        <v>1</v>
      </c>
      <c r="Q891">
        <f t="shared" si="236"/>
        <v>0</v>
      </c>
      <c r="R891">
        <f t="shared" si="237"/>
        <v>0</v>
      </c>
      <c r="S891">
        <f t="shared" si="238"/>
        <v>0</v>
      </c>
      <c r="T891">
        <f t="shared" si="239"/>
        <v>0</v>
      </c>
      <c r="U891">
        <f t="shared" si="240"/>
        <v>0</v>
      </c>
      <c r="V891">
        <f t="shared" si="245"/>
        <v>1</v>
      </c>
      <c r="W891">
        <f t="shared" si="246"/>
        <v>0</v>
      </c>
      <c r="X891">
        <f t="shared" si="247"/>
        <v>0</v>
      </c>
      <c r="Y891">
        <f t="shared" si="248"/>
        <v>0</v>
      </c>
      <c r="Z891">
        <f t="shared" si="249"/>
        <v>0</v>
      </c>
      <c r="AA891">
        <f t="shared" si="250"/>
        <v>0</v>
      </c>
      <c r="AB891">
        <f t="shared" si="251"/>
        <v>4</v>
      </c>
    </row>
    <row r="892" spans="1:28" x14ac:dyDescent="0.25">
      <c r="A892" s="2" t="s">
        <v>1182</v>
      </c>
      <c r="B892" s="3">
        <v>2</v>
      </c>
      <c r="C892" s="3">
        <v>2</v>
      </c>
      <c r="D892" s="3">
        <v>24</v>
      </c>
      <c r="E892" s="3">
        <v>68</v>
      </c>
      <c r="F892" s="3">
        <v>212</v>
      </c>
      <c r="G892" s="3">
        <v>2</v>
      </c>
      <c r="H892" s="3">
        <v>87.093770000000006</v>
      </c>
      <c r="I892" s="3">
        <v>28</v>
      </c>
      <c r="J892" s="3">
        <v>30</v>
      </c>
      <c r="K892">
        <f t="shared" si="234"/>
        <v>32.23096885813149</v>
      </c>
      <c r="L892">
        <f t="shared" si="241"/>
        <v>0</v>
      </c>
      <c r="M892">
        <f t="shared" si="242"/>
        <v>0</v>
      </c>
      <c r="N892">
        <f t="shared" si="243"/>
        <v>0</v>
      </c>
      <c r="O892">
        <f t="shared" si="244"/>
        <v>1</v>
      </c>
      <c r="P892">
        <f t="shared" si="235"/>
        <v>0</v>
      </c>
      <c r="Q892">
        <f t="shared" si="236"/>
        <v>0</v>
      </c>
      <c r="R892">
        <f t="shared" si="237"/>
        <v>0</v>
      </c>
      <c r="S892">
        <f t="shared" si="238"/>
        <v>0</v>
      </c>
      <c r="T892">
        <f t="shared" si="239"/>
        <v>0</v>
      </c>
      <c r="U892">
        <f t="shared" si="240"/>
        <v>1</v>
      </c>
      <c r="V892">
        <f t="shared" si="245"/>
        <v>1</v>
      </c>
      <c r="W892">
        <f t="shared" si="246"/>
        <v>0</v>
      </c>
      <c r="X892">
        <f t="shared" si="247"/>
        <v>0</v>
      </c>
      <c r="Y892">
        <f t="shared" si="248"/>
        <v>0</v>
      </c>
      <c r="Z892">
        <f t="shared" si="249"/>
        <v>0</v>
      </c>
      <c r="AA892">
        <f t="shared" si="250"/>
        <v>0</v>
      </c>
      <c r="AB892">
        <f t="shared" si="251"/>
        <v>2</v>
      </c>
    </row>
    <row r="893" spans="1:28" x14ac:dyDescent="0.25">
      <c r="A893" s="2" t="s">
        <v>1170</v>
      </c>
      <c r="B893" s="3">
        <v>2</v>
      </c>
      <c r="C893" s="3">
        <v>2</v>
      </c>
      <c r="D893" s="3">
        <v>34</v>
      </c>
      <c r="E893" s="3">
        <v>70</v>
      </c>
      <c r="F893" s="3">
        <v>281</v>
      </c>
      <c r="G893" s="3">
        <v>2</v>
      </c>
      <c r="H893" s="3">
        <v>64.706370000000007</v>
      </c>
      <c r="I893" s="3">
        <v>30</v>
      </c>
      <c r="J893" s="3">
        <v>30</v>
      </c>
      <c r="K893">
        <f t="shared" si="234"/>
        <v>40.314897959183675</v>
      </c>
      <c r="L893">
        <f t="shared" si="241"/>
        <v>0</v>
      </c>
      <c r="M893">
        <f t="shared" si="242"/>
        <v>0</v>
      </c>
      <c r="N893">
        <f t="shared" si="243"/>
        <v>0</v>
      </c>
      <c r="O893">
        <f t="shared" si="244"/>
        <v>1</v>
      </c>
      <c r="P893">
        <f t="shared" si="235"/>
        <v>0</v>
      </c>
      <c r="Q893">
        <f t="shared" si="236"/>
        <v>0</v>
      </c>
      <c r="R893">
        <f t="shared" si="237"/>
        <v>0</v>
      </c>
      <c r="S893">
        <f t="shared" si="238"/>
        <v>0</v>
      </c>
      <c r="T893">
        <f t="shared" si="239"/>
        <v>1</v>
      </c>
      <c r="U893">
        <f t="shared" si="240"/>
        <v>0</v>
      </c>
      <c r="V893">
        <f t="shared" si="245"/>
        <v>1</v>
      </c>
      <c r="W893">
        <f t="shared" si="246"/>
        <v>0</v>
      </c>
      <c r="X893">
        <f t="shared" si="247"/>
        <v>0</v>
      </c>
      <c r="Y893">
        <f t="shared" si="248"/>
        <v>0</v>
      </c>
      <c r="Z893">
        <f t="shared" si="249"/>
        <v>0</v>
      </c>
      <c r="AA893">
        <f t="shared" si="250"/>
        <v>0</v>
      </c>
      <c r="AB893">
        <f t="shared" si="251"/>
        <v>0</v>
      </c>
    </row>
    <row r="894" spans="1:28" x14ac:dyDescent="0.25">
      <c r="A894" s="2" t="s">
        <v>450</v>
      </c>
      <c r="B894" s="3">
        <v>6</v>
      </c>
      <c r="C894" s="3">
        <v>6</v>
      </c>
      <c r="D894" s="3">
        <v>34</v>
      </c>
      <c r="E894" s="3">
        <v>64.5</v>
      </c>
      <c r="F894" s="3">
        <v>122.5</v>
      </c>
      <c r="G894" s="3">
        <v>7</v>
      </c>
      <c r="H894" s="3">
        <v>61.82341000000001</v>
      </c>
      <c r="I894" s="3">
        <v>30</v>
      </c>
      <c r="J894" s="3">
        <v>30</v>
      </c>
      <c r="K894">
        <f t="shared" si="234"/>
        <v>20.700078120305271</v>
      </c>
      <c r="L894">
        <f t="shared" si="241"/>
        <v>0</v>
      </c>
      <c r="M894">
        <f t="shared" si="242"/>
        <v>1</v>
      </c>
      <c r="N894">
        <f t="shared" si="243"/>
        <v>0</v>
      </c>
      <c r="O894">
        <f t="shared" si="244"/>
        <v>0</v>
      </c>
      <c r="P894">
        <f t="shared" si="235"/>
        <v>1</v>
      </c>
      <c r="Q894">
        <f t="shared" si="236"/>
        <v>0</v>
      </c>
      <c r="R894">
        <f t="shared" si="237"/>
        <v>0</v>
      </c>
      <c r="S894">
        <f t="shared" si="238"/>
        <v>0</v>
      </c>
      <c r="T894">
        <f t="shared" si="239"/>
        <v>0</v>
      </c>
      <c r="U894">
        <f t="shared" si="240"/>
        <v>0</v>
      </c>
      <c r="V894">
        <f t="shared" si="245"/>
        <v>1</v>
      </c>
      <c r="W894">
        <f t="shared" si="246"/>
        <v>0</v>
      </c>
      <c r="X894">
        <f t="shared" si="247"/>
        <v>0</v>
      </c>
      <c r="Y894">
        <f t="shared" si="248"/>
        <v>0</v>
      </c>
      <c r="Z894">
        <f t="shared" si="249"/>
        <v>0</v>
      </c>
      <c r="AA894">
        <f t="shared" si="250"/>
        <v>0</v>
      </c>
      <c r="AB894">
        <f t="shared" si="251"/>
        <v>0</v>
      </c>
    </row>
    <row r="895" spans="1:28" x14ac:dyDescent="0.25">
      <c r="A895" s="2" t="s">
        <v>1050</v>
      </c>
      <c r="B895" s="3">
        <v>2</v>
      </c>
      <c r="C895" s="3">
        <v>2</v>
      </c>
      <c r="D895" s="3">
        <v>33</v>
      </c>
      <c r="E895" s="3">
        <v>68.5</v>
      </c>
      <c r="F895" s="3">
        <v>175</v>
      </c>
      <c r="G895" s="3">
        <v>2</v>
      </c>
      <c r="H895" s="3">
        <v>53.190964000000001</v>
      </c>
      <c r="I895" s="3">
        <v>30</v>
      </c>
      <c r="J895" s="3">
        <v>30</v>
      </c>
      <c r="K895">
        <f t="shared" si="234"/>
        <v>26.218764984815387</v>
      </c>
      <c r="L895">
        <f t="shared" si="241"/>
        <v>0</v>
      </c>
      <c r="M895">
        <f t="shared" si="242"/>
        <v>0</v>
      </c>
      <c r="N895">
        <f t="shared" si="243"/>
        <v>1</v>
      </c>
      <c r="O895">
        <f t="shared" si="244"/>
        <v>0</v>
      </c>
      <c r="P895">
        <f t="shared" si="235"/>
        <v>0</v>
      </c>
      <c r="Q895">
        <f t="shared" si="236"/>
        <v>0</v>
      </c>
      <c r="R895">
        <f t="shared" si="237"/>
        <v>1</v>
      </c>
      <c r="S895">
        <f t="shared" si="238"/>
        <v>0</v>
      </c>
      <c r="T895">
        <f t="shared" si="239"/>
        <v>0</v>
      </c>
      <c r="U895">
        <f t="shared" si="240"/>
        <v>0</v>
      </c>
      <c r="V895">
        <f t="shared" si="245"/>
        <v>1</v>
      </c>
      <c r="W895">
        <f t="shared" si="246"/>
        <v>0</v>
      </c>
      <c r="X895">
        <f t="shared" si="247"/>
        <v>0</v>
      </c>
      <c r="Y895">
        <f t="shared" si="248"/>
        <v>0</v>
      </c>
      <c r="Z895">
        <f t="shared" si="249"/>
        <v>0</v>
      </c>
      <c r="AA895">
        <f t="shared" si="250"/>
        <v>0</v>
      </c>
      <c r="AB895">
        <f t="shared" si="251"/>
        <v>0</v>
      </c>
    </row>
    <row r="896" spans="1:28" x14ac:dyDescent="0.25">
      <c r="A896" s="2" t="s">
        <v>1151</v>
      </c>
      <c r="B896" s="3">
        <v>2</v>
      </c>
      <c r="C896" s="3">
        <v>2</v>
      </c>
      <c r="D896" s="3">
        <v>33</v>
      </c>
      <c r="E896" s="3">
        <v>67</v>
      </c>
      <c r="F896" s="3">
        <v>237</v>
      </c>
      <c r="G896" s="3">
        <v>2</v>
      </c>
      <c r="H896" s="3">
        <v>63.211500000000001</v>
      </c>
      <c r="I896" s="3">
        <v>29</v>
      </c>
      <c r="J896" s="3">
        <v>29</v>
      </c>
      <c r="K896">
        <f t="shared" si="234"/>
        <v>37.115393183337048</v>
      </c>
      <c r="L896">
        <f t="shared" si="241"/>
        <v>0</v>
      </c>
      <c r="M896">
        <f t="shared" si="242"/>
        <v>0</v>
      </c>
      <c r="N896">
        <f t="shared" si="243"/>
        <v>0</v>
      </c>
      <c r="O896">
        <f t="shared" si="244"/>
        <v>1</v>
      </c>
      <c r="P896">
        <f t="shared" si="235"/>
        <v>0</v>
      </c>
      <c r="Q896">
        <f t="shared" si="236"/>
        <v>0</v>
      </c>
      <c r="R896">
        <f t="shared" si="237"/>
        <v>0</v>
      </c>
      <c r="S896">
        <f t="shared" si="238"/>
        <v>0</v>
      </c>
      <c r="T896">
        <f t="shared" si="239"/>
        <v>1</v>
      </c>
      <c r="U896">
        <f t="shared" si="240"/>
        <v>0</v>
      </c>
      <c r="V896">
        <f t="shared" si="245"/>
        <v>1</v>
      </c>
      <c r="W896">
        <f t="shared" si="246"/>
        <v>0</v>
      </c>
      <c r="X896">
        <f t="shared" si="247"/>
        <v>0</v>
      </c>
      <c r="Y896">
        <f t="shared" si="248"/>
        <v>0</v>
      </c>
      <c r="Z896">
        <f t="shared" si="249"/>
        <v>0</v>
      </c>
      <c r="AA896">
        <f t="shared" si="250"/>
        <v>0</v>
      </c>
      <c r="AB896">
        <f t="shared" si="251"/>
        <v>0</v>
      </c>
    </row>
    <row r="897" spans="1:28" x14ac:dyDescent="0.25">
      <c r="A897" s="2" t="s">
        <v>782</v>
      </c>
      <c r="B897" s="3">
        <v>11</v>
      </c>
      <c r="C897" s="3">
        <v>6</v>
      </c>
      <c r="D897" s="3">
        <v>34</v>
      </c>
      <c r="E897" s="3">
        <v>63.666666666666664</v>
      </c>
      <c r="F897" s="3">
        <v>107.09090909090909</v>
      </c>
      <c r="G897" s="3">
        <v>11</v>
      </c>
      <c r="H897" s="3">
        <v>67.652289999999994</v>
      </c>
      <c r="I897" s="3">
        <v>21</v>
      </c>
      <c r="J897" s="3">
        <v>30</v>
      </c>
      <c r="K897">
        <f t="shared" si="234"/>
        <v>18.573070415234831</v>
      </c>
      <c r="L897">
        <f t="shared" si="241"/>
        <v>0</v>
      </c>
      <c r="M897">
        <f t="shared" si="242"/>
        <v>1</v>
      </c>
      <c r="N897">
        <f t="shared" si="243"/>
        <v>0</v>
      </c>
      <c r="O897">
        <f t="shared" si="244"/>
        <v>0</v>
      </c>
      <c r="P897">
        <f t="shared" si="235"/>
        <v>1</v>
      </c>
      <c r="Q897">
        <f t="shared" si="236"/>
        <v>0</v>
      </c>
      <c r="R897">
        <f t="shared" si="237"/>
        <v>0</v>
      </c>
      <c r="S897">
        <f t="shared" si="238"/>
        <v>0</v>
      </c>
      <c r="T897">
        <f t="shared" si="239"/>
        <v>0</v>
      </c>
      <c r="U897">
        <f t="shared" si="240"/>
        <v>0</v>
      </c>
      <c r="V897">
        <f t="shared" si="245"/>
        <v>0</v>
      </c>
      <c r="W897">
        <f t="shared" si="246"/>
        <v>1</v>
      </c>
      <c r="X897">
        <f t="shared" si="247"/>
        <v>0</v>
      </c>
      <c r="Y897">
        <f t="shared" si="248"/>
        <v>1</v>
      </c>
      <c r="Z897">
        <f t="shared" si="249"/>
        <v>0</v>
      </c>
      <c r="AA897">
        <f t="shared" si="250"/>
        <v>0</v>
      </c>
      <c r="AB897">
        <f t="shared" si="251"/>
        <v>9</v>
      </c>
    </row>
    <row r="898" spans="1:28" x14ac:dyDescent="0.25">
      <c r="A898" s="2" t="s">
        <v>891</v>
      </c>
      <c r="B898" s="3">
        <v>3</v>
      </c>
      <c r="C898" s="3">
        <v>3</v>
      </c>
      <c r="D898" s="3">
        <v>34</v>
      </c>
      <c r="E898" s="3">
        <v>60.666666666666664</v>
      </c>
      <c r="F898" s="3">
        <v>124.66666666666667</v>
      </c>
      <c r="G898" s="3">
        <v>3</v>
      </c>
      <c r="H898" s="3">
        <v>68.766599999999997</v>
      </c>
      <c r="I898" s="3">
        <v>16</v>
      </c>
      <c r="J898" s="3">
        <v>24</v>
      </c>
      <c r="K898">
        <f t="shared" si="234"/>
        <v>23.812522642192974</v>
      </c>
      <c r="L898">
        <f t="shared" si="241"/>
        <v>0</v>
      </c>
      <c r="M898">
        <f t="shared" si="242"/>
        <v>1</v>
      </c>
      <c r="N898">
        <f t="shared" si="243"/>
        <v>0</v>
      </c>
      <c r="O898">
        <f t="shared" si="244"/>
        <v>0</v>
      </c>
      <c r="P898">
        <f t="shared" si="235"/>
        <v>0</v>
      </c>
      <c r="Q898">
        <f t="shared" si="236"/>
        <v>1</v>
      </c>
      <c r="R898">
        <f t="shared" si="237"/>
        <v>0</v>
      </c>
      <c r="S898">
        <f t="shared" si="238"/>
        <v>0</v>
      </c>
      <c r="T898">
        <f t="shared" si="239"/>
        <v>0</v>
      </c>
      <c r="U898">
        <f t="shared" si="240"/>
        <v>0</v>
      </c>
      <c r="V898">
        <f t="shared" si="245"/>
        <v>0</v>
      </c>
      <c r="W898">
        <f t="shared" si="246"/>
        <v>1</v>
      </c>
      <c r="X898">
        <f t="shared" si="247"/>
        <v>0</v>
      </c>
      <c r="Y898">
        <f t="shared" si="248"/>
        <v>1</v>
      </c>
      <c r="Z898">
        <f t="shared" si="249"/>
        <v>0</v>
      </c>
      <c r="AA898">
        <f t="shared" si="250"/>
        <v>0</v>
      </c>
      <c r="AB898">
        <f t="shared" si="251"/>
        <v>8</v>
      </c>
    </row>
    <row r="899" spans="1:28" x14ac:dyDescent="0.25">
      <c r="A899" s="2" t="s">
        <v>1117</v>
      </c>
      <c r="B899" s="3">
        <v>4</v>
      </c>
      <c r="C899" s="3">
        <v>4</v>
      </c>
      <c r="D899" s="3">
        <v>34</v>
      </c>
      <c r="E899" s="3">
        <v>65.75</v>
      </c>
      <c r="F899" s="3">
        <v>144.75</v>
      </c>
      <c r="G899" s="3">
        <v>4</v>
      </c>
      <c r="H899" s="3">
        <v>71.367549999999994</v>
      </c>
      <c r="I899" s="3">
        <v>23</v>
      </c>
      <c r="J899" s="3">
        <v>28</v>
      </c>
      <c r="K899">
        <f t="shared" si="234"/>
        <v>23.538695080165969</v>
      </c>
      <c r="L899">
        <f t="shared" si="241"/>
        <v>0</v>
      </c>
      <c r="M899">
        <f t="shared" si="242"/>
        <v>1</v>
      </c>
      <c r="N899">
        <f t="shared" si="243"/>
        <v>0</v>
      </c>
      <c r="O899">
        <f t="shared" si="244"/>
        <v>0</v>
      </c>
      <c r="P899">
        <f t="shared" si="235"/>
        <v>0</v>
      </c>
      <c r="Q899">
        <f t="shared" si="236"/>
        <v>1</v>
      </c>
      <c r="R899">
        <f t="shared" si="237"/>
        <v>0</v>
      </c>
      <c r="S899">
        <f t="shared" si="238"/>
        <v>0</v>
      </c>
      <c r="T899">
        <f t="shared" si="239"/>
        <v>0</v>
      </c>
      <c r="U899">
        <f t="shared" si="240"/>
        <v>0</v>
      </c>
      <c r="V899">
        <f t="shared" si="245"/>
        <v>0</v>
      </c>
      <c r="W899">
        <f t="shared" si="246"/>
        <v>1</v>
      </c>
      <c r="X899">
        <f t="shared" si="247"/>
        <v>0</v>
      </c>
      <c r="Y899">
        <f t="shared" si="248"/>
        <v>1</v>
      </c>
      <c r="Z899">
        <f t="shared" si="249"/>
        <v>0</v>
      </c>
      <c r="AA899">
        <f t="shared" si="250"/>
        <v>0</v>
      </c>
      <c r="AB899">
        <f t="shared" si="251"/>
        <v>5</v>
      </c>
    </row>
    <row r="900" spans="1:28" x14ac:dyDescent="0.25">
      <c r="A900" s="2" t="s">
        <v>178</v>
      </c>
      <c r="B900" s="3">
        <v>10</v>
      </c>
      <c r="C900" s="3">
        <v>10</v>
      </c>
      <c r="D900" s="3">
        <v>33</v>
      </c>
      <c r="E900" s="3">
        <v>63</v>
      </c>
      <c r="F900" s="3">
        <v>128.80000000000001</v>
      </c>
      <c r="G900" s="3">
        <v>11</v>
      </c>
      <c r="H900" s="3">
        <v>71.728949999999983</v>
      </c>
      <c r="I900" s="3">
        <v>29</v>
      </c>
      <c r="J900" s="3">
        <v>30</v>
      </c>
      <c r="K900">
        <f t="shared" si="234"/>
        <v>22.813403880070549</v>
      </c>
      <c r="L900">
        <f t="shared" si="241"/>
        <v>0</v>
      </c>
      <c r="M900">
        <f t="shared" si="242"/>
        <v>1</v>
      </c>
      <c r="N900">
        <f t="shared" si="243"/>
        <v>0</v>
      </c>
      <c r="O900">
        <f t="shared" si="244"/>
        <v>0</v>
      </c>
      <c r="P900">
        <f t="shared" si="235"/>
        <v>0</v>
      </c>
      <c r="Q900">
        <f t="shared" si="236"/>
        <v>1</v>
      </c>
      <c r="R900">
        <f t="shared" si="237"/>
        <v>0</v>
      </c>
      <c r="S900">
        <f t="shared" si="238"/>
        <v>0</v>
      </c>
      <c r="T900">
        <f t="shared" si="239"/>
        <v>0</v>
      </c>
      <c r="U900">
        <f t="shared" si="240"/>
        <v>0</v>
      </c>
      <c r="V900">
        <f t="shared" si="245"/>
        <v>1</v>
      </c>
      <c r="W900">
        <f t="shared" si="246"/>
        <v>0</v>
      </c>
      <c r="X900">
        <f t="shared" si="247"/>
        <v>0</v>
      </c>
      <c r="Y900">
        <f t="shared" si="248"/>
        <v>0</v>
      </c>
      <c r="Z900">
        <f t="shared" si="249"/>
        <v>0</v>
      </c>
      <c r="AA900">
        <f t="shared" si="250"/>
        <v>0</v>
      </c>
      <c r="AB900">
        <f t="shared" si="251"/>
        <v>1</v>
      </c>
    </row>
    <row r="901" spans="1:28" x14ac:dyDescent="0.25">
      <c r="A901" s="2" t="s">
        <v>874</v>
      </c>
      <c r="B901" s="3">
        <v>9</v>
      </c>
      <c r="C901" s="3">
        <v>8</v>
      </c>
      <c r="D901" s="3">
        <v>33</v>
      </c>
      <c r="E901" s="3">
        <v>66.625</v>
      </c>
      <c r="F901" s="3">
        <v>189.44444444444446</v>
      </c>
      <c r="G901" s="3">
        <v>9</v>
      </c>
      <c r="H901" s="3">
        <v>71.345659999999995</v>
      </c>
      <c r="I901" s="3">
        <v>23</v>
      </c>
      <c r="J901" s="3">
        <v>30</v>
      </c>
      <c r="K901">
        <f t="shared" ref="K901:K942" si="252">BMI(GETPIVOTDATA("Average of height",$A$4,"Subject",A901),GETPIVOTDATA("Average of weight",$A$4,"Subject",A901))</f>
        <v>30.00286686370977</v>
      </c>
      <c r="L901">
        <f t="shared" si="241"/>
        <v>0</v>
      </c>
      <c r="M901">
        <f t="shared" si="242"/>
        <v>0</v>
      </c>
      <c r="N901">
        <f t="shared" si="243"/>
        <v>0</v>
      </c>
      <c r="O901">
        <f t="shared" si="244"/>
        <v>1</v>
      </c>
      <c r="P901">
        <f t="shared" ref="P901:P942" si="253">Hunder67(M901,GETPIVOTDATA("Average of ageAtEntry",$A$4,"Subject",A901))</f>
        <v>0</v>
      </c>
      <c r="Q901">
        <f t="shared" ref="Q901:Q942" si="254">Hover67(M901,GETPIVOTDATA("Average of ageAtEntry",$A$4,"Subject",A901))</f>
        <v>0</v>
      </c>
      <c r="R901">
        <f t="shared" ref="R901:R942" si="255">OWunder67(N901,GETPIVOTDATA("Average of ageAtEntry",$A$4,"Subject",A901))</f>
        <v>0</v>
      </c>
      <c r="S901">
        <f t="shared" ref="S901:S942" si="256">OWover67(N901,GETPIVOTDATA("Average of ageAtEntry",$A$4,"Subject",A901))</f>
        <v>0</v>
      </c>
      <c r="T901">
        <f t="shared" ref="T901:T942" si="257">Ounder67(O901,GETPIVOTDATA("Average of ageAtEntry",$A$4,"Subject",A901))</f>
        <v>0</v>
      </c>
      <c r="U901">
        <f t="shared" ref="U901:U942" si="258">Oover67(O901,GETPIVOTDATA("Average of ageAtEntry",$A$4,"Subject",A901))</f>
        <v>1</v>
      </c>
      <c r="V901">
        <f t="shared" si="245"/>
        <v>0</v>
      </c>
      <c r="W901">
        <f t="shared" si="246"/>
        <v>1</v>
      </c>
      <c r="X901">
        <f t="shared" si="247"/>
        <v>0</v>
      </c>
      <c r="Y901">
        <f t="shared" si="248"/>
        <v>0</v>
      </c>
      <c r="Z901">
        <f t="shared" si="249"/>
        <v>0</v>
      </c>
      <c r="AA901">
        <f t="shared" si="250"/>
        <v>1</v>
      </c>
      <c r="AB901">
        <f t="shared" si="251"/>
        <v>7</v>
      </c>
    </row>
    <row r="902" spans="1:28" x14ac:dyDescent="0.25">
      <c r="A902" s="2" t="s">
        <v>68</v>
      </c>
      <c r="B902" s="3">
        <v>4</v>
      </c>
      <c r="C902" s="3">
        <v>4</v>
      </c>
      <c r="D902" s="3">
        <v>34</v>
      </c>
      <c r="E902" s="3">
        <v>59</v>
      </c>
      <c r="F902" s="3">
        <v>148.5</v>
      </c>
      <c r="G902" s="3">
        <v>4</v>
      </c>
      <c r="H902" s="3">
        <v>80.730999999999995</v>
      </c>
      <c r="I902" s="3">
        <v>26</v>
      </c>
      <c r="J902" s="3">
        <v>29</v>
      </c>
      <c r="K902">
        <f t="shared" si="252"/>
        <v>29.990089054869291</v>
      </c>
      <c r="L902">
        <f t="shared" ref="L902:L942" si="259">underWeight(K902)</f>
        <v>0</v>
      </c>
      <c r="M902">
        <f t="shared" ref="M902:M942" si="260">healthy(K902)</f>
        <v>0</v>
      </c>
      <c r="N902">
        <f t="shared" ref="N902:N942" si="261">overWeight(K902)</f>
        <v>1</v>
      </c>
      <c r="O902">
        <f t="shared" ref="O902:O942" si="262">obese(K902)</f>
        <v>0</v>
      </c>
      <c r="P902">
        <f t="shared" si="253"/>
        <v>0</v>
      </c>
      <c r="Q902">
        <f t="shared" si="254"/>
        <v>0</v>
      </c>
      <c r="R902">
        <f t="shared" si="255"/>
        <v>0</v>
      </c>
      <c r="S902">
        <f t="shared" si="256"/>
        <v>1</v>
      </c>
      <c r="T902">
        <f t="shared" si="257"/>
        <v>0</v>
      </c>
      <c r="U902">
        <f t="shared" si="258"/>
        <v>0</v>
      </c>
      <c r="V902">
        <f t="shared" ref="V902:V942" si="263">cognitivelyNormal(GETPIVOTDATA("Min of mmse",$A$4,"Subject",A902))</f>
        <v>1</v>
      </c>
      <c r="W902">
        <f t="shared" ref="W902:W942" si="264">Dementia(GETPIVOTDATA("Min of mmse",$A$4,"Subject",A902))</f>
        <v>0</v>
      </c>
      <c r="X902">
        <f t="shared" ref="X902:X942" si="265">underweightanddementia(L902,W902)</f>
        <v>0</v>
      </c>
      <c r="Y902">
        <f t="shared" ref="Y902:Y942" si="266">healthyanddementia(M902,W902)</f>
        <v>0</v>
      </c>
      <c r="Z902">
        <f t="shared" ref="Z902:Z942" si="267">overweightanddementia(N902,W902)</f>
        <v>0</v>
      </c>
      <c r="AA902">
        <f t="shared" ref="AA902:AA942" si="268">obeseanddementia(O902,W902)</f>
        <v>0</v>
      </c>
      <c r="AB902">
        <f t="shared" ref="AB902:AB942" si="269">GETPIVOTDATA("Max of mmse",$A$4,"Subject",A902)-GETPIVOTDATA("Min of mmse",$A$4,"Subject",A902)</f>
        <v>3</v>
      </c>
    </row>
    <row r="903" spans="1:28" x14ac:dyDescent="0.25">
      <c r="A903" s="2" t="s">
        <v>496</v>
      </c>
      <c r="B903" s="3">
        <v>10</v>
      </c>
      <c r="C903" s="3">
        <v>9</v>
      </c>
      <c r="D903" s="3">
        <v>23</v>
      </c>
      <c r="E903" s="3">
        <v>67.222222222222229</v>
      </c>
      <c r="F903" s="3">
        <v>134.5</v>
      </c>
      <c r="G903" s="3">
        <v>10</v>
      </c>
      <c r="H903" s="3">
        <v>71.433266000000003</v>
      </c>
      <c r="I903" s="3">
        <v>27</v>
      </c>
      <c r="J903" s="3">
        <v>30</v>
      </c>
      <c r="K903">
        <f t="shared" si="252"/>
        <v>20.924345331603028</v>
      </c>
      <c r="L903">
        <f t="shared" si="259"/>
        <v>0</v>
      </c>
      <c r="M903">
        <f t="shared" si="260"/>
        <v>1</v>
      </c>
      <c r="N903">
        <f t="shared" si="261"/>
        <v>0</v>
      </c>
      <c r="O903">
        <f t="shared" si="262"/>
        <v>0</v>
      </c>
      <c r="P903">
        <f t="shared" si="253"/>
        <v>0</v>
      </c>
      <c r="Q903">
        <f t="shared" si="254"/>
        <v>1</v>
      </c>
      <c r="R903">
        <f t="shared" si="255"/>
        <v>0</v>
      </c>
      <c r="S903">
        <f t="shared" si="256"/>
        <v>0</v>
      </c>
      <c r="T903">
        <f t="shared" si="257"/>
        <v>0</v>
      </c>
      <c r="U903">
        <f t="shared" si="258"/>
        <v>0</v>
      </c>
      <c r="V903">
        <f t="shared" si="263"/>
        <v>1</v>
      </c>
      <c r="W903">
        <f t="shared" si="264"/>
        <v>0</v>
      </c>
      <c r="X903">
        <f t="shared" si="265"/>
        <v>0</v>
      </c>
      <c r="Y903">
        <f t="shared" si="266"/>
        <v>0</v>
      </c>
      <c r="Z903">
        <f t="shared" si="267"/>
        <v>0</v>
      </c>
      <c r="AA903">
        <f t="shared" si="268"/>
        <v>0</v>
      </c>
      <c r="AB903">
        <f t="shared" si="269"/>
        <v>3</v>
      </c>
    </row>
    <row r="904" spans="1:28" x14ac:dyDescent="0.25">
      <c r="A904" s="2" t="s">
        <v>32</v>
      </c>
      <c r="B904" s="3">
        <v>4</v>
      </c>
      <c r="C904" s="3">
        <v>4</v>
      </c>
      <c r="D904" s="3">
        <v>34</v>
      </c>
      <c r="E904" s="3">
        <v>63</v>
      </c>
      <c r="F904" s="3">
        <v>117.75</v>
      </c>
      <c r="G904" s="3">
        <v>4</v>
      </c>
      <c r="H904" s="3">
        <v>68.076660000000004</v>
      </c>
      <c r="I904" s="3">
        <v>20</v>
      </c>
      <c r="J904" s="3">
        <v>29</v>
      </c>
      <c r="K904">
        <f t="shared" si="252"/>
        <v>20.856198034769463</v>
      </c>
      <c r="L904">
        <f t="shared" si="259"/>
        <v>0</v>
      </c>
      <c r="M904">
        <f t="shared" si="260"/>
        <v>1</v>
      </c>
      <c r="N904">
        <f t="shared" si="261"/>
        <v>0</v>
      </c>
      <c r="O904">
        <f t="shared" si="262"/>
        <v>0</v>
      </c>
      <c r="P904">
        <f t="shared" si="253"/>
        <v>0</v>
      </c>
      <c r="Q904">
        <f t="shared" si="254"/>
        <v>1</v>
      </c>
      <c r="R904">
        <f t="shared" si="255"/>
        <v>0</v>
      </c>
      <c r="S904">
        <f t="shared" si="256"/>
        <v>0</v>
      </c>
      <c r="T904">
        <f t="shared" si="257"/>
        <v>0</v>
      </c>
      <c r="U904">
        <f t="shared" si="258"/>
        <v>0</v>
      </c>
      <c r="V904">
        <f t="shared" si="263"/>
        <v>0</v>
      </c>
      <c r="W904">
        <f t="shared" si="264"/>
        <v>1</v>
      </c>
      <c r="X904">
        <f t="shared" si="265"/>
        <v>0</v>
      </c>
      <c r="Y904">
        <f t="shared" si="266"/>
        <v>1</v>
      </c>
      <c r="Z904">
        <f t="shared" si="267"/>
        <v>0</v>
      </c>
      <c r="AA904">
        <f t="shared" si="268"/>
        <v>0</v>
      </c>
      <c r="AB904">
        <f t="shared" si="269"/>
        <v>9</v>
      </c>
    </row>
    <row r="905" spans="1:28" x14ac:dyDescent="0.25">
      <c r="A905" s="2" t="s">
        <v>869</v>
      </c>
      <c r="B905" s="3">
        <v>3</v>
      </c>
      <c r="C905" s="3">
        <v>3</v>
      </c>
      <c r="D905" s="3">
        <v>34</v>
      </c>
      <c r="E905" s="3">
        <v>68.333333333333329</v>
      </c>
      <c r="F905" s="3">
        <v>189.33333333333334</v>
      </c>
      <c r="G905" s="3">
        <v>3</v>
      </c>
      <c r="H905" s="3">
        <v>65.223815999999999</v>
      </c>
      <c r="I905" s="3">
        <v>30</v>
      </c>
      <c r="J905" s="3">
        <v>30</v>
      </c>
      <c r="K905">
        <f t="shared" si="252"/>
        <v>28.504747174301016</v>
      </c>
      <c r="L905">
        <f t="shared" si="259"/>
        <v>0</v>
      </c>
      <c r="M905">
        <f t="shared" si="260"/>
        <v>0</v>
      </c>
      <c r="N905">
        <f t="shared" si="261"/>
        <v>1</v>
      </c>
      <c r="O905">
        <f t="shared" si="262"/>
        <v>0</v>
      </c>
      <c r="P905">
        <f t="shared" si="253"/>
        <v>0</v>
      </c>
      <c r="Q905">
        <f t="shared" si="254"/>
        <v>0</v>
      </c>
      <c r="R905">
        <f t="shared" si="255"/>
        <v>1</v>
      </c>
      <c r="S905">
        <f t="shared" si="256"/>
        <v>0</v>
      </c>
      <c r="T905">
        <f t="shared" si="257"/>
        <v>0</v>
      </c>
      <c r="U905">
        <f t="shared" si="258"/>
        <v>0</v>
      </c>
      <c r="V905">
        <f t="shared" si="263"/>
        <v>1</v>
      </c>
      <c r="W905">
        <f t="shared" si="264"/>
        <v>0</v>
      </c>
      <c r="X905">
        <f t="shared" si="265"/>
        <v>0</v>
      </c>
      <c r="Y905">
        <f t="shared" si="266"/>
        <v>0</v>
      </c>
      <c r="Z905">
        <f t="shared" si="267"/>
        <v>0</v>
      </c>
      <c r="AA905">
        <f t="shared" si="268"/>
        <v>0</v>
      </c>
      <c r="AB905">
        <f t="shared" si="269"/>
        <v>0</v>
      </c>
    </row>
    <row r="906" spans="1:28" x14ac:dyDescent="0.25">
      <c r="A906" s="2" t="s">
        <v>362</v>
      </c>
      <c r="B906" s="3">
        <v>16</v>
      </c>
      <c r="C906" s="3">
        <v>10</v>
      </c>
      <c r="D906" s="3">
        <v>33</v>
      </c>
      <c r="E906" s="3">
        <v>62.5</v>
      </c>
      <c r="F906" s="3">
        <v>210.25</v>
      </c>
      <c r="G906" s="3">
        <v>18</v>
      </c>
      <c r="H906" s="3">
        <v>68.038330000000002</v>
      </c>
      <c r="I906" s="3">
        <v>28</v>
      </c>
      <c r="J906" s="3">
        <v>30</v>
      </c>
      <c r="K906">
        <f t="shared" si="252"/>
        <v>37.838272000000003</v>
      </c>
      <c r="L906">
        <f t="shared" si="259"/>
        <v>0</v>
      </c>
      <c r="M906">
        <f t="shared" si="260"/>
        <v>0</v>
      </c>
      <c r="N906">
        <f t="shared" si="261"/>
        <v>0</v>
      </c>
      <c r="O906">
        <f t="shared" si="262"/>
        <v>1</v>
      </c>
      <c r="P906">
        <f t="shared" si="253"/>
        <v>0</v>
      </c>
      <c r="Q906">
        <f t="shared" si="254"/>
        <v>0</v>
      </c>
      <c r="R906">
        <f t="shared" si="255"/>
        <v>0</v>
      </c>
      <c r="S906">
        <f t="shared" si="256"/>
        <v>0</v>
      </c>
      <c r="T906">
        <f t="shared" si="257"/>
        <v>0</v>
      </c>
      <c r="U906">
        <f t="shared" si="258"/>
        <v>1</v>
      </c>
      <c r="V906">
        <f t="shared" si="263"/>
        <v>1</v>
      </c>
      <c r="W906">
        <f t="shared" si="264"/>
        <v>0</v>
      </c>
      <c r="X906">
        <f t="shared" si="265"/>
        <v>0</v>
      </c>
      <c r="Y906">
        <f t="shared" si="266"/>
        <v>0</v>
      </c>
      <c r="Z906">
        <f t="shared" si="267"/>
        <v>0</v>
      </c>
      <c r="AA906">
        <f t="shared" si="268"/>
        <v>0</v>
      </c>
      <c r="AB906">
        <f t="shared" si="269"/>
        <v>2</v>
      </c>
    </row>
    <row r="907" spans="1:28" x14ac:dyDescent="0.25">
      <c r="A907" s="2" t="s">
        <v>267</v>
      </c>
      <c r="B907" s="3">
        <v>4</v>
      </c>
      <c r="C907" s="3">
        <v>4</v>
      </c>
      <c r="D907" s="3">
        <v>34</v>
      </c>
      <c r="E907" s="3">
        <v>70</v>
      </c>
      <c r="F907" s="3">
        <v>185.75</v>
      </c>
      <c r="G907" s="3">
        <v>4</v>
      </c>
      <c r="H907" s="3">
        <v>70.8857</v>
      </c>
      <c r="I907" s="3">
        <v>29</v>
      </c>
      <c r="J907" s="3">
        <v>30</v>
      </c>
      <c r="K907">
        <f t="shared" si="252"/>
        <v>26.649438775510205</v>
      </c>
      <c r="L907">
        <f t="shared" si="259"/>
        <v>0</v>
      </c>
      <c r="M907">
        <f t="shared" si="260"/>
        <v>0</v>
      </c>
      <c r="N907">
        <f t="shared" si="261"/>
        <v>1</v>
      </c>
      <c r="O907">
        <f t="shared" si="262"/>
        <v>0</v>
      </c>
      <c r="P907">
        <f t="shared" si="253"/>
        <v>0</v>
      </c>
      <c r="Q907">
        <f t="shared" si="254"/>
        <v>0</v>
      </c>
      <c r="R907">
        <f t="shared" si="255"/>
        <v>0</v>
      </c>
      <c r="S907">
        <f t="shared" si="256"/>
        <v>1</v>
      </c>
      <c r="T907">
        <f t="shared" si="257"/>
        <v>0</v>
      </c>
      <c r="U907">
        <f t="shared" si="258"/>
        <v>0</v>
      </c>
      <c r="V907">
        <f t="shared" si="263"/>
        <v>1</v>
      </c>
      <c r="W907">
        <f t="shared" si="264"/>
        <v>0</v>
      </c>
      <c r="X907">
        <f t="shared" si="265"/>
        <v>0</v>
      </c>
      <c r="Y907">
        <f t="shared" si="266"/>
        <v>0</v>
      </c>
      <c r="Z907">
        <f t="shared" si="267"/>
        <v>0</v>
      </c>
      <c r="AA907">
        <f t="shared" si="268"/>
        <v>0</v>
      </c>
      <c r="AB907">
        <f t="shared" si="269"/>
        <v>1</v>
      </c>
    </row>
    <row r="908" spans="1:28" x14ac:dyDescent="0.25">
      <c r="A908" s="2" t="s">
        <v>523</v>
      </c>
      <c r="B908" s="3">
        <v>4</v>
      </c>
      <c r="C908" s="3">
        <v>4</v>
      </c>
      <c r="D908" s="3">
        <v>34</v>
      </c>
      <c r="E908" s="3">
        <v>61</v>
      </c>
      <c r="F908" s="3">
        <v>112.5</v>
      </c>
      <c r="G908" s="3">
        <v>4</v>
      </c>
      <c r="H908" s="3">
        <v>76.717315999999997</v>
      </c>
      <c r="I908" s="3">
        <v>22</v>
      </c>
      <c r="J908" s="3">
        <v>25</v>
      </c>
      <c r="K908">
        <f t="shared" si="252"/>
        <v>21.254367105616769</v>
      </c>
      <c r="L908">
        <f t="shared" si="259"/>
        <v>0</v>
      </c>
      <c r="M908">
        <f t="shared" si="260"/>
        <v>1</v>
      </c>
      <c r="N908">
        <f t="shared" si="261"/>
        <v>0</v>
      </c>
      <c r="O908">
        <f t="shared" si="262"/>
        <v>0</v>
      </c>
      <c r="P908">
        <f t="shared" si="253"/>
        <v>0</v>
      </c>
      <c r="Q908">
        <f t="shared" si="254"/>
        <v>1</v>
      </c>
      <c r="R908">
        <f t="shared" si="255"/>
        <v>0</v>
      </c>
      <c r="S908">
        <f t="shared" si="256"/>
        <v>0</v>
      </c>
      <c r="T908">
        <f t="shared" si="257"/>
        <v>0</v>
      </c>
      <c r="U908">
        <f t="shared" si="258"/>
        <v>0</v>
      </c>
      <c r="V908">
        <f t="shared" si="263"/>
        <v>0</v>
      </c>
      <c r="W908">
        <f t="shared" si="264"/>
        <v>1</v>
      </c>
      <c r="X908">
        <f t="shared" si="265"/>
        <v>0</v>
      </c>
      <c r="Y908">
        <f t="shared" si="266"/>
        <v>1</v>
      </c>
      <c r="Z908">
        <f t="shared" si="267"/>
        <v>0</v>
      </c>
      <c r="AA908">
        <f t="shared" si="268"/>
        <v>0</v>
      </c>
      <c r="AB908">
        <f t="shared" si="269"/>
        <v>3</v>
      </c>
    </row>
    <row r="909" spans="1:28" x14ac:dyDescent="0.25">
      <c r="A909" s="2" t="s">
        <v>234</v>
      </c>
      <c r="B909" s="3">
        <v>3</v>
      </c>
      <c r="C909" s="3">
        <v>3</v>
      </c>
      <c r="D909" s="3">
        <v>33</v>
      </c>
      <c r="E909" s="3">
        <v>69.666666666666671</v>
      </c>
      <c r="F909" s="3">
        <v>173</v>
      </c>
      <c r="G909" s="3">
        <v>3</v>
      </c>
      <c r="H909" s="3">
        <v>65.311430000000001</v>
      </c>
      <c r="I909" s="3">
        <v>18</v>
      </c>
      <c r="J909" s="3">
        <v>21</v>
      </c>
      <c r="K909">
        <f t="shared" si="252"/>
        <v>25.058286211396254</v>
      </c>
      <c r="L909">
        <f t="shared" si="259"/>
        <v>0</v>
      </c>
      <c r="M909">
        <f t="shared" si="260"/>
        <v>0</v>
      </c>
      <c r="N909">
        <f t="shared" si="261"/>
        <v>1</v>
      </c>
      <c r="O909">
        <f t="shared" si="262"/>
        <v>0</v>
      </c>
      <c r="P909">
        <f t="shared" si="253"/>
        <v>0</v>
      </c>
      <c r="Q909">
        <f t="shared" si="254"/>
        <v>0</v>
      </c>
      <c r="R909">
        <f t="shared" si="255"/>
        <v>1</v>
      </c>
      <c r="S909">
        <f t="shared" si="256"/>
        <v>0</v>
      </c>
      <c r="T909">
        <f t="shared" si="257"/>
        <v>0</v>
      </c>
      <c r="U909">
        <f t="shared" si="258"/>
        <v>0</v>
      </c>
      <c r="V909">
        <f t="shared" si="263"/>
        <v>0</v>
      </c>
      <c r="W909">
        <f t="shared" si="264"/>
        <v>1</v>
      </c>
      <c r="X909">
        <f t="shared" si="265"/>
        <v>0</v>
      </c>
      <c r="Y909">
        <f t="shared" si="266"/>
        <v>0</v>
      </c>
      <c r="Z909">
        <f t="shared" si="267"/>
        <v>1</v>
      </c>
      <c r="AA909">
        <f t="shared" si="268"/>
        <v>0</v>
      </c>
      <c r="AB909">
        <f t="shared" si="269"/>
        <v>3</v>
      </c>
    </row>
    <row r="910" spans="1:28" x14ac:dyDescent="0.25">
      <c r="A910" s="2" t="s">
        <v>254</v>
      </c>
      <c r="B910" s="3">
        <v>3</v>
      </c>
      <c r="C910" s="3">
        <v>3</v>
      </c>
      <c r="D910" s="3">
        <v>33</v>
      </c>
      <c r="E910" s="3">
        <v>67</v>
      </c>
      <c r="F910" s="3">
        <v>221</v>
      </c>
      <c r="G910" s="3">
        <v>3</v>
      </c>
      <c r="H910" s="3">
        <v>66.715950000000007</v>
      </c>
      <c r="I910" s="3">
        <v>27</v>
      </c>
      <c r="J910" s="3">
        <v>30</v>
      </c>
      <c r="K910">
        <f t="shared" si="252"/>
        <v>34.609712630875471</v>
      </c>
      <c r="L910">
        <f t="shared" si="259"/>
        <v>0</v>
      </c>
      <c r="M910">
        <f t="shared" si="260"/>
        <v>0</v>
      </c>
      <c r="N910">
        <f t="shared" si="261"/>
        <v>0</v>
      </c>
      <c r="O910">
        <f t="shared" si="262"/>
        <v>1</v>
      </c>
      <c r="P910">
        <f t="shared" si="253"/>
        <v>0</v>
      </c>
      <c r="Q910">
        <f t="shared" si="254"/>
        <v>0</v>
      </c>
      <c r="R910">
        <f t="shared" si="255"/>
        <v>0</v>
      </c>
      <c r="S910">
        <f t="shared" si="256"/>
        <v>0</v>
      </c>
      <c r="T910">
        <f t="shared" si="257"/>
        <v>1</v>
      </c>
      <c r="U910">
        <f t="shared" si="258"/>
        <v>0</v>
      </c>
      <c r="V910">
        <f t="shared" si="263"/>
        <v>1</v>
      </c>
      <c r="W910">
        <f t="shared" si="264"/>
        <v>0</v>
      </c>
      <c r="X910">
        <f t="shared" si="265"/>
        <v>0</v>
      </c>
      <c r="Y910">
        <f t="shared" si="266"/>
        <v>0</v>
      </c>
      <c r="Z910">
        <f t="shared" si="267"/>
        <v>0</v>
      </c>
      <c r="AA910">
        <f t="shared" si="268"/>
        <v>0</v>
      </c>
      <c r="AB910">
        <f t="shared" si="269"/>
        <v>3</v>
      </c>
    </row>
    <row r="911" spans="1:28" x14ac:dyDescent="0.25">
      <c r="A911" s="2" t="s">
        <v>351</v>
      </c>
      <c r="B911" s="3">
        <v>5</v>
      </c>
      <c r="C911" s="3">
        <v>4</v>
      </c>
      <c r="D911" s="3">
        <v>24</v>
      </c>
      <c r="E911" s="3">
        <v>65.75</v>
      </c>
      <c r="F911" s="3">
        <v>250.2</v>
      </c>
      <c r="G911" s="3">
        <v>5</v>
      </c>
      <c r="H911" s="3">
        <v>47.460644000000002</v>
      </c>
      <c r="I911" s="3">
        <v>29</v>
      </c>
      <c r="J911" s="3">
        <v>30</v>
      </c>
      <c r="K911">
        <f t="shared" si="252"/>
        <v>40.68657346499154</v>
      </c>
      <c r="L911">
        <f t="shared" si="259"/>
        <v>0</v>
      </c>
      <c r="M911">
        <f t="shared" si="260"/>
        <v>0</v>
      </c>
      <c r="N911">
        <f t="shared" si="261"/>
        <v>0</v>
      </c>
      <c r="O911">
        <f t="shared" si="262"/>
        <v>1</v>
      </c>
      <c r="P911">
        <f t="shared" si="253"/>
        <v>0</v>
      </c>
      <c r="Q911">
        <f t="shared" si="254"/>
        <v>0</v>
      </c>
      <c r="R911">
        <f t="shared" si="255"/>
        <v>0</v>
      </c>
      <c r="S911">
        <f t="shared" si="256"/>
        <v>0</v>
      </c>
      <c r="T911">
        <f t="shared" si="257"/>
        <v>1</v>
      </c>
      <c r="U911">
        <f t="shared" si="258"/>
        <v>0</v>
      </c>
      <c r="V911">
        <f t="shared" si="263"/>
        <v>1</v>
      </c>
      <c r="W911">
        <f t="shared" si="264"/>
        <v>0</v>
      </c>
      <c r="X911">
        <f t="shared" si="265"/>
        <v>0</v>
      </c>
      <c r="Y911">
        <f t="shared" si="266"/>
        <v>0</v>
      </c>
      <c r="Z911">
        <f t="shared" si="267"/>
        <v>0</v>
      </c>
      <c r="AA911">
        <f t="shared" si="268"/>
        <v>0</v>
      </c>
      <c r="AB911">
        <f t="shared" si="269"/>
        <v>1</v>
      </c>
    </row>
    <row r="912" spans="1:28" x14ac:dyDescent="0.25">
      <c r="A912" s="2" t="s">
        <v>729</v>
      </c>
      <c r="B912" s="3">
        <v>6</v>
      </c>
      <c r="C912" s="3">
        <v>6</v>
      </c>
      <c r="D912" s="3">
        <v>33</v>
      </c>
      <c r="E912" s="3">
        <v>65</v>
      </c>
      <c r="F912" s="3">
        <v>141.33333333333334</v>
      </c>
      <c r="G912" s="3">
        <v>6</v>
      </c>
      <c r="H912" s="3">
        <v>70.387405000000001</v>
      </c>
      <c r="I912" s="3">
        <v>26</v>
      </c>
      <c r="J912" s="3">
        <v>30</v>
      </c>
      <c r="K912">
        <f t="shared" si="252"/>
        <v>23.516528599605525</v>
      </c>
      <c r="L912">
        <f t="shared" si="259"/>
        <v>0</v>
      </c>
      <c r="M912">
        <f t="shared" si="260"/>
        <v>1</v>
      </c>
      <c r="N912">
        <f t="shared" si="261"/>
        <v>0</v>
      </c>
      <c r="O912">
        <f t="shared" si="262"/>
        <v>0</v>
      </c>
      <c r="P912">
        <f t="shared" si="253"/>
        <v>0</v>
      </c>
      <c r="Q912">
        <f t="shared" si="254"/>
        <v>1</v>
      </c>
      <c r="R912">
        <f t="shared" si="255"/>
        <v>0</v>
      </c>
      <c r="S912">
        <f t="shared" si="256"/>
        <v>0</v>
      </c>
      <c r="T912">
        <f t="shared" si="257"/>
        <v>0</v>
      </c>
      <c r="U912">
        <f t="shared" si="258"/>
        <v>0</v>
      </c>
      <c r="V912">
        <f t="shared" si="263"/>
        <v>1</v>
      </c>
      <c r="W912">
        <f t="shared" si="264"/>
        <v>0</v>
      </c>
      <c r="X912">
        <f t="shared" si="265"/>
        <v>0</v>
      </c>
      <c r="Y912">
        <f t="shared" si="266"/>
        <v>0</v>
      </c>
      <c r="Z912">
        <f t="shared" si="267"/>
        <v>0</v>
      </c>
      <c r="AA912">
        <f t="shared" si="268"/>
        <v>0</v>
      </c>
      <c r="AB912">
        <f t="shared" si="269"/>
        <v>4</v>
      </c>
    </row>
    <row r="913" spans="1:28" x14ac:dyDescent="0.25">
      <c r="A913" s="2" t="s">
        <v>69</v>
      </c>
      <c r="B913" s="3">
        <v>7</v>
      </c>
      <c r="C913" s="3">
        <v>7</v>
      </c>
      <c r="D913" s="3">
        <v>34</v>
      </c>
      <c r="E913" s="3">
        <v>67</v>
      </c>
      <c r="F913" s="3">
        <v>133.57142857142858</v>
      </c>
      <c r="G913" s="3">
        <v>7</v>
      </c>
      <c r="H913" s="3">
        <v>83.687880000000021</v>
      </c>
      <c r="I913" s="3">
        <v>25</v>
      </c>
      <c r="J913" s="3">
        <v>27</v>
      </c>
      <c r="K913">
        <f t="shared" si="252"/>
        <v>20.917958183496168</v>
      </c>
      <c r="L913">
        <f t="shared" si="259"/>
        <v>0</v>
      </c>
      <c r="M913">
        <f t="shared" si="260"/>
        <v>1</v>
      </c>
      <c r="N913">
        <f t="shared" si="261"/>
        <v>0</v>
      </c>
      <c r="O913">
        <f t="shared" si="262"/>
        <v>0</v>
      </c>
      <c r="P913">
        <f t="shared" si="253"/>
        <v>0</v>
      </c>
      <c r="Q913">
        <f t="shared" si="254"/>
        <v>1</v>
      </c>
      <c r="R913">
        <f t="shared" si="255"/>
        <v>0</v>
      </c>
      <c r="S913">
        <f t="shared" si="256"/>
        <v>0</v>
      </c>
      <c r="T913">
        <f t="shared" si="257"/>
        <v>0</v>
      </c>
      <c r="U913">
        <f t="shared" si="258"/>
        <v>0</v>
      </c>
      <c r="V913">
        <f t="shared" si="263"/>
        <v>1</v>
      </c>
      <c r="W913">
        <f t="shared" si="264"/>
        <v>0</v>
      </c>
      <c r="X913">
        <f t="shared" si="265"/>
        <v>0</v>
      </c>
      <c r="Y913">
        <f t="shared" si="266"/>
        <v>0</v>
      </c>
      <c r="Z913">
        <f t="shared" si="267"/>
        <v>0</v>
      </c>
      <c r="AA913">
        <f t="shared" si="268"/>
        <v>0</v>
      </c>
      <c r="AB913">
        <f t="shared" si="269"/>
        <v>2</v>
      </c>
    </row>
    <row r="914" spans="1:28" x14ac:dyDescent="0.25">
      <c r="A914" s="2" t="s">
        <v>664</v>
      </c>
      <c r="B914" s="3">
        <v>5</v>
      </c>
      <c r="C914" s="3">
        <v>5</v>
      </c>
      <c r="D914" s="3">
        <v>34</v>
      </c>
      <c r="E914" s="3">
        <v>58.6</v>
      </c>
      <c r="F914" s="3">
        <v>136.6</v>
      </c>
      <c r="G914" s="3">
        <v>5</v>
      </c>
      <c r="H914" s="3">
        <v>87.184119999999993</v>
      </c>
      <c r="I914" s="3">
        <v>16</v>
      </c>
      <c r="J914" s="3">
        <v>25</v>
      </c>
      <c r="K914">
        <f t="shared" si="252"/>
        <v>27.96474041631236</v>
      </c>
      <c r="L914">
        <f t="shared" si="259"/>
        <v>0</v>
      </c>
      <c r="M914">
        <f t="shared" si="260"/>
        <v>0</v>
      </c>
      <c r="N914">
        <f t="shared" si="261"/>
        <v>1</v>
      </c>
      <c r="O914">
        <f t="shared" si="262"/>
        <v>0</v>
      </c>
      <c r="P914">
        <f t="shared" si="253"/>
        <v>0</v>
      </c>
      <c r="Q914">
        <f t="shared" si="254"/>
        <v>0</v>
      </c>
      <c r="R914">
        <f t="shared" si="255"/>
        <v>0</v>
      </c>
      <c r="S914">
        <f t="shared" si="256"/>
        <v>1</v>
      </c>
      <c r="T914">
        <f t="shared" si="257"/>
        <v>0</v>
      </c>
      <c r="U914">
        <f t="shared" si="258"/>
        <v>0</v>
      </c>
      <c r="V914">
        <f t="shared" si="263"/>
        <v>0</v>
      </c>
      <c r="W914">
        <f t="shared" si="264"/>
        <v>1</v>
      </c>
      <c r="X914">
        <f t="shared" si="265"/>
        <v>0</v>
      </c>
      <c r="Y914">
        <f t="shared" si="266"/>
        <v>0</v>
      </c>
      <c r="Z914">
        <f t="shared" si="267"/>
        <v>1</v>
      </c>
      <c r="AA914">
        <f t="shared" si="268"/>
        <v>0</v>
      </c>
      <c r="AB914">
        <f t="shared" si="269"/>
        <v>9</v>
      </c>
    </row>
    <row r="915" spans="1:28" x14ac:dyDescent="0.25">
      <c r="A915" s="2" t="s">
        <v>359</v>
      </c>
      <c r="B915" s="3">
        <v>5</v>
      </c>
      <c r="C915" s="3">
        <v>5</v>
      </c>
      <c r="D915" s="3">
        <v>33</v>
      </c>
      <c r="E915" s="3">
        <v>61.6</v>
      </c>
      <c r="F915" s="3">
        <v>215</v>
      </c>
      <c r="G915" s="3">
        <v>5</v>
      </c>
      <c r="H915" s="3">
        <v>63.145789999999998</v>
      </c>
      <c r="I915" s="3">
        <v>28</v>
      </c>
      <c r="J915" s="3">
        <v>30</v>
      </c>
      <c r="K915">
        <f t="shared" si="252"/>
        <v>39.832022685107098</v>
      </c>
      <c r="L915">
        <f t="shared" si="259"/>
        <v>0</v>
      </c>
      <c r="M915">
        <f t="shared" si="260"/>
        <v>0</v>
      </c>
      <c r="N915">
        <f t="shared" si="261"/>
        <v>0</v>
      </c>
      <c r="O915">
        <f t="shared" si="262"/>
        <v>1</v>
      </c>
      <c r="P915">
        <f t="shared" si="253"/>
        <v>0</v>
      </c>
      <c r="Q915">
        <f t="shared" si="254"/>
        <v>0</v>
      </c>
      <c r="R915">
        <f t="shared" si="255"/>
        <v>0</v>
      </c>
      <c r="S915">
        <f t="shared" si="256"/>
        <v>0</v>
      </c>
      <c r="T915">
        <f t="shared" si="257"/>
        <v>1</v>
      </c>
      <c r="U915">
        <f t="shared" si="258"/>
        <v>0</v>
      </c>
      <c r="V915">
        <f t="shared" si="263"/>
        <v>1</v>
      </c>
      <c r="W915">
        <f t="shared" si="264"/>
        <v>0</v>
      </c>
      <c r="X915">
        <f t="shared" si="265"/>
        <v>0</v>
      </c>
      <c r="Y915">
        <f t="shared" si="266"/>
        <v>0</v>
      </c>
      <c r="Z915">
        <f t="shared" si="267"/>
        <v>0</v>
      </c>
      <c r="AA915">
        <f t="shared" si="268"/>
        <v>0</v>
      </c>
      <c r="AB915">
        <f t="shared" si="269"/>
        <v>2</v>
      </c>
    </row>
    <row r="916" spans="1:28" x14ac:dyDescent="0.25">
      <c r="A916" s="2" t="s">
        <v>635</v>
      </c>
      <c r="B916" s="3">
        <v>18</v>
      </c>
      <c r="C916" s="3">
        <v>18</v>
      </c>
      <c r="D916" s="3">
        <v>33</v>
      </c>
      <c r="E916" s="3">
        <v>66.888888888888886</v>
      </c>
      <c r="F916" s="3">
        <v>197</v>
      </c>
      <c r="G916" s="3">
        <v>18</v>
      </c>
      <c r="H916" s="3">
        <v>69.930179999999993</v>
      </c>
      <c r="I916" s="3">
        <v>28</v>
      </c>
      <c r="J916" s="3">
        <v>30</v>
      </c>
      <c r="K916">
        <f t="shared" si="252"/>
        <v>30.953772585291556</v>
      </c>
      <c r="L916">
        <f t="shared" si="259"/>
        <v>0</v>
      </c>
      <c r="M916">
        <f t="shared" si="260"/>
        <v>0</v>
      </c>
      <c r="N916">
        <f t="shared" si="261"/>
        <v>0</v>
      </c>
      <c r="O916">
        <f t="shared" si="262"/>
        <v>1</v>
      </c>
      <c r="P916">
        <f t="shared" si="253"/>
        <v>0</v>
      </c>
      <c r="Q916">
        <f t="shared" si="254"/>
        <v>0</v>
      </c>
      <c r="R916">
        <f t="shared" si="255"/>
        <v>0</v>
      </c>
      <c r="S916">
        <f t="shared" si="256"/>
        <v>0</v>
      </c>
      <c r="T916">
        <f t="shared" si="257"/>
        <v>0</v>
      </c>
      <c r="U916">
        <f t="shared" si="258"/>
        <v>1</v>
      </c>
      <c r="V916">
        <f t="shared" si="263"/>
        <v>1</v>
      </c>
      <c r="W916">
        <f t="shared" si="264"/>
        <v>0</v>
      </c>
      <c r="X916">
        <f t="shared" si="265"/>
        <v>0</v>
      </c>
      <c r="Y916">
        <f t="shared" si="266"/>
        <v>0</v>
      </c>
      <c r="Z916">
        <f t="shared" si="267"/>
        <v>0</v>
      </c>
      <c r="AA916">
        <f t="shared" si="268"/>
        <v>0</v>
      </c>
      <c r="AB916">
        <f t="shared" si="269"/>
        <v>2</v>
      </c>
    </row>
    <row r="917" spans="1:28" x14ac:dyDescent="0.25">
      <c r="A917" s="2" t="s">
        <v>802</v>
      </c>
      <c r="B917" s="3">
        <v>2</v>
      </c>
      <c r="C917" s="3">
        <v>2</v>
      </c>
      <c r="D917" s="3">
        <v>33</v>
      </c>
      <c r="E917" s="3">
        <v>60.5</v>
      </c>
      <c r="F917" s="3">
        <v>142</v>
      </c>
      <c r="G917" s="3">
        <v>2</v>
      </c>
      <c r="H917" s="3">
        <v>79.611230000000006</v>
      </c>
      <c r="I917" s="3">
        <v>27</v>
      </c>
      <c r="J917" s="3">
        <v>28</v>
      </c>
      <c r="K917">
        <f t="shared" si="252"/>
        <v>27.27300047810942</v>
      </c>
      <c r="L917">
        <f t="shared" si="259"/>
        <v>0</v>
      </c>
      <c r="M917">
        <f t="shared" si="260"/>
        <v>0</v>
      </c>
      <c r="N917">
        <f t="shared" si="261"/>
        <v>1</v>
      </c>
      <c r="O917">
        <f t="shared" si="262"/>
        <v>0</v>
      </c>
      <c r="P917">
        <f t="shared" si="253"/>
        <v>0</v>
      </c>
      <c r="Q917">
        <f t="shared" si="254"/>
        <v>0</v>
      </c>
      <c r="R917">
        <f t="shared" si="255"/>
        <v>0</v>
      </c>
      <c r="S917">
        <f t="shared" si="256"/>
        <v>1</v>
      </c>
      <c r="T917">
        <f t="shared" si="257"/>
        <v>0</v>
      </c>
      <c r="U917">
        <f t="shared" si="258"/>
        <v>0</v>
      </c>
      <c r="V917">
        <f t="shared" si="263"/>
        <v>1</v>
      </c>
      <c r="W917">
        <f t="shared" si="264"/>
        <v>0</v>
      </c>
      <c r="X917">
        <f t="shared" si="265"/>
        <v>0</v>
      </c>
      <c r="Y917">
        <f t="shared" si="266"/>
        <v>0</v>
      </c>
      <c r="Z917">
        <f t="shared" si="267"/>
        <v>0</v>
      </c>
      <c r="AA917">
        <f t="shared" si="268"/>
        <v>0</v>
      </c>
      <c r="AB917">
        <f t="shared" si="269"/>
        <v>1</v>
      </c>
    </row>
    <row r="918" spans="1:28" x14ac:dyDescent="0.25">
      <c r="A918" s="2" t="s">
        <v>868</v>
      </c>
      <c r="B918" s="3">
        <v>4</v>
      </c>
      <c r="C918" s="3">
        <v>4</v>
      </c>
      <c r="D918" s="3">
        <v>34</v>
      </c>
      <c r="E918" s="3">
        <v>66.75</v>
      </c>
      <c r="F918" s="3">
        <v>190.25</v>
      </c>
      <c r="G918" s="3">
        <v>4</v>
      </c>
      <c r="H918" s="3">
        <v>81.620810000000006</v>
      </c>
      <c r="I918" s="3">
        <v>29</v>
      </c>
      <c r="J918" s="3">
        <v>30</v>
      </c>
      <c r="K918">
        <f t="shared" si="252"/>
        <v>30.017702590862545</v>
      </c>
      <c r="L918">
        <f t="shared" si="259"/>
        <v>0</v>
      </c>
      <c r="M918">
        <f t="shared" si="260"/>
        <v>0</v>
      </c>
      <c r="N918">
        <f t="shared" si="261"/>
        <v>0</v>
      </c>
      <c r="O918">
        <f t="shared" si="262"/>
        <v>1</v>
      </c>
      <c r="P918">
        <f t="shared" si="253"/>
        <v>0</v>
      </c>
      <c r="Q918">
        <f t="shared" si="254"/>
        <v>0</v>
      </c>
      <c r="R918">
        <f t="shared" si="255"/>
        <v>0</v>
      </c>
      <c r="S918">
        <f t="shared" si="256"/>
        <v>0</v>
      </c>
      <c r="T918">
        <f t="shared" si="257"/>
        <v>0</v>
      </c>
      <c r="U918">
        <f t="shared" si="258"/>
        <v>1</v>
      </c>
      <c r="V918">
        <f t="shared" si="263"/>
        <v>1</v>
      </c>
      <c r="W918">
        <f t="shared" si="264"/>
        <v>0</v>
      </c>
      <c r="X918">
        <f t="shared" si="265"/>
        <v>0</v>
      </c>
      <c r="Y918">
        <f t="shared" si="266"/>
        <v>0</v>
      </c>
      <c r="Z918">
        <f t="shared" si="267"/>
        <v>0</v>
      </c>
      <c r="AA918">
        <f t="shared" si="268"/>
        <v>0</v>
      </c>
      <c r="AB918">
        <f t="shared" si="269"/>
        <v>1</v>
      </c>
    </row>
    <row r="919" spans="1:28" x14ac:dyDescent="0.25">
      <c r="A919" s="2" t="s">
        <v>376</v>
      </c>
      <c r="B919" s="3">
        <v>8</v>
      </c>
      <c r="C919" s="3">
        <v>8</v>
      </c>
      <c r="D919" s="3">
        <v>33</v>
      </c>
      <c r="E919" s="3">
        <v>61.375</v>
      </c>
      <c r="F919" s="3">
        <v>158.125</v>
      </c>
      <c r="G919" s="3">
        <v>9</v>
      </c>
      <c r="H919" s="3">
        <v>74.548940000000002</v>
      </c>
      <c r="I919" s="3">
        <v>25</v>
      </c>
      <c r="J919" s="3">
        <v>30</v>
      </c>
      <c r="K919">
        <f t="shared" si="252"/>
        <v>29.510247593132597</v>
      </c>
      <c r="L919">
        <f t="shared" si="259"/>
        <v>0</v>
      </c>
      <c r="M919">
        <f t="shared" si="260"/>
        <v>0</v>
      </c>
      <c r="N919">
        <f t="shared" si="261"/>
        <v>1</v>
      </c>
      <c r="O919">
        <f t="shared" si="262"/>
        <v>0</v>
      </c>
      <c r="P919">
        <f t="shared" si="253"/>
        <v>0</v>
      </c>
      <c r="Q919">
        <f t="shared" si="254"/>
        <v>0</v>
      </c>
      <c r="R919">
        <f t="shared" si="255"/>
        <v>0</v>
      </c>
      <c r="S919">
        <f t="shared" si="256"/>
        <v>1</v>
      </c>
      <c r="T919">
        <f t="shared" si="257"/>
        <v>0</v>
      </c>
      <c r="U919">
        <f t="shared" si="258"/>
        <v>0</v>
      </c>
      <c r="V919">
        <f t="shared" si="263"/>
        <v>1</v>
      </c>
      <c r="W919">
        <f t="shared" si="264"/>
        <v>0</v>
      </c>
      <c r="X919">
        <f t="shared" si="265"/>
        <v>0</v>
      </c>
      <c r="Y919">
        <f t="shared" si="266"/>
        <v>0</v>
      </c>
      <c r="Z919">
        <f t="shared" si="267"/>
        <v>0</v>
      </c>
      <c r="AA919">
        <f t="shared" si="268"/>
        <v>0</v>
      </c>
      <c r="AB919">
        <f t="shared" si="269"/>
        <v>5</v>
      </c>
    </row>
    <row r="920" spans="1:28" x14ac:dyDescent="0.25">
      <c r="A920" s="2" t="s">
        <v>390</v>
      </c>
      <c r="B920" s="3">
        <v>5</v>
      </c>
      <c r="C920" s="3">
        <v>5</v>
      </c>
      <c r="D920" s="3">
        <v>24</v>
      </c>
      <c r="E920" s="3">
        <v>65.8</v>
      </c>
      <c r="F920" s="3">
        <v>119.6</v>
      </c>
      <c r="G920" s="3">
        <v>6</v>
      </c>
      <c r="H920" s="3">
        <v>67.920599999999993</v>
      </c>
      <c r="I920" s="3">
        <v>28</v>
      </c>
      <c r="J920" s="3">
        <v>30</v>
      </c>
      <c r="K920">
        <f t="shared" si="252"/>
        <v>19.419351262460619</v>
      </c>
      <c r="L920">
        <f t="shared" si="259"/>
        <v>0</v>
      </c>
      <c r="M920">
        <f t="shared" si="260"/>
        <v>1</v>
      </c>
      <c r="N920">
        <f t="shared" si="261"/>
        <v>0</v>
      </c>
      <c r="O920">
        <f t="shared" si="262"/>
        <v>0</v>
      </c>
      <c r="P920">
        <f t="shared" si="253"/>
        <v>1</v>
      </c>
      <c r="Q920">
        <f t="shared" si="254"/>
        <v>0</v>
      </c>
      <c r="R920">
        <f t="shared" si="255"/>
        <v>0</v>
      </c>
      <c r="S920">
        <f t="shared" si="256"/>
        <v>0</v>
      </c>
      <c r="T920">
        <f t="shared" si="257"/>
        <v>0</v>
      </c>
      <c r="U920">
        <f t="shared" si="258"/>
        <v>0</v>
      </c>
      <c r="V920">
        <f t="shared" si="263"/>
        <v>1</v>
      </c>
      <c r="W920">
        <f t="shared" si="264"/>
        <v>0</v>
      </c>
      <c r="X920">
        <f t="shared" si="265"/>
        <v>0</v>
      </c>
      <c r="Y920">
        <f t="shared" si="266"/>
        <v>0</v>
      </c>
      <c r="Z920">
        <f t="shared" si="267"/>
        <v>0</v>
      </c>
      <c r="AA920">
        <f t="shared" si="268"/>
        <v>0</v>
      </c>
      <c r="AB920">
        <f t="shared" si="269"/>
        <v>2</v>
      </c>
    </row>
    <row r="921" spans="1:28" x14ac:dyDescent="0.25">
      <c r="A921" s="2" t="s">
        <v>653</v>
      </c>
      <c r="B921" s="3">
        <v>2</v>
      </c>
      <c r="C921" s="3">
        <v>2</v>
      </c>
      <c r="D921" s="3">
        <v>24</v>
      </c>
      <c r="E921" s="3">
        <v>62</v>
      </c>
      <c r="F921" s="3">
        <v>158.5</v>
      </c>
      <c r="G921" s="3">
        <v>2</v>
      </c>
      <c r="H921" s="3">
        <v>75.512664999999998</v>
      </c>
      <c r="I921" s="3">
        <v>28</v>
      </c>
      <c r="J921" s="3">
        <v>29</v>
      </c>
      <c r="K921">
        <f t="shared" si="252"/>
        <v>28.986862643080126</v>
      </c>
      <c r="L921">
        <f t="shared" si="259"/>
        <v>0</v>
      </c>
      <c r="M921">
        <f t="shared" si="260"/>
        <v>0</v>
      </c>
      <c r="N921">
        <f t="shared" si="261"/>
        <v>1</v>
      </c>
      <c r="O921">
        <f t="shared" si="262"/>
        <v>0</v>
      </c>
      <c r="P921">
        <f t="shared" si="253"/>
        <v>0</v>
      </c>
      <c r="Q921">
        <f t="shared" si="254"/>
        <v>0</v>
      </c>
      <c r="R921">
        <f t="shared" si="255"/>
        <v>0</v>
      </c>
      <c r="S921">
        <f t="shared" si="256"/>
        <v>1</v>
      </c>
      <c r="T921">
        <f t="shared" si="257"/>
        <v>0</v>
      </c>
      <c r="U921">
        <f t="shared" si="258"/>
        <v>0</v>
      </c>
      <c r="V921">
        <f t="shared" si="263"/>
        <v>1</v>
      </c>
      <c r="W921">
        <f t="shared" si="264"/>
        <v>0</v>
      </c>
      <c r="X921">
        <f t="shared" si="265"/>
        <v>0</v>
      </c>
      <c r="Y921">
        <f t="shared" si="266"/>
        <v>0</v>
      </c>
      <c r="Z921">
        <f t="shared" si="267"/>
        <v>0</v>
      </c>
      <c r="AA921">
        <f t="shared" si="268"/>
        <v>0</v>
      </c>
      <c r="AB921">
        <f t="shared" si="269"/>
        <v>1</v>
      </c>
    </row>
    <row r="922" spans="1:28" x14ac:dyDescent="0.25">
      <c r="A922" s="2" t="s">
        <v>113</v>
      </c>
      <c r="B922" s="3">
        <v>6</v>
      </c>
      <c r="C922" s="3">
        <v>6</v>
      </c>
      <c r="D922" s="3">
        <v>23</v>
      </c>
      <c r="E922" s="3">
        <v>69.833333333333329</v>
      </c>
      <c r="F922" s="3">
        <v>209.83333333333334</v>
      </c>
      <c r="G922" s="3">
        <v>7</v>
      </c>
      <c r="H922" s="3">
        <v>64.870636000000005</v>
      </c>
      <c r="I922" s="3">
        <v>27</v>
      </c>
      <c r="J922" s="3">
        <v>30</v>
      </c>
      <c r="K922">
        <f t="shared" si="252"/>
        <v>30.248529001315788</v>
      </c>
      <c r="L922">
        <f t="shared" si="259"/>
        <v>0</v>
      </c>
      <c r="M922">
        <f t="shared" si="260"/>
        <v>0</v>
      </c>
      <c r="N922">
        <f t="shared" si="261"/>
        <v>0</v>
      </c>
      <c r="O922">
        <f t="shared" si="262"/>
        <v>1</v>
      </c>
      <c r="P922">
        <f t="shared" si="253"/>
        <v>0</v>
      </c>
      <c r="Q922">
        <f t="shared" si="254"/>
        <v>0</v>
      </c>
      <c r="R922">
        <f t="shared" si="255"/>
        <v>0</v>
      </c>
      <c r="S922">
        <f t="shared" si="256"/>
        <v>0</v>
      </c>
      <c r="T922">
        <f t="shared" si="257"/>
        <v>1</v>
      </c>
      <c r="U922">
        <f t="shared" si="258"/>
        <v>0</v>
      </c>
      <c r="V922">
        <f t="shared" si="263"/>
        <v>1</v>
      </c>
      <c r="W922">
        <f t="shared" si="264"/>
        <v>0</v>
      </c>
      <c r="X922">
        <f t="shared" si="265"/>
        <v>0</v>
      </c>
      <c r="Y922">
        <f t="shared" si="266"/>
        <v>0</v>
      </c>
      <c r="Z922">
        <f t="shared" si="267"/>
        <v>0</v>
      </c>
      <c r="AA922">
        <f t="shared" si="268"/>
        <v>0</v>
      </c>
      <c r="AB922">
        <f t="shared" si="269"/>
        <v>3</v>
      </c>
    </row>
    <row r="923" spans="1:28" x14ac:dyDescent="0.25">
      <c r="A923" s="2" t="s">
        <v>365</v>
      </c>
      <c r="B923" s="3">
        <v>5</v>
      </c>
      <c r="C923" s="3">
        <v>5</v>
      </c>
      <c r="D923" s="3">
        <v>33</v>
      </c>
      <c r="E923" s="3">
        <v>58.8</v>
      </c>
      <c r="F923" s="3">
        <v>133</v>
      </c>
      <c r="G923" s="3">
        <v>5</v>
      </c>
      <c r="H923" s="3">
        <v>88.128680000000003</v>
      </c>
      <c r="I923" s="3">
        <v>22</v>
      </c>
      <c r="J923" s="3">
        <v>26</v>
      </c>
      <c r="K923">
        <f t="shared" si="252"/>
        <v>27.042840945902174</v>
      </c>
      <c r="L923">
        <f t="shared" si="259"/>
        <v>0</v>
      </c>
      <c r="M923">
        <f t="shared" si="260"/>
        <v>0</v>
      </c>
      <c r="N923">
        <f t="shared" si="261"/>
        <v>1</v>
      </c>
      <c r="O923">
        <f t="shared" si="262"/>
        <v>0</v>
      </c>
      <c r="P923">
        <f t="shared" si="253"/>
        <v>0</v>
      </c>
      <c r="Q923">
        <f t="shared" si="254"/>
        <v>0</v>
      </c>
      <c r="R923">
        <f t="shared" si="255"/>
        <v>0</v>
      </c>
      <c r="S923">
        <f t="shared" si="256"/>
        <v>1</v>
      </c>
      <c r="T923">
        <f t="shared" si="257"/>
        <v>0</v>
      </c>
      <c r="U923">
        <f t="shared" si="258"/>
        <v>0</v>
      </c>
      <c r="V923">
        <f t="shared" si="263"/>
        <v>0</v>
      </c>
      <c r="W923">
        <f t="shared" si="264"/>
        <v>1</v>
      </c>
      <c r="X923">
        <f t="shared" si="265"/>
        <v>0</v>
      </c>
      <c r="Y923">
        <f t="shared" si="266"/>
        <v>0</v>
      </c>
      <c r="Z923">
        <f t="shared" si="267"/>
        <v>1</v>
      </c>
      <c r="AA923">
        <f t="shared" si="268"/>
        <v>0</v>
      </c>
      <c r="AB923">
        <f t="shared" si="269"/>
        <v>4</v>
      </c>
    </row>
    <row r="924" spans="1:28" x14ac:dyDescent="0.25">
      <c r="A924" s="2" t="s">
        <v>697</v>
      </c>
      <c r="B924" s="3">
        <v>2</v>
      </c>
      <c r="C924" s="3">
        <v>2</v>
      </c>
      <c r="D924" s="3">
        <v>24</v>
      </c>
      <c r="E924" s="3">
        <v>70.5</v>
      </c>
      <c r="F924" s="3">
        <v>245</v>
      </c>
      <c r="G924" s="3">
        <v>3</v>
      </c>
      <c r="H924" s="3">
        <v>70.483230000000006</v>
      </c>
      <c r="I924" s="3">
        <v>16</v>
      </c>
      <c r="J924" s="3">
        <v>26</v>
      </c>
      <c r="K924">
        <f t="shared" si="252"/>
        <v>34.653186459433627</v>
      </c>
      <c r="L924">
        <f t="shared" si="259"/>
        <v>0</v>
      </c>
      <c r="M924">
        <f t="shared" si="260"/>
        <v>0</v>
      </c>
      <c r="N924">
        <f t="shared" si="261"/>
        <v>0</v>
      </c>
      <c r="O924">
        <f t="shared" si="262"/>
        <v>1</v>
      </c>
      <c r="P924">
        <f t="shared" si="253"/>
        <v>0</v>
      </c>
      <c r="Q924">
        <f t="shared" si="254"/>
        <v>0</v>
      </c>
      <c r="R924">
        <f t="shared" si="255"/>
        <v>0</v>
      </c>
      <c r="S924">
        <f t="shared" si="256"/>
        <v>0</v>
      </c>
      <c r="T924">
        <f t="shared" si="257"/>
        <v>0</v>
      </c>
      <c r="U924">
        <f t="shared" si="258"/>
        <v>1</v>
      </c>
      <c r="V924">
        <f t="shared" si="263"/>
        <v>0</v>
      </c>
      <c r="W924">
        <f t="shared" si="264"/>
        <v>1</v>
      </c>
      <c r="X924">
        <f t="shared" si="265"/>
        <v>0</v>
      </c>
      <c r="Y924">
        <f t="shared" si="266"/>
        <v>0</v>
      </c>
      <c r="Z924">
        <f t="shared" si="267"/>
        <v>0</v>
      </c>
      <c r="AA924">
        <f t="shared" si="268"/>
        <v>1</v>
      </c>
      <c r="AB924">
        <f t="shared" si="269"/>
        <v>10</v>
      </c>
    </row>
    <row r="925" spans="1:28" x14ac:dyDescent="0.25">
      <c r="A925" s="2" t="s">
        <v>544</v>
      </c>
      <c r="B925" s="3">
        <v>4</v>
      </c>
      <c r="C925" s="3">
        <v>4</v>
      </c>
      <c r="D925" s="3">
        <v>33</v>
      </c>
      <c r="E925" s="3">
        <v>71</v>
      </c>
      <c r="F925" s="3">
        <v>179.25</v>
      </c>
      <c r="G925" s="3">
        <v>6</v>
      </c>
      <c r="H925" s="3">
        <v>62.828200000000002</v>
      </c>
      <c r="I925" s="3">
        <v>30</v>
      </c>
      <c r="J925" s="3">
        <v>30</v>
      </c>
      <c r="K925">
        <f t="shared" si="252"/>
        <v>24.997569926601866</v>
      </c>
      <c r="L925">
        <f t="shared" si="259"/>
        <v>0</v>
      </c>
      <c r="M925">
        <f t="shared" si="260"/>
        <v>1</v>
      </c>
      <c r="N925">
        <f t="shared" si="261"/>
        <v>0</v>
      </c>
      <c r="O925">
        <f t="shared" si="262"/>
        <v>0</v>
      </c>
      <c r="P925">
        <f t="shared" si="253"/>
        <v>1</v>
      </c>
      <c r="Q925">
        <f t="shared" si="254"/>
        <v>0</v>
      </c>
      <c r="R925">
        <f t="shared" si="255"/>
        <v>0</v>
      </c>
      <c r="S925">
        <f t="shared" si="256"/>
        <v>0</v>
      </c>
      <c r="T925">
        <f t="shared" si="257"/>
        <v>0</v>
      </c>
      <c r="U925">
        <f t="shared" si="258"/>
        <v>0</v>
      </c>
      <c r="V925">
        <f t="shared" si="263"/>
        <v>1</v>
      </c>
      <c r="W925">
        <f t="shared" si="264"/>
        <v>0</v>
      </c>
      <c r="X925">
        <f t="shared" si="265"/>
        <v>0</v>
      </c>
      <c r="Y925">
        <f t="shared" si="266"/>
        <v>0</v>
      </c>
      <c r="Z925">
        <f t="shared" si="267"/>
        <v>0</v>
      </c>
      <c r="AA925">
        <f t="shared" si="268"/>
        <v>0</v>
      </c>
      <c r="AB925">
        <f t="shared" si="269"/>
        <v>0</v>
      </c>
    </row>
    <row r="926" spans="1:28" x14ac:dyDescent="0.25">
      <c r="A926" s="2" t="s">
        <v>156</v>
      </c>
      <c r="B926" s="3">
        <v>2</v>
      </c>
      <c r="C926" s="3">
        <v>2</v>
      </c>
      <c r="D926" s="3">
        <v>23</v>
      </c>
      <c r="E926" s="3">
        <v>71</v>
      </c>
      <c r="F926" s="3">
        <v>177</v>
      </c>
      <c r="G926" s="3">
        <v>2</v>
      </c>
      <c r="H926" s="3">
        <v>76.106769999999997</v>
      </c>
      <c r="I926" s="3">
        <v>30</v>
      </c>
      <c r="J926" s="3">
        <v>30</v>
      </c>
      <c r="K926">
        <f t="shared" si="252"/>
        <v>24.683792898234476</v>
      </c>
      <c r="L926">
        <f t="shared" si="259"/>
        <v>0</v>
      </c>
      <c r="M926">
        <f t="shared" si="260"/>
        <v>1</v>
      </c>
      <c r="N926">
        <f t="shared" si="261"/>
        <v>0</v>
      </c>
      <c r="O926">
        <f t="shared" si="262"/>
        <v>0</v>
      </c>
      <c r="P926">
        <f t="shared" si="253"/>
        <v>0</v>
      </c>
      <c r="Q926">
        <f t="shared" si="254"/>
        <v>1</v>
      </c>
      <c r="R926">
        <f t="shared" si="255"/>
        <v>0</v>
      </c>
      <c r="S926">
        <f t="shared" si="256"/>
        <v>0</v>
      </c>
      <c r="T926">
        <f t="shared" si="257"/>
        <v>0</v>
      </c>
      <c r="U926">
        <f t="shared" si="258"/>
        <v>0</v>
      </c>
      <c r="V926">
        <f t="shared" si="263"/>
        <v>1</v>
      </c>
      <c r="W926">
        <f t="shared" si="264"/>
        <v>0</v>
      </c>
      <c r="X926">
        <f t="shared" si="265"/>
        <v>0</v>
      </c>
      <c r="Y926">
        <f t="shared" si="266"/>
        <v>0</v>
      </c>
      <c r="Z926">
        <f t="shared" si="267"/>
        <v>0</v>
      </c>
      <c r="AA926">
        <f t="shared" si="268"/>
        <v>0</v>
      </c>
      <c r="AB926">
        <f t="shared" si="269"/>
        <v>0</v>
      </c>
    </row>
    <row r="927" spans="1:28" x14ac:dyDescent="0.25">
      <c r="A927" s="2" t="s">
        <v>210</v>
      </c>
      <c r="B927" s="3">
        <v>22</v>
      </c>
      <c r="C927" s="3">
        <v>11</v>
      </c>
      <c r="D927" s="3">
        <v>34</v>
      </c>
      <c r="E927" s="3">
        <v>67.090909090909093</v>
      </c>
      <c r="F927" s="3">
        <v>194</v>
      </c>
      <c r="G927" s="3">
        <v>28</v>
      </c>
      <c r="H927" s="3">
        <v>59.822040000000008</v>
      </c>
      <c r="I927" s="3">
        <v>25</v>
      </c>
      <c r="J927" s="3">
        <v>30</v>
      </c>
      <c r="K927">
        <f t="shared" si="252"/>
        <v>30.299098126482619</v>
      </c>
      <c r="L927">
        <f t="shared" si="259"/>
        <v>0</v>
      </c>
      <c r="M927">
        <f t="shared" si="260"/>
        <v>0</v>
      </c>
      <c r="N927">
        <f t="shared" si="261"/>
        <v>0</v>
      </c>
      <c r="O927">
        <f t="shared" si="262"/>
        <v>1</v>
      </c>
      <c r="P927">
        <f t="shared" si="253"/>
        <v>0</v>
      </c>
      <c r="Q927">
        <f t="shared" si="254"/>
        <v>0</v>
      </c>
      <c r="R927">
        <f t="shared" si="255"/>
        <v>0</v>
      </c>
      <c r="S927">
        <f t="shared" si="256"/>
        <v>0</v>
      </c>
      <c r="T927">
        <f t="shared" si="257"/>
        <v>1</v>
      </c>
      <c r="U927">
        <f t="shared" si="258"/>
        <v>0</v>
      </c>
      <c r="V927">
        <f t="shared" si="263"/>
        <v>1</v>
      </c>
      <c r="W927">
        <f t="shared" si="264"/>
        <v>0</v>
      </c>
      <c r="X927">
        <f t="shared" si="265"/>
        <v>0</v>
      </c>
      <c r="Y927">
        <f t="shared" si="266"/>
        <v>0</v>
      </c>
      <c r="Z927">
        <f t="shared" si="267"/>
        <v>0</v>
      </c>
      <c r="AA927">
        <f t="shared" si="268"/>
        <v>0</v>
      </c>
      <c r="AB927">
        <f t="shared" si="269"/>
        <v>5</v>
      </c>
    </row>
    <row r="928" spans="1:28" x14ac:dyDescent="0.25">
      <c r="A928" s="2" t="s">
        <v>197</v>
      </c>
      <c r="B928" s="3">
        <v>5</v>
      </c>
      <c r="C928" s="3">
        <v>4</v>
      </c>
      <c r="D928" s="3">
        <v>34</v>
      </c>
      <c r="E928" s="3">
        <v>63</v>
      </c>
      <c r="F928" s="3">
        <v>122.8</v>
      </c>
      <c r="G928" s="3">
        <v>5</v>
      </c>
      <c r="H928" s="3">
        <v>47.74812</v>
      </c>
      <c r="I928" s="3">
        <v>30</v>
      </c>
      <c r="J928" s="3">
        <v>30</v>
      </c>
      <c r="K928">
        <f t="shared" si="252"/>
        <v>21.750667674477199</v>
      </c>
      <c r="L928">
        <f t="shared" si="259"/>
        <v>0</v>
      </c>
      <c r="M928">
        <f t="shared" si="260"/>
        <v>1</v>
      </c>
      <c r="N928">
        <f t="shared" si="261"/>
        <v>0</v>
      </c>
      <c r="O928">
        <f t="shared" si="262"/>
        <v>0</v>
      </c>
      <c r="P928">
        <f t="shared" si="253"/>
        <v>1</v>
      </c>
      <c r="Q928">
        <f t="shared" si="254"/>
        <v>0</v>
      </c>
      <c r="R928">
        <f t="shared" si="255"/>
        <v>0</v>
      </c>
      <c r="S928">
        <f t="shared" si="256"/>
        <v>0</v>
      </c>
      <c r="T928">
        <f t="shared" si="257"/>
        <v>0</v>
      </c>
      <c r="U928">
        <f t="shared" si="258"/>
        <v>0</v>
      </c>
      <c r="V928">
        <f t="shared" si="263"/>
        <v>1</v>
      </c>
      <c r="W928">
        <f t="shared" si="264"/>
        <v>0</v>
      </c>
      <c r="X928">
        <f t="shared" si="265"/>
        <v>0</v>
      </c>
      <c r="Y928">
        <f t="shared" si="266"/>
        <v>0</v>
      </c>
      <c r="Z928">
        <f t="shared" si="267"/>
        <v>0</v>
      </c>
      <c r="AA928">
        <f t="shared" si="268"/>
        <v>0</v>
      </c>
      <c r="AB928">
        <f t="shared" si="269"/>
        <v>0</v>
      </c>
    </row>
    <row r="929" spans="1:28" x14ac:dyDescent="0.25">
      <c r="A929" s="2" t="s">
        <v>1173</v>
      </c>
      <c r="B929" s="3">
        <v>5</v>
      </c>
      <c r="C929" s="3">
        <v>5</v>
      </c>
      <c r="D929" s="3">
        <v>23</v>
      </c>
      <c r="E929" s="3">
        <v>71</v>
      </c>
      <c r="F929" s="3">
        <v>199</v>
      </c>
      <c r="G929" s="3">
        <v>5</v>
      </c>
      <c r="H929" s="3">
        <v>67.356605999999999</v>
      </c>
      <c r="I929" s="3">
        <v>29</v>
      </c>
      <c r="J929" s="3">
        <v>30</v>
      </c>
      <c r="K929">
        <f t="shared" si="252"/>
        <v>27.751834953382264</v>
      </c>
      <c r="L929">
        <f t="shared" si="259"/>
        <v>0</v>
      </c>
      <c r="M929">
        <f t="shared" si="260"/>
        <v>0</v>
      </c>
      <c r="N929">
        <f t="shared" si="261"/>
        <v>1</v>
      </c>
      <c r="O929">
        <f t="shared" si="262"/>
        <v>0</v>
      </c>
      <c r="P929">
        <f t="shared" si="253"/>
        <v>0</v>
      </c>
      <c r="Q929">
        <f t="shared" si="254"/>
        <v>0</v>
      </c>
      <c r="R929">
        <f t="shared" si="255"/>
        <v>1</v>
      </c>
      <c r="S929">
        <f t="shared" si="256"/>
        <v>0</v>
      </c>
      <c r="T929">
        <f t="shared" si="257"/>
        <v>0</v>
      </c>
      <c r="U929">
        <f t="shared" si="258"/>
        <v>0</v>
      </c>
      <c r="V929">
        <f t="shared" si="263"/>
        <v>1</v>
      </c>
      <c r="W929">
        <f t="shared" si="264"/>
        <v>0</v>
      </c>
      <c r="X929">
        <f t="shared" si="265"/>
        <v>0</v>
      </c>
      <c r="Y929">
        <f t="shared" si="266"/>
        <v>0</v>
      </c>
      <c r="Z929">
        <f t="shared" si="267"/>
        <v>0</v>
      </c>
      <c r="AA929">
        <f t="shared" si="268"/>
        <v>0</v>
      </c>
      <c r="AB929">
        <f t="shared" si="269"/>
        <v>1</v>
      </c>
    </row>
    <row r="930" spans="1:28" x14ac:dyDescent="0.25">
      <c r="A930" s="2" t="s">
        <v>699</v>
      </c>
      <c r="B930" s="3">
        <v>6</v>
      </c>
      <c r="C930" s="3">
        <v>6</v>
      </c>
      <c r="D930" s="3">
        <v>33</v>
      </c>
      <c r="E930" s="3">
        <v>63.5</v>
      </c>
      <c r="F930" s="3">
        <v>163.83333333333334</v>
      </c>
      <c r="G930" s="3">
        <v>6</v>
      </c>
      <c r="H930" s="3">
        <v>73.182755</v>
      </c>
      <c r="I930" s="3">
        <v>27</v>
      </c>
      <c r="J930" s="3">
        <v>29</v>
      </c>
      <c r="K930">
        <f t="shared" si="252"/>
        <v>28.563415793498255</v>
      </c>
      <c r="L930">
        <f t="shared" si="259"/>
        <v>0</v>
      </c>
      <c r="M930">
        <f t="shared" si="260"/>
        <v>0</v>
      </c>
      <c r="N930">
        <f t="shared" si="261"/>
        <v>1</v>
      </c>
      <c r="O930">
        <f t="shared" si="262"/>
        <v>0</v>
      </c>
      <c r="P930">
        <f t="shared" si="253"/>
        <v>0</v>
      </c>
      <c r="Q930">
        <f t="shared" si="254"/>
        <v>0</v>
      </c>
      <c r="R930">
        <f t="shared" si="255"/>
        <v>0</v>
      </c>
      <c r="S930">
        <f t="shared" si="256"/>
        <v>1</v>
      </c>
      <c r="T930">
        <f t="shared" si="257"/>
        <v>0</v>
      </c>
      <c r="U930">
        <f t="shared" si="258"/>
        <v>0</v>
      </c>
      <c r="V930">
        <f t="shared" si="263"/>
        <v>1</v>
      </c>
      <c r="W930">
        <f t="shared" si="264"/>
        <v>0</v>
      </c>
      <c r="X930">
        <f t="shared" si="265"/>
        <v>0</v>
      </c>
      <c r="Y930">
        <f t="shared" si="266"/>
        <v>0</v>
      </c>
      <c r="Z930">
        <f t="shared" si="267"/>
        <v>0</v>
      </c>
      <c r="AA930">
        <f t="shared" si="268"/>
        <v>0</v>
      </c>
      <c r="AB930">
        <f t="shared" si="269"/>
        <v>2</v>
      </c>
    </row>
    <row r="931" spans="1:28" x14ac:dyDescent="0.25">
      <c r="A931" s="2" t="s">
        <v>253</v>
      </c>
      <c r="B931" s="3">
        <v>21</v>
      </c>
      <c r="C931" s="3">
        <v>12</v>
      </c>
      <c r="D931" s="3">
        <v>23</v>
      </c>
      <c r="E931" s="3">
        <v>64.5</v>
      </c>
      <c r="F931" s="3">
        <v>124.76190476190476</v>
      </c>
      <c r="G931" s="3">
        <v>21</v>
      </c>
      <c r="H931" s="3">
        <v>65.199179999999998</v>
      </c>
      <c r="I931" s="3">
        <v>28</v>
      </c>
      <c r="J931" s="3">
        <v>30</v>
      </c>
      <c r="K931">
        <f t="shared" si="252"/>
        <v>21.08229530620012</v>
      </c>
      <c r="L931">
        <f t="shared" si="259"/>
        <v>0</v>
      </c>
      <c r="M931">
        <f t="shared" si="260"/>
        <v>1</v>
      </c>
      <c r="N931">
        <f t="shared" si="261"/>
        <v>0</v>
      </c>
      <c r="O931">
        <f t="shared" si="262"/>
        <v>0</v>
      </c>
      <c r="P931">
        <f t="shared" si="253"/>
        <v>1</v>
      </c>
      <c r="Q931">
        <f t="shared" si="254"/>
        <v>0</v>
      </c>
      <c r="R931">
        <f t="shared" si="255"/>
        <v>0</v>
      </c>
      <c r="S931">
        <f t="shared" si="256"/>
        <v>0</v>
      </c>
      <c r="T931">
        <f t="shared" si="257"/>
        <v>0</v>
      </c>
      <c r="U931">
        <f t="shared" si="258"/>
        <v>0</v>
      </c>
      <c r="V931">
        <f t="shared" si="263"/>
        <v>1</v>
      </c>
      <c r="W931">
        <f t="shared" si="264"/>
        <v>0</v>
      </c>
      <c r="X931">
        <f t="shared" si="265"/>
        <v>0</v>
      </c>
      <c r="Y931">
        <f t="shared" si="266"/>
        <v>0</v>
      </c>
      <c r="Z931">
        <f t="shared" si="267"/>
        <v>0</v>
      </c>
      <c r="AA931">
        <f t="shared" si="268"/>
        <v>0</v>
      </c>
      <c r="AB931">
        <f t="shared" si="269"/>
        <v>2</v>
      </c>
    </row>
    <row r="932" spans="1:28" x14ac:dyDescent="0.25">
      <c r="A932" s="2" t="s">
        <v>684</v>
      </c>
      <c r="B932" s="3">
        <v>2</v>
      </c>
      <c r="C932" s="3">
        <v>2</v>
      </c>
      <c r="D932" s="3">
        <v>33</v>
      </c>
      <c r="E932" s="3">
        <v>63</v>
      </c>
      <c r="F932" s="3">
        <v>131.5</v>
      </c>
      <c r="G932" s="3">
        <v>2</v>
      </c>
      <c r="H932" s="3">
        <v>80.229979999999998</v>
      </c>
      <c r="I932" s="3">
        <v>30</v>
      </c>
      <c r="J932" s="3">
        <v>30</v>
      </c>
      <c r="K932">
        <f t="shared" si="252"/>
        <v>23.291635172587554</v>
      </c>
      <c r="L932">
        <f t="shared" si="259"/>
        <v>0</v>
      </c>
      <c r="M932">
        <f t="shared" si="260"/>
        <v>1</v>
      </c>
      <c r="N932">
        <f t="shared" si="261"/>
        <v>0</v>
      </c>
      <c r="O932">
        <f t="shared" si="262"/>
        <v>0</v>
      </c>
      <c r="P932">
        <f t="shared" si="253"/>
        <v>0</v>
      </c>
      <c r="Q932">
        <f t="shared" si="254"/>
        <v>1</v>
      </c>
      <c r="R932">
        <f t="shared" si="255"/>
        <v>0</v>
      </c>
      <c r="S932">
        <f t="shared" si="256"/>
        <v>0</v>
      </c>
      <c r="T932">
        <f t="shared" si="257"/>
        <v>0</v>
      </c>
      <c r="U932">
        <f t="shared" si="258"/>
        <v>0</v>
      </c>
      <c r="V932">
        <f t="shared" si="263"/>
        <v>1</v>
      </c>
      <c r="W932">
        <f t="shared" si="264"/>
        <v>0</v>
      </c>
      <c r="X932">
        <f t="shared" si="265"/>
        <v>0</v>
      </c>
      <c r="Y932">
        <f t="shared" si="266"/>
        <v>0</v>
      </c>
      <c r="Z932">
        <f t="shared" si="267"/>
        <v>0</v>
      </c>
      <c r="AA932">
        <f t="shared" si="268"/>
        <v>0</v>
      </c>
      <c r="AB932">
        <f t="shared" si="269"/>
        <v>0</v>
      </c>
    </row>
    <row r="933" spans="1:28" x14ac:dyDescent="0.25">
      <c r="A933" s="2" t="s">
        <v>975</v>
      </c>
      <c r="B933" s="3">
        <v>3</v>
      </c>
      <c r="C933" s="3">
        <v>3</v>
      </c>
      <c r="D933" s="3">
        <v>24</v>
      </c>
      <c r="E933" s="3">
        <v>64</v>
      </c>
      <c r="F933" s="3">
        <v>154.66666666666666</v>
      </c>
      <c r="G933" s="3">
        <v>4</v>
      </c>
      <c r="H933" s="3">
        <v>73.015739999999994</v>
      </c>
      <c r="I933" s="3">
        <v>17</v>
      </c>
      <c r="J933" s="3">
        <v>24</v>
      </c>
      <c r="K933">
        <f t="shared" si="252"/>
        <v>26.545572916666664</v>
      </c>
      <c r="L933">
        <f t="shared" si="259"/>
        <v>0</v>
      </c>
      <c r="M933">
        <f t="shared" si="260"/>
        <v>0</v>
      </c>
      <c r="N933">
        <f t="shared" si="261"/>
        <v>1</v>
      </c>
      <c r="O933">
        <f t="shared" si="262"/>
        <v>0</v>
      </c>
      <c r="P933">
        <f t="shared" si="253"/>
        <v>0</v>
      </c>
      <c r="Q933">
        <f t="shared" si="254"/>
        <v>0</v>
      </c>
      <c r="R933">
        <f t="shared" si="255"/>
        <v>0</v>
      </c>
      <c r="S933">
        <f t="shared" si="256"/>
        <v>1</v>
      </c>
      <c r="T933">
        <f t="shared" si="257"/>
        <v>0</v>
      </c>
      <c r="U933">
        <f t="shared" si="258"/>
        <v>0</v>
      </c>
      <c r="V933">
        <f t="shared" si="263"/>
        <v>0</v>
      </c>
      <c r="W933">
        <f t="shared" si="264"/>
        <v>1</v>
      </c>
      <c r="X933">
        <f t="shared" si="265"/>
        <v>0</v>
      </c>
      <c r="Y933">
        <f t="shared" si="266"/>
        <v>0</v>
      </c>
      <c r="Z933">
        <f t="shared" si="267"/>
        <v>1</v>
      </c>
      <c r="AA933">
        <f t="shared" si="268"/>
        <v>0</v>
      </c>
      <c r="AB933">
        <f t="shared" si="269"/>
        <v>7</v>
      </c>
    </row>
    <row r="934" spans="1:28" x14ac:dyDescent="0.25">
      <c r="A934" s="2" t="s">
        <v>401</v>
      </c>
      <c r="B934" s="3">
        <v>8</v>
      </c>
      <c r="C934" s="3">
        <v>8</v>
      </c>
      <c r="D934" s="3">
        <v>34</v>
      </c>
      <c r="E934" s="3">
        <v>58.375</v>
      </c>
      <c r="F934" s="3">
        <v>177.5</v>
      </c>
      <c r="G934" s="3">
        <v>8</v>
      </c>
      <c r="H934" s="3">
        <v>80.407936000000007</v>
      </c>
      <c r="I934" s="3">
        <v>27</v>
      </c>
      <c r="J934" s="3">
        <v>28</v>
      </c>
      <c r="K934">
        <f t="shared" si="252"/>
        <v>36.618444763376417</v>
      </c>
      <c r="L934">
        <f t="shared" si="259"/>
        <v>0</v>
      </c>
      <c r="M934">
        <f t="shared" si="260"/>
        <v>0</v>
      </c>
      <c r="N934">
        <f t="shared" si="261"/>
        <v>0</v>
      </c>
      <c r="O934">
        <f t="shared" si="262"/>
        <v>1</v>
      </c>
      <c r="P934">
        <f t="shared" si="253"/>
        <v>0</v>
      </c>
      <c r="Q934">
        <f t="shared" si="254"/>
        <v>0</v>
      </c>
      <c r="R934">
        <f t="shared" si="255"/>
        <v>0</v>
      </c>
      <c r="S934">
        <f t="shared" si="256"/>
        <v>0</v>
      </c>
      <c r="T934">
        <f t="shared" si="257"/>
        <v>0</v>
      </c>
      <c r="U934">
        <f t="shared" si="258"/>
        <v>1</v>
      </c>
      <c r="V934">
        <f t="shared" si="263"/>
        <v>1</v>
      </c>
      <c r="W934">
        <f t="shared" si="264"/>
        <v>0</v>
      </c>
      <c r="X934">
        <f t="shared" si="265"/>
        <v>0</v>
      </c>
      <c r="Y934">
        <f t="shared" si="266"/>
        <v>0</v>
      </c>
      <c r="Z934">
        <f t="shared" si="267"/>
        <v>0</v>
      </c>
      <c r="AA934">
        <f t="shared" si="268"/>
        <v>0</v>
      </c>
      <c r="AB934">
        <f t="shared" si="269"/>
        <v>1</v>
      </c>
    </row>
    <row r="935" spans="1:28" x14ac:dyDescent="0.25">
      <c r="A935" s="2" t="s">
        <v>1086</v>
      </c>
      <c r="B935" s="3">
        <v>2</v>
      </c>
      <c r="C935" s="3">
        <v>2</v>
      </c>
      <c r="D935" s="3">
        <v>34</v>
      </c>
      <c r="E935" s="3">
        <v>69</v>
      </c>
      <c r="F935" s="3">
        <v>180.5</v>
      </c>
      <c r="G935" s="3">
        <v>2</v>
      </c>
      <c r="H935" s="3">
        <v>55.832993000000002</v>
      </c>
      <c r="I935" s="3">
        <v>25</v>
      </c>
      <c r="J935" s="3">
        <v>28</v>
      </c>
      <c r="K935">
        <f t="shared" si="252"/>
        <v>26.65227893299727</v>
      </c>
      <c r="L935">
        <f t="shared" si="259"/>
        <v>0</v>
      </c>
      <c r="M935">
        <f t="shared" si="260"/>
        <v>0</v>
      </c>
      <c r="N935">
        <f t="shared" si="261"/>
        <v>1</v>
      </c>
      <c r="O935">
        <f t="shared" si="262"/>
        <v>0</v>
      </c>
      <c r="P935">
        <f t="shared" si="253"/>
        <v>0</v>
      </c>
      <c r="Q935">
        <f t="shared" si="254"/>
        <v>0</v>
      </c>
      <c r="R935">
        <f t="shared" si="255"/>
        <v>1</v>
      </c>
      <c r="S935">
        <f t="shared" si="256"/>
        <v>0</v>
      </c>
      <c r="T935">
        <f t="shared" si="257"/>
        <v>0</v>
      </c>
      <c r="U935">
        <f t="shared" si="258"/>
        <v>0</v>
      </c>
      <c r="V935">
        <f t="shared" si="263"/>
        <v>1</v>
      </c>
      <c r="W935">
        <f t="shared" si="264"/>
        <v>0</v>
      </c>
      <c r="X935">
        <f t="shared" si="265"/>
        <v>0</v>
      </c>
      <c r="Y935">
        <f t="shared" si="266"/>
        <v>0</v>
      </c>
      <c r="Z935">
        <f t="shared" si="267"/>
        <v>0</v>
      </c>
      <c r="AA935">
        <f t="shared" si="268"/>
        <v>0</v>
      </c>
      <c r="AB935">
        <f t="shared" si="269"/>
        <v>3</v>
      </c>
    </row>
    <row r="936" spans="1:28" x14ac:dyDescent="0.25">
      <c r="A936" s="2" t="s">
        <v>623</v>
      </c>
      <c r="B936" s="3">
        <v>5</v>
      </c>
      <c r="C936" s="3">
        <v>5</v>
      </c>
      <c r="D936" s="3">
        <v>33</v>
      </c>
      <c r="E936" s="3">
        <v>65.2</v>
      </c>
      <c r="F936" s="3">
        <v>164.4</v>
      </c>
      <c r="G936" s="3">
        <v>5</v>
      </c>
      <c r="H936" s="3">
        <v>59.353867000000001</v>
      </c>
      <c r="I936" s="3">
        <v>26</v>
      </c>
      <c r="J936" s="3">
        <v>30</v>
      </c>
      <c r="K936">
        <f t="shared" si="252"/>
        <v>27.187041288719936</v>
      </c>
      <c r="L936">
        <f t="shared" si="259"/>
        <v>0</v>
      </c>
      <c r="M936">
        <f t="shared" si="260"/>
        <v>0</v>
      </c>
      <c r="N936">
        <f t="shared" si="261"/>
        <v>1</v>
      </c>
      <c r="O936">
        <f t="shared" si="262"/>
        <v>0</v>
      </c>
      <c r="P936">
        <f t="shared" si="253"/>
        <v>0</v>
      </c>
      <c r="Q936">
        <f t="shared" si="254"/>
        <v>0</v>
      </c>
      <c r="R936">
        <f t="shared" si="255"/>
        <v>1</v>
      </c>
      <c r="S936">
        <f t="shared" si="256"/>
        <v>0</v>
      </c>
      <c r="T936">
        <f t="shared" si="257"/>
        <v>0</v>
      </c>
      <c r="U936">
        <f t="shared" si="258"/>
        <v>0</v>
      </c>
      <c r="V936">
        <f t="shared" si="263"/>
        <v>1</v>
      </c>
      <c r="W936">
        <f t="shared" si="264"/>
        <v>0</v>
      </c>
      <c r="X936">
        <f t="shared" si="265"/>
        <v>0</v>
      </c>
      <c r="Y936">
        <f t="shared" si="266"/>
        <v>0</v>
      </c>
      <c r="Z936">
        <f t="shared" si="267"/>
        <v>0</v>
      </c>
      <c r="AA936">
        <f t="shared" si="268"/>
        <v>0</v>
      </c>
      <c r="AB936">
        <f t="shared" si="269"/>
        <v>4</v>
      </c>
    </row>
    <row r="937" spans="1:28" x14ac:dyDescent="0.25">
      <c r="A937" s="2" t="s">
        <v>1107</v>
      </c>
      <c r="B937" s="3">
        <v>4</v>
      </c>
      <c r="C937" s="3">
        <v>3</v>
      </c>
      <c r="D937" s="3">
        <v>33</v>
      </c>
      <c r="E937" s="3">
        <v>66.666666666666671</v>
      </c>
      <c r="F937" s="3">
        <v>195.5</v>
      </c>
      <c r="G937" s="3">
        <v>5</v>
      </c>
      <c r="H937" s="3">
        <v>51.520878000000003</v>
      </c>
      <c r="I937" s="3">
        <v>29</v>
      </c>
      <c r="J937" s="3">
        <v>30</v>
      </c>
      <c r="K937">
        <f t="shared" si="252"/>
        <v>30.923212499999995</v>
      </c>
      <c r="L937">
        <f t="shared" si="259"/>
        <v>0</v>
      </c>
      <c r="M937">
        <f t="shared" si="260"/>
        <v>0</v>
      </c>
      <c r="N937">
        <f t="shared" si="261"/>
        <v>0</v>
      </c>
      <c r="O937">
        <f t="shared" si="262"/>
        <v>1</v>
      </c>
      <c r="P937">
        <f t="shared" si="253"/>
        <v>0</v>
      </c>
      <c r="Q937">
        <f t="shared" si="254"/>
        <v>0</v>
      </c>
      <c r="R937">
        <f t="shared" si="255"/>
        <v>0</v>
      </c>
      <c r="S937">
        <f t="shared" si="256"/>
        <v>0</v>
      </c>
      <c r="T937">
        <f t="shared" si="257"/>
        <v>1</v>
      </c>
      <c r="U937">
        <f t="shared" si="258"/>
        <v>0</v>
      </c>
      <c r="V937">
        <f t="shared" si="263"/>
        <v>1</v>
      </c>
      <c r="W937">
        <f t="shared" si="264"/>
        <v>0</v>
      </c>
      <c r="X937">
        <f t="shared" si="265"/>
        <v>0</v>
      </c>
      <c r="Y937">
        <f t="shared" si="266"/>
        <v>0</v>
      </c>
      <c r="Z937">
        <f t="shared" si="267"/>
        <v>0</v>
      </c>
      <c r="AA937">
        <f t="shared" si="268"/>
        <v>0</v>
      </c>
      <c r="AB937">
        <f t="shared" si="269"/>
        <v>1</v>
      </c>
    </row>
    <row r="938" spans="1:28" x14ac:dyDescent="0.25">
      <c r="A938" s="2" t="s">
        <v>468</v>
      </c>
      <c r="B938" s="3">
        <v>8</v>
      </c>
      <c r="C938" s="3">
        <v>8</v>
      </c>
      <c r="D938" s="3">
        <v>44</v>
      </c>
      <c r="E938" s="3">
        <v>71.875</v>
      </c>
      <c r="F938" s="3">
        <v>180.625</v>
      </c>
      <c r="G938" s="3">
        <v>9</v>
      </c>
      <c r="H938" s="3">
        <v>65.171800000000005</v>
      </c>
      <c r="I938" s="3">
        <v>28</v>
      </c>
      <c r="J938" s="3">
        <v>30</v>
      </c>
      <c r="K938">
        <f t="shared" si="252"/>
        <v>24.579750472589794</v>
      </c>
      <c r="L938">
        <f t="shared" si="259"/>
        <v>0</v>
      </c>
      <c r="M938">
        <f t="shared" si="260"/>
        <v>1</v>
      </c>
      <c r="N938">
        <f t="shared" si="261"/>
        <v>0</v>
      </c>
      <c r="O938">
        <f t="shared" si="262"/>
        <v>0</v>
      </c>
      <c r="P938">
        <f t="shared" si="253"/>
        <v>1</v>
      </c>
      <c r="Q938">
        <f t="shared" si="254"/>
        <v>0</v>
      </c>
      <c r="R938">
        <f t="shared" si="255"/>
        <v>0</v>
      </c>
      <c r="S938">
        <f t="shared" si="256"/>
        <v>0</v>
      </c>
      <c r="T938">
        <f t="shared" si="257"/>
        <v>0</v>
      </c>
      <c r="U938">
        <f t="shared" si="258"/>
        <v>0</v>
      </c>
      <c r="V938">
        <f t="shared" si="263"/>
        <v>1</v>
      </c>
      <c r="W938">
        <f t="shared" si="264"/>
        <v>0</v>
      </c>
      <c r="X938">
        <f t="shared" si="265"/>
        <v>0</v>
      </c>
      <c r="Y938">
        <f t="shared" si="266"/>
        <v>0</v>
      </c>
      <c r="Z938">
        <f t="shared" si="267"/>
        <v>0</v>
      </c>
      <c r="AA938">
        <f t="shared" si="268"/>
        <v>0</v>
      </c>
      <c r="AB938">
        <f t="shared" si="269"/>
        <v>2</v>
      </c>
    </row>
    <row r="939" spans="1:28" x14ac:dyDescent="0.25">
      <c r="A939" s="2" t="s">
        <v>829</v>
      </c>
      <c r="B939" s="3">
        <v>2</v>
      </c>
      <c r="C939" s="3">
        <v>2</v>
      </c>
      <c r="D939" s="3">
        <v>34</v>
      </c>
      <c r="E939" s="3">
        <v>64.5</v>
      </c>
      <c r="F939" s="3">
        <v>173.5</v>
      </c>
      <c r="G939" s="3">
        <v>3</v>
      </c>
      <c r="H939" s="3">
        <v>62.965089999999996</v>
      </c>
      <c r="I939" s="3">
        <v>27</v>
      </c>
      <c r="J939" s="3">
        <v>29</v>
      </c>
      <c r="K939">
        <f t="shared" si="252"/>
        <v>29.318069827534401</v>
      </c>
      <c r="L939">
        <f t="shared" si="259"/>
        <v>0</v>
      </c>
      <c r="M939">
        <f t="shared" si="260"/>
        <v>0</v>
      </c>
      <c r="N939">
        <f t="shared" si="261"/>
        <v>1</v>
      </c>
      <c r="O939">
        <f t="shared" si="262"/>
        <v>0</v>
      </c>
      <c r="P939">
        <f t="shared" si="253"/>
        <v>0</v>
      </c>
      <c r="Q939">
        <f t="shared" si="254"/>
        <v>0</v>
      </c>
      <c r="R939">
        <f t="shared" si="255"/>
        <v>1</v>
      </c>
      <c r="S939">
        <f t="shared" si="256"/>
        <v>0</v>
      </c>
      <c r="T939">
        <f t="shared" si="257"/>
        <v>0</v>
      </c>
      <c r="U939">
        <f t="shared" si="258"/>
        <v>0</v>
      </c>
      <c r="V939">
        <f t="shared" si="263"/>
        <v>1</v>
      </c>
      <c r="W939">
        <f t="shared" si="264"/>
        <v>0</v>
      </c>
      <c r="X939">
        <f t="shared" si="265"/>
        <v>0</v>
      </c>
      <c r="Y939">
        <f t="shared" si="266"/>
        <v>0</v>
      </c>
      <c r="Z939">
        <f t="shared" si="267"/>
        <v>0</v>
      </c>
      <c r="AA939">
        <f t="shared" si="268"/>
        <v>0</v>
      </c>
      <c r="AB939">
        <f t="shared" si="269"/>
        <v>2</v>
      </c>
    </row>
    <row r="940" spans="1:28" x14ac:dyDescent="0.25">
      <c r="A940" s="2" t="s">
        <v>511</v>
      </c>
      <c r="B940" s="3">
        <v>7</v>
      </c>
      <c r="C940" s="3">
        <v>6</v>
      </c>
      <c r="D940" s="3">
        <v>34</v>
      </c>
      <c r="E940" s="3">
        <v>64.666666666666671</v>
      </c>
      <c r="F940" s="3">
        <v>162.14285714285714</v>
      </c>
      <c r="G940" s="3">
        <v>7</v>
      </c>
      <c r="H940" s="3">
        <v>64.774810000000002</v>
      </c>
      <c r="I940" s="3">
        <v>18</v>
      </c>
      <c r="J940" s="3">
        <v>30</v>
      </c>
      <c r="K940">
        <f t="shared" si="252"/>
        <v>27.257887584835185</v>
      </c>
      <c r="L940">
        <f t="shared" si="259"/>
        <v>0</v>
      </c>
      <c r="M940">
        <f t="shared" si="260"/>
        <v>0</v>
      </c>
      <c r="N940">
        <f t="shared" si="261"/>
        <v>1</v>
      </c>
      <c r="O940">
        <f t="shared" si="262"/>
        <v>0</v>
      </c>
      <c r="P940">
        <f t="shared" si="253"/>
        <v>0</v>
      </c>
      <c r="Q940">
        <f t="shared" si="254"/>
        <v>0</v>
      </c>
      <c r="R940">
        <f t="shared" si="255"/>
        <v>1</v>
      </c>
      <c r="S940">
        <f t="shared" si="256"/>
        <v>0</v>
      </c>
      <c r="T940">
        <f t="shared" si="257"/>
        <v>0</v>
      </c>
      <c r="U940">
        <f t="shared" si="258"/>
        <v>0</v>
      </c>
      <c r="V940">
        <f t="shared" si="263"/>
        <v>0</v>
      </c>
      <c r="W940">
        <f t="shared" si="264"/>
        <v>1</v>
      </c>
      <c r="X940">
        <f t="shared" si="265"/>
        <v>0</v>
      </c>
      <c r="Y940">
        <f t="shared" si="266"/>
        <v>0</v>
      </c>
      <c r="Z940">
        <f t="shared" si="267"/>
        <v>1</v>
      </c>
      <c r="AA940">
        <f t="shared" si="268"/>
        <v>0</v>
      </c>
      <c r="AB940">
        <f t="shared" si="269"/>
        <v>12</v>
      </c>
    </row>
    <row r="941" spans="1:28" x14ac:dyDescent="0.25">
      <c r="A941" s="2" t="s">
        <v>136</v>
      </c>
      <c r="B941" s="3">
        <v>4</v>
      </c>
      <c r="C941" s="3">
        <v>3</v>
      </c>
      <c r="D941" s="3">
        <v>44</v>
      </c>
      <c r="E941" s="3">
        <v>66.666666666666671</v>
      </c>
      <c r="F941" s="3">
        <v>225.5</v>
      </c>
      <c r="G941" s="3">
        <v>4</v>
      </c>
      <c r="H941" s="3">
        <v>65.987679999999997</v>
      </c>
      <c r="I941" s="3">
        <v>11</v>
      </c>
      <c r="J941" s="3">
        <v>26</v>
      </c>
      <c r="K941">
        <f t="shared" si="252"/>
        <v>35.668462499999997</v>
      </c>
      <c r="L941">
        <f t="shared" si="259"/>
        <v>0</v>
      </c>
      <c r="M941">
        <f t="shared" si="260"/>
        <v>0</v>
      </c>
      <c r="N941">
        <f t="shared" si="261"/>
        <v>0</v>
      </c>
      <c r="O941">
        <f t="shared" si="262"/>
        <v>1</v>
      </c>
      <c r="P941">
        <f t="shared" si="253"/>
        <v>0</v>
      </c>
      <c r="Q941">
        <f t="shared" si="254"/>
        <v>0</v>
      </c>
      <c r="R941">
        <f t="shared" si="255"/>
        <v>0</v>
      </c>
      <c r="S941">
        <f t="shared" si="256"/>
        <v>0</v>
      </c>
      <c r="T941">
        <f t="shared" si="257"/>
        <v>1</v>
      </c>
      <c r="U941">
        <f t="shared" si="258"/>
        <v>0</v>
      </c>
      <c r="V941">
        <f t="shared" si="263"/>
        <v>0</v>
      </c>
      <c r="W941">
        <f t="shared" si="264"/>
        <v>1</v>
      </c>
      <c r="X941">
        <f t="shared" si="265"/>
        <v>0</v>
      </c>
      <c r="Y941">
        <f t="shared" si="266"/>
        <v>0</v>
      </c>
      <c r="Z941">
        <f t="shared" si="267"/>
        <v>0</v>
      </c>
      <c r="AA941">
        <f t="shared" si="268"/>
        <v>1</v>
      </c>
      <c r="AB941">
        <f t="shared" si="269"/>
        <v>15</v>
      </c>
    </row>
    <row r="942" spans="1:28" x14ac:dyDescent="0.25">
      <c r="A942" s="2" t="s">
        <v>323</v>
      </c>
      <c r="B942" s="3">
        <v>8</v>
      </c>
      <c r="C942" s="3">
        <v>8</v>
      </c>
      <c r="D942" s="3">
        <v>23</v>
      </c>
      <c r="E942" s="3">
        <v>61.125</v>
      </c>
      <c r="F942" s="3">
        <v>132.5</v>
      </c>
      <c r="G942" s="3">
        <v>8</v>
      </c>
      <c r="H942" s="3">
        <v>70.902119999999982</v>
      </c>
      <c r="I942" s="3">
        <v>29</v>
      </c>
      <c r="J942" s="3">
        <v>30</v>
      </c>
      <c r="K942">
        <f t="shared" si="252"/>
        <v>24.930641808958644</v>
      </c>
      <c r="L942">
        <f t="shared" si="259"/>
        <v>0</v>
      </c>
      <c r="M942">
        <f t="shared" si="260"/>
        <v>1</v>
      </c>
      <c r="N942">
        <f t="shared" si="261"/>
        <v>0</v>
      </c>
      <c r="O942">
        <f t="shared" si="262"/>
        <v>0</v>
      </c>
      <c r="P942">
        <f t="shared" si="253"/>
        <v>0</v>
      </c>
      <c r="Q942">
        <f t="shared" si="254"/>
        <v>1</v>
      </c>
      <c r="R942">
        <f t="shared" si="255"/>
        <v>0</v>
      </c>
      <c r="S942">
        <f t="shared" si="256"/>
        <v>0</v>
      </c>
      <c r="T942">
        <f t="shared" si="257"/>
        <v>0</v>
      </c>
      <c r="U942">
        <f t="shared" si="258"/>
        <v>0</v>
      </c>
      <c r="V942">
        <f t="shared" si="263"/>
        <v>1</v>
      </c>
      <c r="W942">
        <f t="shared" si="264"/>
        <v>0</v>
      </c>
      <c r="X942">
        <f t="shared" si="265"/>
        <v>0</v>
      </c>
      <c r="Y942">
        <f t="shared" si="266"/>
        <v>0</v>
      </c>
      <c r="Z942">
        <f t="shared" si="267"/>
        <v>0</v>
      </c>
      <c r="AA942">
        <f t="shared" si="268"/>
        <v>0</v>
      </c>
      <c r="AB942">
        <f t="shared" si="269"/>
        <v>1</v>
      </c>
    </row>
    <row r="943" spans="1:28" x14ac:dyDescent="0.25">
      <c r="A943" s="2" t="s">
        <v>1219</v>
      </c>
      <c r="B943" s="3">
        <v>5526</v>
      </c>
      <c r="C943" s="3">
        <v>4816</v>
      </c>
      <c r="D943" s="3">
        <v>32.214370245139477</v>
      </c>
      <c r="E943" s="3">
        <v>65.808928571428567</v>
      </c>
      <c r="F943" s="3">
        <v>168.84002895403546</v>
      </c>
      <c r="G943" s="3">
        <v>5951</v>
      </c>
      <c r="H943" s="3">
        <v>68.836041163501818</v>
      </c>
      <c r="I943" s="3">
        <v>1</v>
      </c>
      <c r="J943" s="3">
        <v>30</v>
      </c>
      <c r="K943">
        <f>AVERAGE(K5:K942)</f>
        <v>27.491420321611848</v>
      </c>
      <c r="L943">
        <f t="shared" ref="L943:AA943" si="270">SUM(L5:L942)</f>
        <v>12</v>
      </c>
      <c r="M943">
        <f t="shared" si="270"/>
        <v>301</v>
      </c>
      <c r="N943">
        <f t="shared" si="270"/>
        <v>381</v>
      </c>
      <c r="O943">
        <f t="shared" si="270"/>
        <v>244</v>
      </c>
      <c r="P943">
        <f t="shared" si="270"/>
        <v>119</v>
      </c>
      <c r="Q943">
        <f t="shared" si="270"/>
        <v>182</v>
      </c>
      <c r="R943">
        <f t="shared" si="270"/>
        <v>156</v>
      </c>
      <c r="S943">
        <f t="shared" si="270"/>
        <v>225</v>
      </c>
      <c r="T943">
        <f t="shared" si="270"/>
        <v>123</v>
      </c>
      <c r="U943">
        <f t="shared" si="270"/>
        <v>121</v>
      </c>
      <c r="V943">
        <f t="shared" si="270"/>
        <v>716</v>
      </c>
      <c r="W943">
        <f t="shared" si="270"/>
        <v>222</v>
      </c>
      <c r="X943">
        <f t="shared" si="270"/>
        <v>4</v>
      </c>
      <c r="Y943">
        <f t="shared" si="270"/>
        <v>74</v>
      </c>
      <c r="Z943">
        <f t="shared" si="270"/>
        <v>95</v>
      </c>
      <c r="AA943">
        <f t="shared" si="270"/>
        <v>49</v>
      </c>
      <c r="AB943">
        <f>AVERAGE(AB5:AB942)</f>
        <v>3.3560767590618337</v>
      </c>
    </row>
    <row r="945" spans="9:13" x14ac:dyDescent="0.25">
      <c r="I945" t="s">
        <v>1246</v>
      </c>
      <c r="M945" s="4">
        <f>4/12</f>
        <v>0.33333333333333331</v>
      </c>
    </row>
    <row r="946" spans="9:13" x14ac:dyDescent="0.25">
      <c r="I946" t="s">
        <v>1247</v>
      </c>
      <c r="M946">
        <f>74/301</f>
        <v>0.24584717607973422</v>
      </c>
    </row>
    <row r="947" spans="9:13" x14ac:dyDescent="0.25">
      <c r="I947" t="s">
        <v>1248</v>
      </c>
      <c r="M947">
        <f>95/381</f>
        <v>0.24934383202099739</v>
      </c>
    </row>
    <row r="948" spans="9:13" x14ac:dyDescent="0.25">
      <c r="I948" t="s">
        <v>1249</v>
      </c>
      <c r="M948">
        <f>49/244</f>
        <v>0.20081967213114754</v>
      </c>
    </row>
  </sheetData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Z6226"/>
  <sheetViews>
    <sheetView workbookViewId="0">
      <selection activeCell="A2" sqref="A2"/>
    </sheetView>
  </sheetViews>
  <sheetFormatPr defaultRowHeight="15" x14ac:dyDescent="0.25"/>
  <cols>
    <col min="9" max="9" width="18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1226</v>
      </c>
    </row>
    <row r="2" spans="1:26" x14ac:dyDescent="0.25">
      <c r="A2" t="s">
        <v>540</v>
      </c>
      <c r="C2" t="s">
        <v>26</v>
      </c>
      <c r="E2">
        <v>28</v>
      </c>
      <c r="F2">
        <v>65.149895000000001</v>
      </c>
      <c r="G2">
        <v>0</v>
      </c>
      <c r="H2">
        <v>0</v>
      </c>
      <c r="I2" t="s">
        <v>34</v>
      </c>
      <c r="J2" t="s">
        <v>28</v>
      </c>
      <c r="K2" t="s">
        <v>28</v>
      </c>
      <c r="L2" t="s">
        <v>28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23</v>
      </c>
      <c r="T2">
        <v>0</v>
      </c>
    </row>
    <row r="3" spans="1:26" x14ac:dyDescent="0.25">
      <c r="A3" t="s">
        <v>540</v>
      </c>
      <c r="C3" t="s">
        <v>26</v>
      </c>
      <c r="E3">
        <v>28</v>
      </c>
      <c r="F3">
        <v>65.149895000000001</v>
      </c>
      <c r="G3">
        <v>0</v>
      </c>
      <c r="H3">
        <v>0</v>
      </c>
      <c r="I3" t="s">
        <v>34</v>
      </c>
      <c r="J3" t="s">
        <v>28</v>
      </c>
      <c r="K3" t="s">
        <v>28</v>
      </c>
      <c r="L3" t="s">
        <v>28</v>
      </c>
      <c r="M3" t="s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23</v>
      </c>
      <c r="T3">
        <v>0</v>
      </c>
      <c r="V3">
        <v>64</v>
      </c>
      <c r="W3">
        <v>155</v>
      </c>
    </row>
    <row r="4" spans="1:26" x14ac:dyDescent="0.25">
      <c r="A4" t="s">
        <v>540</v>
      </c>
      <c r="C4" t="s">
        <v>26</v>
      </c>
      <c r="E4">
        <v>30</v>
      </c>
      <c r="F4">
        <v>65.149895000000001</v>
      </c>
      <c r="G4">
        <v>0</v>
      </c>
      <c r="H4">
        <v>0</v>
      </c>
      <c r="I4" t="s">
        <v>34</v>
      </c>
      <c r="J4" t="s">
        <v>28</v>
      </c>
      <c r="K4" t="s">
        <v>28</v>
      </c>
      <c r="L4" t="s">
        <v>28</v>
      </c>
      <c r="M4" t="s">
        <v>28</v>
      </c>
      <c r="N4">
        <v>0</v>
      </c>
      <c r="O4">
        <v>0</v>
      </c>
      <c r="P4">
        <v>0</v>
      </c>
      <c r="Q4">
        <v>0</v>
      </c>
      <c r="R4">
        <v>0</v>
      </c>
      <c r="S4">
        <v>23</v>
      </c>
      <c r="T4">
        <v>0</v>
      </c>
      <c r="V4">
        <v>64</v>
      </c>
      <c r="W4">
        <v>162</v>
      </c>
    </row>
    <row r="5" spans="1:26" x14ac:dyDescent="0.25">
      <c r="A5" t="s">
        <v>540</v>
      </c>
      <c r="C5" t="s">
        <v>26</v>
      </c>
      <c r="E5">
        <v>30</v>
      </c>
      <c r="F5">
        <v>65.149895000000001</v>
      </c>
      <c r="G5">
        <v>0</v>
      </c>
      <c r="H5">
        <v>0</v>
      </c>
      <c r="I5" t="s">
        <v>34</v>
      </c>
      <c r="J5" t="s">
        <v>28</v>
      </c>
      <c r="K5" t="s">
        <v>28</v>
      </c>
      <c r="L5" t="s">
        <v>28</v>
      </c>
      <c r="M5" t="s">
        <v>28</v>
      </c>
      <c r="N5">
        <v>0</v>
      </c>
      <c r="O5">
        <v>0</v>
      </c>
      <c r="P5">
        <v>0</v>
      </c>
      <c r="Q5">
        <v>0</v>
      </c>
      <c r="R5">
        <v>0</v>
      </c>
      <c r="S5">
        <v>23</v>
      </c>
      <c r="T5">
        <v>0</v>
      </c>
      <c r="V5">
        <v>64</v>
      </c>
      <c r="W5">
        <v>167</v>
      </c>
    </row>
    <row r="6" spans="1:26" x14ac:dyDescent="0.25">
      <c r="A6" t="s">
        <v>540</v>
      </c>
      <c r="C6" t="s">
        <v>26</v>
      </c>
      <c r="E6">
        <v>30</v>
      </c>
      <c r="F6">
        <v>65.149895000000001</v>
      </c>
      <c r="G6">
        <v>0</v>
      </c>
      <c r="H6">
        <v>0</v>
      </c>
      <c r="I6" t="s">
        <v>34</v>
      </c>
      <c r="J6" t="s">
        <v>28</v>
      </c>
      <c r="K6" t="s">
        <v>28</v>
      </c>
      <c r="L6" t="s">
        <v>28</v>
      </c>
      <c r="M6" t="s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23</v>
      </c>
      <c r="T6">
        <v>0</v>
      </c>
      <c r="V6">
        <v>63</v>
      </c>
      <c r="W6">
        <v>173</v>
      </c>
    </row>
    <row r="7" spans="1:26" x14ac:dyDescent="0.25">
      <c r="A7" t="s">
        <v>540</v>
      </c>
      <c r="C7" t="s">
        <v>26</v>
      </c>
      <c r="E7">
        <v>29</v>
      </c>
      <c r="F7">
        <v>65.149895000000001</v>
      </c>
      <c r="G7">
        <v>0</v>
      </c>
      <c r="H7">
        <v>0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0</v>
      </c>
      <c r="O7">
        <v>0</v>
      </c>
      <c r="P7">
        <v>0</v>
      </c>
      <c r="Q7">
        <v>0</v>
      </c>
      <c r="R7">
        <v>0</v>
      </c>
      <c r="S7">
        <v>23</v>
      </c>
      <c r="T7">
        <v>0</v>
      </c>
      <c r="V7">
        <v>63</v>
      </c>
      <c r="W7">
        <v>177</v>
      </c>
    </row>
    <row r="8" spans="1:26" x14ac:dyDescent="0.25">
      <c r="A8" t="s">
        <v>540</v>
      </c>
      <c r="C8" t="s">
        <v>26</v>
      </c>
      <c r="E8">
        <v>30</v>
      </c>
      <c r="F8">
        <v>65.149895000000001</v>
      </c>
      <c r="G8">
        <v>0</v>
      </c>
      <c r="H8">
        <v>0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0</v>
      </c>
      <c r="O8">
        <v>0</v>
      </c>
      <c r="P8">
        <v>0</v>
      </c>
      <c r="Q8">
        <v>0</v>
      </c>
      <c r="R8">
        <v>0</v>
      </c>
      <c r="S8">
        <v>23</v>
      </c>
      <c r="T8">
        <v>0</v>
      </c>
      <c r="V8">
        <v>63</v>
      </c>
      <c r="W8">
        <v>180</v>
      </c>
    </row>
    <row r="9" spans="1:26" x14ac:dyDescent="0.25">
      <c r="A9" t="s">
        <v>540</v>
      </c>
      <c r="C9" t="s">
        <v>26</v>
      </c>
      <c r="E9">
        <v>29</v>
      </c>
      <c r="F9">
        <v>65.149895000000001</v>
      </c>
      <c r="G9">
        <v>0</v>
      </c>
      <c r="H9">
        <v>0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>
        <v>0</v>
      </c>
      <c r="P9">
        <v>0</v>
      </c>
      <c r="Q9">
        <v>0</v>
      </c>
      <c r="R9">
        <v>0</v>
      </c>
      <c r="S9">
        <v>23</v>
      </c>
      <c r="T9">
        <v>0</v>
      </c>
      <c r="V9">
        <v>64</v>
      </c>
      <c r="W9">
        <v>184</v>
      </c>
    </row>
    <row r="10" spans="1:26" x14ac:dyDescent="0.25">
      <c r="A10" t="s">
        <v>540</v>
      </c>
      <c r="C10" t="s">
        <v>26</v>
      </c>
      <c r="E10">
        <v>30</v>
      </c>
      <c r="F10">
        <v>65.149895000000001</v>
      </c>
      <c r="G10">
        <v>0</v>
      </c>
      <c r="H10">
        <v>0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0</v>
      </c>
      <c r="O10">
        <v>0</v>
      </c>
      <c r="P10">
        <v>0</v>
      </c>
      <c r="Q10">
        <v>0</v>
      </c>
      <c r="R10">
        <v>0</v>
      </c>
      <c r="S10">
        <v>23</v>
      </c>
      <c r="T10">
        <v>0</v>
      </c>
      <c r="V10">
        <v>64</v>
      </c>
      <c r="W10">
        <v>180</v>
      </c>
    </row>
    <row r="11" spans="1:26" x14ac:dyDescent="0.25">
      <c r="A11" t="s">
        <v>540</v>
      </c>
      <c r="C11" t="s">
        <v>26</v>
      </c>
      <c r="E11">
        <v>30</v>
      </c>
      <c r="F11">
        <v>65.149895000000001</v>
      </c>
      <c r="G11">
        <v>0</v>
      </c>
      <c r="H11">
        <v>0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0</v>
      </c>
      <c r="O11">
        <v>0</v>
      </c>
      <c r="P11">
        <v>0</v>
      </c>
      <c r="Q11">
        <v>0</v>
      </c>
      <c r="R11">
        <v>0</v>
      </c>
      <c r="S11">
        <v>23</v>
      </c>
      <c r="T11">
        <v>0</v>
      </c>
      <c r="V11">
        <v>63</v>
      </c>
      <c r="W11">
        <v>185</v>
      </c>
    </row>
    <row r="12" spans="1:26" x14ac:dyDescent="0.25">
      <c r="A12" t="s">
        <v>540</v>
      </c>
      <c r="C12" t="s">
        <v>26</v>
      </c>
      <c r="E12">
        <v>29</v>
      </c>
      <c r="F12">
        <v>65.149895000000001</v>
      </c>
      <c r="G12">
        <v>0</v>
      </c>
      <c r="H12">
        <v>0</v>
      </c>
      <c r="I12" t="s">
        <v>34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>
        <v>0</v>
      </c>
      <c r="P12">
        <v>0</v>
      </c>
      <c r="Q12">
        <v>0</v>
      </c>
      <c r="R12">
        <v>0</v>
      </c>
      <c r="S12">
        <v>23</v>
      </c>
      <c r="T12">
        <v>0</v>
      </c>
      <c r="V12">
        <v>64</v>
      </c>
      <c r="W12">
        <v>192</v>
      </c>
    </row>
    <row r="13" spans="1:26" x14ac:dyDescent="0.25">
      <c r="A13" t="s">
        <v>540</v>
      </c>
      <c r="C13" t="s">
        <v>26</v>
      </c>
      <c r="E13">
        <v>29</v>
      </c>
      <c r="F13">
        <v>65.149895000000001</v>
      </c>
      <c r="G13">
        <v>0</v>
      </c>
      <c r="H13">
        <v>0</v>
      </c>
      <c r="I13" t="s">
        <v>34</v>
      </c>
      <c r="J13" t="s">
        <v>28</v>
      </c>
      <c r="K13" t="s">
        <v>28</v>
      </c>
      <c r="L13" t="s">
        <v>28</v>
      </c>
      <c r="M13" t="s">
        <v>28</v>
      </c>
      <c r="N13">
        <v>0</v>
      </c>
      <c r="O13">
        <v>0</v>
      </c>
      <c r="P13">
        <v>0</v>
      </c>
      <c r="Q13">
        <v>0</v>
      </c>
      <c r="R13">
        <v>0</v>
      </c>
      <c r="S13">
        <v>23</v>
      </c>
      <c r="T13">
        <v>0</v>
      </c>
    </row>
    <row r="14" spans="1:26" x14ac:dyDescent="0.25">
      <c r="A14" t="s">
        <v>77</v>
      </c>
      <c r="C14" t="s">
        <v>30</v>
      </c>
      <c r="E14">
        <v>29</v>
      </c>
      <c r="F14">
        <v>67.206023999999999</v>
      </c>
      <c r="G14">
        <v>0</v>
      </c>
      <c r="H14">
        <v>0</v>
      </c>
      <c r="I14" t="s">
        <v>34</v>
      </c>
      <c r="J14" t="s">
        <v>28</v>
      </c>
      <c r="K14" t="s">
        <v>28</v>
      </c>
      <c r="L14" t="s">
        <v>28</v>
      </c>
      <c r="M14" t="s">
        <v>28</v>
      </c>
      <c r="N14">
        <v>0</v>
      </c>
      <c r="O14">
        <v>0</v>
      </c>
      <c r="P14">
        <v>0</v>
      </c>
      <c r="Q14">
        <v>0</v>
      </c>
      <c r="R14">
        <v>0</v>
      </c>
      <c r="S14">
        <v>34</v>
      </c>
      <c r="T14">
        <v>0</v>
      </c>
      <c r="V14">
        <v>64</v>
      </c>
      <c r="W14">
        <v>148</v>
      </c>
    </row>
    <row r="15" spans="1:26" x14ac:dyDescent="0.25">
      <c r="A15" t="s">
        <v>77</v>
      </c>
      <c r="C15" t="s">
        <v>30</v>
      </c>
      <c r="E15">
        <v>29</v>
      </c>
      <c r="F15">
        <v>67.206023999999999</v>
      </c>
      <c r="G15">
        <v>0</v>
      </c>
      <c r="H15">
        <v>0</v>
      </c>
      <c r="I15" t="s">
        <v>34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>
        <v>0</v>
      </c>
      <c r="P15">
        <v>0</v>
      </c>
      <c r="Q15">
        <v>0</v>
      </c>
      <c r="R15">
        <v>0</v>
      </c>
      <c r="S15">
        <v>34</v>
      </c>
      <c r="T15">
        <v>0</v>
      </c>
      <c r="V15">
        <v>64</v>
      </c>
      <c r="W15">
        <v>145</v>
      </c>
    </row>
    <row r="16" spans="1:26" x14ac:dyDescent="0.25">
      <c r="A16" t="s">
        <v>77</v>
      </c>
      <c r="C16" t="s">
        <v>30</v>
      </c>
      <c r="E16">
        <v>29</v>
      </c>
      <c r="F16">
        <v>67.206023999999999</v>
      </c>
      <c r="G16">
        <v>0</v>
      </c>
      <c r="H16">
        <v>0</v>
      </c>
      <c r="I16" t="s">
        <v>34</v>
      </c>
      <c r="J16" t="s">
        <v>28</v>
      </c>
      <c r="K16" t="s">
        <v>28</v>
      </c>
      <c r="L16" t="s">
        <v>28</v>
      </c>
      <c r="M16" t="s">
        <v>28</v>
      </c>
      <c r="N16">
        <v>0</v>
      </c>
      <c r="O16">
        <v>0</v>
      </c>
      <c r="P16">
        <v>0</v>
      </c>
      <c r="Q16">
        <v>0</v>
      </c>
      <c r="R16">
        <v>0</v>
      </c>
      <c r="S16">
        <v>34</v>
      </c>
      <c r="T16">
        <v>0</v>
      </c>
      <c r="V16">
        <v>63</v>
      </c>
      <c r="W16">
        <v>147</v>
      </c>
    </row>
    <row r="17" spans="1:23" x14ac:dyDescent="0.25">
      <c r="A17" t="s">
        <v>77</v>
      </c>
      <c r="C17" t="s">
        <v>30</v>
      </c>
      <c r="E17">
        <v>29</v>
      </c>
      <c r="F17">
        <v>67.206023999999999</v>
      </c>
      <c r="G17">
        <v>0</v>
      </c>
      <c r="H17">
        <v>0</v>
      </c>
      <c r="I17" t="s">
        <v>34</v>
      </c>
      <c r="J17" t="s">
        <v>28</v>
      </c>
      <c r="K17" t="s">
        <v>28</v>
      </c>
      <c r="L17" t="s">
        <v>28</v>
      </c>
      <c r="M17" t="s">
        <v>28</v>
      </c>
      <c r="N17">
        <v>0</v>
      </c>
      <c r="O17">
        <v>0</v>
      </c>
      <c r="P17">
        <v>0</v>
      </c>
      <c r="Q17">
        <v>0</v>
      </c>
      <c r="R17">
        <v>0</v>
      </c>
      <c r="S17">
        <v>34</v>
      </c>
      <c r="T17">
        <v>0</v>
      </c>
      <c r="V17">
        <v>63</v>
      </c>
      <c r="W17">
        <v>148</v>
      </c>
    </row>
    <row r="18" spans="1:23" x14ac:dyDescent="0.25">
      <c r="A18" t="s">
        <v>77</v>
      </c>
      <c r="C18" t="s">
        <v>30</v>
      </c>
      <c r="E18">
        <v>30</v>
      </c>
      <c r="F18">
        <v>67.206023999999999</v>
      </c>
      <c r="G18">
        <v>0</v>
      </c>
      <c r="H18">
        <v>0</v>
      </c>
      <c r="I18" t="s">
        <v>34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>
        <v>0</v>
      </c>
      <c r="P18">
        <v>0</v>
      </c>
      <c r="Q18">
        <v>0</v>
      </c>
      <c r="R18">
        <v>0</v>
      </c>
      <c r="S18">
        <v>34</v>
      </c>
      <c r="T18">
        <v>0</v>
      </c>
      <c r="V18">
        <v>63</v>
      </c>
      <c r="W18">
        <v>151</v>
      </c>
    </row>
    <row r="19" spans="1:23" x14ac:dyDescent="0.25">
      <c r="A19" t="s">
        <v>77</v>
      </c>
      <c r="C19" t="s">
        <v>30</v>
      </c>
      <c r="E19">
        <v>30</v>
      </c>
      <c r="F19">
        <v>67.206023999999999</v>
      </c>
      <c r="G19">
        <v>0</v>
      </c>
      <c r="H19">
        <v>0</v>
      </c>
      <c r="I19" t="s">
        <v>34</v>
      </c>
      <c r="J19" t="s">
        <v>28</v>
      </c>
      <c r="K19" t="s">
        <v>28</v>
      </c>
      <c r="L19" t="s">
        <v>28</v>
      </c>
      <c r="M19" t="s">
        <v>28</v>
      </c>
      <c r="N19">
        <v>0</v>
      </c>
      <c r="O19">
        <v>0</v>
      </c>
      <c r="P19">
        <v>0</v>
      </c>
      <c r="Q19">
        <v>0</v>
      </c>
      <c r="R19">
        <v>0</v>
      </c>
      <c r="S19">
        <v>34</v>
      </c>
      <c r="T19">
        <v>0</v>
      </c>
      <c r="V19">
        <v>63</v>
      </c>
      <c r="W19">
        <v>151</v>
      </c>
    </row>
    <row r="20" spans="1:23" x14ac:dyDescent="0.25">
      <c r="A20" t="s">
        <v>77</v>
      </c>
      <c r="C20" t="s">
        <v>30</v>
      </c>
      <c r="E20">
        <v>30</v>
      </c>
      <c r="F20">
        <v>67.206023999999999</v>
      </c>
      <c r="G20">
        <v>0</v>
      </c>
      <c r="H20">
        <v>0</v>
      </c>
      <c r="I20" t="s">
        <v>34</v>
      </c>
      <c r="J20" t="s">
        <v>28</v>
      </c>
      <c r="K20" t="s">
        <v>28</v>
      </c>
      <c r="L20" t="s">
        <v>28</v>
      </c>
      <c r="M20" t="s">
        <v>28</v>
      </c>
      <c r="N20">
        <v>0</v>
      </c>
      <c r="O20">
        <v>0</v>
      </c>
      <c r="P20">
        <v>0</v>
      </c>
      <c r="Q20">
        <v>0</v>
      </c>
      <c r="R20">
        <v>0</v>
      </c>
      <c r="S20">
        <v>34</v>
      </c>
      <c r="T20">
        <v>0</v>
      </c>
    </row>
    <row r="21" spans="1:23" x14ac:dyDescent="0.25">
      <c r="A21" t="s">
        <v>77</v>
      </c>
      <c r="C21" t="s">
        <v>30</v>
      </c>
      <c r="E21">
        <v>29</v>
      </c>
      <c r="F21">
        <v>67.206023999999999</v>
      </c>
      <c r="G21">
        <v>0</v>
      </c>
      <c r="H21">
        <v>0</v>
      </c>
      <c r="I21" t="s">
        <v>34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>
        <v>0</v>
      </c>
      <c r="P21">
        <v>0</v>
      </c>
      <c r="Q21">
        <v>0</v>
      </c>
      <c r="R21">
        <v>0</v>
      </c>
      <c r="S21">
        <v>34</v>
      </c>
      <c r="T21">
        <v>0</v>
      </c>
      <c r="V21">
        <v>63</v>
      </c>
      <c r="W21">
        <v>157</v>
      </c>
    </row>
    <row r="22" spans="1:23" x14ac:dyDescent="0.25">
      <c r="A22" t="s">
        <v>424</v>
      </c>
      <c r="C22" t="s">
        <v>26</v>
      </c>
      <c r="E22">
        <v>30</v>
      </c>
      <c r="F22">
        <v>58.773440000000001</v>
      </c>
      <c r="G22">
        <v>0</v>
      </c>
      <c r="H22">
        <v>0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0</v>
      </c>
      <c r="O22">
        <v>0</v>
      </c>
      <c r="P22">
        <v>0</v>
      </c>
      <c r="Q22">
        <v>0</v>
      </c>
      <c r="R22">
        <v>0</v>
      </c>
      <c r="S22">
        <v>33</v>
      </c>
      <c r="T22">
        <v>0</v>
      </c>
      <c r="W22">
        <v>159</v>
      </c>
    </row>
    <row r="23" spans="1:23" x14ac:dyDescent="0.25">
      <c r="A23" t="s">
        <v>424</v>
      </c>
      <c r="C23" t="s">
        <v>26</v>
      </c>
      <c r="E23">
        <v>30</v>
      </c>
      <c r="F23">
        <v>58.773440000000001</v>
      </c>
      <c r="G23">
        <v>0</v>
      </c>
      <c r="H23">
        <v>0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0</v>
      </c>
      <c r="O23">
        <v>0</v>
      </c>
      <c r="P23">
        <v>0</v>
      </c>
      <c r="Q23">
        <v>0</v>
      </c>
      <c r="R23">
        <v>0</v>
      </c>
      <c r="S23">
        <v>33</v>
      </c>
      <c r="T23">
        <v>0</v>
      </c>
      <c r="V23">
        <v>65</v>
      </c>
      <c r="W23">
        <v>164</v>
      </c>
    </row>
    <row r="24" spans="1:23" x14ac:dyDescent="0.25">
      <c r="A24" t="s">
        <v>424</v>
      </c>
      <c r="C24" t="s">
        <v>26</v>
      </c>
      <c r="E24">
        <v>30</v>
      </c>
      <c r="F24">
        <v>58.773440000000001</v>
      </c>
      <c r="G24">
        <v>0</v>
      </c>
      <c r="H24">
        <v>0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>
        <v>0</v>
      </c>
      <c r="P24">
        <v>0</v>
      </c>
      <c r="Q24">
        <v>0</v>
      </c>
      <c r="R24">
        <v>0</v>
      </c>
      <c r="S24">
        <v>33</v>
      </c>
      <c r="T24">
        <v>0</v>
      </c>
    </row>
    <row r="25" spans="1:23" x14ac:dyDescent="0.25">
      <c r="A25" t="s">
        <v>424</v>
      </c>
      <c r="C25" t="s">
        <v>26</v>
      </c>
      <c r="E25">
        <v>29</v>
      </c>
      <c r="F25">
        <v>58.773440000000001</v>
      </c>
      <c r="G25">
        <v>0</v>
      </c>
      <c r="H25">
        <v>0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0</v>
      </c>
      <c r="O25">
        <v>0</v>
      </c>
      <c r="P25">
        <v>0</v>
      </c>
      <c r="Q25">
        <v>0</v>
      </c>
      <c r="R25">
        <v>0</v>
      </c>
      <c r="S25">
        <v>33</v>
      </c>
      <c r="T25">
        <v>0</v>
      </c>
    </row>
    <row r="26" spans="1:23" x14ac:dyDescent="0.25">
      <c r="A26" t="s">
        <v>424</v>
      </c>
      <c r="C26" t="s">
        <v>26</v>
      </c>
      <c r="E26">
        <v>30</v>
      </c>
      <c r="F26">
        <v>58.773440000000001</v>
      </c>
      <c r="G26">
        <v>0</v>
      </c>
      <c r="H26">
        <v>0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0</v>
      </c>
      <c r="O26">
        <v>0</v>
      </c>
      <c r="P26">
        <v>0</v>
      </c>
      <c r="Q26">
        <v>0</v>
      </c>
      <c r="R26">
        <v>0</v>
      </c>
      <c r="S26">
        <v>33</v>
      </c>
      <c r="T26">
        <v>0</v>
      </c>
      <c r="V26">
        <v>65</v>
      </c>
      <c r="W26">
        <v>164</v>
      </c>
    </row>
    <row r="27" spans="1:23" x14ac:dyDescent="0.25">
      <c r="A27" t="s">
        <v>424</v>
      </c>
      <c r="C27" t="s">
        <v>26</v>
      </c>
      <c r="E27">
        <v>30</v>
      </c>
      <c r="F27">
        <v>58.773440000000001</v>
      </c>
      <c r="G27">
        <v>0</v>
      </c>
      <c r="H27">
        <v>0</v>
      </c>
      <c r="I27" t="s">
        <v>34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>
        <v>0</v>
      </c>
      <c r="P27">
        <v>0</v>
      </c>
      <c r="Q27">
        <v>0</v>
      </c>
      <c r="R27">
        <v>0</v>
      </c>
      <c r="S27">
        <v>33</v>
      </c>
      <c r="T27">
        <v>0</v>
      </c>
      <c r="V27">
        <v>65</v>
      </c>
      <c r="W27">
        <v>162</v>
      </c>
    </row>
    <row r="28" spans="1:23" x14ac:dyDescent="0.25">
      <c r="A28" t="s">
        <v>424</v>
      </c>
      <c r="C28" t="s">
        <v>26</v>
      </c>
      <c r="E28">
        <v>30</v>
      </c>
      <c r="F28">
        <v>58.773440000000001</v>
      </c>
      <c r="G28">
        <v>0</v>
      </c>
      <c r="H28">
        <v>0</v>
      </c>
      <c r="I28" t="s">
        <v>34</v>
      </c>
      <c r="J28" t="s">
        <v>132</v>
      </c>
      <c r="K28" t="s">
        <v>28</v>
      </c>
      <c r="L28" t="s">
        <v>28</v>
      </c>
      <c r="M28" t="s">
        <v>28</v>
      </c>
      <c r="N28">
        <v>0</v>
      </c>
      <c r="O28">
        <v>0</v>
      </c>
      <c r="P28">
        <v>0</v>
      </c>
      <c r="Q28">
        <v>0</v>
      </c>
      <c r="R28">
        <v>0</v>
      </c>
      <c r="S28">
        <v>33</v>
      </c>
      <c r="T28">
        <v>0</v>
      </c>
      <c r="V28">
        <v>67</v>
      </c>
      <c r="W28">
        <v>160</v>
      </c>
    </row>
    <row r="29" spans="1:23" x14ac:dyDescent="0.25">
      <c r="A29" t="s">
        <v>424</v>
      </c>
      <c r="C29" t="s">
        <v>26</v>
      </c>
      <c r="E29">
        <v>30</v>
      </c>
      <c r="F29">
        <v>58.773440000000001</v>
      </c>
      <c r="G29">
        <v>0</v>
      </c>
      <c r="H29">
        <v>0</v>
      </c>
      <c r="I29" t="s">
        <v>34</v>
      </c>
      <c r="J29" t="s">
        <v>132</v>
      </c>
      <c r="K29" t="s">
        <v>28</v>
      </c>
      <c r="L29" t="s">
        <v>28</v>
      </c>
      <c r="M29" t="s">
        <v>28</v>
      </c>
      <c r="N29">
        <v>0</v>
      </c>
      <c r="O29">
        <v>0</v>
      </c>
      <c r="P29">
        <v>0</v>
      </c>
      <c r="Q29">
        <v>0</v>
      </c>
      <c r="R29">
        <v>0</v>
      </c>
      <c r="S29">
        <v>33</v>
      </c>
      <c r="T29">
        <v>0</v>
      </c>
      <c r="V29">
        <v>65</v>
      </c>
      <c r="W29">
        <v>166</v>
      </c>
    </row>
    <row r="30" spans="1:23" x14ac:dyDescent="0.25">
      <c r="A30" t="s">
        <v>55</v>
      </c>
      <c r="C30" t="s">
        <v>26</v>
      </c>
      <c r="E30">
        <v>30</v>
      </c>
      <c r="F30">
        <v>55.096508</v>
      </c>
      <c r="G30">
        <v>0</v>
      </c>
      <c r="H30">
        <v>0</v>
      </c>
      <c r="I30" t="s">
        <v>34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>
        <v>0</v>
      </c>
      <c r="P30">
        <v>0</v>
      </c>
      <c r="Q30">
        <v>0</v>
      </c>
      <c r="R30">
        <v>0</v>
      </c>
      <c r="S30">
        <v>23</v>
      </c>
      <c r="T30">
        <v>0</v>
      </c>
      <c r="V30">
        <v>64</v>
      </c>
      <c r="W30">
        <v>189</v>
      </c>
    </row>
    <row r="31" spans="1:23" x14ac:dyDescent="0.25">
      <c r="A31" t="s">
        <v>55</v>
      </c>
      <c r="C31" t="s">
        <v>26</v>
      </c>
      <c r="E31">
        <v>29</v>
      </c>
      <c r="F31">
        <v>55.096508</v>
      </c>
      <c r="G31">
        <v>0</v>
      </c>
      <c r="H31">
        <v>0</v>
      </c>
      <c r="I31" t="s">
        <v>34</v>
      </c>
      <c r="J31" t="s">
        <v>28</v>
      </c>
      <c r="K31" t="s">
        <v>28</v>
      </c>
      <c r="L31" t="s">
        <v>28</v>
      </c>
      <c r="M31" t="s">
        <v>28</v>
      </c>
      <c r="N31">
        <v>0</v>
      </c>
      <c r="O31">
        <v>0</v>
      </c>
      <c r="P31">
        <v>0</v>
      </c>
      <c r="Q31">
        <v>0</v>
      </c>
      <c r="R31">
        <v>0</v>
      </c>
      <c r="S31">
        <v>23</v>
      </c>
      <c r="T31">
        <v>0</v>
      </c>
      <c r="V31">
        <v>63</v>
      </c>
      <c r="W31">
        <v>217</v>
      </c>
    </row>
    <row r="32" spans="1:23" x14ac:dyDescent="0.25">
      <c r="A32" t="s">
        <v>55</v>
      </c>
      <c r="C32" t="s">
        <v>26</v>
      </c>
      <c r="E32">
        <v>29</v>
      </c>
      <c r="F32">
        <v>55.096508</v>
      </c>
      <c r="G32">
        <v>0</v>
      </c>
      <c r="H32">
        <v>0</v>
      </c>
      <c r="I32" t="s">
        <v>34</v>
      </c>
      <c r="J32" t="s">
        <v>28</v>
      </c>
      <c r="K32" t="s">
        <v>28</v>
      </c>
      <c r="L32" t="s">
        <v>28</v>
      </c>
      <c r="M32" t="s">
        <v>28</v>
      </c>
      <c r="N32">
        <v>0</v>
      </c>
      <c r="O32">
        <v>0</v>
      </c>
      <c r="P32">
        <v>0</v>
      </c>
      <c r="Q32">
        <v>0</v>
      </c>
      <c r="R32">
        <v>0</v>
      </c>
      <c r="S32">
        <v>23</v>
      </c>
      <c r="T32">
        <v>0</v>
      </c>
      <c r="V32">
        <v>64</v>
      </c>
      <c r="W32">
        <v>197</v>
      </c>
    </row>
    <row r="33" spans="1:23" x14ac:dyDescent="0.25">
      <c r="A33" t="s">
        <v>55</v>
      </c>
      <c r="C33" t="s">
        <v>26</v>
      </c>
      <c r="E33">
        <v>30</v>
      </c>
      <c r="F33">
        <v>55.096508</v>
      </c>
      <c r="G33">
        <v>0</v>
      </c>
      <c r="H33">
        <v>0</v>
      </c>
      <c r="I33" t="s">
        <v>34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>
        <v>0</v>
      </c>
      <c r="P33">
        <v>0</v>
      </c>
      <c r="Q33">
        <v>0</v>
      </c>
      <c r="R33">
        <v>0</v>
      </c>
      <c r="S33">
        <v>23</v>
      </c>
      <c r="T33">
        <v>0</v>
      </c>
      <c r="V33">
        <v>63</v>
      </c>
      <c r="W33">
        <v>203</v>
      </c>
    </row>
    <row r="34" spans="1:23" x14ac:dyDescent="0.25">
      <c r="A34" t="s">
        <v>1034</v>
      </c>
      <c r="C34" t="s">
        <v>26</v>
      </c>
      <c r="E34">
        <v>29</v>
      </c>
      <c r="F34">
        <v>48.030116999999997</v>
      </c>
      <c r="G34">
        <v>0</v>
      </c>
      <c r="H34">
        <v>0</v>
      </c>
      <c r="I34" t="s">
        <v>34</v>
      </c>
      <c r="J34" t="s">
        <v>28</v>
      </c>
      <c r="K34" t="s">
        <v>28</v>
      </c>
      <c r="L34" t="s">
        <v>28</v>
      </c>
      <c r="M34" t="s">
        <v>28</v>
      </c>
      <c r="N34">
        <v>0</v>
      </c>
      <c r="O34">
        <v>0</v>
      </c>
      <c r="P34">
        <v>0</v>
      </c>
      <c r="Q34">
        <v>0</v>
      </c>
      <c r="R34">
        <v>0</v>
      </c>
      <c r="S34">
        <v>33</v>
      </c>
      <c r="T34">
        <v>0</v>
      </c>
      <c r="V34">
        <v>62</v>
      </c>
      <c r="W34">
        <v>168</v>
      </c>
    </row>
    <row r="35" spans="1:23" x14ac:dyDescent="0.25">
      <c r="A35" t="s">
        <v>1034</v>
      </c>
      <c r="C35" t="s">
        <v>26</v>
      </c>
      <c r="E35">
        <v>28</v>
      </c>
      <c r="F35">
        <v>48.030116999999997</v>
      </c>
      <c r="G35">
        <v>0</v>
      </c>
      <c r="H35">
        <v>0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0</v>
      </c>
      <c r="O35">
        <v>0</v>
      </c>
      <c r="P35">
        <v>0</v>
      </c>
      <c r="Q35">
        <v>0</v>
      </c>
      <c r="R35">
        <v>0</v>
      </c>
      <c r="S35">
        <v>33</v>
      </c>
      <c r="T35">
        <v>0</v>
      </c>
      <c r="V35">
        <v>62</v>
      </c>
      <c r="W35">
        <v>174</v>
      </c>
    </row>
    <row r="36" spans="1:23" x14ac:dyDescent="0.25">
      <c r="A36" t="s">
        <v>1034</v>
      </c>
      <c r="C36" t="s">
        <v>26</v>
      </c>
      <c r="E36">
        <v>30</v>
      </c>
      <c r="F36">
        <v>48.030116999999997</v>
      </c>
      <c r="G36">
        <v>0</v>
      </c>
      <c r="H36">
        <v>0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>
        <v>0</v>
      </c>
      <c r="P36">
        <v>0</v>
      </c>
      <c r="Q36">
        <v>0</v>
      </c>
      <c r="R36">
        <v>0</v>
      </c>
      <c r="S36">
        <v>33</v>
      </c>
      <c r="T36">
        <v>0</v>
      </c>
      <c r="V36">
        <v>62</v>
      </c>
      <c r="W36">
        <v>178</v>
      </c>
    </row>
    <row r="37" spans="1:23" x14ac:dyDescent="0.25">
      <c r="A37" t="s">
        <v>1034</v>
      </c>
      <c r="C37" t="s">
        <v>26</v>
      </c>
      <c r="E37">
        <v>27</v>
      </c>
      <c r="F37">
        <v>48.030116999999997</v>
      </c>
      <c r="G37">
        <v>0</v>
      </c>
      <c r="H37">
        <v>0</v>
      </c>
      <c r="I37" t="s">
        <v>34</v>
      </c>
      <c r="J37" t="s">
        <v>28</v>
      </c>
      <c r="K37" t="s">
        <v>28</v>
      </c>
      <c r="L37" t="s">
        <v>28</v>
      </c>
      <c r="M37" t="s">
        <v>28</v>
      </c>
      <c r="N37">
        <v>0</v>
      </c>
      <c r="O37">
        <v>0</v>
      </c>
      <c r="P37">
        <v>0</v>
      </c>
      <c r="Q37">
        <v>0</v>
      </c>
      <c r="R37">
        <v>0</v>
      </c>
      <c r="S37">
        <v>33</v>
      </c>
      <c r="T37">
        <v>0</v>
      </c>
      <c r="V37">
        <v>62</v>
      </c>
      <c r="W37">
        <v>178</v>
      </c>
    </row>
    <row r="38" spans="1:23" x14ac:dyDescent="0.25">
      <c r="A38" t="s">
        <v>293</v>
      </c>
      <c r="C38" t="s">
        <v>30</v>
      </c>
      <c r="E38">
        <v>27</v>
      </c>
      <c r="F38">
        <v>62.086243000000003</v>
      </c>
      <c r="G38">
        <v>0</v>
      </c>
      <c r="H38">
        <v>0</v>
      </c>
      <c r="I38" t="s">
        <v>34</v>
      </c>
      <c r="J38" t="s">
        <v>28</v>
      </c>
      <c r="K38" t="s">
        <v>28</v>
      </c>
      <c r="L38" t="s">
        <v>28</v>
      </c>
      <c r="M38" t="s">
        <v>28</v>
      </c>
      <c r="N38">
        <v>0</v>
      </c>
      <c r="O38">
        <v>0</v>
      </c>
      <c r="P38">
        <v>0</v>
      </c>
      <c r="Q38">
        <v>0</v>
      </c>
      <c r="R38">
        <v>0</v>
      </c>
      <c r="S38">
        <v>33</v>
      </c>
      <c r="T38">
        <v>0</v>
      </c>
      <c r="V38">
        <v>70</v>
      </c>
      <c r="W38">
        <v>193</v>
      </c>
    </row>
    <row r="39" spans="1:23" x14ac:dyDescent="0.25">
      <c r="A39" t="s">
        <v>293</v>
      </c>
      <c r="C39" t="s">
        <v>30</v>
      </c>
      <c r="E39">
        <v>30</v>
      </c>
      <c r="F39">
        <v>62.086243000000003</v>
      </c>
      <c r="G39">
        <v>0</v>
      </c>
      <c r="H39">
        <v>0</v>
      </c>
      <c r="I39" t="s">
        <v>34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>
        <v>0</v>
      </c>
      <c r="P39">
        <v>0</v>
      </c>
      <c r="Q39">
        <v>0</v>
      </c>
      <c r="R39">
        <v>0</v>
      </c>
      <c r="S39">
        <v>33</v>
      </c>
      <c r="T39">
        <v>0</v>
      </c>
      <c r="V39">
        <v>70</v>
      </c>
      <c r="W39">
        <v>198</v>
      </c>
    </row>
    <row r="40" spans="1:23" x14ac:dyDescent="0.25">
      <c r="A40" t="s">
        <v>293</v>
      </c>
      <c r="C40" t="s">
        <v>30</v>
      </c>
      <c r="E40">
        <v>30</v>
      </c>
      <c r="F40">
        <v>62.086243000000003</v>
      </c>
      <c r="G40">
        <v>0</v>
      </c>
      <c r="H40">
        <v>0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0</v>
      </c>
      <c r="O40">
        <v>0</v>
      </c>
      <c r="P40">
        <v>0</v>
      </c>
      <c r="Q40">
        <v>0</v>
      </c>
      <c r="R40">
        <v>0</v>
      </c>
      <c r="S40">
        <v>33</v>
      </c>
      <c r="T40">
        <v>0</v>
      </c>
      <c r="V40">
        <v>69</v>
      </c>
      <c r="W40">
        <v>196</v>
      </c>
    </row>
    <row r="41" spans="1:23" x14ac:dyDescent="0.25">
      <c r="A41" t="s">
        <v>293</v>
      </c>
      <c r="C41" t="s">
        <v>30</v>
      </c>
      <c r="E41">
        <v>29</v>
      </c>
      <c r="F41">
        <v>62.086243000000003</v>
      </c>
      <c r="G41">
        <v>0</v>
      </c>
      <c r="H41">
        <v>0</v>
      </c>
      <c r="I41" t="s">
        <v>34</v>
      </c>
      <c r="J41" t="s">
        <v>28</v>
      </c>
      <c r="K41" t="s">
        <v>28</v>
      </c>
      <c r="L41" t="s">
        <v>28</v>
      </c>
      <c r="M41" t="s">
        <v>28</v>
      </c>
      <c r="N41">
        <v>0</v>
      </c>
      <c r="O41">
        <v>0</v>
      </c>
      <c r="P41">
        <v>0</v>
      </c>
      <c r="Q41">
        <v>0</v>
      </c>
      <c r="R41">
        <v>0</v>
      </c>
      <c r="S41">
        <v>33</v>
      </c>
      <c r="T41">
        <v>0</v>
      </c>
      <c r="V41">
        <v>70</v>
      </c>
      <c r="W41">
        <v>203</v>
      </c>
    </row>
    <row r="42" spans="1:23" x14ac:dyDescent="0.25">
      <c r="A42" t="s">
        <v>293</v>
      </c>
      <c r="C42" t="s">
        <v>30</v>
      </c>
      <c r="E42">
        <v>30</v>
      </c>
      <c r="F42">
        <v>62.086243000000003</v>
      </c>
      <c r="G42">
        <v>0</v>
      </c>
      <c r="H42">
        <v>0</v>
      </c>
      <c r="I42" t="s">
        <v>34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>
        <v>0</v>
      </c>
      <c r="P42">
        <v>0</v>
      </c>
      <c r="Q42">
        <v>0</v>
      </c>
      <c r="R42">
        <v>0</v>
      </c>
      <c r="S42">
        <v>33</v>
      </c>
      <c r="T42">
        <v>0</v>
      </c>
    </row>
    <row r="43" spans="1:23" x14ac:dyDescent="0.25">
      <c r="A43" t="s">
        <v>293</v>
      </c>
      <c r="C43" t="s">
        <v>30</v>
      </c>
      <c r="E43">
        <v>30</v>
      </c>
      <c r="F43">
        <v>62.086243000000003</v>
      </c>
      <c r="G43">
        <v>0</v>
      </c>
      <c r="H43">
        <v>0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0</v>
      </c>
      <c r="O43">
        <v>0</v>
      </c>
      <c r="P43">
        <v>0</v>
      </c>
      <c r="Q43">
        <v>0</v>
      </c>
      <c r="R43">
        <v>0</v>
      </c>
      <c r="S43">
        <v>33</v>
      </c>
      <c r="T43">
        <v>0</v>
      </c>
      <c r="V43">
        <v>70</v>
      </c>
      <c r="W43">
        <v>202</v>
      </c>
    </row>
    <row r="44" spans="1:23" x14ac:dyDescent="0.25">
      <c r="A44" t="s">
        <v>293</v>
      </c>
      <c r="C44" t="s">
        <v>30</v>
      </c>
      <c r="E44">
        <v>29</v>
      </c>
      <c r="F44">
        <v>62.086243000000003</v>
      </c>
      <c r="G44">
        <v>0</v>
      </c>
      <c r="H44">
        <v>0</v>
      </c>
      <c r="I44" t="s">
        <v>34</v>
      </c>
      <c r="J44" t="s">
        <v>28</v>
      </c>
      <c r="K44" t="s">
        <v>28</v>
      </c>
      <c r="L44" t="s">
        <v>28</v>
      </c>
      <c r="M44" t="s">
        <v>28</v>
      </c>
      <c r="N44">
        <v>0</v>
      </c>
      <c r="O44">
        <v>0</v>
      </c>
      <c r="P44">
        <v>0</v>
      </c>
      <c r="Q44">
        <v>0</v>
      </c>
      <c r="R44">
        <v>0</v>
      </c>
      <c r="S44">
        <v>33</v>
      </c>
      <c r="T44">
        <v>0</v>
      </c>
      <c r="V44">
        <v>70</v>
      </c>
      <c r="W44">
        <v>204</v>
      </c>
    </row>
    <row r="45" spans="1:23" x14ac:dyDescent="0.25">
      <c r="A45" t="s">
        <v>293</v>
      </c>
      <c r="C45" t="s">
        <v>30</v>
      </c>
      <c r="E45">
        <v>30</v>
      </c>
      <c r="F45">
        <v>62.086243000000003</v>
      </c>
      <c r="G45">
        <v>0</v>
      </c>
      <c r="H45">
        <v>0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>
        <v>0</v>
      </c>
      <c r="P45">
        <v>0</v>
      </c>
      <c r="Q45">
        <v>0</v>
      </c>
      <c r="R45">
        <v>0</v>
      </c>
      <c r="S45">
        <v>33</v>
      </c>
      <c r="T45">
        <v>0</v>
      </c>
      <c r="V45">
        <v>70</v>
      </c>
      <c r="W45">
        <v>208</v>
      </c>
    </row>
    <row r="46" spans="1:23" x14ac:dyDescent="0.25">
      <c r="A46" t="s">
        <v>293</v>
      </c>
      <c r="C46" t="s">
        <v>30</v>
      </c>
      <c r="E46">
        <v>30</v>
      </c>
      <c r="F46">
        <v>62.086243000000003</v>
      </c>
      <c r="G46">
        <v>0</v>
      </c>
      <c r="H46">
        <v>0</v>
      </c>
      <c r="I46" t="s">
        <v>34</v>
      </c>
      <c r="J46" t="s">
        <v>28</v>
      </c>
      <c r="K46" t="s">
        <v>28</v>
      </c>
      <c r="L46" t="s">
        <v>28</v>
      </c>
      <c r="M46" t="s">
        <v>28</v>
      </c>
      <c r="N46">
        <v>0</v>
      </c>
      <c r="O46">
        <v>0</v>
      </c>
      <c r="P46">
        <v>0</v>
      </c>
      <c r="Q46">
        <v>0</v>
      </c>
      <c r="R46">
        <v>0</v>
      </c>
      <c r="S46">
        <v>33</v>
      </c>
      <c r="T46">
        <v>0</v>
      </c>
      <c r="V46">
        <v>70</v>
      </c>
      <c r="W46">
        <v>204</v>
      </c>
    </row>
    <row r="47" spans="1:23" x14ac:dyDescent="0.25">
      <c r="A47" t="s">
        <v>293</v>
      </c>
      <c r="C47" t="s">
        <v>30</v>
      </c>
      <c r="E47">
        <v>30</v>
      </c>
      <c r="F47">
        <v>62.086243000000003</v>
      </c>
      <c r="G47">
        <v>0</v>
      </c>
      <c r="H47">
        <v>0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0</v>
      </c>
      <c r="O47">
        <v>0</v>
      </c>
      <c r="P47">
        <v>0</v>
      </c>
      <c r="Q47">
        <v>0</v>
      </c>
      <c r="R47">
        <v>0</v>
      </c>
      <c r="S47">
        <v>33</v>
      </c>
      <c r="T47">
        <v>0</v>
      </c>
    </row>
    <row r="48" spans="1:23" x14ac:dyDescent="0.25">
      <c r="A48" t="s">
        <v>314</v>
      </c>
      <c r="C48" t="s">
        <v>30</v>
      </c>
      <c r="E48">
        <v>29</v>
      </c>
      <c r="F48">
        <v>71.537300000000002</v>
      </c>
      <c r="G48">
        <v>0</v>
      </c>
      <c r="H48">
        <v>0</v>
      </c>
      <c r="I48" t="s">
        <v>34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>
        <v>0</v>
      </c>
      <c r="P48">
        <v>0</v>
      </c>
      <c r="Q48">
        <v>0</v>
      </c>
      <c r="R48">
        <v>0</v>
      </c>
      <c r="S48">
        <v>24</v>
      </c>
      <c r="T48">
        <v>0</v>
      </c>
      <c r="V48">
        <v>68</v>
      </c>
      <c r="W48">
        <v>180</v>
      </c>
    </row>
    <row r="49" spans="1:23" x14ac:dyDescent="0.25">
      <c r="A49" t="s">
        <v>314</v>
      </c>
      <c r="C49" t="s">
        <v>30</v>
      </c>
      <c r="E49">
        <v>30</v>
      </c>
      <c r="F49">
        <v>71.537300000000002</v>
      </c>
      <c r="G49">
        <v>0</v>
      </c>
      <c r="H49">
        <v>0</v>
      </c>
      <c r="I49" t="s">
        <v>34</v>
      </c>
      <c r="J49" t="s">
        <v>28</v>
      </c>
      <c r="K49" t="s">
        <v>28</v>
      </c>
      <c r="L49" t="s">
        <v>28</v>
      </c>
      <c r="M49" t="s">
        <v>28</v>
      </c>
      <c r="N49">
        <v>0</v>
      </c>
      <c r="O49">
        <v>0</v>
      </c>
      <c r="P49">
        <v>0</v>
      </c>
      <c r="Q49">
        <v>0</v>
      </c>
      <c r="R49">
        <v>0</v>
      </c>
      <c r="S49">
        <v>24</v>
      </c>
      <c r="T49">
        <v>0</v>
      </c>
      <c r="V49">
        <v>68</v>
      </c>
      <c r="W49">
        <v>187</v>
      </c>
    </row>
    <row r="50" spans="1:23" x14ac:dyDescent="0.25">
      <c r="A50" t="s">
        <v>314</v>
      </c>
      <c r="C50" t="s">
        <v>30</v>
      </c>
      <c r="E50">
        <v>30</v>
      </c>
      <c r="F50">
        <v>71.537300000000002</v>
      </c>
      <c r="G50">
        <v>0</v>
      </c>
      <c r="H50">
        <v>0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0</v>
      </c>
      <c r="O50">
        <v>0</v>
      </c>
      <c r="P50">
        <v>0</v>
      </c>
      <c r="Q50">
        <v>0</v>
      </c>
      <c r="R50">
        <v>0</v>
      </c>
      <c r="S50">
        <v>24</v>
      </c>
      <c r="T50">
        <v>0</v>
      </c>
      <c r="V50">
        <v>68</v>
      </c>
      <c r="W50">
        <v>184</v>
      </c>
    </row>
    <row r="51" spans="1:23" x14ac:dyDescent="0.25">
      <c r="A51" t="s">
        <v>314</v>
      </c>
      <c r="C51" t="s">
        <v>30</v>
      </c>
      <c r="E51">
        <v>30</v>
      </c>
      <c r="F51">
        <v>71.537300000000002</v>
      </c>
      <c r="G51">
        <v>0</v>
      </c>
      <c r="H51">
        <v>0</v>
      </c>
      <c r="I51" t="s">
        <v>34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>
        <v>0</v>
      </c>
      <c r="P51">
        <v>0</v>
      </c>
      <c r="Q51">
        <v>0</v>
      </c>
      <c r="R51">
        <v>0</v>
      </c>
      <c r="S51">
        <v>24</v>
      </c>
      <c r="T51">
        <v>0</v>
      </c>
      <c r="V51">
        <v>68</v>
      </c>
      <c r="W51">
        <v>175</v>
      </c>
    </row>
    <row r="52" spans="1:23" x14ac:dyDescent="0.25">
      <c r="A52" t="s">
        <v>314</v>
      </c>
      <c r="C52" t="s">
        <v>30</v>
      </c>
      <c r="E52">
        <v>30</v>
      </c>
      <c r="F52">
        <v>71.537300000000002</v>
      </c>
      <c r="G52">
        <v>0</v>
      </c>
      <c r="H52">
        <v>0</v>
      </c>
      <c r="I52" t="s">
        <v>34</v>
      </c>
      <c r="J52" t="s">
        <v>41</v>
      </c>
      <c r="K52" t="s">
        <v>28</v>
      </c>
      <c r="L52" t="s">
        <v>28</v>
      </c>
      <c r="M52" t="s">
        <v>28</v>
      </c>
      <c r="N52">
        <v>0</v>
      </c>
      <c r="O52">
        <v>0</v>
      </c>
      <c r="P52">
        <v>0</v>
      </c>
      <c r="Q52">
        <v>0.5</v>
      </c>
      <c r="R52">
        <v>0</v>
      </c>
      <c r="S52">
        <v>24</v>
      </c>
      <c r="T52">
        <v>0.5</v>
      </c>
      <c r="V52">
        <v>67</v>
      </c>
      <c r="W52">
        <v>185</v>
      </c>
    </row>
    <row r="53" spans="1:23" x14ac:dyDescent="0.25">
      <c r="A53" t="s">
        <v>314</v>
      </c>
      <c r="C53" t="s">
        <v>30</v>
      </c>
      <c r="E53">
        <v>30</v>
      </c>
      <c r="F53">
        <v>71.537300000000002</v>
      </c>
      <c r="G53">
        <v>0</v>
      </c>
      <c r="H53">
        <v>0</v>
      </c>
      <c r="I53" t="s">
        <v>34</v>
      </c>
      <c r="J53" t="s">
        <v>28</v>
      </c>
      <c r="K53" t="s">
        <v>28</v>
      </c>
      <c r="L53" t="s">
        <v>28</v>
      </c>
      <c r="M53" t="s">
        <v>28</v>
      </c>
      <c r="N53">
        <v>0</v>
      </c>
      <c r="O53">
        <v>0</v>
      </c>
      <c r="P53">
        <v>0</v>
      </c>
      <c r="Q53">
        <v>0</v>
      </c>
      <c r="R53">
        <v>0</v>
      </c>
      <c r="S53">
        <v>24</v>
      </c>
      <c r="T53">
        <v>0</v>
      </c>
      <c r="V53">
        <v>67</v>
      </c>
      <c r="W53">
        <v>182</v>
      </c>
    </row>
    <row r="54" spans="1:23" x14ac:dyDescent="0.25">
      <c r="A54" t="s">
        <v>314</v>
      </c>
      <c r="C54" t="s">
        <v>30</v>
      </c>
      <c r="E54">
        <v>30</v>
      </c>
      <c r="F54">
        <v>71.537300000000002</v>
      </c>
      <c r="G54">
        <v>0</v>
      </c>
      <c r="H54">
        <v>0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>
        <v>0</v>
      </c>
      <c r="P54">
        <v>0</v>
      </c>
      <c r="Q54">
        <v>0</v>
      </c>
      <c r="R54">
        <v>0</v>
      </c>
      <c r="S54">
        <v>24</v>
      </c>
      <c r="T54">
        <v>0</v>
      </c>
      <c r="V54">
        <v>68</v>
      </c>
      <c r="W54">
        <v>183</v>
      </c>
    </row>
    <row r="55" spans="1:23" x14ac:dyDescent="0.25">
      <c r="A55" t="s">
        <v>314</v>
      </c>
      <c r="C55" t="s">
        <v>30</v>
      </c>
      <c r="E55">
        <v>28</v>
      </c>
      <c r="F55">
        <v>71.537300000000002</v>
      </c>
      <c r="G55">
        <v>0.5</v>
      </c>
      <c r="H55">
        <v>0</v>
      </c>
      <c r="I55" t="s">
        <v>52</v>
      </c>
      <c r="J55" t="s">
        <v>28</v>
      </c>
      <c r="K55" t="s">
        <v>28</v>
      </c>
      <c r="L55" t="s">
        <v>28</v>
      </c>
      <c r="M55" t="s">
        <v>28</v>
      </c>
      <c r="N55">
        <v>0</v>
      </c>
      <c r="O55">
        <v>0</v>
      </c>
      <c r="P55">
        <v>0.5</v>
      </c>
      <c r="Q55">
        <v>0</v>
      </c>
      <c r="R55">
        <v>0</v>
      </c>
      <c r="S55">
        <v>24</v>
      </c>
      <c r="T55">
        <v>0.5</v>
      </c>
      <c r="V55">
        <v>68</v>
      </c>
      <c r="W55">
        <v>181</v>
      </c>
    </row>
    <row r="56" spans="1:23" x14ac:dyDescent="0.25">
      <c r="A56" t="s">
        <v>314</v>
      </c>
      <c r="C56" t="s">
        <v>30</v>
      </c>
      <c r="E56">
        <v>28</v>
      </c>
      <c r="F56">
        <v>71.537300000000002</v>
      </c>
      <c r="G56">
        <v>0.5</v>
      </c>
      <c r="H56">
        <v>0</v>
      </c>
      <c r="I56" t="s">
        <v>52</v>
      </c>
      <c r="J56" t="s">
        <v>28</v>
      </c>
      <c r="K56" t="s">
        <v>28</v>
      </c>
      <c r="L56" t="s">
        <v>28</v>
      </c>
      <c r="M56" t="s">
        <v>28</v>
      </c>
      <c r="N56">
        <v>0</v>
      </c>
      <c r="O56">
        <v>0</v>
      </c>
      <c r="P56">
        <v>0.5</v>
      </c>
      <c r="Q56">
        <v>0</v>
      </c>
      <c r="R56">
        <v>0</v>
      </c>
      <c r="S56">
        <v>24</v>
      </c>
      <c r="T56">
        <v>0.5</v>
      </c>
      <c r="V56">
        <v>68</v>
      </c>
      <c r="W56">
        <v>180</v>
      </c>
    </row>
    <row r="57" spans="1:23" x14ac:dyDescent="0.25">
      <c r="A57" t="s">
        <v>732</v>
      </c>
      <c r="C57" t="s">
        <v>26</v>
      </c>
      <c r="E57">
        <v>30</v>
      </c>
      <c r="F57">
        <v>52.306640000000002</v>
      </c>
      <c r="G57">
        <v>0</v>
      </c>
      <c r="H57">
        <v>0</v>
      </c>
      <c r="I57" t="s">
        <v>34</v>
      </c>
      <c r="J57" t="s">
        <v>42</v>
      </c>
      <c r="K57" t="s">
        <v>28</v>
      </c>
      <c r="L57" t="s">
        <v>28</v>
      </c>
      <c r="M57" t="s">
        <v>28</v>
      </c>
      <c r="N57">
        <v>0.5</v>
      </c>
      <c r="O57">
        <v>0</v>
      </c>
      <c r="P57">
        <v>0</v>
      </c>
      <c r="Q57">
        <v>0</v>
      </c>
      <c r="R57">
        <v>0</v>
      </c>
      <c r="S57">
        <v>33</v>
      </c>
      <c r="T57">
        <v>0.5</v>
      </c>
      <c r="V57">
        <v>63</v>
      </c>
      <c r="W57">
        <v>130</v>
      </c>
    </row>
    <row r="58" spans="1:23" x14ac:dyDescent="0.25">
      <c r="A58" t="s">
        <v>732</v>
      </c>
      <c r="C58" t="s">
        <v>26</v>
      </c>
      <c r="E58">
        <v>30</v>
      </c>
      <c r="F58">
        <v>52.306640000000002</v>
      </c>
      <c r="G58">
        <v>0</v>
      </c>
      <c r="H58">
        <v>0</v>
      </c>
      <c r="I58" t="s">
        <v>34</v>
      </c>
      <c r="J58" t="s">
        <v>28</v>
      </c>
      <c r="K58" t="s">
        <v>28</v>
      </c>
      <c r="L58" t="s">
        <v>28</v>
      </c>
      <c r="M58" t="s">
        <v>28</v>
      </c>
      <c r="N58">
        <v>0</v>
      </c>
      <c r="O58">
        <v>0</v>
      </c>
      <c r="P58">
        <v>0</v>
      </c>
      <c r="Q58">
        <v>0</v>
      </c>
      <c r="R58">
        <v>0</v>
      </c>
      <c r="S58">
        <v>33</v>
      </c>
      <c r="T58">
        <v>0</v>
      </c>
    </row>
    <row r="59" spans="1:23" x14ac:dyDescent="0.25">
      <c r="A59" t="s">
        <v>732</v>
      </c>
      <c r="C59" t="s">
        <v>26</v>
      </c>
      <c r="E59">
        <v>30</v>
      </c>
      <c r="F59">
        <v>52.306640000000002</v>
      </c>
      <c r="G59">
        <v>0</v>
      </c>
      <c r="H59">
        <v>0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0</v>
      </c>
      <c r="O59">
        <v>0</v>
      </c>
      <c r="P59">
        <v>0</v>
      </c>
      <c r="Q59">
        <v>0</v>
      </c>
      <c r="R59">
        <v>0</v>
      </c>
      <c r="S59">
        <v>33</v>
      </c>
      <c r="T59">
        <v>0</v>
      </c>
      <c r="V59">
        <v>63</v>
      </c>
      <c r="W59">
        <v>140</v>
      </c>
    </row>
    <row r="60" spans="1:23" x14ac:dyDescent="0.25">
      <c r="A60" t="s">
        <v>1047</v>
      </c>
      <c r="C60" t="s">
        <v>26</v>
      </c>
      <c r="E60">
        <v>30</v>
      </c>
      <c r="F60">
        <v>48.832306000000003</v>
      </c>
      <c r="G60">
        <v>0</v>
      </c>
      <c r="H60">
        <v>0</v>
      </c>
      <c r="I60" t="s">
        <v>34</v>
      </c>
      <c r="J60" t="s">
        <v>41</v>
      </c>
      <c r="K60" t="s">
        <v>28</v>
      </c>
      <c r="L60" t="s">
        <v>28</v>
      </c>
      <c r="M60" t="s">
        <v>28</v>
      </c>
      <c r="N60">
        <v>0</v>
      </c>
      <c r="O60">
        <v>0</v>
      </c>
      <c r="P60">
        <v>0</v>
      </c>
      <c r="Q60">
        <v>0</v>
      </c>
      <c r="R60">
        <v>0</v>
      </c>
      <c r="S60">
        <v>34</v>
      </c>
      <c r="T60">
        <v>0</v>
      </c>
      <c r="V60">
        <v>64</v>
      </c>
      <c r="W60">
        <v>160</v>
      </c>
    </row>
    <row r="61" spans="1:23" x14ac:dyDescent="0.25">
      <c r="A61" t="s">
        <v>1047</v>
      </c>
      <c r="C61" t="s">
        <v>26</v>
      </c>
      <c r="E61">
        <v>28</v>
      </c>
      <c r="F61">
        <v>48.832306000000003</v>
      </c>
      <c r="G61">
        <v>0</v>
      </c>
      <c r="H61">
        <v>0</v>
      </c>
      <c r="I61" t="s">
        <v>34</v>
      </c>
      <c r="J61" t="s">
        <v>232</v>
      </c>
      <c r="K61" t="s">
        <v>35</v>
      </c>
      <c r="L61" t="s">
        <v>28</v>
      </c>
      <c r="M61" t="s">
        <v>28</v>
      </c>
      <c r="N61">
        <v>0</v>
      </c>
      <c r="O61">
        <v>0</v>
      </c>
      <c r="P61">
        <v>0</v>
      </c>
      <c r="Q61">
        <v>0</v>
      </c>
      <c r="R61">
        <v>0</v>
      </c>
      <c r="S61">
        <v>34</v>
      </c>
      <c r="T61">
        <v>0</v>
      </c>
    </row>
    <row r="62" spans="1:23" x14ac:dyDescent="0.25">
      <c r="A62" t="s">
        <v>1047</v>
      </c>
      <c r="C62" t="s">
        <v>26</v>
      </c>
      <c r="E62">
        <v>30</v>
      </c>
      <c r="F62">
        <v>48.832306000000003</v>
      </c>
      <c r="G62">
        <v>0</v>
      </c>
      <c r="H62">
        <v>0</v>
      </c>
      <c r="I62" t="s">
        <v>34</v>
      </c>
      <c r="J62" t="s">
        <v>41</v>
      </c>
      <c r="K62" t="s">
        <v>28</v>
      </c>
      <c r="L62" t="s">
        <v>28</v>
      </c>
      <c r="M62" t="s">
        <v>28</v>
      </c>
      <c r="N62">
        <v>0</v>
      </c>
      <c r="O62">
        <v>0</v>
      </c>
      <c r="P62">
        <v>0</v>
      </c>
      <c r="Q62">
        <v>0</v>
      </c>
      <c r="R62">
        <v>0</v>
      </c>
      <c r="S62">
        <v>34</v>
      </c>
      <c r="T62">
        <v>0</v>
      </c>
      <c r="V62">
        <v>64</v>
      </c>
      <c r="W62">
        <v>174</v>
      </c>
    </row>
    <row r="63" spans="1:23" x14ac:dyDescent="0.25">
      <c r="A63" t="s">
        <v>1133</v>
      </c>
      <c r="C63" t="s">
        <v>26</v>
      </c>
      <c r="E63">
        <v>30</v>
      </c>
      <c r="F63">
        <v>68.396990000000002</v>
      </c>
      <c r="G63">
        <v>0</v>
      </c>
      <c r="H63">
        <v>0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>
        <v>0</v>
      </c>
      <c r="P63">
        <v>0</v>
      </c>
      <c r="Q63">
        <v>0</v>
      </c>
      <c r="R63">
        <v>0</v>
      </c>
      <c r="S63">
        <v>33</v>
      </c>
      <c r="T63">
        <v>0</v>
      </c>
      <c r="V63">
        <v>61</v>
      </c>
      <c r="W63">
        <v>176</v>
      </c>
    </row>
    <row r="64" spans="1:23" x14ac:dyDescent="0.25">
      <c r="A64" t="s">
        <v>1133</v>
      </c>
      <c r="C64" t="s">
        <v>26</v>
      </c>
      <c r="E64">
        <v>29</v>
      </c>
      <c r="F64">
        <v>68.396990000000002</v>
      </c>
      <c r="G64">
        <v>0</v>
      </c>
      <c r="H64">
        <v>0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0</v>
      </c>
      <c r="O64">
        <v>0</v>
      </c>
      <c r="P64">
        <v>0</v>
      </c>
      <c r="Q64">
        <v>0</v>
      </c>
      <c r="R64">
        <v>0</v>
      </c>
      <c r="S64">
        <v>33</v>
      </c>
      <c r="T64">
        <v>0</v>
      </c>
    </row>
    <row r="65" spans="1:23" x14ac:dyDescent="0.25">
      <c r="A65" t="s">
        <v>1133</v>
      </c>
      <c r="C65" t="s">
        <v>26</v>
      </c>
      <c r="E65">
        <v>29</v>
      </c>
      <c r="F65">
        <v>68.396990000000002</v>
      </c>
      <c r="G65">
        <v>0</v>
      </c>
      <c r="H65">
        <v>0</v>
      </c>
      <c r="I65" t="s">
        <v>34</v>
      </c>
      <c r="J65" t="s">
        <v>88</v>
      </c>
      <c r="K65" t="s">
        <v>28</v>
      </c>
      <c r="L65" t="s">
        <v>28</v>
      </c>
      <c r="M65" t="s">
        <v>28</v>
      </c>
      <c r="N65">
        <v>0</v>
      </c>
      <c r="O65">
        <v>0</v>
      </c>
      <c r="P65">
        <v>0</v>
      </c>
      <c r="Q65">
        <v>0</v>
      </c>
      <c r="R65">
        <v>0</v>
      </c>
      <c r="S65">
        <v>33</v>
      </c>
      <c r="T65">
        <v>0</v>
      </c>
    </row>
    <row r="66" spans="1:23" x14ac:dyDescent="0.25">
      <c r="A66" t="s">
        <v>1109</v>
      </c>
      <c r="C66" t="s">
        <v>26</v>
      </c>
      <c r="E66">
        <v>28</v>
      </c>
      <c r="F66">
        <v>78.461330000000004</v>
      </c>
      <c r="G66">
        <v>0</v>
      </c>
      <c r="H66">
        <v>0</v>
      </c>
      <c r="I66" t="s">
        <v>34</v>
      </c>
      <c r="J66" t="s">
        <v>35</v>
      </c>
      <c r="K66" t="s">
        <v>28</v>
      </c>
      <c r="L66" t="s">
        <v>28</v>
      </c>
      <c r="M66" t="s">
        <v>28</v>
      </c>
      <c r="N66">
        <v>0</v>
      </c>
      <c r="O66">
        <v>0</v>
      </c>
      <c r="P66">
        <v>0</v>
      </c>
      <c r="Q66">
        <v>0</v>
      </c>
      <c r="R66">
        <v>0</v>
      </c>
      <c r="S66">
        <v>33</v>
      </c>
      <c r="T66">
        <v>0</v>
      </c>
      <c r="V66">
        <v>62</v>
      </c>
      <c r="W66">
        <v>188</v>
      </c>
    </row>
    <row r="67" spans="1:23" x14ac:dyDescent="0.25">
      <c r="A67" t="s">
        <v>1109</v>
      </c>
      <c r="C67" t="s">
        <v>26</v>
      </c>
      <c r="E67">
        <v>29</v>
      </c>
      <c r="F67">
        <v>78.461330000000004</v>
      </c>
      <c r="G67">
        <v>0</v>
      </c>
      <c r="H67">
        <v>0</v>
      </c>
      <c r="I67" t="s">
        <v>34</v>
      </c>
      <c r="J67" t="s">
        <v>28</v>
      </c>
      <c r="K67" t="s">
        <v>28</v>
      </c>
      <c r="L67" t="s">
        <v>28</v>
      </c>
      <c r="M67" t="s">
        <v>28</v>
      </c>
      <c r="N67">
        <v>0</v>
      </c>
      <c r="O67">
        <v>0</v>
      </c>
      <c r="P67">
        <v>0</v>
      </c>
      <c r="Q67">
        <v>0</v>
      </c>
      <c r="R67">
        <v>0</v>
      </c>
      <c r="S67">
        <v>33</v>
      </c>
      <c r="T67">
        <v>0</v>
      </c>
      <c r="V67">
        <v>62</v>
      </c>
      <c r="W67">
        <v>190</v>
      </c>
    </row>
    <row r="68" spans="1:23" x14ac:dyDescent="0.25">
      <c r="A68" t="s">
        <v>1109</v>
      </c>
      <c r="C68" t="s">
        <v>26</v>
      </c>
      <c r="E68">
        <v>28</v>
      </c>
      <c r="F68">
        <v>78.461330000000004</v>
      </c>
      <c r="G68">
        <v>0</v>
      </c>
      <c r="H68">
        <v>0</v>
      </c>
      <c r="I68" t="s">
        <v>34</v>
      </c>
      <c r="J68" t="s">
        <v>41</v>
      </c>
      <c r="K68" t="s">
        <v>96</v>
      </c>
      <c r="L68" t="s">
        <v>28</v>
      </c>
      <c r="M68" t="s">
        <v>28</v>
      </c>
      <c r="N68">
        <v>0</v>
      </c>
      <c r="O68">
        <v>0</v>
      </c>
      <c r="P68">
        <v>0</v>
      </c>
      <c r="Q68">
        <v>0</v>
      </c>
      <c r="R68">
        <v>0</v>
      </c>
      <c r="S68">
        <v>33</v>
      </c>
      <c r="T68">
        <v>0</v>
      </c>
      <c r="V68">
        <v>62</v>
      </c>
      <c r="W68">
        <v>178</v>
      </c>
    </row>
    <row r="69" spans="1:23" x14ac:dyDescent="0.25">
      <c r="A69" t="s">
        <v>1109</v>
      </c>
      <c r="C69" t="s">
        <v>26</v>
      </c>
      <c r="E69">
        <v>26</v>
      </c>
      <c r="F69">
        <v>78.461330000000004</v>
      </c>
      <c r="G69">
        <v>0</v>
      </c>
      <c r="H69">
        <v>0</v>
      </c>
      <c r="I69" t="s">
        <v>34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>
        <v>0</v>
      </c>
      <c r="P69">
        <v>0</v>
      </c>
      <c r="Q69">
        <v>0</v>
      </c>
      <c r="R69">
        <v>0</v>
      </c>
      <c r="S69">
        <v>33</v>
      </c>
      <c r="T69">
        <v>0</v>
      </c>
      <c r="V69">
        <v>61</v>
      </c>
      <c r="W69">
        <v>170</v>
      </c>
    </row>
    <row r="70" spans="1:23" x14ac:dyDescent="0.25">
      <c r="A70" t="s">
        <v>1109</v>
      </c>
      <c r="C70" t="s">
        <v>26</v>
      </c>
      <c r="E70">
        <v>28</v>
      </c>
      <c r="F70">
        <v>78.461330000000004</v>
      </c>
      <c r="G70">
        <v>0</v>
      </c>
      <c r="H70">
        <v>0</v>
      </c>
      <c r="I70" t="s">
        <v>34</v>
      </c>
      <c r="J70" t="s">
        <v>35</v>
      </c>
      <c r="K70" t="s">
        <v>38</v>
      </c>
      <c r="L70" t="s">
        <v>28</v>
      </c>
      <c r="M70" t="s">
        <v>28</v>
      </c>
      <c r="N70">
        <v>0</v>
      </c>
      <c r="O70">
        <v>0</v>
      </c>
      <c r="P70">
        <v>0</v>
      </c>
      <c r="Q70">
        <v>0</v>
      </c>
      <c r="R70">
        <v>0</v>
      </c>
      <c r="S70">
        <v>33</v>
      </c>
      <c r="T70">
        <v>0</v>
      </c>
      <c r="V70">
        <v>61</v>
      </c>
      <c r="W70">
        <v>150</v>
      </c>
    </row>
    <row r="71" spans="1:23" x14ac:dyDescent="0.25">
      <c r="A71" t="s">
        <v>439</v>
      </c>
      <c r="C71" t="s">
        <v>30</v>
      </c>
      <c r="E71">
        <v>27</v>
      </c>
      <c r="F71">
        <v>87.143050000000002</v>
      </c>
      <c r="G71">
        <v>0</v>
      </c>
      <c r="H71">
        <v>0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0</v>
      </c>
      <c r="O71">
        <v>0</v>
      </c>
      <c r="P71">
        <v>0</v>
      </c>
      <c r="Q71">
        <v>0</v>
      </c>
      <c r="R71">
        <v>0</v>
      </c>
      <c r="S71">
        <v>33</v>
      </c>
      <c r="T71">
        <v>0</v>
      </c>
      <c r="W71">
        <v>144</v>
      </c>
    </row>
    <row r="72" spans="1:23" x14ac:dyDescent="0.25">
      <c r="A72" t="s">
        <v>439</v>
      </c>
      <c r="C72" t="s">
        <v>30</v>
      </c>
      <c r="E72">
        <v>30</v>
      </c>
      <c r="F72">
        <v>87.143050000000002</v>
      </c>
      <c r="G72">
        <v>0</v>
      </c>
      <c r="H72">
        <v>0</v>
      </c>
      <c r="I72" t="s">
        <v>34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>
        <v>0</v>
      </c>
      <c r="P72">
        <v>0</v>
      </c>
      <c r="Q72">
        <v>0</v>
      </c>
      <c r="R72">
        <v>0</v>
      </c>
      <c r="S72">
        <v>33</v>
      </c>
      <c r="T72">
        <v>0</v>
      </c>
      <c r="W72">
        <v>134</v>
      </c>
    </row>
    <row r="73" spans="1:23" x14ac:dyDescent="0.25">
      <c r="A73" t="s">
        <v>439</v>
      </c>
      <c r="C73" t="s">
        <v>30</v>
      </c>
      <c r="E73">
        <v>27</v>
      </c>
      <c r="F73">
        <v>87.143050000000002</v>
      </c>
      <c r="G73">
        <v>0.5</v>
      </c>
      <c r="H73">
        <v>0</v>
      </c>
      <c r="I73" t="s">
        <v>75</v>
      </c>
      <c r="J73" t="s">
        <v>28</v>
      </c>
      <c r="K73" t="s">
        <v>28</v>
      </c>
      <c r="L73" t="s">
        <v>28</v>
      </c>
      <c r="M73" t="s">
        <v>28</v>
      </c>
      <c r="N73">
        <v>0</v>
      </c>
      <c r="O73">
        <v>0</v>
      </c>
      <c r="P73">
        <v>0.5</v>
      </c>
      <c r="Q73">
        <v>0</v>
      </c>
      <c r="R73">
        <v>0</v>
      </c>
      <c r="S73">
        <v>33</v>
      </c>
      <c r="T73">
        <v>0.5</v>
      </c>
      <c r="V73">
        <v>66</v>
      </c>
      <c r="W73">
        <v>134</v>
      </c>
    </row>
    <row r="74" spans="1:23" x14ac:dyDescent="0.25">
      <c r="A74" t="s">
        <v>476</v>
      </c>
      <c r="C74" t="s">
        <v>30</v>
      </c>
      <c r="E74">
        <v>27</v>
      </c>
      <c r="F74">
        <v>71.017110000000002</v>
      </c>
      <c r="G74">
        <v>0.5</v>
      </c>
      <c r="H74">
        <v>0.5</v>
      </c>
      <c r="I74" t="s">
        <v>52</v>
      </c>
      <c r="J74" t="s">
        <v>41</v>
      </c>
      <c r="K74" t="s">
        <v>42</v>
      </c>
      <c r="L74" t="s">
        <v>28</v>
      </c>
      <c r="M74" t="s">
        <v>28</v>
      </c>
      <c r="N74">
        <v>0</v>
      </c>
      <c r="O74">
        <v>1</v>
      </c>
      <c r="P74">
        <v>0.5</v>
      </c>
      <c r="Q74">
        <v>0.5</v>
      </c>
      <c r="R74">
        <v>0</v>
      </c>
      <c r="S74">
        <v>33</v>
      </c>
      <c r="T74">
        <v>2.5</v>
      </c>
      <c r="V74">
        <v>63</v>
      </c>
      <c r="W74">
        <v>146</v>
      </c>
    </row>
    <row r="75" spans="1:23" x14ac:dyDescent="0.25">
      <c r="A75" t="s">
        <v>476</v>
      </c>
      <c r="C75" t="s">
        <v>30</v>
      </c>
      <c r="E75">
        <v>27</v>
      </c>
      <c r="F75">
        <v>71.017110000000002</v>
      </c>
      <c r="G75">
        <v>0</v>
      </c>
      <c r="H75">
        <v>0</v>
      </c>
      <c r="I75" t="s">
        <v>34</v>
      </c>
      <c r="J75" t="s">
        <v>35</v>
      </c>
      <c r="K75" t="s">
        <v>28</v>
      </c>
      <c r="L75" t="s">
        <v>28</v>
      </c>
      <c r="M75" t="s">
        <v>28</v>
      </c>
      <c r="N75">
        <v>0</v>
      </c>
      <c r="O75">
        <v>0</v>
      </c>
      <c r="P75">
        <v>0</v>
      </c>
      <c r="Q75">
        <v>0</v>
      </c>
      <c r="R75">
        <v>0</v>
      </c>
      <c r="S75">
        <v>33</v>
      </c>
      <c r="T75">
        <v>0</v>
      </c>
      <c r="V75">
        <v>64</v>
      </c>
      <c r="W75">
        <v>151</v>
      </c>
    </row>
    <row r="76" spans="1:23" x14ac:dyDescent="0.25">
      <c r="A76" t="s">
        <v>476</v>
      </c>
      <c r="C76" t="s">
        <v>30</v>
      </c>
      <c r="E76">
        <v>27</v>
      </c>
      <c r="F76">
        <v>71.017110000000002</v>
      </c>
      <c r="G76">
        <v>0.5</v>
      </c>
      <c r="H76">
        <v>0.5</v>
      </c>
      <c r="I76" t="s">
        <v>52</v>
      </c>
      <c r="J76" t="s">
        <v>232</v>
      </c>
      <c r="K76" t="s">
        <v>28</v>
      </c>
      <c r="L76" t="s">
        <v>28</v>
      </c>
      <c r="M76" t="s">
        <v>28</v>
      </c>
      <c r="N76">
        <v>0.5</v>
      </c>
      <c r="O76">
        <v>0.5</v>
      </c>
      <c r="P76">
        <v>0</v>
      </c>
      <c r="Q76">
        <v>0</v>
      </c>
      <c r="R76">
        <v>0</v>
      </c>
      <c r="S76">
        <v>33</v>
      </c>
      <c r="T76">
        <v>1.5</v>
      </c>
      <c r="V76">
        <v>63</v>
      </c>
      <c r="W76">
        <v>154</v>
      </c>
    </row>
    <row r="77" spans="1:23" x14ac:dyDescent="0.25">
      <c r="A77" t="s">
        <v>476</v>
      </c>
      <c r="C77" t="s">
        <v>30</v>
      </c>
      <c r="E77">
        <v>29</v>
      </c>
      <c r="F77">
        <v>71.017110000000002</v>
      </c>
      <c r="G77">
        <v>0.5</v>
      </c>
      <c r="H77">
        <v>0.5</v>
      </c>
      <c r="I77" t="s">
        <v>52</v>
      </c>
      <c r="J77" t="s">
        <v>41</v>
      </c>
      <c r="K77" t="s">
        <v>232</v>
      </c>
      <c r="L77" t="s">
        <v>28</v>
      </c>
      <c r="M77" t="s">
        <v>28</v>
      </c>
      <c r="N77">
        <v>0</v>
      </c>
      <c r="O77">
        <v>0.5</v>
      </c>
      <c r="P77">
        <v>0</v>
      </c>
      <c r="Q77">
        <v>0</v>
      </c>
      <c r="R77">
        <v>0</v>
      </c>
      <c r="S77">
        <v>33</v>
      </c>
      <c r="T77">
        <v>1</v>
      </c>
      <c r="V77">
        <v>64</v>
      </c>
      <c r="W77">
        <v>160</v>
      </c>
    </row>
    <row r="78" spans="1:23" x14ac:dyDescent="0.25">
      <c r="A78" t="s">
        <v>682</v>
      </c>
      <c r="C78" t="s">
        <v>26</v>
      </c>
      <c r="E78">
        <v>30</v>
      </c>
      <c r="F78">
        <v>70.346339999999998</v>
      </c>
      <c r="G78">
        <v>0</v>
      </c>
      <c r="H78">
        <v>0</v>
      </c>
      <c r="I78" t="s">
        <v>34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>
        <v>0</v>
      </c>
      <c r="P78">
        <v>0</v>
      </c>
      <c r="Q78">
        <v>0</v>
      </c>
      <c r="R78">
        <v>0</v>
      </c>
      <c r="S78">
        <v>44</v>
      </c>
      <c r="T78">
        <v>0</v>
      </c>
      <c r="V78">
        <v>62</v>
      </c>
      <c r="W78">
        <v>152</v>
      </c>
    </row>
    <row r="79" spans="1:23" x14ac:dyDescent="0.25">
      <c r="A79" t="s">
        <v>682</v>
      </c>
      <c r="C79" t="s">
        <v>26</v>
      </c>
      <c r="E79">
        <v>29</v>
      </c>
      <c r="F79">
        <v>70.346339999999998</v>
      </c>
      <c r="G79">
        <v>0</v>
      </c>
      <c r="H79">
        <v>0</v>
      </c>
      <c r="I79" t="s">
        <v>34</v>
      </c>
      <c r="J79" t="s">
        <v>96</v>
      </c>
      <c r="K79" t="s">
        <v>28</v>
      </c>
      <c r="L79" t="s">
        <v>28</v>
      </c>
      <c r="M79" t="s">
        <v>28</v>
      </c>
      <c r="N79">
        <v>0</v>
      </c>
      <c r="O79">
        <v>0</v>
      </c>
      <c r="P79">
        <v>0</v>
      </c>
      <c r="Q79">
        <v>0</v>
      </c>
      <c r="R79">
        <v>0</v>
      </c>
      <c r="S79">
        <v>44</v>
      </c>
      <c r="T79">
        <v>0</v>
      </c>
      <c r="V79">
        <v>62</v>
      </c>
      <c r="W79">
        <v>160</v>
      </c>
    </row>
    <row r="80" spans="1:23" x14ac:dyDescent="0.25">
      <c r="A80" t="s">
        <v>682</v>
      </c>
      <c r="C80" t="s">
        <v>26</v>
      </c>
      <c r="E80">
        <v>30</v>
      </c>
      <c r="F80">
        <v>70.346339999999998</v>
      </c>
      <c r="G80">
        <v>0</v>
      </c>
      <c r="H80">
        <v>0</v>
      </c>
      <c r="I80" t="s">
        <v>34</v>
      </c>
      <c r="J80" t="s">
        <v>28</v>
      </c>
      <c r="K80" t="s">
        <v>28</v>
      </c>
      <c r="L80" t="s">
        <v>28</v>
      </c>
      <c r="M80" t="s">
        <v>28</v>
      </c>
      <c r="N80">
        <v>0</v>
      </c>
      <c r="O80">
        <v>0</v>
      </c>
      <c r="P80">
        <v>0</v>
      </c>
      <c r="Q80">
        <v>0</v>
      </c>
      <c r="R80">
        <v>0</v>
      </c>
      <c r="S80">
        <v>44</v>
      </c>
      <c r="T80">
        <v>0</v>
      </c>
      <c r="V80">
        <v>62</v>
      </c>
      <c r="W80">
        <v>159</v>
      </c>
    </row>
    <row r="81" spans="1:23" x14ac:dyDescent="0.25">
      <c r="A81" t="s">
        <v>682</v>
      </c>
      <c r="C81" t="s">
        <v>26</v>
      </c>
      <c r="E81">
        <v>30</v>
      </c>
      <c r="F81">
        <v>70.346339999999998</v>
      </c>
      <c r="G81">
        <v>0</v>
      </c>
      <c r="H81">
        <v>0</v>
      </c>
      <c r="I81" t="s">
        <v>34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>
        <v>0</v>
      </c>
      <c r="P81">
        <v>0</v>
      </c>
      <c r="Q81">
        <v>0</v>
      </c>
      <c r="R81">
        <v>0</v>
      </c>
      <c r="S81">
        <v>44</v>
      </c>
      <c r="T81">
        <v>0</v>
      </c>
      <c r="V81">
        <v>62</v>
      </c>
      <c r="W81">
        <v>144</v>
      </c>
    </row>
    <row r="82" spans="1:23" x14ac:dyDescent="0.25">
      <c r="A82" t="s">
        <v>682</v>
      </c>
      <c r="C82" t="s">
        <v>26</v>
      </c>
      <c r="E82">
        <v>30</v>
      </c>
      <c r="F82">
        <v>70.346339999999998</v>
      </c>
      <c r="G82">
        <v>0</v>
      </c>
      <c r="H82">
        <v>0</v>
      </c>
      <c r="I82" t="s">
        <v>34</v>
      </c>
      <c r="J82" t="s">
        <v>38</v>
      </c>
      <c r="K82" t="s">
        <v>28</v>
      </c>
      <c r="L82" t="s">
        <v>28</v>
      </c>
      <c r="M82" t="s">
        <v>28</v>
      </c>
      <c r="N82">
        <v>0</v>
      </c>
      <c r="O82">
        <v>0</v>
      </c>
      <c r="P82">
        <v>0</v>
      </c>
      <c r="Q82">
        <v>0</v>
      </c>
      <c r="R82">
        <v>0</v>
      </c>
      <c r="S82">
        <v>44</v>
      </c>
      <c r="T82">
        <v>0</v>
      </c>
      <c r="V82">
        <v>61</v>
      </c>
      <c r="W82">
        <v>160</v>
      </c>
    </row>
    <row r="83" spans="1:23" x14ac:dyDescent="0.25">
      <c r="A83" t="s">
        <v>682</v>
      </c>
      <c r="C83" t="s">
        <v>26</v>
      </c>
      <c r="E83">
        <v>28</v>
      </c>
      <c r="F83">
        <v>70.346339999999998</v>
      </c>
      <c r="G83">
        <v>0</v>
      </c>
      <c r="H83">
        <v>0</v>
      </c>
      <c r="I83" t="s">
        <v>34</v>
      </c>
      <c r="J83" t="s">
        <v>38</v>
      </c>
      <c r="K83" t="s">
        <v>28</v>
      </c>
      <c r="L83" t="s">
        <v>28</v>
      </c>
      <c r="M83" t="s">
        <v>28</v>
      </c>
      <c r="N83">
        <v>0</v>
      </c>
      <c r="O83">
        <v>0</v>
      </c>
      <c r="P83">
        <v>0</v>
      </c>
      <c r="Q83">
        <v>0</v>
      </c>
      <c r="R83">
        <v>0</v>
      </c>
      <c r="S83">
        <v>44</v>
      </c>
      <c r="T83">
        <v>0</v>
      </c>
      <c r="V83">
        <v>62</v>
      </c>
      <c r="W83">
        <v>155</v>
      </c>
    </row>
    <row r="84" spans="1:23" x14ac:dyDescent="0.25">
      <c r="A84" t="s">
        <v>682</v>
      </c>
      <c r="C84" t="s">
        <v>26</v>
      </c>
      <c r="E84">
        <v>27</v>
      </c>
      <c r="F84">
        <v>70.346339999999998</v>
      </c>
      <c r="G84">
        <v>0</v>
      </c>
      <c r="H84">
        <v>0</v>
      </c>
      <c r="I84" t="s">
        <v>34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>
        <v>0</v>
      </c>
      <c r="P84">
        <v>0</v>
      </c>
      <c r="Q84">
        <v>0</v>
      </c>
      <c r="R84">
        <v>0</v>
      </c>
      <c r="S84">
        <v>44</v>
      </c>
      <c r="T84">
        <v>0</v>
      </c>
      <c r="V84">
        <v>61</v>
      </c>
      <c r="W84">
        <v>155</v>
      </c>
    </row>
    <row r="85" spans="1:23" x14ac:dyDescent="0.25">
      <c r="A85" t="s">
        <v>682</v>
      </c>
      <c r="C85" t="s">
        <v>26</v>
      </c>
      <c r="E85">
        <v>30</v>
      </c>
      <c r="F85">
        <v>70.346339999999998</v>
      </c>
      <c r="G85">
        <v>0</v>
      </c>
      <c r="H85">
        <v>0</v>
      </c>
      <c r="I85" t="s">
        <v>34</v>
      </c>
      <c r="J85" t="s">
        <v>28</v>
      </c>
      <c r="K85" t="s">
        <v>28</v>
      </c>
      <c r="L85" t="s">
        <v>28</v>
      </c>
      <c r="M85" t="s">
        <v>28</v>
      </c>
      <c r="N85">
        <v>0</v>
      </c>
      <c r="O85">
        <v>0</v>
      </c>
      <c r="P85">
        <v>0</v>
      </c>
      <c r="Q85">
        <v>0</v>
      </c>
      <c r="R85">
        <v>0</v>
      </c>
      <c r="S85">
        <v>44</v>
      </c>
      <c r="T85">
        <v>0</v>
      </c>
      <c r="V85">
        <v>62</v>
      </c>
      <c r="W85">
        <v>161</v>
      </c>
    </row>
    <row r="86" spans="1:23" x14ac:dyDescent="0.25">
      <c r="A86" t="s">
        <v>682</v>
      </c>
      <c r="C86" t="s">
        <v>26</v>
      </c>
      <c r="E86">
        <v>29</v>
      </c>
      <c r="F86">
        <v>70.346339999999998</v>
      </c>
      <c r="G86">
        <v>0</v>
      </c>
      <c r="H86">
        <v>0</v>
      </c>
      <c r="I86" t="s">
        <v>34</v>
      </c>
      <c r="J86" t="s">
        <v>38</v>
      </c>
      <c r="K86" t="s">
        <v>28</v>
      </c>
      <c r="L86" t="s">
        <v>28</v>
      </c>
      <c r="M86" t="s">
        <v>28</v>
      </c>
      <c r="N86">
        <v>0</v>
      </c>
      <c r="O86">
        <v>0</v>
      </c>
      <c r="P86">
        <v>0</v>
      </c>
      <c r="Q86">
        <v>0</v>
      </c>
      <c r="R86">
        <v>0</v>
      </c>
      <c r="S86">
        <v>44</v>
      </c>
      <c r="T86">
        <v>0</v>
      </c>
      <c r="V86">
        <v>61</v>
      </c>
      <c r="W86">
        <v>155</v>
      </c>
    </row>
    <row r="87" spans="1:23" x14ac:dyDescent="0.25">
      <c r="A87" t="s">
        <v>682</v>
      </c>
      <c r="C87" t="s">
        <v>26</v>
      </c>
      <c r="E87">
        <v>30</v>
      </c>
      <c r="F87">
        <v>70.346339999999998</v>
      </c>
      <c r="G87">
        <v>0</v>
      </c>
      <c r="H87">
        <v>0</v>
      </c>
      <c r="I87" t="s">
        <v>34</v>
      </c>
      <c r="J87" t="s">
        <v>42</v>
      </c>
      <c r="K87" t="s">
        <v>28</v>
      </c>
      <c r="L87" t="s">
        <v>28</v>
      </c>
      <c r="M87" t="s">
        <v>28</v>
      </c>
      <c r="N87">
        <v>0</v>
      </c>
      <c r="O87">
        <v>0</v>
      </c>
      <c r="P87">
        <v>0</v>
      </c>
      <c r="Q87">
        <v>0</v>
      </c>
      <c r="R87">
        <v>0</v>
      </c>
      <c r="S87">
        <v>44</v>
      </c>
      <c r="T87">
        <v>0</v>
      </c>
      <c r="V87">
        <v>61</v>
      </c>
      <c r="W87">
        <v>150</v>
      </c>
    </row>
    <row r="88" spans="1:23" x14ac:dyDescent="0.25">
      <c r="A88" t="s">
        <v>682</v>
      </c>
      <c r="C88" t="s">
        <v>26</v>
      </c>
      <c r="E88">
        <v>28</v>
      </c>
      <c r="F88">
        <v>70.346339999999998</v>
      </c>
      <c r="G88">
        <v>0</v>
      </c>
      <c r="H88">
        <v>0</v>
      </c>
      <c r="I88" t="s">
        <v>34</v>
      </c>
      <c r="J88" t="s">
        <v>38</v>
      </c>
      <c r="K88" t="s">
        <v>28</v>
      </c>
      <c r="L88" t="s">
        <v>28</v>
      </c>
      <c r="M88" t="s">
        <v>28</v>
      </c>
      <c r="N88">
        <v>0</v>
      </c>
      <c r="O88">
        <v>0</v>
      </c>
      <c r="P88">
        <v>0</v>
      </c>
      <c r="Q88">
        <v>0</v>
      </c>
      <c r="R88">
        <v>0</v>
      </c>
      <c r="S88">
        <v>44</v>
      </c>
      <c r="T88">
        <v>0</v>
      </c>
      <c r="V88">
        <v>61</v>
      </c>
      <c r="W88">
        <v>148</v>
      </c>
    </row>
    <row r="89" spans="1:23" x14ac:dyDescent="0.25">
      <c r="A89" t="s">
        <v>938</v>
      </c>
      <c r="C89" t="s">
        <v>30</v>
      </c>
      <c r="E89">
        <v>30</v>
      </c>
      <c r="F89">
        <v>65.264885000000007</v>
      </c>
      <c r="G89">
        <v>0</v>
      </c>
      <c r="H89">
        <v>0</v>
      </c>
      <c r="I89" t="s">
        <v>34</v>
      </c>
      <c r="J89" t="s">
        <v>28</v>
      </c>
      <c r="K89" t="s">
        <v>28</v>
      </c>
      <c r="L89" t="s">
        <v>28</v>
      </c>
      <c r="M89" t="s">
        <v>28</v>
      </c>
      <c r="N89">
        <v>0</v>
      </c>
      <c r="O89">
        <v>0</v>
      </c>
      <c r="P89">
        <v>0</v>
      </c>
      <c r="Q89">
        <v>0</v>
      </c>
      <c r="R89">
        <v>0</v>
      </c>
      <c r="S89">
        <v>33</v>
      </c>
      <c r="T89">
        <v>0</v>
      </c>
      <c r="V89">
        <v>75</v>
      </c>
      <c r="W89">
        <v>199</v>
      </c>
    </row>
    <row r="90" spans="1:23" x14ac:dyDescent="0.25">
      <c r="A90" t="s">
        <v>938</v>
      </c>
      <c r="C90" t="s">
        <v>30</v>
      </c>
      <c r="E90">
        <v>28</v>
      </c>
      <c r="F90">
        <v>65.264885000000007</v>
      </c>
      <c r="G90">
        <v>0</v>
      </c>
      <c r="H90">
        <v>0</v>
      </c>
      <c r="I90" t="s">
        <v>34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>
        <v>0</v>
      </c>
      <c r="P90">
        <v>0</v>
      </c>
      <c r="Q90">
        <v>0</v>
      </c>
      <c r="R90">
        <v>0</v>
      </c>
      <c r="S90">
        <v>33</v>
      </c>
      <c r="T90">
        <v>0</v>
      </c>
      <c r="V90">
        <v>74</v>
      </c>
      <c r="W90">
        <v>214</v>
      </c>
    </row>
    <row r="91" spans="1:23" x14ac:dyDescent="0.25">
      <c r="A91" t="s">
        <v>938</v>
      </c>
      <c r="C91" t="s">
        <v>30</v>
      </c>
      <c r="E91">
        <v>30</v>
      </c>
      <c r="F91">
        <v>65.264885000000007</v>
      </c>
      <c r="G91">
        <v>0</v>
      </c>
      <c r="H91">
        <v>0</v>
      </c>
      <c r="I91" t="s">
        <v>34</v>
      </c>
      <c r="J91" t="s">
        <v>28</v>
      </c>
      <c r="K91" t="s">
        <v>28</v>
      </c>
      <c r="L91" t="s">
        <v>28</v>
      </c>
      <c r="M91" t="s">
        <v>28</v>
      </c>
      <c r="N91">
        <v>0</v>
      </c>
      <c r="O91">
        <v>0</v>
      </c>
      <c r="P91">
        <v>0</v>
      </c>
      <c r="Q91">
        <v>0</v>
      </c>
      <c r="R91">
        <v>0</v>
      </c>
      <c r="S91">
        <v>33</v>
      </c>
      <c r="T91">
        <v>0</v>
      </c>
      <c r="V91">
        <v>75</v>
      </c>
      <c r="W91">
        <v>203</v>
      </c>
    </row>
    <row r="92" spans="1:23" x14ac:dyDescent="0.25">
      <c r="A92" t="s">
        <v>938</v>
      </c>
      <c r="C92" t="s">
        <v>30</v>
      </c>
      <c r="E92">
        <v>30</v>
      </c>
      <c r="F92">
        <v>65.264885000000007</v>
      </c>
      <c r="G92">
        <v>0</v>
      </c>
      <c r="H92">
        <v>0</v>
      </c>
      <c r="I92" t="s">
        <v>34</v>
      </c>
      <c r="J92" t="s">
        <v>28</v>
      </c>
      <c r="K92" t="s">
        <v>28</v>
      </c>
      <c r="L92" t="s">
        <v>28</v>
      </c>
      <c r="M92" t="s">
        <v>28</v>
      </c>
      <c r="N92">
        <v>0</v>
      </c>
      <c r="O92">
        <v>0</v>
      </c>
      <c r="P92">
        <v>0</v>
      </c>
      <c r="Q92">
        <v>0</v>
      </c>
      <c r="R92">
        <v>0</v>
      </c>
      <c r="S92">
        <v>33</v>
      </c>
      <c r="T92">
        <v>0</v>
      </c>
      <c r="V92">
        <v>74</v>
      </c>
      <c r="W92">
        <v>201</v>
      </c>
    </row>
    <row r="93" spans="1:23" x14ac:dyDescent="0.25">
      <c r="A93" t="s">
        <v>938</v>
      </c>
      <c r="C93" t="s">
        <v>30</v>
      </c>
      <c r="E93">
        <v>30</v>
      </c>
      <c r="F93">
        <v>65.264885000000007</v>
      </c>
      <c r="G93">
        <v>0</v>
      </c>
      <c r="H93">
        <v>0</v>
      </c>
      <c r="I93" t="s">
        <v>34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>
        <v>0</v>
      </c>
      <c r="P93">
        <v>0</v>
      </c>
      <c r="Q93">
        <v>0</v>
      </c>
      <c r="R93">
        <v>0</v>
      </c>
      <c r="S93">
        <v>33</v>
      </c>
      <c r="T93">
        <v>0</v>
      </c>
      <c r="V93">
        <v>74</v>
      </c>
      <c r="W93">
        <v>197</v>
      </c>
    </row>
    <row r="94" spans="1:23" x14ac:dyDescent="0.25">
      <c r="A94" t="s">
        <v>938</v>
      </c>
      <c r="C94" t="s">
        <v>30</v>
      </c>
      <c r="E94">
        <v>30</v>
      </c>
      <c r="F94">
        <v>65.264885000000007</v>
      </c>
      <c r="G94">
        <v>0</v>
      </c>
      <c r="H94">
        <v>0</v>
      </c>
      <c r="I94" t="s">
        <v>34</v>
      </c>
      <c r="J94" t="s">
        <v>28</v>
      </c>
      <c r="K94" t="s">
        <v>28</v>
      </c>
      <c r="L94" t="s">
        <v>28</v>
      </c>
      <c r="M94" t="s">
        <v>28</v>
      </c>
      <c r="N94">
        <v>0</v>
      </c>
      <c r="O94">
        <v>0</v>
      </c>
      <c r="P94">
        <v>0</v>
      </c>
      <c r="Q94">
        <v>0</v>
      </c>
      <c r="R94">
        <v>0</v>
      </c>
      <c r="S94">
        <v>33</v>
      </c>
      <c r="T94">
        <v>0</v>
      </c>
      <c r="V94">
        <v>74</v>
      </c>
      <c r="W94">
        <v>207</v>
      </c>
    </row>
    <row r="95" spans="1:23" x14ac:dyDescent="0.25">
      <c r="A95" t="s">
        <v>938</v>
      </c>
      <c r="C95" t="s">
        <v>30</v>
      </c>
      <c r="E95">
        <v>30</v>
      </c>
      <c r="F95">
        <v>65.264885000000007</v>
      </c>
      <c r="G95">
        <v>0</v>
      </c>
      <c r="H95">
        <v>0</v>
      </c>
      <c r="I95" t="s">
        <v>34</v>
      </c>
      <c r="J95" t="s">
        <v>28</v>
      </c>
      <c r="K95" t="s">
        <v>28</v>
      </c>
      <c r="L95" t="s">
        <v>28</v>
      </c>
      <c r="M95" t="s">
        <v>28</v>
      </c>
      <c r="N95">
        <v>0</v>
      </c>
      <c r="O95">
        <v>0</v>
      </c>
      <c r="P95">
        <v>0</v>
      </c>
      <c r="Q95">
        <v>0</v>
      </c>
      <c r="R95">
        <v>0</v>
      </c>
      <c r="S95">
        <v>33</v>
      </c>
      <c r="T95">
        <v>0</v>
      </c>
      <c r="V95">
        <v>74</v>
      </c>
      <c r="W95">
        <v>201</v>
      </c>
    </row>
    <row r="96" spans="1:23" x14ac:dyDescent="0.25">
      <c r="A96" t="s">
        <v>938</v>
      </c>
      <c r="C96" t="s">
        <v>30</v>
      </c>
      <c r="E96">
        <v>30</v>
      </c>
      <c r="F96">
        <v>65.264885000000007</v>
      </c>
      <c r="G96">
        <v>0</v>
      </c>
      <c r="H96">
        <v>0</v>
      </c>
      <c r="I96" t="s">
        <v>34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>
        <v>0</v>
      </c>
      <c r="P96">
        <v>0</v>
      </c>
      <c r="Q96">
        <v>0</v>
      </c>
      <c r="R96">
        <v>0</v>
      </c>
      <c r="S96">
        <v>33</v>
      </c>
      <c r="T96">
        <v>0</v>
      </c>
      <c r="V96">
        <v>74</v>
      </c>
      <c r="W96">
        <v>204</v>
      </c>
    </row>
    <row r="97" spans="1:23" x14ac:dyDescent="0.25">
      <c r="A97" t="s">
        <v>938</v>
      </c>
      <c r="C97" t="s">
        <v>30</v>
      </c>
      <c r="E97">
        <v>30</v>
      </c>
      <c r="F97">
        <v>65.264885000000007</v>
      </c>
      <c r="G97">
        <v>0</v>
      </c>
      <c r="H97">
        <v>0</v>
      </c>
      <c r="I97" t="s">
        <v>34</v>
      </c>
      <c r="J97" t="s">
        <v>28</v>
      </c>
      <c r="K97" t="s">
        <v>28</v>
      </c>
      <c r="L97" t="s">
        <v>28</v>
      </c>
      <c r="M97" t="s">
        <v>28</v>
      </c>
      <c r="N97">
        <v>0</v>
      </c>
      <c r="O97">
        <v>0</v>
      </c>
      <c r="P97">
        <v>0</v>
      </c>
      <c r="Q97">
        <v>0</v>
      </c>
      <c r="R97">
        <v>0</v>
      </c>
      <c r="S97">
        <v>33</v>
      </c>
      <c r="T97">
        <v>0</v>
      </c>
      <c r="V97">
        <v>73</v>
      </c>
      <c r="W97">
        <v>205</v>
      </c>
    </row>
    <row r="98" spans="1:23" x14ac:dyDescent="0.25">
      <c r="A98" t="s">
        <v>938</v>
      </c>
      <c r="C98" t="s">
        <v>30</v>
      </c>
      <c r="E98">
        <v>30</v>
      </c>
      <c r="F98">
        <v>65.264885000000007</v>
      </c>
      <c r="G98">
        <v>0</v>
      </c>
      <c r="H98">
        <v>0</v>
      </c>
      <c r="I98" t="s">
        <v>34</v>
      </c>
      <c r="J98" t="s">
        <v>28</v>
      </c>
      <c r="K98" t="s">
        <v>28</v>
      </c>
      <c r="L98" t="s">
        <v>28</v>
      </c>
      <c r="M98" t="s">
        <v>28</v>
      </c>
      <c r="N98">
        <v>0</v>
      </c>
      <c r="O98">
        <v>0</v>
      </c>
      <c r="P98">
        <v>0</v>
      </c>
      <c r="Q98">
        <v>0</v>
      </c>
      <c r="R98">
        <v>0</v>
      </c>
      <c r="S98">
        <v>33</v>
      </c>
      <c r="T98">
        <v>0</v>
      </c>
      <c r="V98">
        <v>74</v>
      </c>
      <c r="W98">
        <v>204</v>
      </c>
    </row>
    <row r="99" spans="1:23" x14ac:dyDescent="0.25">
      <c r="A99" t="s">
        <v>938</v>
      </c>
      <c r="C99" t="s">
        <v>30</v>
      </c>
      <c r="E99">
        <v>29</v>
      </c>
      <c r="F99">
        <v>65.264885000000007</v>
      </c>
      <c r="G99">
        <v>0</v>
      </c>
      <c r="H99">
        <v>0</v>
      </c>
      <c r="I99" t="s">
        <v>34</v>
      </c>
      <c r="J99" t="s">
        <v>36</v>
      </c>
      <c r="K99" t="s">
        <v>28</v>
      </c>
      <c r="L99" t="s">
        <v>28</v>
      </c>
      <c r="M99" t="s">
        <v>28</v>
      </c>
      <c r="N99">
        <v>0</v>
      </c>
      <c r="O99">
        <v>0</v>
      </c>
      <c r="P99">
        <v>0</v>
      </c>
      <c r="Q99">
        <v>0</v>
      </c>
      <c r="R99">
        <v>0</v>
      </c>
      <c r="S99">
        <v>33</v>
      </c>
      <c r="T99">
        <v>0</v>
      </c>
    </row>
    <row r="100" spans="1:23" x14ac:dyDescent="0.25">
      <c r="A100" t="s">
        <v>1213</v>
      </c>
      <c r="C100" t="s">
        <v>30</v>
      </c>
      <c r="E100">
        <v>26</v>
      </c>
      <c r="F100">
        <v>76.966459999999998</v>
      </c>
      <c r="G100">
        <v>0.5</v>
      </c>
      <c r="H100">
        <v>0.5</v>
      </c>
      <c r="I100" t="s">
        <v>52</v>
      </c>
      <c r="J100" t="s">
        <v>245</v>
      </c>
      <c r="K100" t="s">
        <v>41</v>
      </c>
      <c r="L100" t="s">
        <v>28</v>
      </c>
      <c r="M100" t="s">
        <v>28</v>
      </c>
      <c r="N100">
        <v>0.5</v>
      </c>
      <c r="O100">
        <v>0.5</v>
      </c>
      <c r="P100">
        <v>1</v>
      </c>
      <c r="Q100">
        <v>0.5</v>
      </c>
      <c r="R100">
        <v>0</v>
      </c>
      <c r="S100">
        <v>33</v>
      </c>
      <c r="T100">
        <v>3</v>
      </c>
      <c r="V100">
        <v>71</v>
      </c>
      <c r="W100">
        <v>254</v>
      </c>
    </row>
    <row r="101" spans="1:23" x14ac:dyDescent="0.25">
      <c r="A101" t="s">
        <v>1058</v>
      </c>
      <c r="C101" t="s">
        <v>26</v>
      </c>
      <c r="E101">
        <v>29</v>
      </c>
      <c r="F101">
        <v>53.516770000000001</v>
      </c>
      <c r="G101">
        <v>0</v>
      </c>
      <c r="H101">
        <v>0</v>
      </c>
      <c r="I101" t="s">
        <v>34</v>
      </c>
      <c r="J101" t="s">
        <v>41</v>
      </c>
      <c r="K101" t="s">
        <v>116</v>
      </c>
      <c r="L101" t="s">
        <v>28</v>
      </c>
      <c r="M101" t="s">
        <v>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33</v>
      </c>
      <c r="T101">
        <v>0</v>
      </c>
      <c r="V101">
        <v>65</v>
      </c>
      <c r="W101">
        <v>162</v>
      </c>
    </row>
    <row r="102" spans="1:23" x14ac:dyDescent="0.25">
      <c r="A102" t="s">
        <v>1058</v>
      </c>
      <c r="C102" t="s">
        <v>26</v>
      </c>
      <c r="E102">
        <v>29</v>
      </c>
      <c r="F102">
        <v>53.516770000000001</v>
      </c>
      <c r="G102">
        <v>0</v>
      </c>
      <c r="H102">
        <v>0</v>
      </c>
      <c r="I102" t="s">
        <v>34</v>
      </c>
      <c r="J102" t="s">
        <v>41</v>
      </c>
      <c r="K102" t="s">
        <v>116</v>
      </c>
      <c r="L102" t="s">
        <v>28</v>
      </c>
      <c r="M102" t="s">
        <v>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33</v>
      </c>
      <c r="T102">
        <v>0</v>
      </c>
    </row>
    <row r="103" spans="1:23" x14ac:dyDescent="0.25">
      <c r="A103" t="s">
        <v>882</v>
      </c>
      <c r="C103" t="s">
        <v>30</v>
      </c>
      <c r="E103">
        <v>29</v>
      </c>
      <c r="F103">
        <v>71.019850000000005</v>
      </c>
      <c r="G103">
        <v>0</v>
      </c>
      <c r="H103">
        <v>0</v>
      </c>
      <c r="I103" t="s">
        <v>34</v>
      </c>
      <c r="J103" t="s">
        <v>28</v>
      </c>
      <c r="K103" t="s">
        <v>28</v>
      </c>
      <c r="L103" t="s">
        <v>28</v>
      </c>
      <c r="M103" t="s">
        <v>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34</v>
      </c>
      <c r="T103">
        <v>0</v>
      </c>
      <c r="V103">
        <v>67</v>
      </c>
      <c r="W103">
        <v>176</v>
      </c>
    </row>
    <row r="104" spans="1:23" x14ac:dyDescent="0.25">
      <c r="A104" t="s">
        <v>882</v>
      </c>
      <c r="C104" t="s">
        <v>30</v>
      </c>
      <c r="E104">
        <v>30</v>
      </c>
      <c r="F104">
        <v>71.019850000000005</v>
      </c>
      <c r="G104">
        <v>0</v>
      </c>
      <c r="H104">
        <v>0</v>
      </c>
      <c r="I104" t="s">
        <v>34</v>
      </c>
      <c r="J104" t="s">
        <v>119</v>
      </c>
      <c r="K104" t="s">
        <v>35</v>
      </c>
      <c r="L104" t="s">
        <v>28</v>
      </c>
      <c r="M104" t="s">
        <v>28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34</v>
      </c>
      <c r="T104">
        <v>0</v>
      </c>
      <c r="V104">
        <v>66</v>
      </c>
      <c r="W104">
        <v>174</v>
      </c>
    </row>
    <row r="105" spans="1:23" x14ac:dyDescent="0.25">
      <c r="A105" t="s">
        <v>882</v>
      </c>
      <c r="C105" t="s">
        <v>30</v>
      </c>
      <c r="E105">
        <v>30</v>
      </c>
      <c r="F105">
        <v>71.019850000000005</v>
      </c>
      <c r="G105">
        <v>0</v>
      </c>
      <c r="H105">
        <v>0</v>
      </c>
      <c r="I105" t="s">
        <v>34</v>
      </c>
      <c r="J105" t="s">
        <v>119</v>
      </c>
      <c r="K105" t="s">
        <v>35</v>
      </c>
      <c r="L105" t="s">
        <v>102</v>
      </c>
      <c r="M105" t="s">
        <v>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34</v>
      </c>
      <c r="T105">
        <v>0</v>
      </c>
      <c r="V105">
        <v>66</v>
      </c>
      <c r="W105">
        <v>168</v>
      </c>
    </row>
    <row r="106" spans="1:23" x14ac:dyDescent="0.25">
      <c r="A106" t="s">
        <v>301</v>
      </c>
      <c r="C106" t="s">
        <v>26</v>
      </c>
      <c r="E106">
        <v>29</v>
      </c>
      <c r="F106">
        <v>74.379189999999994</v>
      </c>
      <c r="G106">
        <v>0</v>
      </c>
      <c r="H106">
        <v>0</v>
      </c>
      <c r="I106" t="s">
        <v>34</v>
      </c>
      <c r="J106" t="s">
        <v>28</v>
      </c>
      <c r="K106" t="s">
        <v>28</v>
      </c>
      <c r="L106" t="s">
        <v>28</v>
      </c>
      <c r="M106" t="s">
        <v>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23</v>
      </c>
      <c r="T106">
        <v>0</v>
      </c>
      <c r="V106">
        <v>64</v>
      </c>
      <c r="W106">
        <v>213</v>
      </c>
    </row>
    <row r="107" spans="1:23" x14ac:dyDescent="0.25">
      <c r="A107" t="s">
        <v>301</v>
      </c>
      <c r="C107" t="s">
        <v>26</v>
      </c>
      <c r="E107">
        <v>24</v>
      </c>
      <c r="F107">
        <v>74.379189999999994</v>
      </c>
      <c r="G107">
        <v>0.5</v>
      </c>
      <c r="H107">
        <v>0.5</v>
      </c>
      <c r="I107" t="s">
        <v>44</v>
      </c>
      <c r="J107" t="s">
        <v>41</v>
      </c>
      <c r="K107" t="s">
        <v>85</v>
      </c>
      <c r="L107" t="s">
        <v>28</v>
      </c>
      <c r="M107" t="s">
        <v>28</v>
      </c>
      <c r="N107">
        <v>0.5</v>
      </c>
      <c r="O107">
        <v>0.5</v>
      </c>
      <c r="P107">
        <v>0.5</v>
      </c>
      <c r="Q107">
        <v>0</v>
      </c>
      <c r="R107">
        <v>0</v>
      </c>
      <c r="S107">
        <v>23</v>
      </c>
      <c r="T107">
        <v>2</v>
      </c>
      <c r="V107">
        <v>64</v>
      </c>
      <c r="W107">
        <v>189</v>
      </c>
    </row>
    <row r="108" spans="1:23" x14ac:dyDescent="0.25">
      <c r="A108" t="s">
        <v>301</v>
      </c>
      <c r="C108" t="s">
        <v>26</v>
      </c>
      <c r="E108">
        <v>29</v>
      </c>
      <c r="F108">
        <v>74.379189999999994</v>
      </c>
      <c r="G108">
        <v>0.5</v>
      </c>
      <c r="H108">
        <v>0</v>
      </c>
      <c r="I108" t="s">
        <v>27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>
        <v>0</v>
      </c>
      <c r="P108">
        <v>0.5</v>
      </c>
      <c r="Q108">
        <v>0.5</v>
      </c>
      <c r="R108">
        <v>0</v>
      </c>
      <c r="S108">
        <v>23</v>
      </c>
      <c r="T108">
        <v>1</v>
      </c>
      <c r="V108">
        <v>63</v>
      </c>
      <c r="W108">
        <v>190</v>
      </c>
    </row>
    <row r="109" spans="1:23" x14ac:dyDescent="0.25">
      <c r="A109" t="s">
        <v>1198</v>
      </c>
      <c r="C109" t="s">
        <v>26</v>
      </c>
      <c r="E109">
        <v>30</v>
      </c>
      <c r="F109">
        <v>51.791924000000002</v>
      </c>
      <c r="G109">
        <v>0</v>
      </c>
      <c r="H109">
        <v>0</v>
      </c>
      <c r="I109" t="s">
        <v>34</v>
      </c>
      <c r="J109" t="s">
        <v>28</v>
      </c>
      <c r="K109" t="s">
        <v>28</v>
      </c>
      <c r="L109" t="s">
        <v>28</v>
      </c>
      <c r="M109" t="s">
        <v>28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44</v>
      </c>
      <c r="T109">
        <v>0</v>
      </c>
      <c r="W109">
        <v>136</v>
      </c>
    </row>
    <row r="110" spans="1:23" x14ac:dyDescent="0.25">
      <c r="A110" t="s">
        <v>219</v>
      </c>
      <c r="C110" t="s">
        <v>30</v>
      </c>
      <c r="E110">
        <v>29</v>
      </c>
      <c r="F110">
        <v>69.790559999999999</v>
      </c>
      <c r="G110">
        <v>0</v>
      </c>
      <c r="H110">
        <v>0</v>
      </c>
      <c r="I110" t="s">
        <v>34</v>
      </c>
      <c r="J110" t="s">
        <v>42</v>
      </c>
      <c r="K110" t="s">
        <v>28</v>
      </c>
      <c r="L110" t="s">
        <v>28</v>
      </c>
      <c r="M110" t="s">
        <v>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34</v>
      </c>
      <c r="T110">
        <v>0</v>
      </c>
      <c r="V110">
        <v>70</v>
      </c>
      <c r="W110">
        <v>184</v>
      </c>
    </row>
    <row r="111" spans="1:23" x14ac:dyDescent="0.25">
      <c r="A111" t="s">
        <v>219</v>
      </c>
      <c r="C111" t="s">
        <v>30</v>
      </c>
      <c r="E111">
        <v>26</v>
      </c>
      <c r="F111">
        <v>69.790559999999999</v>
      </c>
      <c r="G111">
        <v>0</v>
      </c>
      <c r="H111">
        <v>0</v>
      </c>
      <c r="I111" t="s">
        <v>34</v>
      </c>
      <c r="J111" t="s">
        <v>102</v>
      </c>
      <c r="K111" t="s">
        <v>28</v>
      </c>
      <c r="L111" t="s">
        <v>28</v>
      </c>
      <c r="M111" t="s">
        <v>28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34</v>
      </c>
      <c r="T111">
        <v>0</v>
      </c>
      <c r="V111">
        <v>70</v>
      </c>
      <c r="W111">
        <v>185</v>
      </c>
    </row>
    <row r="112" spans="1:23" x14ac:dyDescent="0.25">
      <c r="A112" t="s">
        <v>219</v>
      </c>
      <c r="C112" t="s">
        <v>30</v>
      </c>
      <c r="E112">
        <v>26</v>
      </c>
      <c r="F112">
        <v>69.790559999999999</v>
      </c>
      <c r="G112">
        <v>0</v>
      </c>
      <c r="H112">
        <v>0</v>
      </c>
      <c r="I112" t="s">
        <v>34</v>
      </c>
      <c r="J112" t="s">
        <v>102</v>
      </c>
      <c r="K112" t="s">
        <v>28</v>
      </c>
      <c r="L112" t="s">
        <v>28</v>
      </c>
      <c r="M112" t="s">
        <v>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34</v>
      </c>
      <c r="T112">
        <v>0</v>
      </c>
      <c r="V112">
        <v>70</v>
      </c>
      <c r="W112">
        <v>182</v>
      </c>
    </row>
    <row r="113" spans="1:23" x14ac:dyDescent="0.25">
      <c r="A113" t="s">
        <v>219</v>
      </c>
      <c r="C113" t="s">
        <v>30</v>
      </c>
      <c r="E113">
        <v>28</v>
      </c>
      <c r="F113">
        <v>69.790559999999999</v>
      </c>
      <c r="G113">
        <v>0</v>
      </c>
      <c r="H113">
        <v>0</v>
      </c>
      <c r="I113" t="s">
        <v>34</v>
      </c>
      <c r="J113" t="s">
        <v>28</v>
      </c>
      <c r="K113" t="s">
        <v>28</v>
      </c>
      <c r="L113" t="s">
        <v>28</v>
      </c>
      <c r="M113" t="s">
        <v>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34</v>
      </c>
      <c r="T113">
        <v>0</v>
      </c>
    </row>
    <row r="114" spans="1:23" x14ac:dyDescent="0.25">
      <c r="A114" t="s">
        <v>808</v>
      </c>
      <c r="C114" t="s">
        <v>30</v>
      </c>
      <c r="E114">
        <v>30</v>
      </c>
      <c r="F114">
        <v>74.324430000000007</v>
      </c>
      <c r="G114">
        <v>0</v>
      </c>
      <c r="H114">
        <v>0</v>
      </c>
      <c r="I114" t="s">
        <v>34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>
        <v>0.5</v>
      </c>
      <c r="P114">
        <v>0</v>
      </c>
      <c r="Q114">
        <v>0</v>
      </c>
      <c r="R114">
        <v>0</v>
      </c>
      <c r="S114">
        <v>34</v>
      </c>
      <c r="T114">
        <v>0.5</v>
      </c>
      <c r="W114">
        <v>205</v>
      </c>
    </row>
    <row r="115" spans="1:23" x14ac:dyDescent="0.25">
      <c r="A115" t="s">
        <v>808</v>
      </c>
      <c r="C115" t="s">
        <v>30</v>
      </c>
      <c r="E115">
        <v>26</v>
      </c>
      <c r="F115">
        <v>74.324430000000007</v>
      </c>
      <c r="G115">
        <v>0</v>
      </c>
      <c r="H115">
        <v>0</v>
      </c>
      <c r="I115" t="s">
        <v>34</v>
      </c>
      <c r="J115" t="s">
        <v>28</v>
      </c>
      <c r="K115" t="s">
        <v>28</v>
      </c>
      <c r="L115" t="s">
        <v>28</v>
      </c>
      <c r="M115" t="s">
        <v>28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34</v>
      </c>
      <c r="T115">
        <v>0</v>
      </c>
      <c r="W115">
        <v>203</v>
      </c>
    </row>
    <row r="116" spans="1:23" x14ac:dyDescent="0.25">
      <c r="A116" t="s">
        <v>808</v>
      </c>
      <c r="C116" t="s">
        <v>30</v>
      </c>
      <c r="E116">
        <v>27</v>
      </c>
      <c r="F116">
        <v>74.324430000000007</v>
      </c>
      <c r="G116">
        <v>0</v>
      </c>
      <c r="H116">
        <v>0</v>
      </c>
      <c r="I116" t="s">
        <v>34</v>
      </c>
      <c r="J116" t="s">
        <v>28</v>
      </c>
      <c r="K116" t="s">
        <v>28</v>
      </c>
      <c r="L116" t="s">
        <v>28</v>
      </c>
      <c r="M116" t="s">
        <v>28</v>
      </c>
      <c r="N116">
        <v>0</v>
      </c>
      <c r="O116">
        <v>0.5</v>
      </c>
      <c r="P116">
        <v>0</v>
      </c>
      <c r="Q116">
        <v>0</v>
      </c>
      <c r="R116">
        <v>0</v>
      </c>
      <c r="S116">
        <v>34</v>
      </c>
      <c r="T116">
        <v>0.5</v>
      </c>
      <c r="W116">
        <v>200</v>
      </c>
    </row>
    <row r="117" spans="1:23" x14ac:dyDescent="0.25">
      <c r="A117" t="s">
        <v>808</v>
      </c>
      <c r="C117" t="s">
        <v>30</v>
      </c>
      <c r="E117">
        <v>20</v>
      </c>
      <c r="F117">
        <v>74.324430000000007</v>
      </c>
      <c r="G117">
        <v>1</v>
      </c>
      <c r="H117">
        <v>1</v>
      </c>
      <c r="I117" t="s">
        <v>27</v>
      </c>
      <c r="J117" t="s">
        <v>28</v>
      </c>
      <c r="K117" t="s">
        <v>28</v>
      </c>
      <c r="L117" t="s">
        <v>28</v>
      </c>
      <c r="M117" t="s">
        <v>28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34</v>
      </c>
      <c r="T117">
        <v>7</v>
      </c>
      <c r="V117">
        <v>69</v>
      </c>
      <c r="W117">
        <v>187</v>
      </c>
    </row>
    <row r="118" spans="1:23" x14ac:dyDescent="0.25">
      <c r="A118" t="s">
        <v>808</v>
      </c>
      <c r="C118" t="s">
        <v>30</v>
      </c>
      <c r="E118">
        <v>18</v>
      </c>
      <c r="F118">
        <v>74.324430000000007</v>
      </c>
      <c r="G118">
        <v>1</v>
      </c>
      <c r="H118">
        <v>1</v>
      </c>
      <c r="I118" t="s">
        <v>27</v>
      </c>
      <c r="J118" t="s">
        <v>28</v>
      </c>
      <c r="K118" t="s">
        <v>28</v>
      </c>
      <c r="L118" t="s">
        <v>28</v>
      </c>
      <c r="M118" t="s">
        <v>28</v>
      </c>
      <c r="N118">
        <v>2</v>
      </c>
      <c r="O118">
        <v>2</v>
      </c>
      <c r="P118">
        <v>1</v>
      </c>
      <c r="Q118">
        <v>1</v>
      </c>
      <c r="R118">
        <v>1</v>
      </c>
      <c r="S118">
        <v>34</v>
      </c>
      <c r="T118">
        <v>8</v>
      </c>
      <c r="V118">
        <v>69</v>
      </c>
      <c r="W118">
        <v>183</v>
      </c>
    </row>
    <row r="119" spans="1:23" x14ac:dyDescent="0.25">
      <c r="A119" t="s">
        <v>808</v>
      </c>
      <c r="C119" t="s">
        <v>30</v>
      </c>
      <c r="E119">
        <v>20</v>
      </c>
      <c r="F119">
        <v>74.324430000000007</v>
      </c>
      <c r="G119">
        <v>1</v>
      </c>
      <c r="H119">
        <v>0.5</v>
      </c>
      <c r="I119" t="s">
        <v>27</v>
      </c>
      <c r="J119" t="s">
        <v>356</v>
      </c>
      <c r="K119" t="s">
        <v>232</v>
      </c>
      <c r="L119" t="s">
        <v>28</v>
      </c>
      <c r="M119" t="s">
        <v>28</v>
      </c>
      <c r="N119">
        <v>0.5</v>
      </c>
      <c r="O119">
        <v>1</v>
      </c>
      <c r="P119">
        <v>1</v>
      </c>
      <c r="Q119">
        <v>1</v>
      </c>
      <c r="R119">
        <v>1</v>
      </c>
      <c r="S119">
        <v>34</v>
      </c>
      <c r="T119">
        <v>5</v>
      </c>
      <c r="V119">
        <v>69</v>
      </c>
      <c r="W119">
        <v>174</v>
      </c>
    </row>
    <row r="120" spans="1:23" x14ac:dyDescent="0.25">
      <c r="A120" t="s">
        <v>808</v>
      </c>
      <c r="C120" t="s">
        <v>30</v>
      </c>
      <c r="E120">
        <v>18</v>
      </c>
      <c r="F120">
        <v>74.324430000000007</v>
      </c>
      <c r="G120">
        <v>1</v>
      </c>
      <c r="H120">
        <v>1</v>
      </c>
      <c r="I120" t="s">
        <v>266</v>
      </c>
      <c r="J120" t="s">
        <v>28</v>
      </c>
      <c r="K120" t="s">
        <v>28</v>
      </c>
      <c r="L120" t="s">
        <v>28</v>
      </c>
      <c r="M120" t="s">
        <v>28</v>
      </c>
      <c r="N120">
        <v>2</v>
      </c>
      <c r="O120">
        <v>2</v>
      </c>
      <c r="P120">
        <v>1</v>
      </c>
      <c r="Q120">
        <v>1</v>
      </c>
      <c r="R120">
        <v>1</v>
      </c>
      <c r="S120">
        <v>34</v>
      </c>
      <c r="T120">
        <v>8</v>
      </c>
      <c r="V120">
        <v>69</v>
      </c>
      <c r="W120">
        <v>198</v>
      </c>
    </row>
    <row r="121" spans="1:23" x14ac:dyDescent="0.25">
      <c r="A121" t="s">
        <v>808</v>
      </c>
      <c r="C121" t="s">
        <v>30</v>
      </c>
      <c r="E121">
        <v>18</v>
      </c>
      <c r="F121">
        <v>74.324430000000007</v>
      </c>
      <c r="G121">
        <v>2</v>
      </c>
      <c r="H121">
        <v>2</v>
      </c>
      <c r="I121" t="s">
        <v>27</v>
      </c>
      <c r="J121" t="s">
        <v>28</v>
      </c>
      <c r="K121" t="s">
        <v>28</v>
      </c>
      <c r="L121" t="s">
        <v>28</v>
      </c>
      <c r="M121" t="s">
        <v>28</v>
      </c>
      <c r="N121">
        <v>1</v>
      </c>
      <c r="O121">
        <v>2</v>
      </c>
      <c r="P121">
        <v>2</v>
      </c>
      <c r="Q121">
        <v>2</v>
      </c>
      <c r="R121">
        <v>1</v>
      </c>
      <c r="S121">
        <v>34</v>
      </c>
      <c r="T121">
        <v>10</v>
      </c>
      <c r="V121">
        <v>69</v>
      </c>
      <c r="W121">
        <v>192</v>
      </c>
    </row>
    <row r="122" spans="1:23" x14ac:dyDescent="0.25">
      <c r="A122" t="s">
        <v>1201</v>
      </c>
      <c r="C122" t="s">
        <v>26</v>
      </c>
      <c r="E122">
        <v>27</v>
      </c>
      <c r="F122">
        <v>76.643394000000001</v>
      </c>
      <c r="G122">
        <v>0.5</v>
      </c>
      <c r="H122">
        <v>0.5</v>
      </c>
      <c r="I122" t="s">
        <v>27</v>
      </c>
      <c r="J122" t="s">
        <v>28</v>
      </c>
      <c r="K122" t="s">
        <v>28</v>
      </c>
      <c r="L122" t="s">
        <v>28</v>
      </c>
      <c r="M122" t="s">
        <v>28</v>
      </c>
      <c r="N122">
        <v>0.5</v>
      </c>
      <c r="O122">
        <v>0.5</v>
      </c>
      <c r="P122">
        <v>0.5</v>
      </c>
      <c r="Q122">
        <v>0.5</v>
      </c>
      <c r="R122">
        <v>0</v>
      </c>
      <c r="S122">
        <v>34</v>
      </c>
      <c r="T122">
        <v>2.5</v>
      </c>
      <c r="V122">
        <v>55</v>
      </c>
      <c r="W122">
        <v>89</v>
      </c>
    </row>
    <row r="123" spans="1:23" x14ac:dyDescent="0.25">
      <c r="A123" t="s">
        <v>1201</v>
      </c>
      <c r="C123" t="s">
        <v>26</v>
      </c>
      <c r="E123">
        <v>26</v>
      </c>
      <c r="F123">
        <v>76.643394000000001</v>
      </c>
      <c r="G123">
        <v>0.5</v>
      </c>
      <c r="H123">
        <v>0.5</v>
      </c>
      <c r="I123" t="s">
        <v>631</v>
      </c>
      <c r="J123" t="s">
        <v>28</v>
      </c>
      <c r="K123" t="s">
        <v>28</v>
      </c>
      <c r="L123" t="s">
        <v>28</v>
      </c>
      <c r="M123" t="s">
        <v>28</v>
      </c>
      <c r="N123">
        <v>0.5</v>
      </c>
      <c r="O123">
        <v>0.5</v>
      </c>
      <c r="P123">
        <v>1</v>
      </c>
      <c r="Q123">
        <v>0</v>
      </c>
      <c r="R123">
        <v>0</v>
      </c>
      <c r="S123">
        <v>34</v>
      </c>
      <c r="T123">
        <v>2.5</v>
      </c>
      <c r="V123">
        <v>55</v>
      </c>
      <c r="W123">
        <v>92</v>
      </c>
    </row>
    <row r="124" spans="1:23" x14ac:dyDescent="0.25">
      <c r="A124" t="s">
        <v>48</v>
      </c>
      <c r="C124" t="s">
        <v>26</v>
      </c>
      <c r="E124">
        <v>26</v>
      </c>
      <c r="F124">
        <v>64.813140000000004</v>
      </c>
      <c r="G124">
        <v>0</v>
      </c>
      <c r="H124">
        <v>0</v>
      </c>
      <c r="I124" t="s">
        <v>34</v>
      </c>
      <c r="J124" t="s">
        <v>28</v>
      </c>
      <c r="K124" t="s">
        <v>28</v>
      </c>
      <c r="L124" t="s">
        <v>28</v>
      </c>
      <c r="M124" t="s">
        <v>28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33</v>
      </c>
      <c r="T124">
        <v>0</v>
      </c>
      <c r="V124">
        <v>63</v>
      </c>
      <c r="W124">
        <v>137</v>
      </c>
    </row>
    <row r="125" spans="1:23" x14ac:dyDescent="0.25">
      <c r="A125" t="s">
        <v>48</v>
      </c>
      <c r="C125" t="s">
        <v>26</v>
      </c>
      <c r="E125">
        <v>28</v>
      </c>
      <c r="F125">
        <v>64.813140000000004</v>
      </c>
      <c r="G125">
        <v>0</v>
      </c>
      <c r="H125">
        <v>0</v>
      </c>
      <c r="I125" t="s">
        <v>34</v>
      </c>
      <c r="J125" t="s">
        <v>28</v>
      </c>
      <c r="K125" t="s">
        <v>28</v>
      </c>
      <c r="L125" t="s">
        <v>28</v>
      </c>
      <c r="M125" t="s">
        <v>28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33</v>
      </c>
      <c r="T125">
        <v>0</v>
      </c>
      <c r="V125">
        <v>62</v>
      </c>
      <c r="W125">
        <v>138</v>
      </c>
    </row>
    <row r="126" spans="1:23" x14ac:dyDescent="0.25">
      <c r="A126" t="s">
        <v>48</v>
      </c>
      <c r="C126" t="s">
        <v>26</v>
      </c>
      <c r="E126">
        <v>30</v>
      </c>
      <c r="F126">
        <v>64.813140000000004</v>
      </c>
      <c r="G126">
        <v>0</v>
      </c>
      <c r="H126">
        <v>0</v>
      </c>
      <c r="I126" t="s">
        <v>34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33</v>
      </c>
      <c r="T126">
        <v>0</v>
      </c>
      <c r="V126">
        <v>63</v>
      </c>
      <c r="W126">
        <v>139</v>
      </c>
    </row>
    <row r="127" spans="1:23" x14ac:dyDescent="0.25">
      <c r="A127" t="s">
        <v>48</v>
      </c>
      <c r="C127" t="s">
        <v>26</v>
      </c>
      <c r="E127">
        <v>28</v>
      </c>
      <c r="F127">
        <v>64.813140000000004</v>
      </c>
      <c r="G127">
        <v>0</v>
      </c>
      <c r="H127">
        <v>0</v>
      </c>
      <c r="I127" t="s">
        <v>34</v>
      </c>
      <c r="J127" t="s">
        <v>28</v>
      </c>
      <c r="K127" t="s">
        <v>28</v>
      </c>
      <c r="L127" t="s">
        <v>28</v>
      </c>
      <c r="M127" t="s">
        <v>28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33</v>
      </c>
      <c r="T127">
        <v>0</v>
      </c>
      <c r="V127">
        <v>62</v>
      </c>
      <c r="W127">
        <v>137</v>
      </c>
    </row>
    <row r="128" spans="1:23" x14ac:dyDescent="0.25">
      <c r="A128" t="s">
        <v>48</v>
      </c>
      <c r="C128" t="s">
        <v>26</v>
      </c>
      <c r="E128">
        <v>29</v>
      </c>
      <c r="F128">
        <v>64.813140000000004</v>
      </c>
      <c r="G128">
        <v>0</v>
      </c>
      <c r="H128">
        <v>0</v>
      </c>
      <c r="I128" t="s">
        <v>34</v>
      </c>
      <c r="J128" t="s">
        <v>28</v>
      </c>
      <c r="K128" t="s">
        <v>28</v>
      </c>
      <c r="L128" t="s">
        <v>28</v>
      </c>
      <c r="M128" t="s">
        <v>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33</v>
      </c>
      <c r="T128">
        <v>0</v>
      </c>
      <c r="V128">
        <v>62</v>
      </c>
      <c r="W128">
        <v>137</v>
      </c>
    </row>
    <row r="129" spans="1:23" x14ac:dyDescent="0.25">
      <c r="A129" t="s">
        <v>48</v>
      </c>
      <c r="C129" t="s">
        <v>26</v>
      </c>
      <c r="E129">
        <v>27</v>
      </c>
      <c r="F129">
        <v>64.813140000000004</v>
      </c>
      <c r="G129">
        <v>0</v>
      </c>
      <c r="H129">
        <v>0</v>
      </c>
      <c r="I129" t="s">
        <v>34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33</v>
      </c>
      <c r="T129">
        <v>0</v>
      </c>
      <c r="V129">
        <v>63</v>
      </c>
      <c r="W129">
        <v>128</v>
      </c>
    </row>
    <row r="130" spans="1:23" x14ac:dyDescent="0.25">
      <c r="A130" t="s">
        <v>48</v>
      </c>
      <c r="C130" t="s">
        <v>26</v>
      </c>
      <c r="E130">
        <v>26</v>
      </c>
      <c r="F130">
        <v>64.813140000000004</v>
      </c>
      <c r="G130">
        <v>0</v>
      </c>
      <c r="H130">
        <v>0</v>
      </c>
      <c r="I130" t="s">
        <v>34</v>
      </c>
      <c r="J130" t="s">
        <v>28</v>
      </c>
      <c r="K130" t="s">
        <v>28</v>
      </c>
      <c r="L130" t="s">
        <v>28</v>
      </c>
      <c r="M130" t="s">
        <v>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V130">
        <v>62</v>
      </c>
      <c r="W130">
        <v>127</v>
      </c>
    </row>
    <row r="131" spans="1:23" x14ac:dyDescent="0.25">
      <c r="A131" t="s">
        <v>48</v>
      </c>
      <c r="C131" t="s">
        <v>26</v>
      </c>
      <c r="E131">
        <v>27</v>
      </c>
      <c r="F131">
        <v>64.813140000000004</v>
      </c>
      <c r="G131">
        <v>0</v>
      </c>
      <c r="H131">
        <v>0</v>
      </c>
      <c r="I131" t="s">
        <v>34</v>
      </c>
      <c r="J131" t="s">
        <v>28</v>
      </c>
      <c r="K131" t="s">
        <v>28</v>
      </c>
      <c r="L131" t="s">
        <v>28</v>
      </c>
      <c r="M131" t="s">
        <v>28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33</v>
      </c>
      <c r="T131">
        <v>0</v>
      </c>
      <c r="V131">
        <v>62</v>
      </c>
      <c r="W131">
        <v>131</v>
      </c>
    </row>
    <row r="132" spans="1:23" x14ac:dyDescent="0.25">
      <c r="A132" t="s">
        <v>48</v>
      </c>
      <c r="C132" t="s">
        <v>26</v>
      </c>
      <c r="E132">
        <v>23</v>
      </c>
      <c r="F132">
        <v>64.813140000000004</v>
      </c>
      <c r="G132">
        <v>0.5</v>
      </c>
      <c r="H132">
        <v>0</v>
      </c>
      <c r="I132" t="s">
        <v>27</v>
      </c>
      <c r="J132" t="s">
        <v>41</v>
      </c>
      <c r="K132" t="s">
        <v>28</v>
      </c>
      <c r="L132" t="s">
        <v>28</v>
      </c>
      <c r="M132" t="s">
        <v>28</v>
      </c>
      <c r="N132">
        <v>0.5</v>
      </c>
      <c r="O132">
        <v>0.5</v>
      </c>
      <c r="P132">
        <v>0.5</v>
      </c>
      <c r="Q132">
        <v>0</v>
      </c>
      <c r="R132">
        <v>0</v>
      </c>
      <c r="S132">
        <v>33</v>
      </c>
      <c r="T132">
        <v>1.5</v>
      </c>
      <c r="V132">
        <v>62</v>
      </c>
      <c r="W132">
        <v>131</v>
      </c>
    </row>
    <row r="133" spans="1:23" x14ac:dyDescent="0.25">
      <c r="A133" t="s">
        <v>1012</v>
      </c>
      <c r="C133" t="s">
        <v>30</v>
      </c>
      <c r="E133">
        <v>29</v>
      </c>
      <c r="F133">
        <v>80.37782</v>
      </c>
      <c r="G133">
        <v>0</v>
      </c>
      <c r="H133">
        <v>0</v>
      </c>
      <c r="I133" t="s">
        <v>34</v>
      </c>
      <c r="J133" t="s">
        <v>28</v>
      </c>
      <c r="K133" t="s">
        <v>28</v>
      </c>
      <c r="L133" t="s">
        <v>28</v>
      </c>
      <c r="M133" t="s">
        <v>28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</v>
      </c>
      <c r="T133">
        <v>0</v>
      </c>
      <c r="V133">
        <v>68</v>
      </c>
      <c r="W133">
        <v>178</v>
      </c>
    </row>
    <row r="134" spans="1:23" x14ac:dyDescent="0.25">
      <c r="A134" t="s">
        <v>1012</v>
      </c>
      <c r="C134" t="s">
        <v>30</v>
      </c>
      <c r="E134">
        <v>29</v>
      </c>
      <c r="F134">
        <v>80.37782</v>
      </c>
      <c r="G134">
        <v>0</v>
      </c>
      <c r="H134">
        <v>0</v>
      </c>
      <c r="I134" t="s">
        <v>34</v>
      </c>
      <c r="J134" t="s">
        <v>28</v>
      </c>
      <c r="K134" t="s">
        <v>28</v>
      </c>
      <c r="L134" t="s">
        <v>28</v>
      </c>
      <c r="M134" t="s">
        <v>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33</v>
      </c>
      <c r="T134">
        <v>0</v>
      </c>
      <c r="V134">
        <v>69</v>
      </c>
      <c r="W134">
        <v>172</v>
      </c>
    </row>
    <row r="135" spans="1:23" x14ac:dyDescent="0.25">
      <c r="A135" t="s">
        <v>1012</v>
      </c>
      <c r="C135" t="s">
        <v>30</v>
      </c>
      <c r="E135">
        <v>30</v>
      </c>
      <c r="F135">
        <v>80.37782</v>
      </c>
      <c r="G135">
        <v>0</v>
      </c>
      <c r="H135">
        <v>0</v>
      </c>
      <c r="I135" t="s">
        <v>34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33</v>
      </c>
      <c r="T135">
        <v>0</v>
      </c>
      <c r="V135">
        <v>68</v>
      </c>
      <c r="W135">
        <v>166</v>
      </c>
    </row>
    <row r="136" spans="1:23" x14ac:dyDescent="0.25">
      <c r="A136" t="s">
        <v>1012</v>
      </c>
      <c r="C136" t="s">
        <v>30</v>
      </c>
      <c r="E136">
        <v>29</v>
      </c>
      <c r="F136">
        <v>80.37782</v>
      </c>
      <c r="G136">
        <v>0</v>
      </c>
      <c r="H136">
        <v>0</v>
      </c>
      <c r="I136" t="s">
        <v>34</v>
      </c>
      <c r="J136" t="s">
        <v>28</v>
      </c>
      <c r="K136" t="s">
        <v>28</v>
      </c>
      <c r="L136" t="s">
        <v>28</v>
      </c>
      <c r="M136" t="s">
        <v>28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33</v>
      </c>
      <c r="T136">
        <v>0</v>
      </c>
      <c r="V136">
        <v>69</v>
      </c>
      <c r="W136">
        <v>172</v>
      </c>
    </row>
    <row r="137" spans="1:23" x14ac:dyDescent="0.25">
      <c r="A137" t="s">
        <v>704</v>
      </c>
      <c r="C137" t="s">
        <v>30</v>
      </c>
      <c r="E137">
        <v>27</v>
      </c>
      <c r="F137">
        <v>69.160849999999996</v>
      </c>
      <c r="G137">
        <v>0</v>
      </c>
      <c r="H137">
        <v>0</v>
      </c>
      <c r="I137" t="s">
        <v>34</v>
      </c>
      <c r="J137" t="s">
        <v>102</v>
      </c>
      <c r="K137" t="s">
        <v>738</v>
      </c>
      <c r="L137" t="s">
        <v>28</v>
      </c>
      <c r="M137" t="s">
        <v>28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34</v>
      </c>
      <c r="T137">
        <v>0</v>
      </c>
      <c r="V137">
        <v>71</v>
      </c>
      <c r="W137">
        <v>211</v>
      </c>
    </row>
    <row r="138" spans="1:23" x14ac:dyDescent="0.25">
      <c r="A138" t="s">
        <v>704</v>
      </c>
      <c r="C138" t="s">
        <v>30</v>
      </c>
      <c r="E138">
        <v>27</v>
      </c>
      <c r="F138">
        <v>69.160849999999996</v>
      </c>
      <c r="G138">
        <v>0</v>
      </c>
      <c r="H138">
        <v>0</v>
      </c>
      <c r="I138" t="s">
        <v>34</v>
      </c>
      <c r="J138" t="s">
        <v>738</v>
      </c>
      <c r="K138" t="s">
        <v>28</v>
      </c>
      <c r="L138" t="s">
        <v>28</v>
      </c>
      <c r="M138" t="s">
        <v>28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34</v>
      </c>
      <c r="T138">
        <v>0</v>
      </c>
      <c r="V138">
        <v>72</v>
      </c>
      <c r="W138">
        <v>215</v>
      </c>
    </row>
    <row r="139" spans="1:23" x14ac:dyDescent="0.25">
      <c r="A139" t="s">
        <v>704</v>
      </c>
      <c r="C139" t="s">
        <v>30</v>
      </c>
      <c r="E139">
        <v>29</v>
      </c>
      <c r="F139">
        <v>69.160849999999996</v>
      </c>
      <c r="G139">
        <v>0</v>
      </c>
      <c r="H139">
        <v>0</v>
      </c>
      <c r="I139" t="s">
        <v>34</v>
      </c>
      <c r="J139" t="s">
        <v>738</v>
      </c>
      <c r="K139" t="s">
        <v>28</v>
      </c>
      <c r="L139" t="s">
        <v>28</v>
      </c>
      <c r="M139" t="s">
        <v>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34</v>
      </c>
      <c r="T139">
        <v>0</v>
      </c>
      <c r="V139">
        <v>71</v>
      </c>
      <c r="W139">
        <v>217</v>
      </c>
    </row>
    <row r="140" spans="1:23" x14ac:dyDescent="0.25">
      <c r="A140" t="s">
        <v>704</v>
      </c>
      <c r="C140" t="s">
        <v>30</v>
      </c>
      <c r="E140">
        <v>24</v>
      </c>
      <c r="F140">
        <v>69.160849999999996</v>
      </c>
      <c r="G140">
        <v>0</v>
      </c>
      <c r="H140">
        <v>0</v>
      </c>
      <c r="I140" t="s">
        <v>34</v>
      </c>
      <c r="J140" t="s">
        <v>28</v>
      </c>
      <c r="K140" t="s">
        <v>28</v>
      </c>
      <c r="L140" t="s">
        <v>28</v>
      </c>
      <c r="M140" t="s">
        <v>28</v>
      </c>
      <c r="N140">
        <v>0</v>
      </c>
      <c r="O140">
        <v>0.5</v>
      </c>
      <c r="P140">
        <v>0</v>
      </c>
      <c r="Q140">
        <v>0</v>
      </c>
      <c r="R140">
        <v>0</v>
      </c>
      <c r="S140">
        <v>34</v>
      </c>
      <c r="T140">
        <v>0.5</v>
      </c>
      <c r="V140">
        <v>71</v>
      </c>
      <c r="W140">
        <v>213</v>
      </c>
    </row>
    <row r="141" spans="1:23" x14ac:dyDescent="0.25">
      <c r="A141" t="s">
        <v>704</v>
      </c>
      <c r="C141" t="s">
        <v>30</v>
      </c>
      <c r="E141">
        <v>22</v>
      </c>
      <c r="F141">
        <v>69.160849999999996</v>
      </c>
      <c r="G141">
        <v>0.5</v>
      </c>
      <c r="H141">
        <v>0</v>
      </c>
      <c r="I141" t="s">
        <v>101</v>
      </c>
      <c r="J141" t="s">
        <v>102</v>
      </c>
      <c r="K141" t="s">
        <v>28</v>
      </c>
      <c r="L141" t="s">
        <v>28</v>
      </c>
      <c r="M141" t="s">
        <v>28</v>
      </c>
      <c r="N141">
        <v>0</v>
      </c>
      <c r="O141">
        <v>0</v>
      </c>
      <c r="P141">
        <v>0.5</v>
      </c>
      <c r="Q141">
        <v>0.5</v>
      </c>
      <c r="R141">
        <v>0</v>
      </c>
      <c r="S141">
        <v>34</v>
      </c>
      <c r="T141">
        <v>1</v>
      </c>
      <c r="V141">
        <v>72</v>
      </c>
      <c r="W141">
        <v>214</v>
      </c>
    </row>
    <row r="142" spans="1:23" x14ac:dyDescent="0.25">
      <c r="A142" t="s">
        <v>704</v>
      </c>
      <c r="C142" t="s">
        <v>30</v>
      </c>
      <c r="E142">
        <v>27</v>
      </c>
      <c r="F142">
        <v>69.160849999999996</v>
      </c>
      <c r="G142">
        <v>0.5</v>
      </c>
      <c r="H142">
        <v>0</v>
      </c>
      <c r="I142" t="s">
        <v>52</v>
      </c>
      <c r="J142" t="s">
        <v>28</v>
      </c>
      <c r="K142" t="s">
        <v>28</v>
      </c>
      <c r="L142" t="s">
        <v>28</v>
      </c>
      <c r="M142" t="s">
        <v>28</v>
      </c>
      <c r="N142">
        <v>0</v>
      </c>
      <c r="O142">
        <v>0</v>
      </c>
      <c r="P142">
        <v>0.5</v>
      </c>
      <c r="Q142">
        <v>0</v>
      </c>
      <c r="R142">
        <v>0</v>
      </c>
      <c r="S142">
        <v>34</v>
      </c>
      <c r="T142">
        <v>0.5</v>
      </c>
      <c r="V142">
        <v>71</v>
      </c>
      <c r="W142">
        <v>212</v>
      </c>
    </row>
    <row r="143" spans="1:23" x14ac:dyDescent="0.25">
      <c r="A143" t="s">
        <v>704</v>
      </c>
      <c r="C143" t="s">
        <v>30</v>
      </c>
      <c r="E143">
        <v>26</v>
      </c>
      <c r="F143">
        <v>69.160849999999996</v>
      </c>
      <c r="G143">
        <v>0.5</v>
      </c>
      <c r="H143">
        <v>0</v>
      </c>
      <c r="I143" t="s">
        <v>27</v>
      </c>
      <c r="J143" t="s">
        <v>28</v>
      </c>
      <c r="K143" t="s">
        <v>28</v>
      </c>
      <c r="L143" t="s">
        <v>28</v>
      </c>
      <c r="M143" t="s">
        <v>28</v>
      </c>
      <c r="N143">
        <v>0</v>
      </c>
      <c r="O143">
        <v>0.5</v>
      </c>
      <c r="P143">
        <v>0.5</v>
      </c>
      <c r="Q143">
        <v>0.5</v>
      </c>
      <c r="R143">
        <v>0</v>
      </c>
      <c r="S143">
        <v>34</v>
      </c>
      <c r="T143">
        <v>1.5</v>
      </c>
      <c r="V143">
        <v>71</v>
      </c>
      <c r="W143">
        <v>214</v>
      </c>
    </row>
    <row r="144" spans="1:23" x14ac:dyDescent="0.25">
      <c r="A144" t="s">
        <v>704</v>
      </c>
      <c r="C144" t="s">
        <v>30</v>
      </c>
      <c r="E144">
        <v>23</v>
      </c>
      <c r="F144">
        <v>69.160849999999996</v>
      </c>
      <c r="G144">
        <v>0.5</v>
      </c>
      <c r="H144">
        <v>0</v>
      </c>
      <c r="I144" t="s">
        <v>52</v>
      </c>
      <c r="J144" t="s">
        <v>102</v>
      </c>
      <c r="K144" t="s">
        <v>738</v>
      </c>
      <c r="L144" t="s">
        <v>28</v>
      </c>
      <c r="M144" t="s">
        <v>28</v>
      </c>
      <c r="N144">
        <v>0</v>
      </c>
      <c r="O144">
        <v>0.5</v>
      </c>
      <c r="P144">
        <v>0.5</v>
      </c>
      <c r="Q144">
        <v>0.5</v>
      </c>
      <c r="R144">
        <v>0</v>
      </c>
      <c r="S144">
        <v>34</v>
      </c>
      <c r="T144">
        <v>1.5</v>
      </c>
    </row>
    <row r="145" spans="1:23" x14ac:dyDescent="0.25">
      <c r="A145" t="s">
        <v>704</v>
      </c>
      <c r="C145" t="s">
        <v>30</v>
      </c>
      <c r="E145">
        <v>22</v>
      </c>
      <c r="F145">
        <v>69.160849999999996</v>
      </c>
      <c r="G145">
        <v>0.5</v>
      </c>
      <c r="H145">
        <v>0</v>
      </c>
      <c r="I145" t="s">
        <v>27</v>
      </c>
      <c r="J145" t="s">
        <v>28</v>
      </c>
      <c r="K145" t="s">
        <v>28</v>
      </c>
      <c r="L145" t="s">
        <v>28</v>
      </c>
      <c r="M145" t="s">
        <v>28</v>
      </c>
      <c r="N145">
        <v>0</v>
      </c>
      <c r="O145">
        <v>0.5</v>
      </c>
      <c r="P145">
        <v>1</v>
      </c>
      <c r="Q145">
        <v>1</v>
      </c>
      <c r="R145">
        <v>0</v>
      </c>
      <c r="S145">
        <v>34</v>
      </c>
      <c r="T145">
        <v>2.5</v>
      </c>
      <c r="V145">
        <v>72</v>
      </c>
      <c r="W145">
        <v>220</v>
      </c>
    </row>
    <row r="146" spans="1:23" x14ac:dyDescent="0.25">
      <c r="A146" t="s">
        <v>704</v>
      </c>
      <c r="C146" t="s">
        <v>30</v>
      </c>
      <c r="E146">
        <v>21</v>
      </c>
      <c r="F146">
        <v>69.160849999999996</v>
      </c>
      <c r="G146">
        <v>1</v>
      </c>
      <c r="H146">
        <v>1</v>
      </c>
      <c r="I146" t="s">
        <v>27</v>
      </c>
      <c r="J146" t="s">
        <v>28</v>
      </c>
      <c r="K146" t="s">
        <v>28</v>
      </c>
      <c r="L146" t="s">
        <v>28</v>
      </c>
      <c r="M146" t="s">
        <v>28</v>
      </c>
      <c r="N146">
        <v>0.5</v>
      </c>
      <c r="O146">
        <v>1</v>
      </c>
      <c r="P146">
        <v>1</v>
      </c>
      <c r="Q146">
        <v>1</v>
      </c>
      <c r="R146">
        <v>0</v>
      </c>
      <c r="S146">
        <v>34</v>
      </c>
      <c r="T146">
        <v>4.5</v>
      </c>
      <c r="V146">
        <v>71</v>
      </c>
      <c r="W146">
        <v>217</v>
      </c>
    </row>
    <row r="147" spans="1:23" x14ac:dyDescent="0.25">
      <c r="A147" t="s">
        <v>704</v>
      </c>
      <c r="C147" t="s">
        <v>30</v>
      </c>
      <c r="F147">
        <v>69.160849999999996</v>
      </c>
      <c r="G147">
        <v>1</v>
      </c>
      <c r="H147">
        <v>2</v>
      </c>
      <c r="I147" t="s">
        <v>27</v>
      </c>
      <c r="J147" t="s">
        <v>38</v>
      </c>
      <c r="K147" t="s">
        <v>28</v>
      </c>
      <c r="L147" t="s">
        <v>28</v>
      </c>
      <c r="M147" t="s">
        <v>28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34</v>
      </c>
      <c r="T147">
        <v>8</v>
      </c>
    </row>
    <row r="148" spans="1:23" x14ac:dyDescent="0.25">
      <c r="A148" t="s">
        <v>241</v>
      </c>
      <c r="C148" t="s">
        <v>30</v>
      </c>
      <c r="E148">
        <v>30</v>
      </c>
      <c r="F148">
        <v>68.005480000000006</v>
      </c>
      <c r="G148">
        <v>0</v>
      </c>
      <c r="H148">
        <v>0</v>
      </c>
      <c r="I148" t="s">
        <v>34</v>
      </c>
      <c r="J148" t="s">
        <v>28</v>
      </c>
      <c r="K148" t="s">
        <v>28</v>
      </c>
      <c r="L148" t="s">
        <v>28</v>
      </c>
      <c r="M148" t="s">
        <v>28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34</v>
      </c>
      <c r="T148">
        <v>0</v>
      </c>
      <c r="V148">
        <v>65</v>
      </c>
      <c r="W148">
        <v>165</v>
      </c>
    </row>
    <row r="149" spans="1:23" x14ac:dyDescent="0.25">
      <c r="A149" t="s">
        <v>241</v>
      </c>
      <c r="C149" t="s">
        <v>30</v>
      </c>
      <c r="E149">
        <v>30</v>
      </c>
      <c r="F149">
        <v>68.005480000000006</v>
      </c>
      <c r="G149">
        <v>0</v>
      </c>
      <c r="H149">
        <v>0</v>
      </c>
      <c r="I149" t="s">
        <v>34</v>
      </c>
      <c r="J149" t="s">
        <v>28</v>
      </c>
      <c r="K149" t="s">
        <v>28</v>
      </c>
      <c r="L149" t="s">
        <v>28</v>
      </c>
      <c r="M149" t="s">
        <v>28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34</v>
      </c>
      <c r="T149">
        <v>0</v>
      </c>
      <c r="V149">
        <v>65</v>
      </c>
      <c r="W149">
        <v>167</v>
      </c>
    </row>
    <row r="150" spans="1:23" x14ac:dyDescent="0.25">
      <c r="A150" t="s">
        <v>241</v>
      </c>
      <c r="C150" t="s">
        <v>30</v>
      </c>
      <c r="E150">
        <v>30</v>
      </c>
      <c r="F150">
        <v>68.005480000000006</v>
      </c>
      <c r="G150">
        <v>0</v>
      </c>
      <c r="H150">
        <v>0</v>
      </c>
      <c r="I150" t="s">
        <v>34</v>
      </c>
      <c r="J150" t="s">
        <v>102</v>
      </c>
      <c r="K150" t="s">
        <v>28</v>
      </c>
      <c r="L150" t="s">
        <v>28</v>
      </c>
      <c r="M150" t="s">
        <v>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34</v>
      </c>
      <c r="T150">
        <v>0</v>
      </c>
      <c r="V150">
        <v>65</v>
      </c>
      <c r="W150">
        <v>166</v>
      </c>
    </row>
    <row r="151" spans="1:23" x14ac:dyDescent="0.25">
      <c r="A151" t="s">
        <v>241</v>
      </c>
      <c r="C151" t="s">
        <v>30</v>
      </c>
      <c r="E151">
        <v>30</v>
      </c>
      <c r="F151">
        <v>68.005480000000006</v>
      </c>
      <c r="G151">
        <v>0</v>
      </c>
      <c r="H151">
        <v>0</v>
      </c>
      <c r="I151" t="s">
        <v>34</v>
      </c>
      <c r="J151" t="s">
        <v>28</v>
      </c>
      <c r="K151" t="s">
        <v>28</v>
      </c>
      <c r="L151" t="s">
        <v>28</v>
      </c>
      <c r="M151" t="s">
        <v>28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34</v>
      </c>
      <c r="T151">
        <v>0</v>
      </c>
      <c r="V151">
        <v>64</v>
      </c>
      <c r="W151">
        <v>170</v>
      </c>
    </row>
    <row r="152" spans="1:23" x14ac:dyDescent="0.25">
      <c r="A152" t="s">
        <v>241</v>
      </c>
      <c r="C152" t="s">
        <v>30</v>
      </c>
      <c r="E152">
        <v>30</v>
      </c>
      <c r="F152">
        <v>68.005480000000006</v>
      </c>
      <c r="G152">
        <v>0</v>
      </c>
      <c r="H152">
        <v>0</v>
      </c>
      <c r="I152" t="s">
        <v>34</v>
      </c>
      <c r="J152" t="s">
        <v>28</v>
      </c>
      <c r="K152" t="s">
        <v>28</v>
      </c>
      <c r="L152" t="s">
        <v>28</v>
      </c>
      <c r="M152" t="s">
        <v>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34</v>
      </c>
      <c r="T152">
        <v>0</v>
      </c>
      <c r="V152">
        <v>65</v>
      </c>
      <c r="W152">
        <v>174</v>
      </c>
    </row>
    <row r="153" spans="1:23" x14ac:dyDescent="0.25">
      <c r="A153" t="s">
        <v>241</v>
      </c>
      <c r="C153" t="s">
        <v>30</v>
      </c>
      <c r="E153">
        <v>30</v>
      </c>
      <c r="F153">
        <v>68.005480000000006</v>
      </c>
      <c r="G153">
        <v>0</v>
      </c>
      <c r="H153">
        <v>0</v>
      </c>
      <c r="I153" t="s">
        <v>34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34</v>
      </c>
      <c r="T153">
        <v>0</v>
      </c>
      <c r="V153">
        <v>64</v>
      </c>
      <c r="W153">
        <v>176</v>
      </c>
    </row>
    <row r="154" spans="1:23" x14ac:dyDescent="0.25">
      <c r="A154" t="s">
        <v>241</v>
      </c>
      <c r="C154" t="s">
        <v>30</v>
      </c>
      <c r="E154">
        <v>30</v>
      </c>
      <c r="F154">
        <v>68.005480000000006</v>
      </c>
      <c r="G154">
        <v>0</v>
      </c>
      <c r="H154">
        <v>0</v>
      </c>
      <c r="I154" t="s">
        <v>34</v>
      </c>
      <c r="J154" t="s">
        <v>28</v>
      </c>
      <c r="K154" t="s">
        <v>28</v>
      </c>
      <c r="L154" t="s">
        <v>28</v>
      </c>
      <c r="M154" t="s">
        <v>28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34</v>
      </c>
      <c r="T154">
        <v>0</v>
      </c>
      <c r="V154">
        <v>65</v>
      </c>
      <c r="W154">
        <v>180</v>
      </c>
    </row>
    <row r="155" spans="1:23" x14ac:dyDescent="0.25">
      <c r="A155" t="s">
        <v>241</v>
      </c>
      <c r="C155" t="s">
        <v>30</v>
      </c>
      <c r="E155">
        <v>30</v>
      </c>
      <c r="F155">
        <v>68.005480000000006</v>
      </c>
      <c r="G155">
        <v>0</v>
      </c>
      <c r="H155">
        <v>0</v>
      </c>
      <c r="I155" t="s">
        <v>34</v>
      </c>
      <c r="J155" t="s">
        <v>28</v>
      </c>
      <c r="K155" t="s">
        <v>28</v>
      </c>
      <c r="L155" t="s">
        <v>28</v>
      </c>
      <c r="M155" t="s">
        <v>28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34</v>
      </c>
      <c r="T155">
        <v>0</v>
      </c>
      <c r="V155">
        <v>64</v>
      </c>
      <c r="W155">
        <v>182</v>
      </c>
    </row>
    <row r="156" spans="1:23" x14ac:dyDescent="0.25">
      <c r="A156" t="s">
        <v>844</v>
      </c>
      <c r="C156" t="s">
        <v>30</v>
      </c>
      <c r="E156">
        <v>28</v>
      </c>
      <c r="F156">
        <v>72.369609999999994</v>
      </c>
      <c r="G156">
        <v>0.5</v>
      </c>
      <c r="H156">
        <v>0</v>
      </c>
      <c r="I156" t="s">
        <v>52</v>
      </c>
      <c r="J156" t="s">
        <v>251</v>
      </c>
      <c r="K156" t="s">
        <v>28</v>
      </c>
      <c r="L156" t="s">
        <v>28</v>
      </c>
      <c r="M156" t="s">
        <v>28</v>
      </c>
      <c r="N156">
        <v>0</v>
      </c>
      <c r="O156">
        <v>0</v>
      </c>
      <c r="P156">
        <v>0.5</v>
      </c>
      <c r="Q156">
        <v>0</v>
      </c>
      <c r="R156">
        <v>0</v>
      </c>
      <c r="S156">
        <v>34</v>
      </c>
      <c r="T156">
        <v>0.5</v>
      </c>
      <c r="V156">
        <v>67</v>
      </c>
      <c r="W156">
        <v>147</v>
      </c>
    </row>
    <row r="157" spans="1:23" x14ac:dyDescent="0.25">
      <c r="A157" t="s">
        <v>844</v>
      </c>
      <c r="C157" t="s">
        <v>30</v>
      </c>
      <c r="E157">
        <v>22</v>
      </c>
      <c r="F157">
        <v>72.369609999999994</v>
      </c>
      <c r="G157">
        <v>0.5</v>
      </c>
      <c r="H157">
        <v>0</v>
      </c>
      <c r="I157" t="s">
        <v>1175</v>
      </c>
      <c r="J157" t="s">
        <v>41</v>
      </c>
      <c r="K157" t="s">
        <v>28</v>
      </c>
      <c r="L157" t="s">
        <v>28</v>
      </c>
      <c r="M157" t="s">
        <v>28</v>
      </c>
      <c r="N157">
        <v>0.5</v>
      </c>
      <c r="O157">
        <v>0.5</v>
      </c>
      <c r="P157">
        <v>0</v>
      </c>
      <c r="Q157">
        <v>0.5</v>
      </c>
      <c r="R157">
        <v>0</v>
      </c>
      <c r="S157">
        <v>34</v>
      </c>
      <c r="T157">
        <v>1.5</v>
      </c>
      <c r="V157">
        <v>67</v>
      </c>
      <c r="W157">
        <v>149</v>
      </c>
    </row>
    <row r="158" spans="1:23" x14ac:dyDescent="0.25">
      <c r="A158" t="s">
        <v>844</v>
      </c>
      <c r="C158" t="s">
        <v>30</v>
      </c>
      <c r="E158">
        <v>22</v>
      </c>
      <c r="F158">
        <v>72.369609999999994</v>
      </c>
      <c r="G158">
        <v>1</v>
      </c>
      <c r="H158">
        <v>1</v>
      </c>
      <c r="I158" t="s">
        <v>1175</v>
      </c>
      <c r="J158" t="s">
        <v>44</v>
      </c>
      <c r="K158" t="s">
        <v>310</v>
      </c>
      <c r="L158" t="s">
        <v>41</v>
      </c>
      <c r="M158" t="s">
        <v>28</v>
      </c>
      <c r="N158">
        <v>1</v>
      </c>
      <c r="O158">
        <v>1</v>
      </c>
      <c r="P158">
        <v>0.5</v>
      </c>
      <c r="Q158">
        <v>1</v>
      </c>
      <c r="R158">
        <v>0</v>
      </c>
      <c r="S158">
        <v>34</v>
      </c>
      <c r="T158">
        <v>4.5</v>
      </c>
      <c r="V158">
        <v>66</v>
      </c>
      <c r="W158">
        <v>141</v>
      </c>
    </row>
    <row r="159" spans="1:23" x14ac:dyDescent="0.25">
      <c r="A159" t="s">
        <v>844</v>
      </c>
      <c r="C159" t="s">
        <v>30</v>
      </c>
      <c r="E159">
        <v>22</v>
      </c>
      <c r="F159">
        <v>72.369609999999994</v>
      </c>
      <c r="G159">
        <v>1</v>
      </c>
      <c r="H159">
        <v>1</v>
      </c>
      <c r="I159" t="s">
        <v>457</v>
      </c>
      <c r="J159" t="s">
        <v>28</v>
      </c>
      <c r="K159" t="s">
        <v>28</v>
      </c>
      <c r="L159" t="s">
        <v>28</v>
      </c>
      <c r="M159" t="s">
        <v>28</v>
      </c>
      <c r="N159">
        <v>1</v>
      </c>
      <c r="O159">
        <v>0.5</v>
      </c>
      <c r="P159">
        <v>1</v>
      </c>
      <c r="Q159">
        <v>1</v>
      </c>
      <c r="R159">
        <v>0</v>
      </c>
      <c r="S159">
        <v>34</v>
      </c>
      <c r="T159">
        <v>4.5</v>
      </c>
      <c r="V159">
        <v>67</v>
      </c>
      <c r="W159">
        <v>139</v>
      </c>
    </row>
    <row r="160" spans="1:23" x14ac:dyDescent="0.25">
      <c r="A160" t="s">
        <v>844</v>
      </c>
      <c r="C160" t="s">
        <v>30</v>
      </c>
      <c r="E160">
        <v>10</v>
      </c>
      <c r="F160">
        <v>72.369609999999994</v>
      </c>
      <c r="G160">
        <v>3</v>
      </c>
      <c r="H160">
        <v>2</v>
      </c>
      <c r="I160" t="s">
        <v>200</v>
      </c>
      <c r="J160" t="s">
        <v>457</v>
      </c>
      <c r="K160" t="s">
        <v>706</v>
      </c>
      <c r="L160" t="s">
        <v>845</v>
      </c>
      <c r="M160" t="s">
        <v>846</v>
      </c>
      <c r="N160">
        <v>3</v>
      </c>
      <c r="O160">
        <v>3</v>
      </c>
      <c r="P160">
        <v>2</v>
      </c>
      <c r="Q160">
        <v>3</v>
      </c>
      <c r="R160">
        <v>3</v>
      </c>
      <c r="S160">
        <v>34</v>
      </c>
      <c r="T160">
        <v>16</v>
      </c>
    </row>
    <row r="161" spans="1:23" x14ac:dyDescent="0.25">
      <c r="A161" t="s">
        <v>800</v>
      </c>
      <c r="C161" t="s">
        <v>30</v>
      </c>
      <c r="E161">
        <v>30</v>
      </c>
      <c r="F161">
        <v>66.464066000000003</v>
      </c>
      <c r="G161">
        <v>0</v>
      </c>
      <c r="H161">
        <v>0</v>
      </c>
      <c r="I161" t="s">
        <v>34</v>
      </c>
      <c r="J161" t="s">
        <v>28</v>
      </c>
      <c r="K161" t="s">
        <v>28</v>
      </c>
      <c r="L161" t="s">
        <v>28</v>
      </c>
      <c r="M161" t="s">
        <v>28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33</v>
      </c>
      <c r="T161">
        <v>0</v>
      </c>
      <c r="V161">
        <v>67</v>
      </c>
      <c r="W161">
        <v>178</v>
      </c>
    </row>
    <row r="162" spans="1:23" x14ac:dyDescent="0.25">
      <c r="A162" t="s">
        <v>800</v>
      </c>
      <c r="C162" t="s">
        <v>30</v>
      </c>
      <c r="E162">
        <v>30</v>
      </c>
      <c r="F162">
        <v>66.464066000000003</v>
      </c>
      <c r="G162">
        <v>0</v>
      </c>
      <c r="H162">
        <v>0</v>
      </c>
      <c r="I162" t="s">
        <v>34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33</v>
      </c>
      <c r="T162">
        <v>0</v>
      </c>
      <c r="V162">
        <v>66</v>
      </c>
      <c r="W162">
        <v>181</v>
      </c>
    </row>
    <row r="163" spans="1:23" x14ac:dyDescent="0.25">
      <c r="A163" t="s">
        <v>494</v>
      </c>
      <c r="C163" t="s">
        <v>26</v>
      </c>
      <c r="E163">
        <v>26</v>
      </c>
      <c r="F163">
        <v>80.128680000000003</v>
      </c>
      <c r="G163">
        <v>0.5</v>
      </c>
      <c r="H163">
        <v>0</v>
      </c>
      <c r="I163" t="s">
        <v>27</v>
      </c>
      <c r="J163" t="s">
        <v>28</v>
      </c>
      <c r="K163" t="s">
        <v>28</v>
      </c>
      <c r="L163" t="s">
        <v>28</v>
      </c>
      <c r="M163" t="s">
        <v>28</v>
      </c>
      <c r="N163">
        <v>0</v>
      </c>
      <c r="O163">
        <v>1</v>
      </c>
      <c r="P163">
        <v>1</v>
      </c>
      <c r="Q163">
        <v>0.5</v>
      </c>
      <c r="R163">
        <v>0</v>
      </c>
      <c r="S163">
        <v>33</v>
      </c>
      <c r="T163">
        <v>2.5</v>
      </c>
      <c r="V163">
        <v>62</v>
      </c>
      <c r="W163">
        <v>112</v>
      </c>
    </row>
    <row r="164" spans="1:23" x14ac:dyDescent="0.25">
      <c r="A164" t="s">
        <v>494</v>
      </c>
      <c r="C164" t="s">
        <v>26</v>
      </c>
      <c r="E164">
        <v>24</v>
      </c>
      <c r="F164">
        <v>80.128680000000003</v>
      </c>
      <c r="G164">
        <v>1</v>
      </c>
      <c r="H164">
        <v>0.5</v>
      </c>
      <c r="I164" t="s">
        <v>27</v>
      </c>
      <c r="J164" t="s">
        <v>36</v>
      </c>
      <c r="K164" t="s">
        <v>28</v>
      </c>
      <c r="L164" t="s">
        <v>28</v>
      </c>
      <c r="M164" t="s">
        <v>28</v>
      </c>
      <c r="N164">
        <v>0.5</v>
      </c>
      <c r="O164">
        <v>2</v>
      </c>
      <c r="P164">
        <v>1</v>
      </c>
      <c r="Q164">
        <v>1</v>
      </c>
      <c r="R164">
        <v>1</v>
      </c>
      <c r="S164">
        <v>33</v>
      </c>
      <c r="T164">
        <v>6</v>
      </c>
      <c r="V164">
        <v>62</v>
      </c>
      <c r="W164">
        <v>102</v>
      </c>
    </row>
    <row r="165" spans="1:23" x14ac:dyDescent="0.25">
      <c r="A165" t="s">
        <v>494</v>
      </c>
      <c r="C165" t="s">
        <v>26</v>
      </c>
      <c r="E165">
        <v>10</v>
      </c>
      <c r="F165">
        <v>80.128680000000003</v>
      </c>
      <c r="G165">
        <v>2</v>
      </c>
      <c r="H165">
        <v>2</v>
      </c>
      <c r="I165" t="s">
        <v>27</v>
      </c>
      <c r="J165" t="s">
        <v>28</v>
      </c>
      <c r="K165" t="s">
        <v>28</v>
      </c>
      <c r="L165" t="s">
        <v>28</v>
      </c>
      <c r="M165" t="s">
        <v>28</v>
      </c>
      <c r="N165">
        <v>2</v>
      </c>
      <c r="O165">
        <v>2</v>
      </c>
      <c r="P165">
        <v>2</v>
      </c>
      <c r="Q165">
        <v>3</v>
      </c>
      <c r="R165">
        <v>1</v>
      </c>
      <c r="S165">
        <v>33</v>
      </c>
      <c r="T165">
        <v>12</v>
      </c>
      <c r="V165">
        <v>62</v>
      </c>
      <c r="W165">
        <v>125</v>
      </c>
    </row>
    <row r="166" spans="1:23" x14ac:dyDescent="0.25">
      <c r="A166" t="s">
        <v>567</v>
      </c>
      <c r="C166" t="s">
        <v>26</v>
      </c>
      <c r="E166">
        <v>30</v>
      </c>
      <c r="F166">
        <v>50.146476999999997</v>
      </c>
      <c r="G166">
        <v>0</v>
      </c>
      <c r="H166">
        <v>0</v>
      </c>
      <c r="I166" t="s">
        <v>34</v>
      </c>
      <c r="J166" t="s">
        <v>28</v>
      </c>
      <c r="K166" t="s">
        <v>28</v>
      </c>
      <c r="L166" t="s">
        <v>28</v>
      </c>
      <c r="M166" t="s">
        <v>28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23</v>
      </c>
      <c r="T166">
        <v>0</v>
      </c>
      <c r="W166">
        <v>132</v>
      </c>
    </row>
    <row r="167" spans="1:23" x14ac:dyDescent="0.25">
      <c r="A167" t="s">
        <v>567</v>
      </c>
      <c r="C167" t="s">
        <v>26</v>
      </c>
      <c r="E167">
        <v>30</v>
      </c>
      <c r="F167">
        <v>50.146476999999997</v>
      </c>
      <c r="G167">
        <v>0</v>
      </c>
      <c r="H167">
        <v>0</v>
      </c>
      <c r="I167" t="s">
        <v>34</v>
      </c>
      <c r="J167" t="s">
        <v>28</v>
      </c>
      <c r="K167" t="s">
        <v>28</v>
      </c>
      <c r="L167" t="s">
        <v>28</v>
      </c>
      <c r="M167" t="s">
        <v>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23</v>
      </c>
      <c r="T167">
        <v>0</v>
      </c>
      <c r="V167">
        <v>63</v>
      </c>
      <c r="W167">
        <v>136</v>
      </c>
    </row>
    <row r="168" spans="1:23" x14ac:dyDescent="0.25">
      <c r="A168" t="s">
        <v>567</v>
      </c>
      <c r="C168" t="s">
        <v>26</v>
      </c>
      <c r="E168">
        <v>29</v>
      </c>
      <c r="F168">
        <v>50.146476999999997</v>
      </c>
      <c r="G168">
        <v>0</v>
      </c>
      <c r="H168">
        <v>0</v>
      </c>
      <c r="I168" t="s">
        <v>34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23</v>
      </c>
      <c r="T168">
        <v>0</v>
      </c>
      <c r="V168">
        <v>63</v>
      </c>
      <c r="W168">
        <v>128</v>
      </c>
    </row>
    <row r="169" spans="1:23" x14ac:dyDescent="0.25">
      <c r="A169" t="s">
        <v>567</v>
      </c>
      <c r="C169" t="s">
        <v>26</v>
      </c>
      <c r="E169">
        <v>30</v>
      </c>
      <c r="F169">
        <v>50.146476999999997</v>
      </c>
      <c r="G169">
        <v>0</v>
      </c>
      <c r="H169">
        <v>0</v>
      </c>
      <c r="I169" t="s">
        <v>34</v>
      </c>
      <c r="J169" t="s">
        <v>42</v>
      </c>
      <c r="K169" t="s">
        <v>28</v>
      </c>
      <c r="L169" t="s">
        <v>28</v>
      </c>
      <c r="M169" t="s">
        <v>28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23</v>
      </c>
      <c r="T169">
        <v>0</v>
      </c>
      <c r="V169">
        <v>63</v>
      </c>
      <c r="W169">
        <v>150</v>
      </c>
    </row>
    <row r="170" spans="1:23" x14ac:dyDescent="0.25">
      <c r="A170" t="s">
        <v>567</v>
      </c>
      <c r="C170" t="s">
        <v>26</v>
      </c>
      <c r="E170">
        <v>29</v>
      </c>
      <c r="F170">
        <v>50.146476999999997</v>
      </c>
      <c r="G170">
        <v>0</v>
      </c>
      <c r="H170">
        <v>0</v>
      </c>
      <c r="I170" t="s">
        <v>34</v>
      </c>
      <c r="J170" t="s">
        <v>38</v>
      </c>
      <c r="K170" t="s">
        <v>337</v>
      </c>
      <c r="L170" t="s">
        <v>28</v>
      </c>
      <c r="M170" t="s">
        <v>28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23</v>
      </c>
      <c r="T170">
        <v>0</v>
      </c>
    </row>
    <row r="171" spans="1:23" x14ac:dyDescent="0.25">
      <c r="A171" t="s">
        <v>1072</v>
      </c>
      <c r="C171" t="s">
        <v>26</v>
      </c>
      <c r="E171">
        <v>29</v>
      </c>
      <c r="F171">
        <v>79.383979999999994</v>
      </c>
      <c r="G171">
        <v>0</v>
      </c>
      <c r="H171">
        <v>0</v>
      </c>
      <c r="I171" t="s">
        <v>34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33</v>
      </c>
      <c r="T171">
        <v>0</v>
      </c>
      <c r="V171">
        <v>62</v>
      </c>
      <c r="W171">
        <v>191</v>
      </c>
    </row>
    <row r="172" spans="1:23" x14ac:dyDescent="0.25">
      <c r="A172" t="s">
        <v>1072</v>
      </c>
      <c r="C172" t="s">
        <v>26</v>
      </c>
      <c r="E172">
        <v>29</v>
      </c>
      <c r="F172">
        <v>79.383979999999994</v>
      </c>
      <c r="G172">
        <v>0</v>
      </c>
      <c r="H172">
        <v>0</v>
      </c>
      <c r="I172" t="s">
        <v>34</v>
      </c>
      <c r="J172" t="s">
        <v>28</v>
      </c>
      <c r="K172" t="s">
        <v>28</v>
      </c>
      <c r="L172" t="s">
        <v>28</v>
      </c>
      <c r="M172" t="s">
        <v>28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</v>
      </c>
      <c r="T172">
        <v>0</v>
      </c>
      <c r="V172">
        <v>62</v>
      </c>
      <c r="W172">
        <v>154</v>
      </c>
    </row>
    <row r="173" spans="1:23" x14ac:dyDescent="0.25">
      <c r="A173" t="s">
        <v>1072</v>
      </c>
      <c r="C173" t="s">
        <v>26</v>
      </c>
      <c r="E173">
        <v>28</v>
      </c>
      <c r="F173">
        <v>79.383979999999994</v>
      </c>
      <c r="G173">
        <v>0</v>
      </c>
      <c r="H173">
        <v>0</v>
      </c>
      <c r="I173" t="s">
        <v>34</v>
      </c>
      <c r="J173" t="s">
        <v>28</v>
      </c>
      <c r="K173" t="s">
        <v>28</v>
      </c>
      <c r="L173" t="s">
        <v>28</v>
      </c>
      <c r="M173" t="s">
        <v>28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33</v>
      </c>
      <c r="T173">
        <v>0</v>
      </c>
      <c r="V173">
        <v>62</v>
      </c>
      <c r="W173">
        <v>154</v>
      </c>
    </row>
    <row r="174" spans="1:23" x14ac:dyDescent="0.25">
      <c r="A174" t="s">
        <v>1093</v>
      </c>
      <c r="C174" t="s">
        <v>26</v>
      </c>
      <c r="E174">
        <v>26</v>
      </c>
      <c r="F174">
        <v>65.043120000000002</v>
      </c>
      <c r="G174">
        <v>0</v>
      </c>
      <c r="H174">
        <v>0</v>
      </c>
      <c r="I174" t="s">
        <v>34</v>
      </c>
      <c r="J174" t="s">
        <v>35</v>
      </c>
      <c r="K174" t="s">
        <v>28</v>
      </c>
      <c r="L174" t="s">
        <v>28</v>
      </c>
      <c r="M174" t="s">
        <v>28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34</v>
      </c>
      <c r="T174">
        <v>0</v>
      </c>
    </row>
    <row r="175" spans="1:23" x14ac:dyDescent="0.25">
      <c r="A175" t="s">
        <v>651</v>
      </c>
      <c r="C175" t="s">
        <v>26</v>
      </c>
      <c r="E175">
        <v>30</v>
      </c>
      <c r="F175">
        <v>75.904174999999995</v>
      </c>
      <c r="G175">
        <v>0.5</v>
      </c>
      <c r="H175">
        <v>0</v>
      </c>
      <c r="I175" t="s">
        <v>52</v>
      </c>
      <c r="J175" t="s">
        <v>258</v>
      </c>
      <c r="K175" t="s">
        <v>41</v>
      </c>
      <c r="L175" t="s">
        <v>28</v>
      </c>
      <c r="M175" t="s">
        <v>28</v>
      </c>
      <c r="N175">
        <v>0.5</v>
      </c>
      <c r="O175">
        <v>0</v>
      </c>
      <c r="P175">
        <v>0.5</v>
      </c>
      <c r="Q175">
        <v>0</v>
      </c>
      <c r="R175">
        <v>0</v>
      </c>
      <c r="S175">
        <v>33</v>
      </c>
      <c r="T175">
        <v>1</v>
      </c>
      <c r="W175">
        <v>140</v>
      </c>
    </row>
    <row r="176" spans="1:23" x14ac:dyDescent="0.25">
      <c r="A176" t="s">
        <v>651</v>
      </c>
      <c r="C176" t="s">
        <v>26</v>
      </c>
      <c r="E176">
        <v>30</v>
      </c>
      <c r="F176">
        <v>75.904174999999995</v>
      </c>
      <c r="G176">
        <v>0.5</v>
      </c>
      <c r="H176">
        <v>0</v>
      </c>
      <c r="I176" t="s">
        <v>75</v>
      </c>
      <c r="J176" t="s">
        <v>119</v>
      </c>
      <c r="K176" t="s">
        <v>35</v>
      </c>
      <c r="L176" t="s">
        <v>28</v>
      </c>
      <c r="M176" t="s">
        <v>28</v>
      </c>
      <c r="N176">
        <v>0.5</v>
      </c>
      <c r="O176">
        <v>0</v>
      </c>
      <c r="P176">
        <v>0.5</v>
      </c>
      <c r="Q176">
        <v>0</v>
      </c>
      <c r="R176">
        <v>0</v>
      </c>
      <c r="S176">
        <v>33</v>
      </c>
      <c r="T176">
        <v>1</v>
      </c>
      <c r="W176">
        <v>149</v>
      </c>
    </row>
    <row r="177" spans="1:23" x14ac:dyDescent="0.25">
      <c r="A177" t="s">
        <v>651</v>
      </c>
      <c r="C177" t="s">
        <v>26</v>
      </c>
      <c r="E177">
        <v>30</v>
      </c>
      <c r="F177">
        <v>75.904174999999995</v>
      </c>
      <c r="G177">
        <v>0</v>
      </c>
      <c r="H177">
        <v>0</v>
      </c>
      <c r="I177" t="s">
        <v>34</v>
      </c>
      <c r="J177" t="s">
        <v>119</v>
      </c>
      <c r="K177" t="s">
        <v>28</v>
      </c>
      <c r="L177" t="s">
        <v>28</v>
      </c>
      <c r="M177" t="s">
        <v>28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33</v>
      </c>
      <c r="T177">
        <v>0</v>
      </c>
      <c r="W177">
        <v>144</v>
      </c>
    </row>
    <row r="178" spans="1:23" x14ac:dyDescent="0.25">
      <c r="A178" t="s">
        <v>651</v>
      </c>
      <c r="C178" t="s">
        <v>26</v>
      </c>
      <c r="E178">
        <v>30</v>
      </c>
      <c r="F178">
        <v>75.904174999999995</v>
      </c>
      <c r="G178">
        <v>0</v>
      </c>
      <c r="H178">
        <v>0</v>
      </c>
      <c r="I178" t="s">
        <v>34</v>
      </c>
      <c r="J178" t="s">
        <v>119</v>
      </c>
      <c r="K178" t="s">
        <v>35</v>
      </c>
      <c r="L178" t="s">
        <v>28</v>
      </c>
      <c r="M178" t="s">
        <v>28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33</v>
      </c>
      <c r="T178">
        <v>0</v>
      </c>
      <c r="W178">
        <v>144</v>
      </c>
    </row>
    <row r="179" spans="1:23" x14ac:dyDescent="0.25">
      <c r="A179" t="s">
        <v>651</v>
      </c>
      <c r="C179" t="s">
        <v>26</v>
      </c>
      <c r="E179">
        <v>28</v>
      </c>
      <c r="F179">
        <v>75.904174999999995</v>
      </c>
      <c r="G179">
        <v>0</v>
      </c>
      <c r="H179">
        <v>0</v>
      </c>
      <c r="I179" t="s">
        <v>34</v>
      </c>
      <c r="J179" t="s">
        <v>119</v>
      </c>
      <c r="K179" t="s">
        <v>28</v>
      </c>
      <c r="L179" t="s">
        <v>28</v>
      </c>
      <c r="M179" t="s">
        <v>28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33</v>
      </c>
      <c r="T179">
        <v>0</v>
      </c>
      <c r="V179">
        <v>64</v>
      </c>
      <c r="W179">
        <v>146</v>
      </c>
    </row>
    <row r="180" spans="1:23" x14ac:dyDescent="0.25">
      <c r="A180" t="s">
        <v>651</v>
      </c>
      <c r="C180" t="s">
        <v>26</v>
      </c>
      <c r="E180">
        <v>27</v>
      </c>
      <c r="F180">
        <v>75.904174999999995</v>
      </c>
      <c r="G180">
        <v>0</v>
      </c>
      <c r="H180">
        <v>0</v>
      </c>
      <c r="I180" t="s">
        <v>34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33</v>
      </c>
      <c r="T180">
        <v>0</v>
      </c>
      <c r="V180">
        <v>64</v>
      </c>
      <c r="W180">
        <v>146</v>
      </c>
    </row>
    <row r="181" spans="1:23" x14ac:dyDescent="0.25">
      <c r="A181" t="s">
        <v>651</v>
      </c>
      <c r="C181" t="s">
        <v>26</v>
      </c>
      <c r="E181">
        <v>29</v>
      </c>
      <c r="F181">
        <v>75.904174999999995</v>
      </c>
      <c r="G181">
        <v>0</v>
      </c>
      <c r="H181">
        <v>0</v>
      </c>
      <c r="I181" t="s">
        <v>34</v>
      </c>
      <c r="J181" t="s">
        <v>119</v>
      </c>
      <c r="K181" t="s">
        <v>28</v>
      </c>
      <c r="L181" t="s">
        <v>28</v>
      </c>
      <c r="M181" t="s">
        <v>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33</v>
      </c>
      <c r="T181">
        <v>0</v>
      </c>
      <c r="V181">
        <v>64</v>
      </c>
      <c r="W181">
        <v>146</v>
      </c>
    </row>
    <row r="182" spans="1:23" x14ac:dyDescent="0.25">
      <c r="A182" t="s">
        <v>651</v>
      </c>
      <c r="C182" t="s">
        <v>26</v>
      </c>
      <c r="E182">
        <v>28</v>
      </c>
      <c r="F182">
        <v>75.904174999999995</v>
      </c>
      <c r="G182">
        <v>0</v>
      </c>
      <c r="H182">
        <v>0</v>
      </c>
      <c r="I182" t="s">
        <v>34</v>
      </c>
      <c r="J182" t="s">
        <v>28</v>
      </c>
      <c r="K182" t="s">
        <v>28</v>
      </c>
      <c r="L182" t="s">
        <v>28</v>
      </c>
      <c r="M182" t="s">
        <v>28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33</v>
      </c>
      <c r="T182">
        <v>0</v>
      </c>
      <c r="V182">
        <v>64</v>
      </c>
      <c r="W182">
        <v>143</v>
      </c>
    </row>
    <row r="183" spans="1:23" x14ac:dyDescent="0.25">
      <c r="A183" t="s">
        <v>651</v>
      </c>
      <c r="C183" t="s">
        <v>26</v>
      </c>
      <c r="E183">
        <v>30</v>
      </c>
      <c r="F183">
        <v>75.904174999999995</v>
      </c>
      <c r="G183">
        <v>0</v>
      </c>
      <c r="H183">
        <v>0</v>
      </c>
      <c r="I183" t="s">
        <v>34</v>
      </c>
      <c r="J183" t="s">
        <v>96</v>
      </c>
      <c r="K183" t="s">
        <v>28</v>
      </c>
      <c r="L183" t="s">
        <v>28</v>
      </c>
      <c r="M183" t="s">
        <v>28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33</v>
      </c>
      <c r="T183">
        <v>0</v>
      </c>
      <c r="V183">
        <v>64</v>
      </c>
      <c r="W183">
        <v>132</v>
      </c>
    </row>
    <row r="184" spans="1:23" x14ac:dyDescent="0.25">
      <c r="A184" t="s">
        <v>651</v>
      </c>
      <c r="C184" t="s">
        <v>26</v>
      </c>
      <c r="E184">
        <v>28</v>
      </c>
      <c r="F184">
        <v>75.904174999999995</v>
      </c>
      <c r="G184">
        <v>0</v>
      </c>
      <c r="H184">
        <v>0</v>
      </c>
      <c r="I184" t="s">
        <v>34</v>
      </c>
      <c r="J184" t="s">
        <v>41</v>
      </c>
      <c r="K184" t="s">
        <v>28</v>
      </c>
      <c r="L184" t="s">
        <v>28</v>
      </c>
      <c r="M184" t="s">
        <v>28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33</v>
      </c>
      <c r="T184">
        <v>0</v>
      </c>
      <c r="V184">
        <v>64</v>
      </c>
      <c r="W184">
        <v>137</v>
      </c>
    </row>
    <row r="185" spans="1:23" x14ac:dyDescent="0.25">
      <c r="A185" t="s">
        <v>651</v>
      </c>
      <c r="C185" t="s">
        <v>26</v>
      </c>
      <c r="E185">
        <v>28</v>
      </c>
      <c r="F185">
        <v>75.904174999999995</v>
      </c>
      <c r="G185">
        <v>0.5</v>
      </c>
      <c r="H185">
        <v>0</v>
      </c>
      <c r="I185" t="s">
        <v>52</v>
      </c>
      <c r="J185" t="s">
        <v>41</v>
      </c>
      <c r="K185" t="s">
        <v>28</v>
      </c>
      <c r="L185" t="s">
        <v>28</v>
      </c>
      <c r="M185" t="s">
        <v>28</v>
      </c>
      <c r="N185">
        <v>0</v>
      </c>
      <c r="O185">
        <v>0</v>
      </c>
      <c r="P185">
        <v>0.5</v>
      </c>
      <c r="Q185">
        <v>0</v>
      </c>
      <c r="R185">
        <v>0</v>
      </c>
      <c r="S185">
        <v>33</v>
      </c>
      <c r="T185">
        <v>0.5</v>
      </c>
      <c r="V185">
        <v>64</v>
      </c>
      <c r="W185">
        <v>141</v>
      </c>
    </row>
    <row r="186" spans="1:23" x14ac:dyDescent="0.25">
      <c r="A186" t="s">
        <v>651</v>
      </c>
      <c r="C186" t="s">
        <v>26</v>
      </c>
      <c r="E186">
        <v>25</v>
      </c>
      <c r="F186">
        <v>75.904174999999995</v>
      </c>
      <c r="G186">
        <v>0.5</v>
      </c>
      <c r="H186">
        <v>0.5</v>
      </c>
      <c r="I186" t="s">
        <v>27</v>
      </c>
      <c r="J186" t="s">
        <v>147</v>
      </c>
      <c r="K186" t="s">
        <v>41</v>
      </c>
      <c r="L186" t="s">
        <v>405</v>
      </c>
      <c r="M186" t="s">
        <v>28</v>
      </c>
      <c r="N186">
        <v>0.5</v>
      </c>
      <c r="O186">
        <v>0.5</v>
      </c>
      <c r="P186">
        <v>0.5</v>
      </c>
      <c r="Q186">
        <v>0</v>
      </c>
      <c r="R186">
        <v>0</v>
      </c>
      <c r="S186">
        <v>33</v>
      </c>
      <c r="T186">
        <v>2</v>
      </c>
      <c r="V186">
        <v>63</v>
      </c>
      <c r="W186">
        <v>124</v>
      </c>
    </row>
    <row r="187" spans="1:23" x14ac:dyDescent="0.25">
      <c r="A187" t="s">
        <v>718</v>
      </c>
      <c r="C187" t="s">
        <v>26</v>
      </c>
      <c r="E187">
        <v>30</v>
      </c>
      <c r="F187">
        <v>66.250510000000006</v>
      </c>
      <c r="G187">
        <v>0</v>
      </c>
      <c r="H187">
        <v>0</v>
      </c>
      <c r="I187" t="s">
        <v>34</v>
      </c>
      <c r="J187" t="s">
        <v>28</v>
      </c>
      <c r="K187" t="s">
        <v>28</v>
      </c>
      <c r="L187" t="s">
        <v>28</v>
      </c>
      <c r="M187" t="s">
        <v>28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23</v>
      </c>
      <c r="T187">
        <v>0</v>
      </c>
      <c r="V187">
        <v>66</v>
      </c>
      <c r="W187">
        <v>292</v>
      </c>
    </row>
    <row r="188" spans="1:23" x14ac:dyDescent="0.25">
      <c r="A188" t="s">
        <v>718</v>
      </c>
      <c r="C188" t="s">
        <v>26</v>
      </c>
      <c r="E188">
        <v>30</v>
      </c>
      <c r="F188">
        <v>66.250510000000006</v>
      </c>
      <c r="G188">
        <v>0</v>
      </c>
      <c r="H188">
        <v>0</v>
      </c>
      <c r="I188" t="s">
        <v>34</v>
      </c>
      <c r="J188" t="s">
        <v>28</v>
      </c>
      <c r="K188" t="s">
        <v>28</v>
      </c>
      <c r="L188" t="s">
        <v>28</v>
      </c>
      <c r="M188" t="s">
        <v>28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23</v>
      </c>
      <c r="T188">
        <v>0</v>
      </c>
      <c r="V188">
        <v>65</v>
      </c>
      <c r="W188">
        <v>263</v>
      </c>
    </row>
    <row r="189" spans="1:23" x14ac:dyDescent="0.25">
      <c r="A189" t="s">
        <v>718</v>
      </c>
      <c r="C189" t="s">
        <v>26</v>
      </c>
      <c r="E189">
        <v>27</v>
      </c>
      <c r="F189">
        <v>66.250510000000006</v>
      </c>
      <c r="G189">
        <v>0</v>
      </c>
      <c r="H189">
        <v>0</v>
      </c>
      <c r="I189" t="s">
        <v>34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23</v>
      </c>
      <c r="T189">
        <v>0</v>
      </c>
      <c r="V189">
        <v>66</v>
      </c>
      <c r="W189">
        <v>287</v>
      </c>
    </row>
    <row r="190" spans="1:23" x14ac:dyDescent="0.25">
      <c r="A190" t="s">
        <v>718</v>
      </c>
      <c r="C190" t="s">
        <v>26</v>
      </c>
      <c r="E190">
        <v>30</v>
      </c>
      <c r="F190">
        <v>66.250510000000006</v>
      </c>
      <c r="G190">
        <v>0</v>
      </c>
      <c r="H190">
        <v>0</v>
      </c>
      <c r="I190" t="s">
        <v>34</v>
      </c>
      <c r="J190" t="s">
        <v>28</v>
      </c>
      <c r="K190" t="s">
        <v>28</v>
      </c>
      <c r="L190" t="s">
        <v>28</v>
      </c>
      <c r="M190" t="s">
        <v>28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23</v>
      </c>
      <c r="T190">
        <v>0</v>
      </c>
      <c r="V190">
        <v>65</v>
      </c>
      <c r="W190">
        <v>298</v>
      </c>
    </row>
    <row r="191" spans="1:23" x14ac:dyDescent="0.25">
      <c r="A191" t="s">
        <v>654</v>
      </c>
      <c r="C191" t="s">
        <v>26</v>
      </c>
      <c r="E191">
        <v>29</v>
      </c>
      <c r="F191">
        <v>58.792605999999999</v>
      </c>
      <c r="G191">
        <v>0</v>
      </c>
      <c r="H191">
        <v>0</v>
      </c>
      <c r="I191" t="s">
        <v>34</v>
      </c>
      <c r="J191" t="s">
        <v>28</v>
      </c>
      <c r="K191" t="s">
        <v>28</v>
      </c>
      <c r="L191" t="s">
        <v>28</v>
      </c>
      <c r="M191" t="s">
        <v>28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23</v>
      </c>
      <c r="T191">
        <v>0</v>
      </c>
      <c r="V191">
        <v>60</v>
      </c>
      <c r="W191">
        <v>145</v>
      </c>
    </row>
    <row r="192" spans="1:23" x14ac:dyDescent="0.25">
      <c r="A192" t="s">
        <v>654</v>
      </c>
      <c r="C192" t="s">
        <v>26</v>
      </c>
      <c r="E192">
        <v>30</v>
      </c>
      <c r="F192">
        <v>58.792605999999999</v>
      </c>
      <c r="G192">
        <v>0</v>
      </c>
      <c r="H192">
        <v>0</v>
      </c>
      <c r="I192" t="s">
        <v>34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23</v>
      </c>
      <c r="T192">
        <v>0</v>
      </c>
      <c r="V192">
        <v>60</v>
      </c>
      <c r="W192">
        <v>154</v>
      </c>
    </row>
    <row r="193" spans="1:23" x14ac:dyDescent="0.25">
      <c r="A193" t="s">
        <v>559</v>
      </c>
      <c r="C193" t="s">
        <v>26</v>
      </c>
      <c r="E193">
        <v>30</v>
      </c>
      <c r="F193">
        <v>57.511294999999997</v>
      </c>
      <c r="G193">
        <v>0</v>
      </c>
      <c r="H193">
        <v>0</v>
      </c>
      <c r="I193" t="s">
        <v>34</v>
      </c>
      <c r="J193" t="s">
        <v>337</v>
      </c>
      <c r="K193" t="s">
        <v>28</v>
      </c>
      <c r="L193" t="s">
        <v>28</v>
      </c>
      <c r="M193" t="s">
        <v>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34</v>
      </c>
      <c r="T193">
        <v>0</v>
      </c>
      <c r="W193">
        <v>128</v>
      </c>
    </row>
    <row r="194" spans="1:23" x14ac:dyDescent="0.25">
      <c r="A194" t="s">
        <v>559</v>
      </c>
      <c r="C194" t="s">
        <v>26</v>
      </c>
      <c r="E194">
        <v>30</v>
      </c>
      <c r="F194">
        <v>57.511294999999997</v>
      </c>
      <c r="G194">
        <v>0</v>
      </c>
      <c r="H194">
        <v>0</v>
      </c>
      <c r="I194" t="s">
        <v>34</v>
      </c>
      <c r="J194" t="s">
        <v>28</v>
      </c>
      <c r="K194" t="s">
        <v>28</v>
      </c>
      <c r="L194" t="s">
        <v>28</v>
      </c>
      <c r="M194" t="s">
        <v>28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34</v>
      </c>
      <c r="T194">
        <v>0</v>
      </c>
      <c r="W194">
        <v>132</v>
      </c>
    </row>
    <row r="195" spans="1:23" x14ac:dyDescent="0.25">
      <c r="A195" t="s">
        <v>559</v>
      </c>
      <c r="C195" t="s">
        <v>26</v>
      </c>
      <c r="E195">
        <v>30</v>
      </c>
      <c r="F195">
        <v>57.511294999999997</v>
      </c>
      <c r="G195">
        <v>0</v>
      </c>
      <c r="H195">
        <v>0</v>
      </c>
      <c r="I195" t="s">
        <v>34</v>
      </c>
      <c r="J195" t="s">
        <v>41</v>
      </c>
      <c r="K195" t="s">
        <v>28</v>
      </c>
      <c r="L195" t="s">
        <v>28</v>
      </c>
      <c r="M195" t="s">
        <v>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34</v>
      </c>
      <c r="T195">
        <v>0</v>
      </c>
      <c r="V195">
        <v>67</v>
      </c>
      <c r="W195">
        <v>134</v>
      </c>
    </row>
    <row r="196" spans="1:23" x14ac:dyDescent="0.25">
      <c r="A196" t="s">
        <v>559</v>
      </c>
      <c r="C196" t="s">
        <v>26</v>
      </c>
      <c r="E196">
        <v>30</v>
      </c>
      <c r="F196">
        <v>57.511294999999997</v>
      </c>
      <c r="G196">
        <v>0</v>
      </c>
      <c r="H196">
        <v>0</v>
      </c>
      <c r="I196" t="s">
        <v>34</v>
      </c>
      <c r="J196" t="s">
        <v>28</v>
      </c>
      <c r="K196" t="s">
        <v>28</v>
      </c>
      <c r="L196" t="s">
        <v>28</v>
      </c>
      <c r="M196" t="s">
        <v>28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34</v>
      </c>
      <c r="T196">
        <v>0</v>
      </c>
      <c r="V196">
        <v>67</v>
      </c>
      <c r="W196">
        <v>136</v>
      </c>
    </row>
    <row r="197" spans="1:23" x14ac:dyDescent="0.25">
      <c r="A197" t="s">
        <v>559</v>
      </c>
      <c r="C197" t="s">
        <v>26</v>
      </c>
      <c r="E197">
        <v>30</v>
      </c>
      <c r="F197">
        <v>57.511294999999997</v>
      </c>
      <c r="G197">
        <v>0</v>
      </c>
      <c r="H197">
        <v>0</v>
      </c>
      <c r="I197" t="s">
        <v>34</v>
      </c>
      <c r="J197" t="s">
        <v>28</v>
      </c>
      <c r="K197" t="s">
        <v>28</v>
      </c>
      <c r="L197" t="s">
        <v>28</v>
      </c>
      <c r="M197" t="s">
        <v>28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34</v>
      </c>
      <c r="T197">
        <v>0</v>
      </c>
      <c r="V197">
        <v>67</v>
      </c>
      <c r="W197">
        <v>145</v>
      </c>
    </row>
    <row r="198" spans="1:23" x14ac:dyDescent="0.25">
      <c r="A198" t="s">
        <v>559</v>
      </c>
      <c r="C198" t="s">
        <v>26</v>
      </c>
      <c r="E198">
        <v>30</v>
      </c>
      <c r="F198">
        <v>57.511294999999997</v>
      </c>
      <c r="G198">
        <v>0</v>
      </c>
      <c r="H198">
        <v>0</v>
      </c>
      <c r="I198" t="s">
        <v>34</v>
      </c>
      <c r="J198" t="s">
        <v>41</v>
      </c>
      <c r="K198" t="s">
        <v>42</v>
      </c>
      <c r="L198" t="s">
        <v>28</v>
      </c>
      <c r="M198" t="s">
        <v>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34</v>
      </c>
      <c r="T198">
        <v>0</v>
      </c>
      <c r="V198">
        <v>67</v>
      </c>
      <c r="W198">
        <v>142</v>
      </c>
    </row>
    <row r="199" spans="1:23" x14ac:dyDescent="0.25">
      <c r="A199" t="s">
        <v>559</v>
      </c>
      <c r="C199" t="s">
        <v>26</v>
      </c>
      <c r="E199">
        <v>30</v>
      </c>
      <c r="F199">
        <v>57.511294999999997</v>
      </c>
      <c r="G199">
        <v>0</v>
      </c>
      <c r="H199">
        <v>0</v>
      </c>
      <c r="I199" t="s">
        <v>34</v>
      </c>
      <c r="J199" t="s">
        <v>35</v>
      </c>
      <c r="K199" t="s">
        <v>337</v>
      </c>
      <c r="L199" t="s">
        <v>28</v>
      </c>
      <c r="M199" t="s">
        <v>28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34</v>
      </c>
      <c r="T199">
        <v>0</v>
      </c>
      <c r="V199">
        <v>66</v>
      </c>
      <c r="W199">
        <v>142</v>
      </c>
    </row>
    <row r="200" spans="1:23" x14ac:dyDescent="0.25">
      <c r="A200" t="s">
        <v>559</v>
      </c>
      <c r="C200" t="s">
        <v>26</v>
      </c>
      <c r="E200">
        <v>30</v>
      </c>
      <c r="F200">
        <v>57.511294999999997</v>
      </c>
      <c r="G200">
        <v>0</v>
      </c>
      <c r="H200">
        <v>0</v>
      </c>
      <c r="I200" t="s">
        <v>34</v>
      </c>
      <c r="J200" t="s">
        <v>35</v>
      </c>
      <c r="K200" t="s">
        <v>337</v>
      </c>
      <c r="L200" t="s">
        <v>28</v>
      </c>
      <c r="M200" t="s">
        <v>28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34</v>
      </c>
      <c r="T200">
        <v>0</v>
      </c>
      <c r="V200">
        <v>67</v>
      </c>
      <c r="W200">
        <v>138</v>
      </c>
    </row>
    <row r="201" spans="1:23" x14ac:dyDescent="0.25">
      <c r="A201" t="s">
        <v>559</v>
      </c>
      <c r="C201" t="s">
        <v>26</v>
      </c>
      <c r="E201">
        <v>30</v>
      </c>
      <c r="F201">
        <v>57.511294999999997</v>
      </c>
      <c r="G201">
        <v>0</v>
      </c>
      <c r="H201">
        <v>0</v>
      </c>
      <c r="I201" t="s">
        <v>34</v>
      </c>
      <c r="J201" t="s">
        <v>41</v>
      </c>
      <c r="K201" t="s">
        <v>28</v>
      </c>
      <c r="L201" t="s">
        <v>28</v>
      </c>
      <c r="M201" t="s">
        <v>28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34</v>
      </c>
      <c r="T201">
        <v>0</v>
      </c>
      <c r="V201">
        <v>66</v>
      </c>
      <c r="W201">
        <v>135</v>
      </c>
    </row>
    <row r="202" spans="1:23" x14ac:dyDescent="0.25">
      <c r="A202" t="s">
        <v>688</v>
      </c>
      <c r="C202" t="s">
        <v>26</v>
      </c>
      <c r="E202">
        <v>30</v>
      </c>
      <c r="F202">
        <v>73.221085000000002</v>
      </c>
      <c r="G202">
        <v>0</v>
      </c>
      <c r="H202">
        <v>0</v>
      </c>
      <c r="I202" t="s">
        <v>34</v>
      </c>
      <c r="J202" t="s">
        <v>28</v>
      </c>
      <c r="K202" t="s">
        <v>28</v>
      </c>
      <c r="L202" t="s">
        <v>28</v>
      </c>
      <c r="M202" t="s">
        <v>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34</v>
      </c>
      <c r="T202">
        <v>0</v>
      </c>
      <c r="V202">
        <v>61</v>
      </c>
      <c r="W202">
        <v>144</v>
      </c>
    </row>
    <row r="203" spans="1:23" x14ac:dyDescent="0.25">
      <c r="A203" t="s">
        <v>688</v>
      </c>
      <c r="C203" t="s">
        <v>26</v>
      </c>
      <c r="E203">
        <v>30</v>
      </c>
      <c r="F203">
        <v>73.221085000000002</v>
      </c>
      <c r="G203">
        <v>0</v>
      </c>
      <c r="H203">
        <v>0</v>
      </c>
      <c r="I203" t="s">
        <v>34</v>
      </c>
      <c r="J203" t="s">
        <v>35</v>
      </c>
      <c r="K203" t="s">
        <v>28</v>
      </c>
      <c r="L203" t="s">
        <v>28</v>
      </c>
      <c r="M203" t="s">
        <v>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34</v>
      </c>
      <c r="T203">
        <v>0</v>
      </c>
      <c r="V203">
        <v>60</v>
      </c>
      <c r="W203">
        <v>149</v>
      </c>
    </row>
    <row r="204" spans="1:23" x14ac:dyDescent="0.25">
      <c r="A204" t="s">
        <v>59</v>
      </c>
      <c r="C204" t="s">
        <v>26</v>
      </c>
      <c r="E204">
        <v>30</v>
      </c>
      <c r="F204">
        <v>67.542779999999993</v>
      </c>
      <c r="G204">
        <v>0</v>
      </c>
      <c r="H204">
        <v>0</v>
      </c>
      <c r="I204" t="s">
        <v>34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>
        <v>0.5</v>
      </c>
      <c r="P204">
        <v>0</v>
      </c>
      <c r="Q204">
        <v>0</v>
      </c>
      <c r="R204">
        <v>0</v>
      </c>
      <c r="S204">
        <v>33</v>
      </c>
      <c r="T204">
        <v>0.5</v>
      </c>
      <c r="W204">
        <v>110</v>
      </c>
    </row>
    <row r="205" spans="1:23" x14ac:dyDescent="0.25">
      <c r="A205" t="s">
        <v>59</v>
      </c>
      <c r="C205" t="s">
        <v>26</v>
      </c>
      <c r="E205">
        <v>29</v>
      </c>
      <c r="F205">
        <v>67.542779999999993</v>
      </c>
      <c r="G205">
        <v>0</v>
      </c>
      <c r="H205">
        <v>0</v>
      </c>
      <c r="I205" t="s">
        <v>34</v>
      </c>
      <c r="J205" t="s">
        <v>38</v>
      </c>
      <c r="K205" t="s">
        <v>28</v>
      </c>
      <c r="L205" t="s">
        <v>28</v>
      </c>
      <c r="M205" t="s">
        <v>28</v>
      </c>
      <c r="N205">
        <v>0</v>
      </c>
      <c r="O205">
        <v>0.5</v>
      </c>
      <c r="P205">
        <v>0</v>
      </c>
      <c r="Q205">
        <v>0</v>
      </c>
      <c r="R205">
        <v>0</v>
      </c>
      <c r="S205">
        <v>33</v>
      </c>
      <c r="T205">
        <v>0.5</v>
      </c>
      <c r="W205">
        <v>112</v>
      </c>
    </row>
    <row r="206" spans="1:23" x14ac:dyDescent="0.25">
      <c r="A206" t="s">
        <v>59</v>
      </c>
      <c r="C206" t="s">
        <v>26</v>
      </c>
      <c r="E206">
        <v>30</v>
      </c>
      <c r="F206">
        <v>67.542779999999993</v>
      </c>
      <c r="G206">
        <v>0</v>
      </c>
      <c r="H206">
        <v>0</v>
      </c>
      <c r="I206" t="s">
        <v>34</v>
      </c>
      <c r="J206" t="s">
        <v>28</v>
      </c>
      <c r="K206" t="s">
        <v>28</v>
      </c>
      <c r="L206" t="s">
        <v>28</v>
      </c>
      <c r="M206" t="s">
        <v>28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33</v>
      </c>
      <c r="T206">
        <v>0</v>
      </c>
      <c r="W206">
        <v>109</v>
      </c>
    </row>
    <row r="207" spans="1:23" x14ac:dyDescent="0.25">
      <c r="A207" t="s">
        <v>59</v>
      </c>
      <c r="C207" t="s">
        <v>26</v>
      </c>
      <c r="E207">
        <v>27</v>
      </c>
      <c r="F207">
        <v>67.542779999999993</v>
      </c>
      <c r="G207">
        <v>0</v>
      </c>
      <c r="H207">
        <v>0</v>
      </c>
      <c r="I207" t="s">
        <v>34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33</v>
      </c>
      <c r="T207">
        <v>0</v>
      </c>
      <c r="W207">
        <v>110</v>
      </c>
    </row>
    <row r="208" spans="1:23" x14ac:dyDescent="0.25">
      <c r="A208" t="s">
        <v>59</v>
      </c>
      <c r="C208" t="s">
        <v>26</v>
      </c>
      <c r="E208">
        <v>28</v>
      </c>
      <c r="F208">
        <v>67.542779999999993</v>
      </c>
      <c r="G208">
        <v>0</v>
      </c>
      <c r="H208">
        <v>0</v>
      </c>
      <c r="I208" t="s">
        <v>34</v>
      </c>
      <c r="J208" t="s">
        <v>28</v>
      </c>
      <c r="K208" t="s">
        <v>28</v>
      </c>
      <c r="L208" t="s">
        <v>28</v>
      </c>
      <c r="M208" t="s">
        <v>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33</v>
      </c>
      <c r="T208">
        <v>0</v>
      </c>
      <c r="W208">
        <v>107</v>
      </c>
    </row>
    <row r="209" spans="1:23" x14ac:dyDescent="0.25">
      <c r="A209" t="s">
        <v>59</v>
      </c>
      <c r="C209" t="s">
        <v>26</v>
      </c>
      <c r="E209">
        <v>28</v>
      </c>
      <c r="F209">
        <v>67.542779999999993</v>
      </c>
      <c r="G209">
        <v>0</v>
      </c>
      <c r="H209">
        <v>0</v>
      </c>
      <c r="I209" t="s">
        <v>34</v>
      </c>
      <c r="J209" t="s">
        <v>28</v>
      </c>
      <c r="K209" t="s">
        <v>28</v>
      </c>
      <c r="L209" t="s">
        <v>28</v>
      </c>
      <c r="M209" t="s">
        <v>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33</v>
      </c>
      <c r="T209">
        <v>0</v>
      </c>
    </row>
    <row r="210" spans="1:23" x14ac:dyDescent="0.25">
      <c r="A210" t="s">
        <v>59</v>
      </c>
      <c r="C210" t="s">
        <v>26</v>
      </c>
      <c r="E210">
        <v>28</v>
      </c>
      <c r="F210">
        <v>67.542779999999993</v>
      </c>
      <c r="G210">
        <v>0</v>
      </c>
      <c r="H210">
        <v>0</v>
      </c>
      <c r="I210" t="s">
        <v>34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33</v>
      </c>
      <c r="T210">
        <v>0</v>
      </c>
      <c r="W210">
        <v>155</v>
      </c>
    </row>
    <row r="211" spans="1:23" x14ac:dyDescent="0.25">
      <c r="A211" t="s">
        <v>59</v>
      </c>
      <c r="C211" t="s">
        <v>26</v>
      </c>
      <c r="E211">
        <v>28</v>
      </c>
      <c r="F211">
        <v>67.542779999999993</v>
      </c>
      <c r="G211">
        <v>0.5</v>
      </c>
      <c r="H211">
        <v>0</v>
      </c>
      <c r="I211" t="s">
        <v>27</v>
      </c>
      <c r="J211" t="s">
        <v>28</v>
      </c>
      <c r="K211" t="s">
        <v>28</v>
      </c>
      <c r="L211" t="s">
        <v>28</v>
      </c>
      <c r="M211" t="s">
        <v>28</v>
      </c>
      <c r="N211">
        <v>0</v>
      </c>
      <c r="O211">
        <v>0</v>
      </c>
      <c r="P211">
        <v>0.5</v>
      </c>
      <c r="Q211">
        <v>0</v>
      </c>
      <c r="R211">
        <v>0</v>
      </c>
      <c r="S211">
        <v>33</v>
      </c>
      <c r="T211">
        <v>0.5</v>
      </c>
      <c r="W211">
        <v>112</v>
      </c>
    </row>
    <row r="212" spans="1:23" x14ac:dyDescent="0.25">
      <c r="A212" t="s">
        <v>59</v>
      </c>
      <c r="C212" t="s">
        <v>26</v>
      </c>
      <c r="E212">
        <v>30</v>
      </c>
      <c r="F212">
        <v>67.542779999999993</v>
      </c>
      <c r="G212">
        <v>0.5</v>
      </c>
      <c r="H212">
        <v>0</v>
      </c>
      <c r="I212" t="s">
        <v>75</v>
      </c>
      <c r="J212" t="s">
        <v>28</v>
      </c>
      <c r="K212" t="s">
        <v>28</v>
      </c>
      <c r="L212" t="s">
        <v>28</v>
      </c>
      <c r="M212" t="s">
        <v>28</v>
      </c>
      <c r="N212">
        <v>0</v>
      </c>
      <c r="O212">
        <v>0.5</v>
      </c>
      <c r="P212">
        <v>0.5</v>
      </c>
      <c r="Q212">
        <v>0</v>
      </c>
      <c r="R212">
        <v>0</v>
      </c>
      <c r="S212">
        <v>33</v>
      </c>
      <c r="T212">
        <v>1</v>
      </c>
      <c r="V212">
        <v>62</v>
      </c>
      <c r="W212">
        <v>110</v>
      </c>
    </row>
    <row r="213" spans="1:23" x14ac:dyDescent="0.25">
      <c r="A213" t="s">
        <v>59</v>
      </c>
      <c r="C213" t="s">
        <v>26</v>
      </c>
      <c r="E213">
        <v>29</v>
      </c>
      <c r="F213">
        <v>67.542779999999993</v>
      </c>
      <c r="G213">
        <v>0.5</v>
      </c>
      <c r="H213">
        <v>0</v>
      </c>
      <c r="I213" t="s">
        <v>52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>
        <v>0.5</v>
      </c>
      <c r="P213">
        <v>0.5</v>
      </c>
      <c r="Q213">
        <v>0</v>
      </c>
      <c r="R213">
        <v>0</v>
      </c>
      <c r="S213">
        <v>33</v>
      </c>
      <c r="T213">
        <v>1</v>
      </c>
      <c r="V213">
        <v>62</v>
      </c>
      <c r="W213">
        <v>108</v>
      </c>
    </row>
    <row r="214" spans="1:23" x14ac:dyDescent="0.25">
      <c r="A214" t="s">
        <v>59</v>
      </c>
      <c r="C214" t="s">
        <v>26</v>
      </c>
      <c r="E214">
        <v>30</v>
      </c>
      <c r="F214">
        <v>67.542779999999993</v>
      </c>
      <c r="G214">
        <v>0</v>
      </c>
      <c r="H214">
        <v>0</v>
      </c>
      <c r="I214" t="s">
        <v>34</v>
      </c>
      <c r="J214" t="s">
        <v>28</v>
      </c>
      <c r="K214" t="s">
        <v>28</v>
      </c>
      <c r="L214" t="s">
        <v>28</v>
      </c>
      <c r="M214" t="s">
        <v>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33</v>
      </c>
      <c r="T214">
        <v>0</v>
      </c>
      <c r="V214">
        <v>62</v>
      </c>
      <c r="W214">
        <v>102</v>
      </c>
    </row>
    <row r="215" spans="1:23" x14ac:dyDescent="0.25">
      <c r="A215" t="s">
        <v>59</v>
      </c>
      <c r="C215" t="s">
        <v>26</v>
      </c>
      <c r="E215">
        <v>28</v>
      </c>
      <c r="F215">
        <v>67.542779999999993</v>
      </c>
      <c r="G215">
        <v>0.5</v>
      </c>
      <c r="H215">
        <v>0</v>
      </c>
      <c r="I215" t="s">
        <v>52</v>
      </c>
      <c r="J215" t="s">
        <v>28</v>
      </c>
      <c r="K215" t="s">
        <v>28</v>
      </c>
      <c r="L215" t="s">
        <v>28</v>
      </c>
      <c r="M215" t="s">
        <v>28</v>
      </c>
      <c r="N215">
        <v>0</v>
      </c>
      <c r="O215">
        <v>0.5</v>
      </c>
      <c r="P215">
        <v>0.5</v>
      </c>
      <c r="Q215">
        <v>0</v>
      </c>
      <c r="R215">
        <v>0</v>
      </c>
      <c r="S215">
        <v>33</v>
      </c>
      <c r="T215">
        <v>1</v>
      </c>
      <c r="V215">
        <v>62</v>
      </c>
      <c r="W215">
        <v>103</v>
      </c>
    </row>
    <row r="216" spans="1:23" x14ac:dyDescent="0.25">
      <c r="A216" t="s">
        <v>59</v>
      </c>
      <c r="C216" t="s">
        <v>26</v>
      </c>
      <c r="E216">
        <v>29</v>
      </c>
      <c r="F216">
        <v>67.542779999999993</v>
      </c>
      <c r="G216">
        <v>0</v>
      </c>
      <c r="H216">
        <v>0</v>
      </c>
      <c r="I216" t="s">
        <v>34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33</v>
      </c>
      <c r="T216">
        <v>0</v>
      </c>
      <c r="V216">
        <v>61</v>
      </c>
      <c r="W216">
        <v>96</v>
      </c>
    </row>
    <row r="217" spans="1:23" x14ac:dyDescent="0.25">
      <c r="A217" t="s">
        <v>59</v>
      </c>
      <c r="C217" t="s">
        <v>26</v>
      </c>
      <c r="E217">
        <v>30</v>
      </c>
      <c r="F217">
        <v>67.542779999999993</v>
      </c>
      <c r="G217">
        <v>0</v>
      </c>
      <c r="H217">
        <v>0</v>
      </c>
      <c r="I217" t="s">
        <v>34</v>
      </c>
      <c r="J217" t="s">
        <v>28</v>
      </c>
      <c r="K217" t="s">
        <v>28</v>
      </c>
      <c r="L217" t="s">
        <v>28</v>
      </c>
      <c r="M217" t="s">
        <v>28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33</v>
      </c>
      <c r="T217">
        <v>0</v>
      </c>
      <c r="V217">
        <v>62</v>
      </c>
      <c r="W217">
        <v>88</v>
      </c>
    </row>
    <row r="218" spans="1:23" x14ac:dyDescent="0.25">
      <c r="A218" t="s">
        <v>59</v>
      </c>
      <c r="C218" t="s">
        <v>26</v>
      </c>
      <c r="E218">
        <v>29</v>
      </c>
      <c r="F218">
        <v>67.542779999999993</v>
      </c>
      <c r="G218">
        <v>0.5</v>
      </c>
      <c r="H218">
        <v>0.5</v>
      </c>
      <c r="I218" t="s">
        <v>52</v>
      </c>
      <c r="J218" t="s">
        <v>35</v>
      </c>
      <c r="K218" t="s">
        <v>96</v>
      </c>
      <c r="L218" t="s">
        <v>28</v>
      </c>
      <c r="M218" t="s">
        <v>28</v>
      </c>
      <c r="N218">
        <v>0</v>
      </c>
      <c r="O218">
        <v>0.5</v>
      </c>
      <c r="P218">
        <v>0.5</v>
      </c>
      <c r="Q218">
        <v>0</v>
      </c>
      <c r="R218">
        <v>0</v>
      </c>
      <c r="S218">
        <v>33</v>
      </c>
      <c r="T218">
        <v>1.5</v>
      </c>
      <c r="V218">
        <v>61</v>
      </c>
      <c r="W218">
        <v>106</v>
      </c>
    </row>
    <row r="219" spans="1:23" x14ac:dyDescent="0.25">
      <c r="A219" t="s">
        <v>59</v>
      </c>
      <c r="C219" t="s">
        <v>26</v>
      </c>
      <c r="E219">
        <v>27</v>
      </c>
      <c r="F219">
        <v>67.542779999999993</v>
      </c>
      <c r="G219">
        <v>0.5</v>
      </c>
      <c r="H219">
        <v>0.5</v>
      </c>
      <c r="I219" t="s">
        <v>27</v>
      </c>
      <c r="J219" t="s">
        <v>28</v>
      </c>
      <c r="K219" t="s">
        <v>28</v>
      </c>
      <c r="L219" t="s">
        <v>28</v>
      </c>
      <c r="M219" t="s">
        <v>28</v>
      </c>
      <c r="N219">
        <v>0.5</v>
      </c>
      <c r="O219">
        <v>0.5</v>
      </c>
      <c r="P219">
        <v>0.5</v>
      </c>
      <c r="Q219">
        <v>0.5</v>
      </c>
      <c r="R219">
        <v>0</v>
      </c>
      <c r="S219">
        <v>33</v>
      </c>
      <c r="T219">
        <v>2.5</v>
      </c>
      <c r="V219">
        <v>61</v>
      </c>
      <c r="W219">
        <v>114</v>
      </c>
    </row>
    <row r="220" spans="1:23" x14ac:dyDescent="0.25">
      <c r="A220" t="s">
        <v>592</v>
      </c>
      <c r="C220" t="s">
        <v>26</v>
      </c>
      <c r="F220">
        <v>65.122519999999994</v>
      </c>
      <c r="G220">
        <v>0</v>
      </c>
      <c r="H220">
        <v>0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33</v>
      </c>
      <c r="T220">
        <v>0</v>
      </c>
    </row>
    <row r="221" spans="1:23" x14ac:dyDescent="0.25">
      <c r="A221" t="s">
        <v>592</v>
      </c>
      <c r="C221" t="s">
        <v>26</v>
      </c>
      <c r="F221">
        <v>65.122519999999994</v>
      </c>
      <c r="G221">
        <v>0</v>
      </c>
      <c r="H221">
        <v>0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33</v>
      </c>
      <c r="T221">
        <v>0</v>
      </c>
    </row>
    <row r="222" spans="1:23" x14ac:dyDescent="0.25">
      <c r="A222" t="s">
        <v>592</v>
      </c>
      <c r="C222" t="s">
        <v>26</v>
      </c>
      <c r="F222">
        <v>65.122519999999994</v>
      </c>
      <c r="G222">
        <v>0</v>
      </c>
      <c r="H222">
        <v>0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33</v>
      </c>
      <c r="T222">
        <v>0</v>
      </c>
    </row>
    <row r="223" spans="1:23" x14ac:dyDescent="0.25">
      <c r="A223" t="s">
        <v>592</v>
      </c>
      <c r="C223" t="s">
        <v>26</v>
      </c>
      <c r="F223">
        <v>65.122519999999994</v>
      </c>
      <c r="G223">
        <v>0</v>
      </c>
      <c r="H223">
        <v>0</v>
      </c>
      <c r="I223" t="s">
        <v>34</v>
      </c>
      <c r="J223" t="s">
        <v>28</v>
      </c>
      <c r="K223" t="s">
        <v>28</v>
      </c>
      <c r="L223" t="s">
        <v>28</v>
      </c>
      <c r="M223" t="s">
        <v>28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33</v>
      </c>
      <c r="T223">
        <v>0</v>
      </c>
    </row>
    <row r="224" spans="1:23" x14ac:dyDescent="0.25">
      <c r="A224" t="s">
        <v>592</v>
      </c>
      <c r="C224" t="s">
        <v>26</v>
      </c>
      <c r="F224">
        <v>65.122519999999994</v>
      </c>
      <c r="G224">
        <v>0</v>
      </c>
      <c r="H224">
        <v>0</v>
      </c>
      <c r="I224" t="s">
        <v>34</v>
      </c>
      <c r="J224" t="s">
        <v>28</v>
      </c>
      <c r="K224" t="s">
        <v>28</v>
      </c>
      <c r="L224" t="s">
        <v>28</v>
      </c>
      <c r="M224" t="s">
        <v>28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33</v>
      </c>
      <c r="T224">
        <v>0</v>
      </c>
      <c r="W224">
        <v>165</v>
      </c>
    </row>
    <row r="225" spans="1:23" x14ac:dyDescent="0.25">
      <c r="A225" t="s">
        <v>592</v>
      </c>
      <c r="C225" t="s">
        <v>26</v>
      </c>
      <c r="F225">
        <v>65.122519999999994</v>
      </c>
      <c r="G225">
        <v>0</v>
      </c>
      <c r="H225">
        <v>0</v>
      </c>
      <c r="I225" t="s">
        <v>34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33</v>
      </c>
      <c r="T225">
        <v>0</v>
      </c>
      <c r="W225">
        <v>159</v>
      </c>
    </row>
    <row r="226" spans="1:23" x14ac:dyDescent="0.25">
      <c r="A226" t="s">
        <v>592</v>
      </c>
      <c r="C226" t="s">
        <v>26</v>
      </c>
      <c r="F226">
        <v>65.122519999999994</v>
      </c>
      <c r="G226">
        <v>0</v>
      </c>
      <c r="H226">
        <v>0</v>
      </c>
      <c r="I226" t="s">
        <v>34</v>
      </c>
      <c r="J226" t="s">
        <v>28</v>
      </c>
      <c r="K226" t="s">
        <v>28</v>
      </c>
      <c r="L226" t="s">
        <v>28</v>
      </c>
      <c r="M226" t="s">
        <v>28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33</v>
      </c>
      <c r="T226">
        <v>0</v>
      </c>
      <c r="W226">
        <v>163</v>
      </c>
    </row>
    <row r="227" spans="1:23" x14ac:dyDescent="0.25">
      <c r="A227" t="s">
        <v>592</v>
      </c>
      <c r="C227" t="s">
        <v>26</v>
      </c>
      <c r="F227">
        <v>65.122519999999994</v>
      </c>
      <c r="G227">
        <v>0</v>
      </c>
      <c r="H227">
        <v>0</v>
      </c>
      <c r="I227" t="s">
        <v>34</v>
      </c>
      <c r="J227" t="s">
        <v>28</v>
      </c>
      <c r="K227" t="s">
        <v>28</v>
      </c>
      <c r="L227" t="s">
        <v>28</v>
      </c>
      <c r="M227" t="s">
        <v>28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33</v>
      </c>
      <c r="T227">
        <v>0</v>
      </c>
      <c r="W227">
        <v>142</v>
      </c>
    </row>
    <row r="228" spans="1:23" x14ac:dyDescent="0.25">
      <c r="A228" t="s">
        <v>592</v>
      </c>
      <c r="C228" t="s">
        <v>26</v>
      </c>
      <c r="E228">
        <v>29</v>
      </c>
      <c r="F228">
        <v>65.122519999999994</v>
      </c>
      <c r="G228">
        <v>0</v>
      </c>
      <c r="H228">
        <v>0</v>
      </c>
      <c r="I228" t="s">
        <v>34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33</v>
      </c>
      <c r="T228">
        <v>0</v>
      </c>
      <c r="W228">
        <v>147</v>
      </c>
    </row>
    <row r="229" spans="1:23" x14ac:dyDescent="0.25">
      <c r="A229" t="s">
        <v>592</v>
      </c>
      <c r="C229" t="s">
        <v>26</v>
      </c>
      <c r="E229">
        <v>29</v>
      </c>
      <c r="F229">
        <v>65.122519999999994</v>
      </c>
      <c r="G229">
        <v>0</v>
      </c>
      <c r="H229">
        <v>0</v>
      </c>
      <c r="I229" t="s">
        <v>34</v>
      </c>
      <c r="J229" t="s">
        <v>28</v>
      </c>
      <c r="K229" t="s">
        <v>28</v>
      </c>
      <c r="L229" t="s">
        <v>28</v>
      </c>
      <c r="M229" t="s">
        <v>28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33</v>
      </c>
      <c r="T229">
        <v>0</v>
      </c>
      <c r="W229">
        <v>153</v>
      </c>
    </row>
    <row r="230" spans="1:23" x14ac:dyDescent="0.25">
      <c r="A230" t="s">
        <v>592</v>
      </c>
      <c r="C230" t="s">
        <v>26</v>
      </c>
      <c r="E230">
        <v>28</v>
      </c>
      <c r="F230">
        <v>65.122519999999994</v>
      </c>
      <c r="G230">
        <v>0</v>
      </c>
      <c r="H230">
        <v>0</v>
      </c>
      <c r="I230" t="s">
        <v>34</v>
      </c>
      <c r="J230" t="s">
        <v>28</v>
      </c>
      <c r="K230" t="s">
        <v>28</v>
      </c>
      <c r="L230" t="s">
        <v>28</v>
      </c>
      <c r="M230" t="s">
        <v>28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33</v>
      </c>
      <c r="T230">
        <v>0</v>
      </c>
      <c r="W230">
        <v>143</v>
      </c>
    </row>
    <row r="231" spans="1:23" x14ac:dyDescent="0.25">
      <c r="A231" t="s">
        <v>592</v>
      </c>
      <c r="C231" t="s">
        <v>26</v>
      </c>
      <c r="E231">
        <v>29</v>
      </c>
      <c r="F231">
        <v>65.122519999999994</v>
      </c>
      <c r="G231">
        <v>0</v>
      </c>
      <c r="H231">
        <v>0</v>
      </c>
      <c r="I231" t="s">
        <v>34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33</v>
      </c>
      <c r="T231">
        <v>0</v>
      </c>
    </row>
    <row r="232" spans="1:23" x14ac:dyDescent="0.25">
      <c r="A232" t="s">
        <v>592</v>
      </c>
      <c r="C232" t="s">
        <v>26</v>
      </c>
      <c r="E232">
        <v>28</v>
      </c>
      <c r="F232">
        <v>65.122519999999994</v>
      </c>
      <c r="G232">
        <v>0</v>
      </c>
      <c r="H232">
        <v>0</v>
      </c>
      <c r="I232" t="s">
        <v>34</v>
      </c>
      <c r="J232" t="s">
        <v>28</v>
      </c>
      <c r="K232" t="s">
        <v>28</v>
      </c>
      <c r="L232" t="s">
        <v>28</v>
      </c>
      <c r="M232" t="s">
        <v>28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33</v>
      </c>
      <c r="T232">
        <v>0</v>
      </c>
      <c r="W232">
        <v>147</v>
      </c>
    </row>
    <row r="233" spans="1:23" x14ac:dyDescent="0.25">
      <c r="A233" t="s">
        <v>592</v>
      </c>
      <c r="C233" t="s">
        <v>26</v>
      </c>
      <c r="E233">
        <v>29</v>
      </c>
      <c r="F233">
        <v>65.122519999999994</v>
      </c>
      <c r="G233">
        <v>0</v>
      </c>
      <c r="H233">
        <v>0</v>
      </c>
      <c r="I233" t="s">
        <v>34</v>
      </c>
      <c r="J233" t="s">
        <v>28</v>
      </c>
      <c r="K233" t="s">
        <v>28</v>
      </c>
      <c r="L233" t="s">
        <v>28</v>
      </c>
      <c r="M233" t="s">
        <v>28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33</v>
      </c>
      <c r="T233">
        <v>0</v>
      </c>
      <c r="W233">
        <v>147</v>
      </c>
    </row>
    <row r="234" spans="1:23" x14ac:dyDescent="0.25">
      <c r="A234" t="s">
        <v>592</v>
      </c>
      <c r="C234" t="s">
        <v>26</v>
      </c>
      <c r="E234">
        <v>28</v>
      </c>
      <c r="F234">
        <v>65.122519999999994</v>
      </c>
      <c r="G234">
        <v>0</v>
      </c>
      <c r="H234">
        <v>0</v>
      </c>
      <c r="I234" t="s">
        <v>34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33</v>
      </c>
      <c r="T234">
        <v>0</v>
      </c>
      <c r="W234">
        <v>151</v>
      </c>
    </row>
    <row r="235" spans="1:23" x14ac:dyDescent="0.25">
      <c r="A235" t="s">
        <v>592</v>
      </c>
      <c r="C235" t="s">
        <v>26</v>
      </c>
      <c r="E235">
        <v>29</v>
      </c>
      <c r="F235">
        <v>65.122519999999994</v>
      </c>
      <c r="G235">
        <v>0</v>
      </c>
      <c r="H235">
        <v>0</v>
      </c>
      <c r="I235" t="s">
        <v>34</v>
      </c>
      <c r="J235" t="s">
        <v>28</v>
      </c>
      <c r="K235" t="s">
        <v>28</v>
      </c>
      <c r="L235" t="s">
        <v>28</v>
      </c>
      <c r="M235" t="s">
        <v>28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33</v>
      </c>
      <c r="T235">
        <v>0</v>
      </c>
      <c r="W235">
        <v>134</v>
      </c>
    </row>
    <row r="236" spans="1:23" x14ac:dyDescent="0.25">
      <c r="A236" t="s">
        <v>592</v>
      </c>
      <c r="C236" t="s">
        <v>26</v>
      </c>
      <c r="E236">
        <v>28</v>
      </c>
      <c r="F236">
        <v>65.122519999999994</v>
      </c>
      <c r="G236">
        <v>0.5</v>
      </c>
      <c r="H236">
        <v>0.5</v>
      </c>
      <c r="I236" t="s">
        <v>75</v>
      </c>
      <c r="J236" t="s">
        <v>28</v>
      </c>
      <c r="K236" t="s">
        <v>28</v>
      </c>
      <c r="L236" t="s">
        <v>28</v>
      </c>
      <c r="M236" t="s">
        <v>28</v>
      </c>
      <c r="N236">
        <v>0</v>
      </c>
      <c r="O236">
        <v>0</v>
      </c>
      <c r="P236">
        <v>0.5</v>
      </c>
      <c r="Q236">
        <v>0</v>
      </c>
      <c r="R236">
        <v>0</v>
      </c>
      <c r="S236">
        <v>33</v>
      </c>
      <c r="T236">
        <v>1</v>
      </c>
      <c r="V236">
        <v>54</v>
      </c>
      <c r="W236">
        <v>129</v>
      </c>
    </row>
    <row r="237" spans="1:23" x14ac:dyDescent="0.25">
      <c r="A237" t="s">
        <v>403</v>
      </c>
      <c r="C237" t="s">
        <v>26</v>
      </c>
      <c r="E237">
        <v>30</v>
      </c>
      <c r="F237">
        <v>68.648870000000002</v>
      </c>
      <c r="G237">
        <v>0</v>
      </c>
      <c r="H237">
        <v>0</v>
      </c>
      <c r="I237" t="s">
        <v>34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44</v>
      </c>
      <c r="T237">
        <v>0</v>
      </c>
      <c r="V237">
        <v>63</v>
      </c>
      <c r="W237">
        <v>134</v>
      </c>
    </row>
    <row r="238" spans="1:23" x14ac:dyDescent="0.25">
      <c r="A238" t="s">
        <v>403</v>
      </c>
      <c r="C238" t="s">
        <v>26</v>
      </c>
      <c r="E238">
        <v>30</v>
      </c>
      <c r="F238">
        <v>68.648870000000002</v>
      </c>
      <c r="G238">
        <v>0</v>
      </c>
      <c r="H238">
        <v>0</v>
      </c>
      <c r="I238" t="s">
        <v>34</v>
      </c>
      <c r="J238" t="s">
        <v>28</v>
      </c>
      <c r="K238" t="s">
        <v>28</v>
      </c>
      <c r="L238" t="s">
        <v>28</v>
      </c>
      <c r="M238" t="s">
        <v>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44</v>
      </c>
      <c r="T238">
        <v>0</v>
      </c>
      <c r="V238">
        <v>63</v>
      </c>
      <c r="W238">
        <v>137</v>
      </c>
    </row>
    <row r="239" spans="1:23" x14ac:dyDescent="0.25">
      <c r="A239" t="s">
        <v>403</v>
      </c>
      <c r="C239" t="s">
        <v>26</v>
      </c>
      <c r="E239">
        <v>30</v>
      </c>
      <c r="F239">
        <v>68.648870000000002</v>
      </c>
      <c r="G239">
        <v>0</v>
      </c>
      <c r="H239">
        <v>0</v>
      </c>
      <c r="I239" t="s">
        <v>34</v>
      </c>
      <c r="J239" t="s">
        <v>28</v>
      </c>
      <c r="K239" t="s">
        <v>28</v>
      </c>
      <c r="L239" t="s">
        <v>28</v>
      </c>
      <c r="M239" t="s">
        <v>28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44</v>
      </c>
      <c r="T239">
        <v>0</v>
      </c>
      <c r="V239">
        <v>63</v>
      </c>
      <c r="W239">
        <v>134</v>
      </c>
    </row>
    <row r="240" spans="1:23" x14ac:dyDescent="0.25">
      <c r="A240" t="s">
        <v>1077</v>
      </c>
      <c r="C240" t="s">
        <v>30</v>
      </c>
      <c r="E240">
        <v>24</v>
      </c>
      <c r="F240">
        <v>85.971249999999998</v>
      </c>
      <c r="G240">
        <v>1</v>
      </c>
      <c r="H240">
        <v>0.5</v>
      </c>
      <c r="I240" t="s">
        <v>27</v>
      </c>
      <c r="J240" t="s">
        <v>44</v>
      </c>
      <c r="K240" t="s">
        <v>41</v>
      </c>
      <c r="L240" t="s">
        <v>42</v>
      </c>
      <c r="M240" t="s">
        <v>28</v>
      </c>
      <c r="N240">
        <v>1</v>
      </c>
      <c r="O240">
        <v>1</v>
      </c>
      <c r="P240">
        <v>1</v>
      </c>
      <c r="Q240">
        <v>0.5</v>
      </c>
      <c r="R240">
        <v>1</v>
      </c>
      <c r="S240">
        <v>33</v>
      </c>
      <c r="T240">
        <v>5</v>
      </c>
      <c r="V240">
        <v>67</v>
      </c>
      <c r="W240">
        <v>145</v>
      </c>
    </row>
    <row r="241" spans="1:23" x14ac:dyDescent="0.25">
      <c r="A241" t="s">
        <v>825</v>
      </c>
      <c r="C241" t="s">
        <v>26</v>
      </c>
      <c r="E241">
        <v>30</v>
      </c>
      <c r="F241">
        <v>62.926760000000002</v>
      </c>
      <c r="G241">
        <v>0</v>
      </c>
      <c r="H241">
        <v>0</v>
      </c>
      <c r="I241" t="s">
        <v>34</v>
      </c>
      <c r="J241" t="s">
        <v>28</v>
      </c>
      <c r="K241" t="s">
        <v>28</v>
      </c>
      <c r="L241" t="s">
        <v>28</v>
      </c>
      <c r="M241" t="s">
        <v>28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33</v>
      </c>
      <c r="T241">
        <v>0</v>
      </c>
    </row>
    <row r="242" spans="1:23" x14ac:dyDescent="0.25">
      <c r="A242" t="s">
        <v>825</v>
      </c>
      <c r="C242" t="s">
        <v>26</v>
      </c>
      <c r="E242">
        <v>30</v>
      </c>
      <c r="F242">
        <v>62.926760000000002</v>
      </c>
      <c r="G242">
        <v>0</v>
      </c>
      <c r="H242">
        <v>0</v>
      </c>
      <c r="I242" t="s">
        <v>34</v>
      </c>
      <c r="J242" t="s">
        <v>28</v>
      </c>
      <c r="K242" t="s">
        <v>28</v>
      </c>
      <c r="L242" t="s">
        <v>28</v>
      </c>
      <c r="M242" t="s">
        <v>28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33</v>
      </c>
      <c r="T242">
        <v>0</v>
      </c>
      <c r="V242">
        <v>63</v>
      </c>
      <c r="W242">
        <v>198</v>
      </c>
    </row>
    <row r="243" spans="1:23" x14ac:dyDescent="0.25">
      <c r="A243" t="s">
        <v>825</v>
      </c>
      <c r="C243" t="s">
        <v>26</v>
      </c>
      <c r="E243">
        <v>29</v>
      </c>
      <c r="F243">
        <v>62.926760000000002</v>
      </c>
      <c r="G243">
        <v>0</v>
      </c>
      <c r="H243">
        <v>0</v>
      </c>
      <c r="I243" t="s">
        <v>34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33</v>
      </c>
      <c r="T243">
        <v>0</v>
      </c>
      <c r="V243">
        <v>64</v>
      </c>
      <c r="W243">
        <v>210</v>
      </c>
    </row>
    <row r="244" spans="1:23" x14ac:dyDescent="0.25">
      <c r="A244" t="s">
        <v>981</v>
      </c>
      <c r="C244" t="s">
        <v>30</v>
      </c>
      <c r="E244">
        <v>30</v>
      </c>
      <c r="F244">
        <v>80.314850000000007</v>
      </c>
      <c r="G244">
        <v>0</v>
      </c>
      <c r="H244">
        <v>0</v>
      </c>
      <c r="I244" t="s">
        <v>34</v>
      </c>
      <c r="J244" t="s">
        <v>28</v>
      </c>
      <c r="K244" t="s">
        <v>28</v>
      </c>
      <c r="L244" t="s">
        <v>28</v>
      </c>
      <c r="M244" t="s">
        <v>28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33</v>
      </c>
      <c r="T244">
        <v>0</v>
      </c>
      <c r="V244">
        <v>69</v>
      </c>
      <c r="W244">
        <v>238</v>
      </c>
    </row>
    <row r="245" spans="1:23" x14ac:dyDescent="0.25">
      <c r="A245" t="s">
        <v>981</v>
      </c>
      <c r="C245" t="s">
        <v>30</v>
      </c>
      <c r="E245">
        <v>30</v>
      </c>
      <c r="F245">
        <v>80.314850000000007</v>
      </c>
      <c r="G245">
        <v>0</v>
      </c>
      <c r="H245">
        <v>0</v>
      </c>
      <c r="I245" t="s">
        <v>34</v>
      </c>
      <c r="J245" t="s">
        <v>28</v>
      </c>
      <c r="K245" t="s">
        <v>28</v>
      </c>
      <c r="L245" t="s">
        <v>28</v>
      </c>
      <c r="M245" t="s">
        <v>28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33</v>
      </c>
      <c r="T245">
        <v>0</v>
      </c>
      <c r="V245">
        <v>70</v>
      </c>
      <c r="W245">
        <v>244</v>
      </c>
    </row>
    <row r="246" spans="1:23" x14ac:dyDescent="0.25">
      <c r="A246" t="s">
        <v>981</v>
      </c>
      <c r="C246" t="s">
        <v>30</v>
      </c>
      <c r="E246">
        <v>30</v>
      </c>
      <c r="F246">
        <v>80.314850000000007</v>
      </c>
      <c r="G246">
        <v>0</v>
      </c>
      <c r="H246">
        <v>0</v>
      </c>
      <c r="I246" t="s">
        <v>34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33</v>
      </c>
      <c r="T246">
        <v>0</v>
      </c>
      <c r="V246">
        <v>69</v>
      </c>
      <c r="W246">
        <v>243</v>
      </c>
    </row>
    <row r="247" spans="1:23" x14ac:dyDescent="0.25">
      <c r="A247" t="s">
        <v>981</v>
      </c>
      <c r="C247" t="s">
        <v>30</v>
      </c>
      <c r="E247">
        <v>28</v>
      </c>
      <c r="F247">
        <v>80.314850000000007</v>
      </c>
      <c r="G247">
        <v>0</v>
      </c>
      <c r="H247">
        <v>0</v>
      </c>
      <c r="I247" t="s">
        <v>34</v>
      </c>
      <c r="J247" t="s">
        <v>28</v>
      </c>
      <c r="K247" t="s">
        <v>28</v>
      </c>
      <c r="L247" t="s">
        <v>28</v>
      </c>
      <c r="M247" t="s">
        <v>28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33</v>
      </c>
      <c r="T247">
        <v>0</v>
      </c>
      <c r="V247">
        <v>69</v>
      </c>
      <c r="W247">
        <v>244</v>
      </c>
    </row>
    <row r="248" spans="1:23" x14ac:dyDescent="0.25">
      <c r="A248" t="s">
        <v>981</v>
      </c>
      <c r="C248" t="s">
        <v>30</v>
      </c>
      <c r="E248">
        <v>28</v>
      </c>
      <c r="F248">
        <v>80.314850000000007</v>
      </c>
      <c r="G248">
        <v>0</v>
      </c>
      <c r="H248">
        <v>0</v>
      </c>
      <c r="I248" t="s">
        <v>34</v>
      </c>
      <c r="J248" t="s">
        <v>28</v>
      </c>
      <c r="K248" t="s">
        <v>28</v>
      </c>
      <c r="L248" t="s">
        <v>28</v>
      </c>
      <c r="M248" t="s">
        <v>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33</v>
      </c>
      <c r="T248">
        <v>0</v>
      </c>
      <c r="V248">
        <v>69</v>
      </c>
      <c r="W248">
        <v>245</v>
      </c>
    </row>
    <row r="249" spans="1:23" x14ac:dyDescent="0.25">
      <c r="A249" t="s">
        <v>981</v>
      </c>
      <c r="C249" t="s">
        <v>30</v>
      </c>
      <c r="E249">
        <v>28</v>
      </c>
      <c r="F249">
        <v>80.314850000000007</v>
      </c>
      <c r="G249">
        <v>0</v>
      </c>
      <c r="H249">
        <v>0</v>
      </c>
      <c r="I249" t="s">
        <v>34</v>
      </c>
      <c r="J249" t="s">
        <v>405</v>
      </c>
      <c r="K249" t="s">
        <v>28</v>
      </c>
      <c r="L249" t="s">
        <v>28</v>
      </c>
      <c r="M249" t="s">
        <v>28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33</v>
      </c>
      <c r="T249">
        <v>0</v>
      </c>
      <c r="V249">
        <v>69</v>
      </c>
      <c r="W249">
        <v>244</v>
      </c>
    </row>
    <row r="250" spans="1:23" x14ac:dyDescent="0.25">
      <c r="A250" t="s">
        <v>981</v>
      </c>
      <c r="C250" t="s">
        <v>30</v>
      </c>
      <c r="E250">
        <v>30</v>
      </c>
      <c r="F250">
        <v>80.314850000000007</v>
      </c>
      <c r="G250">
        <v>0</v>
      </c>
      <c r="H250">
        <v>0</v>
      </c>
      <c r="I250" t="s">
        <v>34</v>
      </c>
      <c r="J250" t="s">
        <v>28</v>
      </c>
      <c r="K250" t="s">
        <v>28</v>
      </c>
      <c r="L250" t="s">
        <v>28</v>
      </c>
      <c r="M250" t="s">
        <v>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33</v>
      </c>
      <c r="T250">
        <v>0</v>
      </c>
      <c r="V250">
        <v>69</v>
      </c>
      <c r="W250">
        <v>248</v>
      </c>
    </row>
    <row r="251" spans="1:23" x14ac:dyDescent="0.25">
      <c r="A251" t="s">
        <v>981</v>
      </c>
      <c r="C251" t="s">
        <v>30</v>
      </c>
      <c r="E251">
        <v>30</v>
      </c>
      <c r="F251">
        <v>80.314850000000007</v>
      </c>
      <c r="G251">
        <v>0</v>
      </c>
      <c r="H251">
        <v>0</v>
      </c>
      <c r="I251" t="s">
        <v>34</v>
      </c>
      <c r="J251" t="s">
        <v>28</v>
      </c>
      <c r="K251" t="s">
        <v>28</v>
      </c>
      <c r="L251" t="s">
        <v>28</v>
      </c>
      <c r="M251" t="s">
        <v>28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33</v>
      </c>
      <c r="T251">
        <v>0</v>
      </c>
      <c r="V251">
        <v>69</v>
      </c>
      <c r="W251">
        <v>251</v>
      </c>
    </row>
    <row r="252" spans="1:23" x14ac:dyDescent="0.25">
      <c r="A252" t="s">
        <v>517</v>
      </c>
      <c r="C252" t="s">
        <v>26</v>
      </c>
      <c r="E252">
        <v>30</v>
      </c>
      <c r="F252">
        <v>60.120463999999998</v>
      </c>
      <c r="G252">
        <v>0</v>
      </c>
      <c r="H252">
        <v>0</v>
      </c>
      <c r="I252" t="s">
        <v>34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>
        <v>0.5</v>
      </c>
      <c r="P252">
        <v>0</v>
      </c>
      <c r="Q252">
        <v>0</v>
      </c>
      <c r="R252">
        <v>0</v>
      </c>
      <c r="S252">
        <v>33</v>
      </c>
      <c r="T252">
        <v>0.5</v>
      </c>
      <c r="W252">
        <v>116</v>
      </c>
    </row>
    <row r="253" spans="1:23" x14ac:dyDescent="0.25">
      <c r="A253" t="s">
        <v>517</v>
      </c>
      <c r="C253" t="s">
        <v>26</v>
      </c>
      <c r="E253">
        <v>29</v>
      </c>
      <c r="F253">
        <v>60.120463999999998</v>
      </c>
      <c r="G253">
        <v>0</v>
      </c>
      <c r="H253">
        <v>0</v>
      </c>
      <c r="I253" t="s">
        <v>34</v>
      </c>
      <c r="J253" t="s">
        <v>28</v>
      </c>
      <c r="K253" t="s">
        <v>28</v>
      </c>
      <c r="L253" t="s">
        <v>28</v>
      </c>
      <c r="M253" t="s">
        <v>28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</v>
      </c>
      <c r="T253">
        <v>0</v>
      </c>
      <c r="V253">
        <v>66</v>
      </c>
      <c r="W253">
        <v>110</v>
      </c>
    </row>
    <row r="254" spans="1:23" x14ac:dyDescent="0.25">
      <c r="A254" t="s">
        <v>517</v>
      </c>
      <c r="C254" t="s">
        <v>26</v>
      </c>
      <c r="E254">
        <v>30</v>
      </c>
      <c r="F254">
        <v>60.120463999999998</v>
      </c>
      <c r="G254">
        <v>0</v>
      </c>
      <c r="H254">
        <v>0</v>
      </c>
      <c r="I254" t="s">
        <v>34</v>
      </c>
      <c r="J254" t="s">
        <v>28</v>
      </c>
      <c r="K254" t="s">
        <v>28</v>
      </c>
      <c r="L254" t="s">
        <v>28</v>
      </c>
      <c r="M254" t="s">
        <v>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33</v>
      </c>
      <c r="T254">
        <v>0</v>
      </c>
      <c r="V254">
        <v>65</v>
      </c>
      <c r="W254">
        <v>110</v>
      </c>
    </row>
    <row r="255" spans="1:23" x14ac:dyDescent="0.25">
      <c r="A255" t="s">
        <v>517</v>
      </c>
      <c r="C255" t="s">
        <v>26</v>
      </c>
      <c r="E255">
        <v>30</v>
      </c>
      <c r="F255">
        <v>60.120463999999998</v>
      </c>
      <c r="G255">
        <v>0</v>
      </c>
      <c r="H255">
        <v>0</v>
      </c>
      <c r="I255" t="s">
        <v>34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33</v>
      </c>
      <c r="T255">
        <v>0</v>
      </c>
      <c r="V255">
        <v>65</v>
      </c>
      <c r="W255">
        <v>110</v>
      </c>
    </row>
    <row r="256" spans="1:23" x14ac:dyDescent="0.25">
      <c r="A256" t="s">
        <v>517</v>
      </c>
      <c r="C256" t="s">
        <v>26</v>
      </c>
      <c r="E256">
        <v>30</v>
      </c>
      <c r="F256">
        <v>60.120463999999998</v>
      </c>
      <c r="G256">
        <v>0</v>
      </c>
      <c r="H256">
        <v>0</v>
      </c>
      <c r="I256" t="s">
        <v>34</v>
      </c>
      <c r="J256" t="s">
        <v>28</v>
      </c>
      <c r="K256" t="s">
        <v>28</v>
      </c>
      <c r="L256" t="s">
        <v>28</v>
      </c>
      <c r="M256" t="s">
        <v>28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33</v>
      </c>
      <c r="T256">
        <v>0</v>
      </c>
    </row>
    <row r="257" spans="1:23" x14ac:dyDescent="0.25">
      <c r="A257" t="s">
        <v>517</v>
      </c>
      <c r="C257" t="s">
        <v>26</v>
      </c>
      <c r="E257">
        <v>29</v>
      </c>
      <c r="F257">
        <v>60.120463999999998</v>
      </c>
      <c r="G257">
        <v>0</v>
      </c>
      <c r="H257">
        <v>0</v>
      </c>
      <c r="I257" t="s">
        <v>34</v>
      </c>
      <c r="J257" t="s">
        <v>28</v>
      </c>
      <c r="K257" t="s">
        <v>28</v>
      </c>
      <c r="L257" t="s">
        <v>28</v>
      </c>
      <c r="M257" t="s">
        <v>28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33</v>
      </c>
      <c r="T257">
        <v>0</v>
      </c>
      <c r="V257">
        <v>65</v>
      </c>
      <c r="W257">
        <v>114</v>
      </c>
    </row>
    <row r="258" spans="1:23" x14ac:dyDescent="0.25">
      <c r="A258" t="s">
        <v>517</v>
      </c>
      <c r="C258" t="s">
        <v>26</v>
      </c>
      <c r="E258">
        <v>30</v>
      </c>
      <c r="F258">
        <v>60.120463999999998</v>
      </c>
      <c r="G258">
        <v>0</v>
      </c>
      <c r="H258">
        <v>0</v>
      </c>
      <c r="I258" t="s">
        <v>34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33</v>
      </c>
      <c r="T258">
        <v>0</v>
      </c>
      <c r="V258">
        <v>65</v>
      </c>
      <c r="W258">
        <v>111</v>
      </c>
    </row>
    <row r="259" spans="1:23" x14ac:dyDescent="0.25">
      <c r="A259" t="s">
        <v>517</v>
      </c>
      <c r="C259" t="s">
        <v>26</v>
      </c>
      <c r="E259">
        <v>30</v>
      </c>
      <c r="F259">
        <v>60.120463999999998</v>
      </c>
      <c r="G259">
        <v>0</v>
      </c>
      <c r="H259">
        <v>0</v>
      </c>
      <c r="I259" t="s">
        <v>34</v>
      </c>
      <c r="J259" t="s">
        <v>28</v>
      </c>
      <c r="K259" t="s">
        <v>28</v>
      </c>
      <c r="L259" t="s">
        <v>28</v>
      </c>
      <c r="M259" t="s">
        <v>28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33</v>
      </c>
      <c r="T259">
        <v>0</v>
      </c>
      <c r="V259">
        <v>65</v>
      </c>
      <c r="W259">
        <v>112</v>
      </c>
    </row>
    <row r="260" spans="1:23" x14ac:dyDescent="0.25">
      <c r="A260" t="s">
        <v>517</v>
      </c>
      <c r="C260" t="s">
        <v>26</v>
      </c>
      <c r="E260">
        <v>30</v>
      </c>
      <c r="F260">
        <v>60.120463999999998</v>
      </c>
      <c r="G260">
        <v>0</v>
      </c>
      <c r="H260">
        <v>0</v>
      </c>
      <c r="I260" t="s">
        <v>34</v>
      </c>
      <c r="J260" t="s">
        <v>28</v>
      </c>
      <c r="K260" t="s">
        <v>28</v>
      </c>
      <c r="L260" t="s">
        <v>28</v>
      </c>
      <c r="M260" t="s">
        <v>28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33</v>
      </c>
      <c r="T260">
        <v>0</v>
      </c>
      <c r="V260">
        <v>65</v>
      </c>
      <c r="W260">
        <v>115</v>
      </c>
    </row>
    <row r="261" spans="1:23" x14ac:dyDescent="0.25">
      <c r="A261" t="s">
        <v>517</v>
      </c>
      <c r="C261" t="s">
        <v>26</v>
      </c>
      <c r="E261">
        <v>27</v>
      </c>
      <c r="F261">
        <v>60.120463999999998</v>
      </c>
      <c r="G261">
        <v>0</v>
      </c>
      <c r="H261">
        <v>0</v>
      </c>
      <c r="I261" t="s">
        <v>34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33</v>
      </c>
      <c r="T261">
        <v>0</v>
      </c>
      <c r="V261">
        <v>65</v>
      </c>
      <c r="W261">
        <v>115</v>
      </c>
    </row>
    <row r="262" spans="1:23" x14ac:dyDescent="0.25">
      <c r="A262" t="s">
        <v>517</v>
      </c>
      <c r="C262" t="s">
        <v>26</v>
      </c>
      <c r="E262">
        <v>30</v>
      </c>
      <c r="F262">
        <v>60.120463999999998</v>
      </c>
      <c r="G262">
        <v>0</v>
      </c>
      <c r="H262">
        <v>0</v>
      </c>
      <c r="I262" t="s">
        <v>34</v>
      </c>
      <c r="J262" t="s">
        <v>28</v>
      </c>
      <c r="K262" t="s">
        <v>28</v>
      </c>
      <c r="L262" t="s">
        <v>28</v>
      </c>
      <c r="M262" t="s">
        <v>28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</v>
      </c>
      <c r="T262">
        <v>0</v>
      </c>
      <c r="V262">
        <v>65</v>
      </c>
      <c r="W262">
        <v>116</v>
      </c>
    </row>
    <row r="263" spans="1:23" x14ac:dyDescent="0.25">
      <c r="A263" t="s">
        <v>919</v>
      </c>
      <c r="C263" t="s">
        <v>30</v>
      </c>
      <c r="E263">
        <v>30</v>
      </c>
      <c r="F263">
        <v>73.275840000000002</v>
      </c>
      <c r="G263">
        <v>0</v>
      </c>
      <c r="H263">
        <v>0</v>
      </c>
      <c r="I263" t="s">
        <v>34</v>
      </c>
      <c r="J263" t="s">
        <v>41</v>
      </c>
      <c r="K263" t="s">
        <v>28</v>
      </c>
      <c r="L263" t="s">
        <v>28</v>
      </c>
      <c r="M263" t="s">
        <v>28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33</v>
      </c>
      <c r="T263">
        <v>0</v>
      </c>
      <c r="V263">
        <v>66</v>
      </c>
      <c r="W263">
        <v>184</v>
      </c>
    </row>
    <row r="264" spans="1:23" x14ac:dyDescent="0.25">
      <c r="A264" t="s">
        <v>919</v>
      </c>
      <c r="C264" t="s">
        <v>30</v>
      </c>
      <c r="E264">
        <v>27</v>
      </c>
      <c r="F264">
        <v>73.275840000000002</v>
      </c>
      <c r="G264">
        <v>0</v>
      </c>
      <c r="H264">
        <v>0</v>
      </c>
      <c r="I264" t="s">
        <v>34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33</v>
      </c>
      <c r="T264">
        <v>0</v>
      </c>
      <c r="V264">
        <v>66</v>
      </c>
      <c r="W264">
        <v>180</v>
      </c>
    </row>
    <row r="265" spans="1:23" x14ac:dyDescent="0.25">
      <c r="A265" t="s">
        <v>919</v>
      </c>
      <c r="C265" t="s">
        <v>30</v>
      </c>
      <c r="E265">
        <v>30</v>
      </c>
      <c r="F265">
        <v>73.275840000000002</v>
      </c>
      <c r="G265">
        <v>0</v>
      </c>
      <c r="H265">
        <v>0</v>
      </c>
      <c r="I265" t="s">
        <v>34</v>
      </c>
      <c r="J265" t="s">
        <v>35</v>
      </c>
      <c r="K265" t="s">
        <v>28</v>
      </c>
      <c r="L265" t="s">
        <v>28</v>
      </c>
      <c r="M265" t="s">
        <v>28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33</v>
      </c>
      <c r="T265">
        <v>0</v>
      </c>
      <c r="V265">
        <v>67</v>
      </c>
      <c r="W265">
        <v>186</v>
      </c>
    </row>
    <row r="266" spans="1:23" x14ac:dyDescent="0.25">
      <c r="A266" t="s">
        <v>919</v>
      </c>
      <c r="C266" t="s">
        <v>30</v>
      </c>
      <c r="E266">
        <v>29</v>
      </c>
      <c r="F266">
        <v>73.275840000000002</v>
      </c>
      <c r="G266">
        <v>0</v>
      </c>
      <c r="H266">
        <v>0</v>
      </c>
      <c r="I266" t="s">
        <v>34</v>
      </c>
      <c r="J266" t="s">
        <v>35</v>
      </c>
      <c r="K266" t="s">
        <v>28</v>
      </c>
      <c r="L266" t="s">
        <v>28</v>
      </c>
      <c r="M266" t="s">
        <v>28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33</v>
      </c>
      <c r="T266">
        <v>0</v>
      </c>
      <c r="V266">
        <v>66</v>
      </c>
      <c r="W266">
        <v>195</v>
      </c>
    </row>
    <row r="267" spans="1:23" x14ac:dyDescent="0.25">
      <c r="A267" t="s">
        <v>919</v>
      </c>
      <c r="C267" t="s">
        <v>30</v>
      </c>
      <c r="E267">
        <v>30</v>
      </c>
      <c r="F267">
        <v>73.275840000000002</v>
      </c>
      <c r="G267">
        <v>0</v>
      </c>
      <c r="H267">
        <v>0</v>
      </c>
      <c r="I267" t="s">
        <v>34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33</v>
      </c>
      <c r="T267">
        <v>0</v>
      </c>
      <c r="V267">
        <v>66</v>
      </c>
      <c r="W267">
        <v>188</v>
      </c>
    </row>
    <row r="268" spans="1:23" x14ac:dyDescent="0.25">
      <c r="A268" t="s">
        <v>919</v>
      </c>
      <c r="C268" t="s">
        <v>30</v>
      </c>
      <c r="E268">
        <v>30</v>
      </c>
      <c r="F268">
        <v>73.275840000000002</v>
      </c>
      <c r="G268">
        <v>0</v>
      </c>
      <c r="H268">
        <v>0</v>
      </c>
      <c r="I268" t="s">
        <v>34</v>
      </c>
      <c r="J268" t="s">
        <v>41</v>
      </c>
      <c r="K268" t="s">
        <v>28</v>
      </c>
      <c r="L268" t="s">
        <v>28</v>
      </c>
      <c r="M268" t="s">
        <v>28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33</v>
      </c>
      <c r="T268">
        <v>0</v>
      </c>
      <c r="V268">
        <v>66</v>
      </c>
      <c r="W268">
        <v>185</v>
      </c>
    </row>
    <row r="269" spans="1:23" x14ac:dyDescent="0.25">
      <c r="A269" t="s">
        <v>919</v>
      </c>
      <c r="C269" t="s">
        <v>30</v>
      </c>
      <c r="E269">
        <v>28</v>
      </c>
      <c r="F269">
        <v>73.275840000000002</v>
      </c>
      <c r="G269">
        <v>0</v>
      </c>
      <c r="H269">
        <v>0</v>
      </c>
      <c r="I269" t="s">
        <v>34</v>
      </c>
      <c r="J269" t="s">
        <v>41</v>
      </c>
      <c r="K269" t="s">
        <v>28</v>
      </c>
      <c r="L269" t="s">
        <v>28</v>
      </c>
      <c r="M269" t="s">
        <v>28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33</v>
      </c>
      <c r="T269">
        <v>0</v>
      </c>
      <c r="V269">
        <v>66</v>
      </c>
      <c r="W269">
        <v>178</v>
      </c>
    </row>
    <row r="270" spans="1:23" x14ac:dyDescent="0.25">
      <c r="A270" t="s">
        <v>919</v>
      </c>
      <c r="C270" t="s">
        <v>30</v>
      </c>
      <c r="E270">
        <v>30</v>
      </c>
      <c r="F270">
        <v>73.275840000000002</v>
      </c>
      <c r="G270">
        <v>0</v>
      </c>
      <c r="H270">
        <v>0</v>
      </c>
      <c r="I270" t="s">
        <v>34</v>
      </c>
      <c r="J270" t="s">
        <v>41</v>
      </c>
      <c r="K270" t="s">
        <v>28</v>
      </c>
      <c r="L270" t="s">
        <v>28</v>
      </c>
      <c r="M270" t="s">
        <v>28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33</v>
      </c>
      <c r="T270">
        <v>0</v>
      </c>
    </row>
    <row r="271" spans="1:23" x14ac:dyDescent="0.25">
      <c r="A271" t="s">
        <v>813</v>
      </c>
      <c r="C271" t="s">
        <v>26</v>
      </c>
      <c r="E271">
        <v>30</v>
      </c>
      <c r="F271">
        <v>69.883644000000004</v>
      </c>
      <c r="G271">
        <v>0</v>
      </c>
      <c r="H271">
        <v>0</v>
      </c>
      <c r="I271" t="s">
        <v>34</v>
      </c>
      <c r="J271" t="s">
        <v>28</v>
      </c>
      <c r="K271" t="s">
        <v>28</v>
      </c>
      <c r="L271" t="s">
        <v>28</v>
      </c>
      <c r="M271" t="s">
        <v>28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33</v>
      </c>
      <c r="T271">
        <v>0</v>
      </c>
      <c r="V271">
        <v>61</v>
      </c>
      <c r="W271">
        <v>156</v>
      </c>
    </row>
    <row r="272" spans="1:23" x14ac:dyDescent="0.25">
      <c r="A272" t="s">
        <v>813</v>
      </c>
      <c r="C272" t="s">
        <v>26</v>
      </c>
      <c r="E272">
        <v>28</v>
      </c>
      <c r="F272">
        <v>69.883644000000004</v>
      </c>
      <c r="G272">
        <v>0</v>
      </c>
      <c r="H272">
        <v>0</v>
      </c>
      <c r="I272" t="s">
        <v>34</v>
      </c>
      <c r="J272" t="s">
        <v>28</v>
      </c>
      <c r="K272" t="s">
        <v>28</v>
      </c>
      <c r="L272" t="s">
        <v>28</v>
      </c>
      <c r="M272" t="s">
        <v>28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33</v>
      </c>
      <c r="T272">
        <v>0</v>
      </c>
      <c r="V272">
        <v>61</v>
      </c>
      <c r="W272">
        <v>160</v>
      </c>
    </row>
    <row r="273" spans="1:23" x14ac:dyDescent="0.25">
      <c r="A273" t="s">
        <v>813</v>
      </c>
      <c r="C273" t="s">
        <v>26</v>
      </c>
      <c r="E273">
        <v>29</v>
      </c>
      <c r="F273">
        <v>69.883644000000004</v>
      </c>
      <c r="G273">
        <v>0</v>
      </c>
      <c r="H273">
        <v>0</v>
      </c>
      <c r="I273" t="s">
        <v>34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33</v>
      </c>
      <c r="T273">
        <v>0</v>
      </c>
      <c r="V273">
        <v>62</v>
      </c>
      <c r="W273">
        <v>164</v>
      </c>
    </row>
    <row r="274" spans="1:23" x14ac:dyDescent="0.25">
      <c r="A274" t="s">
        <v>813</v>
      </c>
      <c r="C274" t="s">
        <v>26</v>
      </c>
      <c r="E274">
        <v>27</v>
      </c>
      <c r="F274">
        <v>69.883644000000004</v>
      </c>
      <c r="G274">
        <v>0</v>
      </c>
      <c r="H274">
        <v>0</v>
      </c>
      <c r="I274" t="s">
        <v>34</v>
      </c>
      <c r="J274" t="s">
        <v>28</v>
      </c>
      <c r="K274" t="s">
        <v>28</v>
      </c>
      <c r="L274" t="s">
        <v>28</v>
      </c>
      <c r="M274" t="s">
        <v>28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33</v>
      </c>
      <c r="T274">
        <v>0</v>
      </c>
      <c r="V274">
        <v>61</v>
      </c>
      <c r="W274">
        <v>156</v>
      </c>
    </row>
    <row r="275" spans="1:23" x14ac:dyDescent="0.25">
      <c r="A275" t="s">
        <v>537</v>
      </c>
      <c r="C275" t="s">
        <v>26</v>
      </c>
      <c r="E275">
        <v>29</v>
      </c>
      <c r="F275">
        <v>66.329909999999998</v>
      </c>
      <c r="G275">
        <v>0.5</v>
      </c>
      <c r="H275">
        <v>0</v>
      </c>
      <c r="I275" t="s">
        <v>52</v>
      </c>
      <c r="J275" t="s">
        <v>41</v>
      </c>
      <c r="K275" t="s">
        <v>28</v>
      </c>
      <c r="L275" t="s">
        <v>28</v>
      </c>
      <c r="M275" t="s">
        <v>28</v>
      </c>
      <c r="N275">
        <v>0</v>
      </c>
      <c r="O275">
        <v>0.5</v>
      </c>
      <c r="P275">
        <v>0</v>
      </c>
      <c r="Q275">
        <v>0.5</v>
      </c>
      <c r="R275">
        <v>0</v>
      </c>
      <c r="S275">
        <v>23</v>
      </c>
      <c r="T275">
        <v>1</v>
      </c>
      <c r="V275">
        <v>63</v>
      </c>
      <c r="W275">
        <v>140</v>
      </c>
    </row>
    <row r="276" spans="1:23" x14ac:dyDescent="0.25">
      <c r="A276" t="s">
        <v>537</v>
      </c>
      <c r="C276" t="s">
        <v>26</v>
      </c>
      <c r="E276">
        <v>29</v>
      </c>
      <c r="F276">
        <v>66.329909999999998</v>
      </c>
      <c r="G276">
        <v>0.5</v>
      </c>
      <c r="H276">
        <v>0</v>
      </c>
      <c r="I276" t="s">
        <v>52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>
        <v>0.5</v>
      </c>
      <c r="P276">
        <v>0.5</v>
      </c>
      <c r="Q276">
        <v>0</v>
      </c>
      <c r="R276">
        <v>0</v>
      </c>
      <c r="S276">
        <v>23</v>
      </c>
      <c r="T276">
        <v>1</v>
      </c>
      <c r="V276">
        <v>62</v>
      </c>
      <c r="W276">
        <v>141</v>
      </c>
    </row>
    <row r="277" spans="1:23" x14ac:dyDescent="0.25">
      <c r="A277" t="s">
        <v>537</v>
      </c>
      <c r="C277" t="s">
        <v>26</v>
      </c>
      <c r="E277">
        <v>28</v>
      </c>
      <c r="F277">
        <v>66.329909999999998</v>
      </c>
      <c r="G277">
        <v>0</v>
      </c>
      <c r="H277">
        <v>0</v>
      </c>
      <c r="I277" t="s">
        <v>34</v>
      </c>
      <c r="J277" t="s">
        <v>28</v>
      </c>
      <c r="K277" t="s">
        <v>28</v>
      </c>
      <c r="L277" t="s">
        <v>28</v>
      </c>
      <c r="M277" t="s">
        <v>28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23</v>
      </c>
      <c r="T277">
        <v>0</v>
      </c>
      <c r="V277">
        <v>62</v>
      </c>
      <c r="W277">
        <v>130</v>
      </c>
    </row>
    <row r="278" spans="1:23" x14ac:dyDescent="0.25">
      <c r="A278" t="s">
        <v>537</v>
      </c>
      <c r="C278" t="s">
        <v>26</v>
      </c>
      <c r="E278">
        <v>30</v>
      </c>
      <c r="F278">
        <v>66.329909999999998</v>
      </c>
      <c r="G278">
        <v>0.5</v>
      </c>
      <c r="H278">
        <v>0.5</v>
      </c>
      <c r="I278" t="s">
        <v>27</v>
      </c>
      <c r="J278" t="s">
        <v>35</v>
      </c>
      <c r="K278" t="s">
        <v>28</v>
      </c>
      <c r="L278" t="s">
        <v>28</v>
      </c>
      <c r="M278" t="s">
        <v>28</v>
      </c>
      <c r="N278">
        <v>0.5</v>
      </c>
      <c r="O278">
        <v>1</v>
      </c>
      <c r="P278">
        <v>0.5</v>
      </c>
      <c r="Q278">
        <v>0.5</v>
      </c>
      <c r="R278">
        <v>0</v>
      </c>
      <c r="S278">
        <v>23</v>
      </c>
      <c r="T278">
        <v>3</v>
      </c>
      <c r="V278">
        <v>62</v>
      </c>
      <c r="W278">
        <v>148</v>
      </c>
    </row>
    <row r="279" spans="1:23" x14ac:dyDescent="0.25">
      <c r="A279" t="s">
        <v>537</v>
      </c>
      <c r="C279" t="s">
        <v>26</v>
      </c>
      <c r="E279">
        <v>27</v>
      </c>
      <c r="F279">
        <v>66.329909999999998</v>
      </c>
      <c r="G279">
        <v>0.5</v>
      </c>
      <c r="H279">
        <v>0.5</v>
      </c>
      <c r="I279" t="s">
        <v>52</v>
      </c>
      <c r="J279" t="s">
        <v>35</v>
      </c>
      <c r="K279" t="s">
        <v>28</v>
      </c>
      <c r="L279" t="s">
        <v>28</v>
      </c>
      <c r="M279" t="s">
        <v>28</v>
      </c>
      <c r="N279">
        <v>0</v>
      </c>
      <c r="O279">
        <v>0.5</v>
      </c>
      <c r="P279">
        <v>0.5</v>
      </c>
      <c r="Q279">
        <v>0.5</v>
      </c>
      <c r="R279">
        <v>1</v>
      </c>
      <c r="S279">
        <v>23</v>
      </c>
      <c r="T279">
        <v>3</v>
      </c>
      <c r="V279">
        <v>62</v>
      </c>
      <c r="W279">
        <v>132</v>
      </c>
    </row>
    <row r="280" spans="1:23" x14ac:dyDescent="0.25">
      <c r="A280" t="s">
        <v>427</v>
      </c>
      <c r="C280" t="s">
        <v>26</v>
      </c>
      <c r="E280">
        <v>28</v>
      </c>
      <c r="F280">
        <v>59.022587000000001</v>
      </c>
      <c r="G280">
        <v>0</v>
      </c>
      <c r="H280">
        <v>0</v>
      </c>
      <c r="I280" t="s">
        <v>34</v>
      </c>
      <c r="J280" t="s">
        <v>41</v>
      </c>
      <c r="K280" t="s">
        <v>28</v>
      </c>
      <c r="L280" t="s">
        <v>28</v>
      </c>
      <c r="M280" t="s">
        <v>28</v>
      </c>
      <c r="N280">
        <v>0</v>
      </c>
      <c r="O280">
        <v>0.5</v>
      </c>
      <c r="P280">
        <v>0</v>
      </c>
      <c r="Q280">
        <v>0</v>
      </c>
      <c r="R280">
        <v>0</v>
      </c>
      <c r="S280">
        <v>23</v>
      </c>
      <c r="T280">
        <v>0.5</v>
      </c>
      <c r="V280">
        <v>63</v>
      </c>
      <c r="W280">
        <v>132</v>
      </c>
    </row>
    <row r="281" spans="1:23" x14ac:dyDescent="0.25">
      <c r="A281" t="s">
        <v>427</v>
      </c>
      <c r="C281" t="s">
        <v>26</v>
      </c>
      <c r="E281">
        <v>30</v>
      </c>
      <c r="F281">
        <v>59.022587000000001</v>
      </c>
      <c r="G281">
        <v>0</v>
      </c>
      <c r="H281">
        <v>0</v>
      </c>
      <c r="I281" t="s">
        <v>34</v>
      </c>
      <c r="J281" t="s">
        <v>41</v>
      </c>
      <c r="K281" t="s">
        <v>28</v>
      </c>
      <c r="L281" t="s">
        <v>28</v>
      </c>
      <c r="M281" t="s">
        <v>28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23</v>
      </c>
      <c r="T281">
        <v>0</v>
      </c>
      <c r="V281">
        <v>62</v>
      </c>
      <c r="W281">
        <v>125</v>
      </c>
    </row>
    <row r="282" spans="1:23" x14ac:dyDescent="0.25">
      <c r="A282" t="s">
        <v>427</v>
      </c>
      <c r="C282" t="s">
        <v>26</v>
      </c>
      <c r="E282">
        <v>29</v>
      </c>
      <c r="F282">
        <v>59.022587000000001</v>
      </c>
      <c r="G282">
        <v>0</v>
      </c>
      <c r="H282">
        <v>0</v>
      </c>
      <c r="I282" t="s">
        <v>34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23</v>
      </c>
      <c r="T282">
        <v>0</v>
      </c>
      <c r="V282">
        <v>62</v>
      </c>
      <c r="W282">
        <v>122</v>
      </c>
    </row>
    <row r="283" spans="1:23" x14ac:dyDescent="0.25">
      <c r="A283" t="s">
        <v>427</v>
      </c>
      <c r="C283" t="s">
        <v>26</v>
      </c>
      <c r="E283">
        <v>28</v>
      </c>
      <c r="F283">
        <v>59.022587000000001</v>
      </c>
      <c r="G283">
        <v>0</v>
      </c>
      <c r="H283">
        <v>0</v>
      </c>
      <c r="I283" t="s">
        <v>34</v>
      </c>
      <c r="J283" t="s">
        <v>41</v>
      </c>
      <c r="K283" t="s">
        <v>28</v>
      </c>
      <c r="L283" t="s">
        <v>28</v>
      </c>
      <c r="M283" t="s">
        <v>28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23</v>
      </c>
      <c r="T283">
        <v>0</v>
      </c>
      <c r="V283">
        <v>63</v>
      </c>
      <c r="W283">
        <v>125</v>
      </c>
    </row>
    <row r="284" spans="1:23" x14ac:dyDescent="0.25">
      <c r="A284" t="s">
        <v>427</v>
      </c>
      <c r="C284" t="s">
        <v>26</v>
      </c>
      <c r="E284">
        <v>29</v>
      </c>
      <c r="F284">
        <v>59.022587000000001</v>
      </c>
      <c r="G284">
        <v>0</v>
      </c>
      <c r="H284">
        <v>0</v>
      </c>
      <c r="I284" t="s">
        <v>34</v>
      </c>
      <c r="J284" t="s">
        <v>35</v>
      </c>
      <c r="K284" t="s">
        <v>28</v>
      </c>
      <c r="L284" t="s">
        <v>28</v>
      </c>
      <c r="M284" t="s">
        <v>28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23</v>
      </c>
      <c r="T284">
        <v>0</v>
      </c>
      <c r="V284">
        <v>63</v>
      </c>
      <c r="W284">
        <v>125</v>
      </c>
    </row>
    <row r="285" spans="1:23" x14ac:dyDescent="0.25">
      <c r="A285" t="s">
        <v>427</v>
      </c>
      <c r="C285" t="s">
        <v>26</v>
      </c>
      <c r="E285">
        <v>26</v>
      </c>
      <c r="F285">
        <v>59.022587000000001</v>
      </c>
      <c r="G285">
        <v>0</v>
      </c>
      <c r="H285">
        <v>0</v>
      </c>
      <c r="I285" t="s">
        <v>34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23</v>
      </c>
      <c r="T285">
        <v>0</v>
      </c>
      <c r="V285">
        <v>62</v>
      </c>
      <c r="W285">
        <v>126</v>
      </c>
    </row>
    <row r="286" spans="1:23" x14ac:dyDescent="0.25">
      <c r="A286" t="s">
        <v>427</v>
      </c>
      <c r="C286" t="s">
        <v>26</v>
      </c>
      <c r="E286">
        <v>29</v>
      </c>
      <c r="F286">
        <v>59.022587000000001</v>
      </c>
      <c r="G286">
        <v>0.5</v>
      </c>
      <c r="H286">
        <v>0</v>
      </c>
      <c r="I286" t="s">
        <v>52</v>
      </c>
      <c r="J286" t="s">
        <v>28</v>
      </c>
      <c r="K286" t="s">
        <v>28</v>
      </c>
      <c r="L286" t="s">
        <v>28</v>
      </c>
      <c r="M286" t="s">
        <v>28</v>
      </c>
      <c r="N286">
        <v>0</v>
      </c>
      <c r="O286">
        <v>0</v>
      </c>
      <c r="P286">
        <v>0.5</v>
      </c>
      <c r="Q286">
        <v>0</v>
      </c>
      <c r="R286">
        <v>0</v>
      </c>
      <c r="S286">
        <v>23</v>
      </c>
      <c r="T286">
        <v>0.5</v>
      </c>
      <c r="V286">
        <v>62</v>
      </c>
      <c r="W286">
        <v>123</v>
      </c>
    </row>
    <row r="287" spans="1:23" x14ac:dyDescent="0.25">
      <c r="A287" t="s">
        <v>427</v>
      </c>
      <c r="C287" t="s">
        <v>26</v>
      </c>
      <c r="E287">
        <v>30</v>
      </c>
      <c r="F287">
        <v>59.022587000000001</v>
      </c>
      <c r="G287">
        <v>0</v>
      </c>
      <c r="H287">
        <v>0</v>
      </c>
      <c r="I287" t="s">
        <v>34</v>
      </c>
      <c r="J287" t="s">
        <v>41</v>
      </c>
      <c r="K287" t="s">
        <v>28</v>
      </c>
      <c r="L287" t="s">
        <v>28</v>
      </c>
      <c r="M287" t="s">
        <v>28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23</v>
      </c>
      <c r="T287">
        <v>0</v>
      </c>
      <c r="V287">
        <v>62</v>
      </c>
      <c r="W287">
        <v>130</v>
      </c>
    </row>
    <row r="288" spans="1:23" x14ac:dyDescent="0.25">
      <c r="A288" t="s">
        <v>427</v>
      </c>
      <c r="C288" t="s">
        <v>26</v>
      </c>
      <c r="E288">
        <v>28</v>
      </c>
      <c r="F288">
        <v>59.022587000000001</v>
      </c>
      <c r="G288">
        <v>0</v>
      </c>
      <c r="H288">
        <v>0</v>
      </c>
      <c r="I288" t="s">
        <v>34</v>
      </c>
      <c r="J288" t="s">
        <v>35</v>
      </c>
      <c r="K288" t="s">
        <v>28</v>
      </c>
      <c r="L288" t="s">
        <v>28</v>
      </c>
      <c r="M288" t="s">
        <v>28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</v>
      </c>
      <c r="T288">
        <v>0</v>
      </c>
      <c r="V288">
        <v>62</v>
      </c>
      <c r="W288">
        <v>128</v>
      </c>
    </row>
    <row r="289" spans="1:23" x14ac:dyDescent="0.25">
      <c r="A289" t="s">
        <v>427</v>
      </c>
      <c r="C289" t="s">
        <v>26</v>
      </c>
      <c r="E289">
        <v>29</v>
      </c>
      <c r="F289">
        <v>59.022587000000001</v>
      </c>
      <c r="G289">
        <v>0</v>
      </c>
      <c r="H289">
        <v>0</v>
      </c>
      <c r="I289" t="s">
        <v>34</v>
      </c>
      <c r="J289" t="s">
        <v>41</v>
      </c>
      <c r="K289" t="s">
        <v>28</v>
      </c>
      <c r="L289" t="s">
        <v>28</v>
      </c>
      <c r="M289" t="s">
        <v>28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</v>
      </c>
      <c r="T289">
        <v>0</v>
      </c>
      <c r="V289">
        <v>62</v>
      </c>
      <c r="W289">
        <v>125</v>
      </c>
    </row>
    <row r="290" spans="1:23" x14ac:dyDescent="0.25">
      <c r="A290" t="s">
        <v>427</v>
      </c>
      <c r="C290" t="s">
        <v>26</v>
      </c>
      <c r="E290">
        <v>28</v>
      </c>
      <c r="F290">
        <v>59.022587000000001</v>
      </c>
      <c r="G290">
        <v>0</v>
      </c>
      <c r="H290">
        <v>0</v>
      </c>
      <c r="I290" t="s">
        <v>34</v>
      </c>
      <c r="J290" t="s">
        <v>41</v>
      </c>
      <c r="K290" t="s">
        <v>28</v>
      </c>
      <c r="L290" t="s">
        <v>28</v>
      </c>
      <c r="M290" t="s">
        <v>28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23</v>
      </c>
      <c r="T290">
        <v>0</v>
      </c>
      <c r="V290">
        <v>62</v>
      </c>
      <c r="W290">
        <v>128</v>
      </c>
    </row>
    <row r="291" spans="1:23" x14ac:dyDescent="0.25">
      <c r="A291" t="s">
        <v>427</v>
      </c>
      <c r="C291" t="s">
        <v>26</v>
      </c>
      <c r="E291">
        <v>27</v>
      </c>
      <c r="F291">
        <v>59.022587000000001</v>
      </c>
      <c r="G291">
        <v>0</v>
      </c>
      <c r="H291">
        <v>0</v>
      </c>
      <c r="I291" t="s">
        <v>34</v>
      </c>
      <c r="J291" t="s">
        <v>35</v>
      </c>
      <c r="K291" t="s">
        <v>28</v>
      </c>
      <c r="L291" t="s">
        <v>28</v>
      </c>
      <c r="M291" t="s">
        <v>28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23</v>
      </c>
      <c r="T291">
        <v>0</v>
      </c>
      <c r="V291">
        <v>61</v>
      </c>
      <c r="W291">
        <v>125</v>
      </c>
    </row>
    <row r="292" spans="1:23" x14ac:dyDescent="0.25">
      <c r="A292" t="s">
        <v>440</v>
      </c>
      <c r="C292" t="s">
        <v>30</v>
      </c>
      <c r="E292">
        <v>29</v>
      </c>
      <c r="F292">
        <v>62.792605999999999</v>
      </c>
      <c r="G292">
        <v>0</v>
      </c>
      <c r="H292">
        <v>0</v>
      </c>
      <c r="I292" t="s">
        <v>34</v>
      </c>
      <c r="J292" t="s">
        <v>42</v>
      </c>
      <c r="K292" t="s">
        <v>28</v>
      </c>
      <c r="L292" t="s">
        <v>28</v>
      </c>
      <c r="M292" t="s">
        <v>28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34</v>
      </c>
      <c r="T292">
        <v>0</v>
      </c>
      <c r="V292">
        <v>71</v>
      </c>
      <c r="W292">
        <v>194</v>
      </c>
    </row>
    <row r="293" spans="1:23" x14ac:dyDescent="0.25">
      <c r="A293" t="s">
        <v>440</v>
      </c>
      <c r="C293" t="s">
        <v>30</v>
      </c>
      <c r="E293">
        <v>30</v>
      </c>
      <c r="F293">
        <v>62.792605999999999</v>
      </c>
      <c r="G293">
        <v>0</v>
      </c>
      <c r="H293">
        <v>0</v>
      </c>
      <c r="I293" t="s">
        <v>34</v>
      </c>
      <c r="J293" t="s">
        <v>38</v>
      </c>
      <c r="K293" t="s">
        <v>28</v>
      </c>
      <c r="L293" t="s">
        <v>28</v>
      </c>
      <c r="M293" t="s">
        <v>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34</v>
      </c>
      <c r="T293">
        <v>0</v>
      </c>
      <c r="V293">
        <v>70</v>
      </c>
      <c r="W293">
        <v>196</v>
      </c>
    </row>
    <row r="294" spans="1:23" x14ac:dyDescent="0.25">
      <c r="A294" t="s">
        <v>440</v>
      </c>
      <c r="C294" t="s">
        <v>30</v>
      </c>
      <c r="E294">
        <v>30</v>
      </c>
      <c r="F294">
        <v>62.792605999999999</v>
      </c>
      <c r="G294">
        <v>0</v>
      </c>
      <c r="H294">
        <v>0</v>
      </c>
      <c r="I294" t="s">
        <v>34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34</v>
      </c>
      <c r="T294">
        <v>0</v>
      </c>
    </row>
    <row r="295" spans="1:23" x14ac:dyDescent="0.25">
      <c r="A295" t="s">
        <v>440</v>
      </c>
      <c r="C295" t="s">
        <v>30</v>
      </c>
      <c r="E295">
        <v>30</v>
      </c>
      <c r="F295">
        <v>62.792605999999999</v>
      </c>
      <c r="G295">
        <v>0</v>
      </c>
      <c r="H295">
        <v>0</v>
      </c>
      <c r="I295" t="s">
        <v>34</v>
      </c>
      <c r="J295" t="s">
        <v>42</v>
      </c>
      <c r="K295" t="s">
        <v>28</v>
      </c>
      <c r="L295" t="s">
        <v>28</v>
      </c>
      <c r="M295" t="s">
        <v>28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34</v>
      </c>
      <c r="T295">
        <v>0</v>
      </c>
    </row>
    <row r="296" spans="1:23" x14ac:dyDescent="0.25">
      <c r="A296" t="s">
        <v>454</v>
      </c>
      <c r="C296" t="s">
        <v>26</v>
      </c>
      <c r="E296">
        <v>30</v>
      </c>
      <c r="F296">
        <v>49.965780000000002</v>
      </c>
      <c r="G296">
        <v>0</v>
      </c>
      <c r="H296">
        <v>0</v>
      </c>
      <c r="I296" t="s">
        <v>34</v>
      </c>
      <c r="J296" t="s">
        <v>28</v>
      </c>
      <c r="K296" t="s">
        <v>28</v>
      </c>
      <c r="L296" t="s">
        <v>28</v>
      </c>
      <c r="M296" t="s">
        <v>28</v>
      </c>
      <c r="N296">
        <v>0</v>
      </c>
      <c r="O296">
        <v>0.5</v>
      </c>
      <c r="P296">
        <v>0</v>
      </c>
      <c r="Q296">
        <v>0</v>
      </c>
      <c r="R296">
        <v>0</v>
      </c>
      <c r="S296">
        <v>22</v>
      </c>
      <c r="T296">
        <v>0.5</v>
      </c>
      <c r="W296">
        <v>145</v>
      </c>
    </row>
    <row r="297" spans="1:23" x14ac:dyDescent="0.25">
      <c r="A297" t="s">
        <v>454</v>
      </c>
      <c r="C297" t="s">
        <v>26</v>
      </c>
      <c r="E297">
        <v>24</v>
      </c>
      <c r="F297">
        <v>49.965780000000002</v>
      </c>
      <c r="G297">
        <v>1</v>
      </c>
      <c r="H297">
        <v>1</v>
      </c>
      <c r="I297" t="s">
        <v>27</v>
      </c>
      <c r="J297" t="s">
        <v>28</v>
      </c>
      <c r="K297" t="s">
        <v>28</v>
      </c>
      <c r="L297" t="s">
        <v>28</v>
      </c>
      <c r="M297" t="s">
        <v>28</v>
      </c>
      <c r="N297">
        <v>0.5</v>
      </c>
      <c r="O297">
        <v>0.5</v>
      </c>
      <c r="P297">
        <v>1</v>
      </c>
      <c r="Q297">
        <v>1</v>
      </c>
      <c r="R297">
        <v>1</v>
      </c>
      <c r="S297">
        <v>22</v>
      </c>
      <c r="T297">
        <v>5</v>
      </c>
      <c r="V297">
        <v>61</v>
      </c>
      <c r="W297">
        <v>151</v>
      </c>
    </row>
    <row r="298" spans="1:23" x14ac:dyDescent="0.25">
      <c r="A298" t="s">
        <v>672</v>
      </c>
      <c r="C298" t="s">
        <v>30</v>
      </c>
      <c r="E298">
        <v>25</v>
      </c>
      <c r="F298">
        <v>81.327860000000001</v>
      </c>
      <c r="G298">
        <v>0</v>
      </c>
      <c r="H298">
        <v>0</v>
      </c>
      <c r="I298" t="s">
        <v>34</v>
      </c>
      <c r="J298" t="s">
        <v>28</v>
      </c>
      <c r="K298" t="s">
        <v>28</v>
      </c>
      <c r="L298" t="s">
        <v>28</v>
      </c>
      <c r="M298" t="s">
        <v>28</v>
      </c>
      <c r="N298">
        <v>0.5</v>
      </c>
      <c r="O298">
        <v>0</v>
      </c>
      <c r="P298">
        <v>0</v>
      </c>
      <c r="Q298">
        <v>0</v>
      </c>
      <c r="R298">
        <v>0</v>
      </c>
      <c r="T298">
        <v>0.5</v>
      </c>
      <c r="V298">
        <v>69</v>
      </c>
      <c r="W298">
        <v>171</v>
      </c>
    </row>
    <row r="299" spans="1:23" x14ac:dyDescent="0.25">
      <c r="A299" t="s">
        <v>672</v>
      </c>
      <c r="C299" t="s">
        <v>30</v>
      </c>
      <c r="E299">
        <v>22</v>
      </c>
      <c r="F299">
        <v>81.327860000000001</v>
      </c>
      <c r="G299">
        <v>0.5</v>
      </c>
      <c r="H299">
        <v>0</v>
      </c>
      <c r="I299" t="s">
        <v>52</v>
      </c>
      <c r="J299" t="s">
        <v>28</v>
      </c>
      <c r="K299" t="s">
        <v>28</v>
      </c>
      <c r="L299" t="s">
        <v>28</v>
      </c>
      <c r="M299" t="s">
        <v>28</v>
      </c>
      <c r="N299">
        <v>0</v>
      </c>
      <c r="O299">
        <v>0.5</v>
      </c>
      <c r="P299">
        <v>0.5</v>
      </c>
      <c r="Q299">
        <v>0.5</v>
      </c>
      <c r="R299">
        <v>0</v>
      </c>
      <c r="T299">
        <v>1.5</v>
      </c>
    </row>
    <row r="300" spans="1:23" x14ac:dyDescent="0.25">
      <c r="A300" t="s">
        <v>100</v>
      </c>
      <c r="C300" t="s">
        <v>26</v>
      </c>
      <c r="E300">
        <v>28</v>
      </c>
      <c r="F300">
        <v>66.562629999999999</v>
      </c>
      <c r="G300">
        <v>0</v>
      </c>
      <c r="H300">
        <v>0</v>
      </c>
      <c r="I300" t="s">
        <v>34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33</v>
      </c>
      <c r="T300">
        <v>0</v>
      </c>
    </row>
    <row r="301" spans="1:23" x14ac:dyDescent="0.25">
      <c r="A301" t="s">
        <v>100</v>
      </c>
      <c r="C301" t="s">
        <v>26</v>
      </c>
      <c r="E301">
        <v>30</v>
      </c>
      <c r="F301">
        <v>66.562629999999999</v>
      </c>
      <c r="G301">
        <v>0</v>
      </c>
      <c r="H301">
        <v>0</v>
      </c>
      <c r="I301" t="s">
        <v>34</v>
      </c>
      <c r="J301" t="s">
        <v>41</v>
      </c>
      <c r="K301" t="s">
        <v>28</v>
      </c>
      <c r="L301" t="s">
        <v>28</v>
      </c>
      <c r="M301" t="s">
        <v>28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33</v>
      </c>
      <c r="T301">
        <v>0</v>
      </c>
      <c r="V301">
        <v>62</v>
      </c>
      <c r="W301">
        <v>177</v>
      </c>
    </row>
    <row r="302" spans="1:23" x14ac:dyDescent="0.25">
      <c r="A302" t="s">
        <v>100</v>
      </c>
      <c r="C302" t="s">
        <v>26</v>
      </c>
      <c r="E302">
        <v>30</v>
      </c>
      <c r="F302">
        <v>66.562629999999999</v>
      </c>
      <c r="G302">
        <v>0</v>
      </c>
      <c r="H302">
        <v>0</v>
      </c>
      <c r="I302" t="s">
        <v>34</v>
      </c>
      <c r="J302" t="s">
        <v>41</v>
      </c>
      <c r="K302" t="s">
        <v>28</v>
      </c>
      <c r="L302" t="s">
        <v>28</v>
      </c>
      <c r="M302" t="s">
        <v>28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33</v>
      </c>
      <c r="T302">
        <v>0</v>
      </c>
      <c r="V302">
        <v>62</v>
      </c>
      <c r="W302">
        <v>180</v>
      </c>
    </row>
    <row r="303" spans="1:23" x14ac:dyDescent="0.25">
      <c r="A303" t="s">
        <v>100</v>
      </c>
      <c r="C303" t="s">
        <v>26</v>
      </c>
      <c r="E303">
        <v>30</v>
      </c>
      <c r="F303">
        <v>66.562629999999999</v>
      </c>
      <c r="G303">
        <v>0.5</v>
      </c>
      <c r="H303">
        <v>0</v>
      </c>
      <c r="I303" t="s">
        <v>52</v>
      </c>
      <c r="J303" t="s">
        <v>392</v>
      </c>
      <c r="K303" t="s">
        <v>28</v>
      </c>
      <c r="L303" t="s">
        <v>28</v>
      </c>
      <c r="M303" t="s">
        <v>28</v>
      </c>
      <c r="N303">
        <v>0</v>
      </c>
      <c r="O303">
        <v>0</v>
      </c>
      <c r="P303">
        <v>0.5</v>
      </c>
      <c r="Q303">
        <v>0</v>
      </c>
      <c r="R303">
        <v>0</v>
      </c>
      <c r="S303">
        <v>33</v>
      </c>
      <c r="T303">
        <v>0.5</v>
      </c>
      <c r="V303">
        <v>62</v>
      </c>
      <c r="W303">
        <v>178</v>
      </c>
    </row>
    <row r="304" spans="1:23" x14ac:dyDescent="0.25">
      <c r="A304" t="s">
        <v>100</v>
      </c>
      <c r="C304" t="s">
        <v>26</v>
      </c>
      <c r="E304">
        <v>30</v>
      </c>
      <c r="F304">
        <v>66.562629999999999</v>
      </c>
      <c r="G304">
        <v>0.5</v>
      </c>
      <c r="H304">
        <v>0</v>
      </c>
      <c r="I304" t="s">
        <v>189</v>
      </c>
      <c r="J304" t="s">
        <v>392</v>
      </c>
      <c r="K304" t="s">
        <v>28</v>
      </c>
      <c r="L304" t="s">
        <v>28</v>
      </c>
      <c r="M304" t="s">
        <v>28</v>
      </c>
      <c r="N304">
        <v>0.5</v>
      </c>
      <c r="O304">
        <v>0.5</v>
      </c>
      <c r="P304">
        <v>0.5</v>
      </c>
      <c r="Q304">
        <v>0</v>
      </c>
      <c r="R304">
        <v>0</v>
      </c>
      <c r="S304">
        <v>33</v>
      </c>
      <c r="T304">
        <v>1.5</v>
      </c>
      <c r="V304">
        <v>62</v>
      </c>
      <c r="W304">
        <v>180</v>
      </c>
    </row>
    <row r="305" spans="1:23" x14ac:dyDescent="0.25">
      <c r="A305" t="s">
        <v>100</v>
      </c>
      <c r="C305" t="s">
        <v>26</v>
      </c>
      <c r="E305">
        <v>30</v>
      </c>
      <c r="F305">
        <v>66.562629999999999</v>
      </c>
      <c r="G305">
        <v>0</v>
      </c>
      <c r="H305">
        <v>0</v>
      </c>
      <c r="I305" t="s">
        <v>34</v>
      </c>
      <c r="J305" t="s">
        <v>102</v>
      </c>
      <c r="K305" t="s">
        <v>28</v>
      </c>
      <c r="L305" t="s">
        <v>28</v>
      </c>
      <c r="M305" t="s">
        <v>28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33</v>
      </c>
      <c r="T305">
        <v>0</v>
      </c>
      <c r="V305">
        <v>62</v>
      </c>
      <c r="W305">
        <v>180</v>
      </c>
    </row>
    <row r="306" spans="1:23" x14ac:dyDescent="0.25">
      <c r="A306" t="s">
        <v>100</v>
      </c>
      <c r="C306" t="s">
        <v>26</v>
      </c>
      <c r="E306">
        <v>30</v>
      </c>
      <c r="F306">
        <v>66.562629999999999</v>
      </c>
      <c r="G306">
        <v>0.5</v>
      </c>
      <c r="H306">
        <v>0</v>
      </c>
      <c r="I306" t="s">
        <v>441</v>
      </c>
      <c r="J306" t="s">
        <v>119</v>
      </c>
      <c r="K306" t="s">
        <v>88</v>
      </c>
      <c r="L306" t="s">
        <v>28</v>
      </c>
      <c r="M306" t="s">
        <v>28</v>
      </c>
      <c r="N306">
        <v>0.5</v>
      </c>
      <c r="O306">
        <v>0.5</v>
      </c>
      <c r="P306">
        <v>0.5</v>
      </c>
      <c r="Q306">
        <v>0</v>
      </c>
      <c r="R306">
        <v>0</v>
      </c>
      <c r="S306">
        <v>33</v>
      </c>
      <c r="T306">
        <v>1.5</v>
      </c>
      <c r="V306">
        <v>62</v>
      </c>
      <c r="W306">
        <v>172</v>
      </c>
    </row>
    <row r="307" spans="1:23" x14ac:dyDescent="0.25">
      <c r="A307" t="s">
        <v>100</v>
      </c>
      <c r="C307" t="s">
        <v>26</v>
      </c>
      <c r="E307">
        <v>29</v>
      </c>
      <c r="F307">
        <v>66.562629999999999</v>
      </c>
      <c r="G307">
        <v>0</v>
      </c>
      <c r="H307">
        <v>0</v>
      </c>
      <c r="I307" t="s">
        <v>34</v>
      </c>
      <c r="J307" t="s">
        <v>392</v>
      </c>
      <c r="K307" t="s">
        <v>28</v>
      </c>
      <c r="L307" t="s">
        <v>28</v>
      </c>
      <c r="M307" t="s">
        <v>28</v>
      </c>
      <c r="N307">
        <v>0</v>
      </c>
      <c r="O307">
        <v>0</v>
      </c>
      <c r="P307">
        <v>0</v>
      </c>
      <c r="Q307">
        <v>0.5</v>
      </c>
      <c r="R307">
        <v>0</v>
      </c>
      <c r="S307">
        <v>33</v>
      </c>
      <c r="T307">
        <v>0.5</v>
      </c>
      <c r="V307">
        <v>61</v>
      </c>
      <c r="W307">
        <v>160</v>
      </c>
    </row>
    <row r="308" spans="1:23" x14ac:dyDescent="0.25">
      <c r="A308" t="s">
        <v>100</v>
      </c>
      <c r="C308" t="s">
        <v>26</v>
      </c>
      <c r="E308">
        <v>30</v>
      </c>
      <c r="F308">
        <v>66.562629999999999</v>
      </c>
      <c r="G308">
        <v>0</v>
      </c>
      <c r="H308">
        <v>0</v>
      </c>
      <c r="I308" t="s">
        <v>34</v>
      </c>
      <c r="J308" t="s">
        <v>102</v>
      </c>
      <c r="K308" t="s">
        <v>28</v>
      </c>
      <c r="L308" t="s">
        <v>28</v>
      </c>
      <c r="M308" t="s">
        <v>28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33</v>
      </c>
      <c r="T308">
        <v>0</v>
      </c>
      <c r="V308">
        <v>61</v>
      </c>
      <c r="W308">
        <v>166</v>
      </c>
    </row>
    <row r="309" spans="1:23" x14ac:dyDescent="0.25">
      <c r="A309" t="s">
        <v>100</v>
      </c>
      <c r="C309" t="s">
        <v>26</v>
      </c>
      <c r="E309">
        <v>30</v>
      </c>
      <c r="F309">
        <v>66.562629999999999</v>
      </c>
      <c r="G309">
        <v>0</v>
      </c>
      <c r="H309">
        <v>0</v>
      </c>
      <c r="I309" t="s">
        <v>34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33</v>
      </c>
      <c r="T309">
        <v>0</v>
      </c>
      <c r="V309">
        <v>61</v>
      </c>
      <c r="W309">
        <v>160</v>
      </c>
    </row>
    <row r="310" spans="1:23" x14ac:dyDescent="0.25">
      <c r="A310" t="s">
        <v>100</v>
      </c>
      <c r="C310" t="s">
        <v>26</v>
      </c>
      <c r="E310">
        <v>30</v>
      </c>
      <c r="F310">
        <v>66.562629999999999</v>
      </c>
      <c r="G310">
        <v>0</v>
      </c>
      <c r="H310">
        <v>0</v>
      </c>
      <c r="I310" t="s">
        <v>34</v>
      </c>
      <c r="J310" t="s">
        <v>102</v>
      </c>
      <c r="K310" t="s">
        <v>28</v>
      </c>
      <c r="L310" t="s">
        <v>28</v>
      </c>
      <c r="M310" t="s">
        <v>28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33</v>
      </c>
      <c r="T310">
        <v>0</v>
      </c>
      <c r="V310">
        <v>62</v>
      </c>
      <c r="W310">
        <v>168</v>
      </c>
    </row>
    <row r="311" spans="1:23" x14ac:dyDescent="0.25">
      <c r="A311" t="s">
        <v>100</v>
      </c>
      <c r="C311" t="s">
        <v>26</v>
      </c>
      <c r="E311">
        <v>30</v>
      </c>
      <c r="F311">
        <v>66.562629999999999</v>
      </c>
      <c r="G311">
        <v>0</v>
      </c>
      <c r="H311">
        <v>0</v>
      </c>
      <c r="I311" t="s">
        <v>34</v>
      </c>
      <c r="J311" t="s">
        <v>102</v>
      </c>
      <c r="K311" t="s">
        <v>28</v>
      </c>
      <c r="L311" t="s">
        <v>28</v>
      </c>
      <c r="M311" t="s">
        <v>28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33</v>
      </c>
      <c r="T311">
        <v>0</v>
      </c>
      <c r="V311">
        <v>62</v>
      </c>
      <c r="W311">
        <v>163</v>
      </c>
    </row>
    <row r="312" spans="1:23" x14ac:dyDescent="0.25">
      <c r="A312" t="s">
        <v>100</v>
      </c>
      <c r="C312" t="s">
        <v>26</v>
      </c>
      <c r="E312">
        <v>30</v>
      </c>
      <c r="F312">
        <v>66.562629999999999</v>
      </c>
      <c r="G312">
        <v>0.5</v>
      </c>
      <c r="H312">
        <v>0</v>
      </c>
      <c r="I312" t="s">
        <v>101</v>
      </c>
      <c r="J312" t="s">
        <v>38</v>
      </c>
      <c r="K312" t="s">
        <v>102</v>
      </c>
      <c r="L312" t="s">
        <v>28</v>
      </c>
      <c r="M312" t="s">
        <v>28</v>
      </c>
      <c r="N312">
        <v>0.5</v>
      </c>
      <c r="O312">
        <v>0.5</v>
      </c>
      <c r="P312">
        <v>0.5</v>
      </c>
      <c r="Q312">
        <v>0.5</v>
      </c>
      <c r="R312">
        <v>0</v>
      </c>
      <c r="S312">
        <v>33</v>
      </c>
      <c r="T312">
        <v>2</v>
      </c>
      <c r="V312">
        <v>61</v>
      </c>
      <c r="W312">
        <v>157</v>
      </c>
    </row>
    <row r="313" spans="1:23" x14ac:dyDescent="0.25">
      <c r="A313" t="s">
        <v>982</v>
      </c>
      <c r="C313" t="s">
        <v>26</v>
      </c>
      <c r="E313">
        <v>30</v>
      </c>
      <c r="F313">
        <v>48.783023999999997</v>
      </c>
      <c r="G313">
        <v>0</v>
      </c>
      <c r="H313">
        <v>0</v>
      </c>
      <c r="I313" t="s">
        <v>34</v>
      </c>
      <c r="J313" t="s">
        <v>28</v>
      </c>
      <c r="K313" t="s">
        <v>28</v>
      </c>
      <c r="L313" t="s">
        <v>28</v>
      </c>
      <c r="M313" t="s">
        <v>28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33</v>
      </c>
      <c r="T313">
        <v>0</v>
      </c>
    </row>
    <row r="314" spans="1:23" x14ac:dyDescent="0.25">
      <c r="A314" t="s">
        <v>982</v>
      </c>
      <c r="C314" t="s">
        <v>26</v>
      </c>
      <c r="E314">
        <v>30</v>
      </c>
      <c r="F314">
        <v>48.783023999999997</v>
      </c>
      <c r="G314">
        <v>0</v>
      </c>
      <c r="H314">
        <v>0</v>
      </c>
      <c r="I314" t="s">
        <v>34</v>
      </c>
      <c r="J314" t="s">
        <v>28</v>
      </c>
      <c r="K314" t="s">
        <v>28</v>
      </c>
      <c r="L314" t="s">
        <v>28</v>
      </c>
      <c r="M314" t="s">
        <v>28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33</v>
      </c>
      <c r="T314">
        <v>0</v>
      </c>
      <c r="V314">
        <v>63</v>
      </c>
      <c r="W314">
        <v>120</v>
      </c>
    </row>
    <row r="315" spans="1:23" x14ac:dyDescent="0.25">
      <c r="A315" t="s">
        <v>321</v>
      </c>
      <c r="C315" t="s">
        <v>26</v>
      </c>
      <c r="E315">
        <v>27</v>
      </c>
      <c r="F315">
        <v>80.533879999999996</v>
      </c>
      <c r="G315">
        <v>0</v>
      </c>
      <c r="H315">
        <v>0</v>
      </c>
      <c r="I315" t="s">
        <v>34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23</v>
      </c>
      <c r="T315">
        <v>0</v>
      </c>
      <c r="V315">
        <v>59</v>
      </c>
      <c r="W315">
        <v>85</v>
      </c>
    </row>
    <row r="316" spans="1:23" x14ac:dyDescent="0.25">
      <c r="A316" t="s">
        <v>321</v>
      </c>
      <c r="C316" t="s">
        <v>26</v>
      </c>
      <c r="E316">
        <v>24</v>
      </c>
      <c r="F316">
        <v>80.533879999999996</v>
      </c>
      <c r="G316">
        <v>0</v>
      </c>
      <c r="H316">
        <v>0</v>
      </c>
      <c r="I316" t="s">
        <v>34</v>
      </c>
      <c r="J316" t="s">
        <v>96</v>
      </c>
      <c r="K316" t="s">
        <v>28</v>
      </c>
      <c r="L316" t="s">
        <v>28</v>
      </c>
      <c r="M316" t="s">
        <v>28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23</v>
      </c>
      <c r="T316">
        <v>0</v>
      </c>
      <c r="V316">
        <v>59</v>
      </c>
      <c r="W316">
        <v>82</v>
      </c>
    </row>
    <row r="317" spans="1:23" x14ac:dyDescent="0.25">
      <c r="A317" t="s">
        <v>321</v>
      </c>
      <c r="C317" t="s">
        <v>26</v>
      </c>
      <c r="E317">
        <v>29</v>
      </c>
      <c r="F317">
        <v>80.533879999999996</v>
      </c>
      <c r="G317">
        <v>0</v>
      </c>
      <c r="H317">
        <v>0</v>
      </c>
      <c r="I317" t="s">
        <v>34</v>
      </c>
      <c r="J317" t="s">
        <v>28</v>
      </c>
      <c r="K317" t="s">
        <v>28</v>
      </c>
      <c r="L317" t="s">
        <v>28</v>
      </c>
      <c r="M317" t="s">
        <v>28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</v>
      </c>
      <c r="T317">
        <v>0</v>
      </c>
      <c r="V317">
        <v>58</v>
      </c>
      <c r="W317">
        <v>81</v>
      </c>
    </row>
    <row r="318" spans="1:23" x14ac:dyDescent="0.25">
      <c r="A318" t="s">
        <v>321</v>
      </c>
      <c r="C318" t="s">
        <v>26</v>
      </c>
      <c r="E318">
        <v>30</v>
      </c>
      <c r="F318">
        <v>80.533879999999996</v>
      </c>
      <c r="G318">
        <v>0</v>
      </c>
      <c r="H318">
        <v>0</v>
      </c>
      <c r="I318" t="s">
        <v>34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23</v>
      </c>
      <c r="T318">
        <v>0</v>
      </c>
      <c r="V318">
        <v>58</v>
      </c>
      <c r="W318">
        <v>78</v>
      </c>
    </row>
    <row r="319" spans="1:23" x14ac:dyDescent="0.25">
      <c r="A319" t="s">
        <v>321</v>
      </c>
      <c r="C319" t="s">
        <v>26</v>
      </c>
      <c r="E319">
        <v>28</v>
      </c>
      <c r="F319">
        <v>80.533879999999996</v>
      </c>
      <c r="G319">
        <v>0</v>
      </c>
      <c r="H319">
        <v>0</v>
      </c>
      <c r="I319" t="s">
        <v>34</v>
      </c>
      <c r="J319" t="s">
        <v>28</v>
      </c>
      <c r="K319" t="s">
        <v>28</v>
      </c>
      <c r="L319" t="s">
        <v>28</v>
      </c>
      <c r="M319" t="s">
        <v>28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23</v>
      </c>
      <c r="T319">
        <v>0</v>
      </c>
      <c r="V319">
        <v>58</v>
      </c>
      <c r="W319">
        <v>82</v>
      </c>
    </row>
    <row r="320" spans="1:23" x14ac:dyDescent="0.25">
      <c r="A320" t="s">
        <v>321</v>
      </c>
      <c r="C320" t="s">
        <v>26</v>
      </c>
      <c r="E320">
        <v>28</v>
      </c>
      <c r="F320">
        <v>80.533879999999996</v>
      </c>
      <c r="G320">
        <v>0</v>
      </c>
      <c r="H320">
        <v>0</v>
      </c>
      <c r="I320" t="s">
        <v>34</v>
      </c>
      <c r="J320" t="s">
        <v>41</v>
      </c>
      <c r="K320" t="s">
        <v>28</v>
      </c>
      <c r="L320" t="s">
        <v>28</v>
      </c>
      <c r="M320" t="s">
        <v>28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23</v>
      </c>
      <c r="T320">
        <v>0</v>
      </c>
      <c r="V320">
        <v>58</v>
      </c>
      <c r="W320">
        <v>67</v>
      </c>
    </row>
    <row r="321" spans="1:23" x14ac:dyDescent="0.25">
      <c r="A321" t="s">
        <v>321</v>
      </c>
      <c r="C321" t="s">
        <v>26</v>
      </c>
      <c r="E321">
        <v>27</v>
      </c>
      <c r="F321">
        <v>80.533879999999996</v>
      </c>
      <c r="G321">
        <v>0</v>
      </c>
      <c r="H321">
        <v>0</v>
      </c>
      <c r="I321" t="s">
        <v>34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23</v>
      </c>
      <c r="T321">
        <v>0</v>
      </c>
      <c r="V321">
        <v>58</v>
      </c>
      <c r="W321">
        <v>76</v>
      </c>
    </row>
    <row r="322" spans="1:23" x14ac:dyDescent="0.25">
      <c r="A322" t="s">
        <v>321</v>
      </c>
      <c r="C322" t="s">
        <v>26</v>
      </c>
      <c r="E322">
        <v>28</v>
      </c>
      <c r="F322">
        <v>80.533879999999996</v>
      </c>
      <c r="G322">
        <v>0</v>
      </c>
      <c r="H322">
        <v>0</v>
      </c>
      <c r="I322" t="s">
        <v>34</v>
      </c>
      <c r="J322" t="s">
        <v>119</v>
      </c>
      <c r="K322" t="s">
        <v>28</v>
      </c>
      <c r="L322" t="s">
        <v>28</v>
      </c>
      <c r="M322" t="s">
        <v>28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23</v>
      </c>
      <c r="T322">
        <v>0</v>
      </c>
      <c r="V322">
        <v>58</v>
      </c>
      <c r="W322">
        <v>79</v>
      </c>
    </row>
    <row r="323" spans="1:23" x14ac:dyDescent="0.25">
      <c r="A323" t="s">
        <v>321</v>
      </c>
      <c r="C323" t="s">
        <v>26</v>
      </c>
      <c r="E323">
        <v>28</v>
      </c>
      <c r="F323">
        <v>80.533879999999996</v>
      </c>
      <c r="G323">
        <v>0</v>
      </c>
      <c r="H323">
        <v>0</v>
      </c>
      <c r="I323" t="s">
        <v>34</v>
      </c>
      <c r="J323" t="s">
        <v>28</v>
      </c>
      <c r="K323" t="s">
        <v>28</v>
      </c>
      <c r="L323" t="s">
        <v>28</v>
      </c>
      <c r="M323" t="s">
        <v>28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23</v>
      </c>
      <c r="T323">
        <v>0</v>
      </c>
    </row>
    <row r="324" spans="1:23" x14ac:dyDescent="0.25">
      <c r="A324" t="s">
        <v>159</v>
      </c>
      <c r="C324" t="s">
        <v>30</v>
      </c>
      <c r="E324">
        <v>29</v>
      </c>
      <c r="F324">
        <v>77.467489999999998</v>
      </c>
      <c r="G324">
        <v>0</v>
      </c>
      <c r="H324">
        <v>0</v>
      </c>
      <c r="I324" t="s">
        <v>34</v>
      </c>
      <c r="J324" t="s">
        <v>42</v>
      </c>
      <c r="K324" t="s">
        <v>28</v>
      </c>
      <c r="L324" t="s">
        <v>28</v>
      </c>
      <c r="M324" t="s">
        <v>28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33</v>
      </c>
      <c r="T324">
        <v>0</v>
      </c>
      <c r="V324">
        <v>74</v>
      </c>
      <c r="W324">
        <v>196</v>
      </c>
    </row>
    <row r="325" spans="1:23" x14ac:dyDescent="0.25">
      <c r="A325" t="s">
        <v>159</v>
      </c>
      <c r="C325" t="s">
        <v>30</v>
      </c>
      <c r="E325">
        <v>28</v>
      </c>
      <c r="F325">
        <v>77.467489999999998</v>
      </c>
      <c r="G325">
        <v>0.5</v>
      </c>
      <c r="H325">
        <v>1</v>
      </c>
      <c r="I325" t="s">
        <v>27</v>
      </c>
      <c r="J325" t="s">
        <v>631</v>
      </c>
      <c r="K325" t="s">
        <v>28</v>
      </c>
      <c r="L325" t="s">
        <v>28</v>
      </c>
      <c r="M325" t="s">
        <v>28</v>
      </c>
      <c r="N325">
        <v>0.5</v>
      </c>
      <c r="O325">
        <v>0.5</v>
      </c>
      <c r="P325">
        <v>1</v>
      </c>
      <c r="Q325">
        <v>0.5</v>
      </c>
      <c r="R325">
        <v>1</v>
      </c>
      <c r="S325">
        <v>33</v>
      </c>
      <c r="T325">
        <v>4.5</v>
      </c>
      <c r="V325">
        <v>74</v>
      </c>
      <c r="W325">
        <v>197</v>
      </c>
    </row>
    <row r="326" spans="1:23" x14ac:dyDescent="0.25">
      <c r="A326" t="s">
        <v>159</v>
      </c>
      <c r="C326" t="s">
        <v>30</v>
      </c>
      <c r="E326">
        <v>23</v>
      </c>
      <c r="F326">
        <v>77.467489999999998</v>
      </c>
      <c r="G326">
        <v>1</v>
      </c>
      <c r="H326">
        <v>1</v>
      </c>
      <c r="I326" t="s">
        <v>27</v>
      </c>
      <c r="J326" t="s">
        <v>349</v>
      </c>
      <c r="K326" t="s">
        <v>258</v>
      </c>
      <c r="L326" t="s">
        <v>28</v>
      </c>
      <c r="M326" t="s">
        <v>28</v>
      </c>
      <c r="N326">
        <v>2</v>
      </c>
      <c r="O326">
        <v>1</v>
      </c>
      <c r="P326">
        <v>1</v>
      </c>
      <c r="Q326">
        <v>1</v>
      </c>
      <c r="R326">
        <v>1</v>
      </c>
      <c r="S326">
        <v>33</v>
      </c>
      <c r="T326">
        <v>7</v>
      </c>
    </row>
    <row r="327" spans="1:23" x14ac:dyDescent="0.25">
      <c r="A327" t="s">
        <v>809</v>
      </c>
      <c r="C327" t="s">
        <v>26</v>
      </c>
      <c r="E327">
        <v>30</v>
      </c>
      <c r="F327">
        <v>51.367558000000002</v>
      </c>
      <c r="G327">
        <v>0</v>
      </c>
      <c r="H327">
        <v>0</v>
      </c>
      <c r="I327" t="s">
        <v>34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44</v>
      </c>
      <c r="T327">
        <v>0</v>
      </c>
      <c r="W327">
        <v>146</v>
      </c>
    </row>
    <row r="328" spans="1:23" x14ac:dyDescent="0.25">
      <c r="A328" t="s">
        <v>809</v>
      </c>
      <c r="C328" t="s">
        <v>26</v>
      </c>
      <c r="E328">
        <v>29</v>
      </c>
      <c r="F328">
        <v>51.367558000000002</v>
      </c>
      <c r="G328">
        <v>0</v>
      </c>
      <c r="H328">
        <v>0</v>
      </c>
      <c r="I328" t="s">
        <v>34</v>
      </c>
      <c r="J328" t="s">
        <v>28</v>
      </c>
      <c r="K328" t="s">
        <v>28</v>
      </c>
      <c r="L328" t="s">
        <v>28</v>
      </c>
      <c r="M328" t="s">
        <v>28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44</v>
      </c>
      <c r="T328">
        <v>0</v>
      </c>
      <c r="V328">
        <v>66</v>
      </c>
      <c r="W328">
        <v>155</v>
      </c>
    </row>
    <row r="329" spans="1:23" x14ac:dyDescent="0.25">
      <c r="A329" t="s">
        <v>809</v>
      </c>
      <c r="C329" t="s">
        <v>26</v>
      </c>
      <c r="E329">
        <v>29</v>
      </c>
      <c r="F329">
        <v>51.367558000000002</v>
      </c>
      <c r="G329">
        <v>0</v>
      </c>
      <c r="H329">
        <v>0</v>
      </c>
      <c r="I329" t="s">
        <v>34</v>
      </c>
      <c r="J329" t="s">
        <v>28</v>
      </c>
      <c r="K329" t="s">
        <v>28</v>
      </c>
      <c r="L329" t="s">
        <v>28</v>
      </c>
      <c r="M329" t="s">
        <v>28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44</v>
      </c>
      <c r="T329">
        <v>0</v>
      </c>
      <c r="V329">
        <v>66</v>
      </c>
      <c r="W329">
        <v>127</v>
      </c>
    </row>
    <row r="330" spans="1:23" x14ac:dyDescent="0.25">
      <c r="A330" t="s">
        <v>809</v>
      </c>
      <c r="C330" t="s">
        <v>26</v>
      </c>
      <c r="E330">
        <v>27</v>
      </c>
      <c r="F330">
        <v>51.367558000000002</v>
      </c>
      <c r="G330">
        <v>0</v>
      </c>
      <c r="H330">
        <v>0</v>
      </c>
      <c r="I330" t="s">
        <v>34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44</v>
      </c>
      <c r="T330">
        <v>0</v>
      </c>
      <c r="V330">
        <v>66</v>
      </c>
      <c r="W330">
        <v>131</v>
      </c>
    </row>
    <row r="331" spans="1:23" x14ac:dyDescent="0.25">
      <c r="A331" t="s">
        <v>809</v>
      </c>
      <c r="C331" t="s">
        <v>26</v>
      </c>
      <c r="E331">
        <v>29</v>
      </c>
      <c r="F331">
        <v>51.367558000000002</v>
      </c>
      <c r="G331">
        <v>0</v>
      </c>
      <c r="H331">
        <v>0</v>
      </c>
      <c r="I331" t="s">
        <v>34</v>
      </c>
      <c r="J331" t="s">
        <v>28</v>
      </c>
      <c r="K331" t="s">
        <v>28</v>
      </c>
      <c r="L331" t="s">
        <v>28</v>
      </c>
      <c r="M331" t="s">
        <v>28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44</v>
      </c>
      <c r="T331">
        <v>0</v>
      </c>
      <c r="V331">
        <v>65</v>
      </c>
      <c r="W331">
        <v>141</v>
      </c>
    </row>
    <row r="332" spans="1:23" x14ac:dyDescent="0.25">
      <c r="A332" t="s">
        <v>587</v>
      </c>
      <c r="C332" t="s">
        <v>26</v>
      </c>
      <c r="E332">
        <v>19</v>
      </c>
      <c r="F332">
        <v>70.247770000000003</v>
      </c>
      <c r="G332">
        <v>1</v>
      </c>
      <c r="H332">
        <v>0.5</v>
      </c>
      <c r="I332" t="s">
        <v>27</v>
      </c>
      <c r="J332" t="s">
        <v>28</v>
      </c>
      <c r="K332" t="s">
        <v>28</v>
      </c>
      <c r="L332" t="s">
        <v>28</v>
      </c>
      <c r="M332" t="s">
        <v>28</v>
      </c>
      <c r="N332">
        <v>1</v>
      </c>
      <c r="O332">
        <v>1</v>
      </c>
      <c r="P332">
        <v>1</v>
      </c>
      <c r="Q332">
        <v>2</v>
      </c>
      <c r="R332">
        <v>0</v>
      </c>
      <c r="S332">
        <v>34</v>
      </c>
      <c r="T332">
        <v>5.5</v>
      </c>
      <c r="V332">
        <v>63</v>
      </c>
      <c r="W332">
        <v>195</v>
      </c>
    </row>
    <row r="333" spans="1:23" x14ac:dyDescent="0.25">
      <c r="A333" t="s">
        <v>575</v>
      </c>
      <c r="C333" t="s">
        <v>30</v>
      </c>
      <c r="E333">
        <v>23</v>
      </c>
      <c r="F333">
        <v>76.175224</v>
      </c>
      <c r="G333">
        <v>1</v>
      </c>
      <c r="H333">
        <v>1</v>
      </c>
      <c r="I333" t="s">
        <v>27</v>
      </c>
      <c r="J333" t="s">
        <v>28</v>
      </c>
      <c r="K333" t="s">
        <v>28</v>
      </c>
      <c r="L333" t="s">
        <v>28</v>
      </c>
      <c r="M333" t="s">
        <v>28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34</v>
      </c>
      <c r="T333">
        <v>5</v>
      </c>
    </row>
    <row r="334" spans="1:23" x14ac:dyDescent="0.25">
      <c r="A334" t="s">
        <v>575</v>
      </c>
      <c r="C334" t="s">
        <v>30</v>
      </c>
      <c r="E334">
        <v>26</v>
      </c>
      <c r="F334">
        <v>76.175224</v>
      </c>
      <c r="G334">
        <v>0.5</v>
      </c>
      <c r="H334">
        <v>0.5</v>
      </c>
      <c r="I334" t="s">
        <v>27</v>
      </c>
      <c r="J334" t="s">
        <v>28</v>
      </c>
      <c r="K334" t="s">
        <v>28</v>
      </c>
      <c r="L334" t="s">
        <v>28</v>
      </c>
      <c r="M334" t="s">
        <v>28</v>
      </c>
      <c r="N334">
        <v>1</v>
      </c>
      <c r="O334">
        <v>0.5</v>
      </c>
      <c r="P334">
        <v>1</v>
      </c>
      <c r="Q334">
        <v>0.5</v>
      </c>
      <c r="R334">
        <v>0</v>
      </c>
      <c r="S334">
        <v>34</v>
      </c>
      <c r="T334">
        <v>3.5</v>
      </c>
      <c r="V334">
        <v>68</v>
      </c>
      <c r="W334">
        <v>160</v>
      </c>
    </row>
    <row r="335" spans="1:23" x14ac:dyDescent="0.25">
      <c r="A335" t="s">
        <v>575</v>
      </c>
      <c r="C335" t="s">
        <v>30</v>
      </c>
      <c r="E335">
        <v>25</v>
      </c>
      <c r="F335">
        <v>76.175224</v>
      </c>
      <c r="G335">
        <v>1</v>
      </c>
      <c r="H335">
        <v>1</v>
      </c>
      <c r="I335" t="s">
        <v>27</v>
      </c>
      <c r="J335" t="s">
        <v>35</v>
      </c>
      <c r="K335" t="s">
        <v>28</v>
      </c>
      <c r="L335" t="s">
        <v>28</v>
      </c>
      <c r="M335" t="s">
        <v>28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34</v>
      </c>
      <c r="T335">
        <v>5</v>
      </c>
      <c r="V335">
        <v>68</v>
      </c>
      <c r="W335">
        <v>163</v>
      </c>
    </row>
    <row r="336" spans="1:23" x14ac:dyDescent="0.25">
      <c r="A336" t="s">
        <v>575</v>
      </c>
      <c r="C336" t="s">
        <v>30</v>
      </c>
      <c r="E336">
        <v>7</v>
      </c>
      <c r="F336">
        <v>76.175224</v>
      </c>
      <c r="G336">
        <v>2</v>
      </c>
      <c r="H336">
        <v>2</v>
      </c>
      <c r="I336" t="s">
        <v>179</v>
      </c>
      <c r="J336" t="s">
        <v>245</v>
      </c>
      <c r="K336" t="s">
        <v>28</v>
      </c>
      <c r="L336" t="s">
        <v>28</v>
      </c>
      <c r="M336" t="s">
        <v>28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34</v>
      </c>
      <c r="T336">
        <v>0</v>
      </c>
      <c r="V336">
        <v>68</v>
      </c>
      <c r="W336">
        <v>167</v>
      </c>
    </row>
    <row r="337" spans="1:23" x14ac:dyDescent="0.25">
      <c r="A337" t="s">
        <v>761</v>
      </c>
      <c r="C337" t="s">
        <v>30</v>
      </c>
      <c r="E337">
        <v>29</v>
      </c>
      <c r="F337">
        <v>70.165639999999996</v>
      </c>
      <c r="G337">
        <v>0</v>
      </c>
      <c r="H337">
        <v>0</v>
      </c>
      <c r="I337" t="s">
        <v>34</v>
      </c>
      <c r="J337" t="s">
        <v>28</v>
      </c>
      <c r="K337" t="s">
        <v>28</v>
      </c>
      <c r="L337" t="s">
        <v>28</v>
      </c>
      <c r="M337" t="s">
        <v>28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23</v>
      </c>
      <c r="T337">
        <v>0</v>
      </c>
      <c r="V337">
        <v>73</v>
      </c>
      <c r="W337">
        <v>203</v>
      </c>
    </row>
    <row r="338" spans="1:23" x14ac:dyDescent="0.25">
      <c r="A338" t="s">
        <v>761</v>
      </c>
      <c r="C338" t="s">
        <v>30</v>
      </c>
      <c r="E338">
        <v>30</v>
      </c>
      <c r="F338">
        <v>70.165639999999996</v>
      </c>
      <c r="G338">
        <v>0</v>
      </c>
      <c r="H338">
        <v>0</v>
      </c>
      <c r="I338" t="s">
        <v>34</v>
      </c>
      <c r="J338" t="s">
        <v>28</v>
      </c>
      <c r="K338" t="s">
        <v>28</v>
      </c>
      <c r="L338" t="s">
        <v>28</v>
      </c>
      <c r="M338" t="s">
        <v>28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23</v>
      </c>
      <c r="T338">
        <v>0</v>
      </c>
      <c r="V338">
        <v>72</v>
      </c>
      <c r="W338">
        <v>206</v>
      </c>
    </row>
    <row r="339" spans="1:23" x14ac:dyDescent="0.25">
      <c r="A339" t="s">
        <v>761</v>
      </c>
      <c r="C339" t="s">
        <v>30</v>
      </c>
      <c r="E339">
        <v>28</v>
      </c>
      <c r="F339">
        <v>70.165639999999996</v>
      </c>
      <c r="G339">
        <v>0</v>
      </c>
      <c r="H339">
        <v>0</v>
      </c>
      <c r="I339" t="s">
        <v>34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23</v>
      </c>
      <c r="T339">
        <v>0</v>
      </c>
      <c r="V339">
        <v>72</v>
      </c>
      <c r="W339">
        <v>195</v>
      </c>
    </row>
    <row r="340" spans="1:23" x14ac:dyDescent="0.25">
      <c r="A340" t="s">
        <v>761</v>
      </c>
      <c r="C340" t="s">
        <v>30</v>
      </c>
      <c r="E340">
        <v>30</v>
      </c>
      <c r="F340">
        <v>70.165639999999996</v>
      </c>
      <c r="G340">
        <v>0</v>
      </c>
      <c r="H340">
        <v>0</v>
      </c>
      <c r="I340" t="s">
        <v>34</v>
      </c>
      <c r="J340" t="s">
        <v>28</v>
      </c>
      <c r="K340" t="s">
        <v>28</v>
      </c>
      <c r="L340" t="s">
        <v>28</v>
      </c>
      <c r="M340" t="s">
        <v>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23</v>
      </c>
      <c r="T340">
        <v>0</v>
      </c>
      <c r="V340">
        <v>72</v>
      </c>
      <c r="W340">
        <v>195</v>
      </c>
    </row>
    <row r="341" spans="1:23" x14ac:dyDescent="0.25">
      <c r="A341" t="s">
        <v>761</v>
      </c>
      <c r="C341" t="s">
        <v>30</v>
      </c>
      <c r="E341">
        <v>30</v>
      </c>
      <c r="F341">
        <v>70.165639999999996</v>
      </c>
      <c r="G341">
        <v>0</v>
      </c>
      <c r="H341">
        <v>0</v>
      </c>
      <c r="I341" t="s">
        <v>34</v>
      </c>
      <c r="J341" t="s">
        <v>28</v>
      </c>
      <c r="K341" t="s">
        <v>28</v>
      </c>
      <c r="L341" t="s">
        <v>28</v>
      </c>
      <c r="M341" t="s">
        <v>28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23</v>
      </c>
      <c r="T341">
        <v>0</v>
      </c>
      <c r="V341">
        <v>72</v>
      </c>
      <c r="W341">
        <v>198</v>
      </c>
    </row>
    <row r="342" spans="1:23" x14ac:dyDescent="0.25">
      <c r="A342" t="s">
        <v>761</v>
      </c>
      <c r="C342" t="s">
        <v>30</v>
      </c>
      <c r="E342">
        <v>30</v>
      </c>
      <c r="F342">
        <v>70.165639999999996</v>
      </c>
      <c r="G342">
        <v>0</v>
      </c>
      <c r="H342">
        <v>0</v>
      </c>
      <c r="I342" t="s">
        <v>34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23</v>
      </c>
      <c r="T342">
        <v>0</v>
      </c>
      <c r="V342">
        <v>72</v>
      </c>
      <c r="W342">
        <v>196</v>
      </c>
    </row>
    <row r="343" spans="1:23" x14ac:dyDescent="0.25">
      <c r="A343" t="s">
        <v>761</v>
      </c>
      <c r="C343" t="s">
        <v>30</v>
      </c>
      <c r="E343">
        <v>29</v>
      </c>
      <c r="F343">
        <v>70.165639999999996</v>
      </c>
      <c r="G343">
        <v>0</v>
      </c>
      <c r="H343">
        <v>0</v>
      </c>
      <c r="I343" t="s">
        <v>34</v>
      </c>
      <c r="J343" t="s">
        <v>28</v>
      </c>
      <c r="K343" t="s">
        <v>28</v>
      </c>
      <c r="L343" t="s">
        <v>28</v>
      </c>
      <c r="M343" t="s">
        <v>28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23</v>
      </c>
      <c r="T343">
        <v>0</v>
      </c>
      <c r="V343">
        <v>72</v>
      </c>
      <c r="W343">
        <v>190</v>
      </c>
    </row>
    <row r="344" spans="1:23" x14ac:dyDescent="0.25">
      <c r="A344" t="s">
        <v>761</v>
      </c>
      <c r="C344" t="s">
        <v>30</v>
      </c>
      <c r="E344">
        <v>30</v>
      </c>
      <c r="F344">
        <v>70.165639999999996</v>
      </c>
      <c r="G344">
        <v>0</v>
      </c>
      <c r="H344">
        <v>0</v>
      </c>
      <c r="I344" t="s">
        <v>34</v>
      </c>
      <c r="J344" t="s">
        <v>28</v>
      </c>
      <c r="K344" t="s">
        <v>28</v>
      </c>
      <c r="L344" t="s">
        <v>28</v>
      </c>
      <c r="M344" t="s">
        <v>28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</v>
      </c>
      <c r="T344">
        <v>0</v>
      </c>
      <c r="V344">
        <v>72</v>
      </c>
      <c r="W344">
        <v>192</v>
      </c>
    </row>
    <row r="345" spans="1:23" x14ac:dyDescent="0.25">
      <c r="A345" t="s">
        <v>193</v>
      </c>
      <c r="C345" t="s">
        <v>26</v>
      </c>
      <c r="E345">
        <v>30</v>
      </c>
      <c r="F345">
        <v>74.015060000000005</v>
      </c>
      <c r="G345">
        <v>0</v>
      </c>
      <c r="H345">
        <v>0</v>
      </c>
      <c r="I345" t="s">
        <v>34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23</v>
      </c>
      <c r="T345">
        <v>0</v>
      </c>
      <c r="V345">
        <v>65</v>
      </c>
      <c r="W345">
        <v>137</v>
      </c>
    </row>
    <row r="346" spans="1:23" x14ac:dyDescent="0.25">
      <c r="A346" t="s">
        <v>193</v>
      </c>
      <c r="C346" t="s">
        <v>26</v>
      </c>
      <c r="E346">
        <v>30</v>
      </c>
      <c r="F346">
        <v>74.015060000000005</v>
      </c>
      <c r="G346">
        <v>0</v>
      </c>
      <c r="H346">
        <v>0</v>
      </c>
      <c r="I346" t="s">
        <v>34</v>
      </c>
      <c r="J346" t="s">
        <v>119</v>
      </c>
      <c r="K346" t="s">
        <v>35</v>
      </c>
      <c r="L346" t="s">
        <v>102</v>
      </c>
      <c r="M346" t="s">
        <v>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23</v>
      </c>
      <c r="T346">
        <v>0</v>
      </c>
      <c r="V346">
        <v>65</v>
      </c>
      <c r="W346">
        <v>137</v>
      </c>
    </row>
    <row r="347" spans="1:23" x14ac:dyDescent="0.25">
      <c r="A347" t="s">
        <v>193</v>
      </c>
      <c r="C347" t="s">
        <v>26</v>
      </c>
      <c r="E347">
        <v>30</v>
      </c>
      <c r="F347">
        <v>74.015060000000005</v>
      </c>
      <c r="G347">
        <v>0</v>
      </c>
      <c r="H347">
        <v>0</v>
      </c>
      <c r="I347" t="s">
        <v>34</v>
      </c>
      <c r="J347" t="s">
        <v>251</v>
      </c>
      <c r="K347" t="s">
        <v>28</v>
      </c>
      <c r="L347" t="s">
        <v>28</v>
      </c>
      <c r="M347" t="s">
        <v>28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23</v>
      </c>
      <c r="T347">
        <v>0</v>
      </c>
      <c r="V347">
        <v>66</v>
      </c>
      <c r="W347">
        <v>137</v>
      </c>
    </row>
    <row r="348" spans="1:23" x14ac:dyDescent="0.25">
      <c r="A348" t="s">
        <v>193</v>
      </c>
      <c r="C348" t="s">
        <v>26</v>
      </c>
      <c r="E348">
        <v>30</v>
      </c>
      <c r="F348">
        <v>74.015060000000005</v>
      </c>
      <c r="G348">
        <v>0</v>
      </c>
      <c r="H348">
        <v>0</v>
      </c>
      <c r="I348" t="s">
        <v>34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23</v>
      </c>
      <c r="T348">
        <v>0</v>
      </c>
      <c r="V348">
        <v>65</v>
      </c>
      <c r="W348">
        <v>140</v>
      </c>
    </row>
    <row r="349" spans="1:23" x14ac:dyDescent="0.25">
      <c r="A349" t="s">
        <v>193</v>
      </c>
      <c r="C349" t="s">
        <v>26</v>
      </c>
      <c r="E349">
        <v>30</v>
      </c>
      <c r="F349">
        <v>74.015060000000005</v>
      </c>
      <c r="G349">
        <v>0</v>
      </c>
      <c r="H349">
        <v>0</v>
      </c>
      <c r="I349" t="s">
        <v>34</v>
      </c>
      <c r="J349" t="s">
        <v>88</v>
      </c>
      <c r="K349" t="s">
        <v>28</v>
      </c>
      <c r="L349" t="s">
        <v>28</v>
      </c>
      <c r="M349" t="s">
        <v>28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23</v>
      </c>
      <c r="T349">
        <v>0</v>
      </c>
      <c r="V349">
        <v>65</v>
      </c>
      <c r="W349">
        <v>138</v>
      </c>
    </row>
    <row r="350" spans="1:23" x14ac:dyDescent="0.25">
      <c r="A350" t="s">
        <v>193</v>
      </c>
      <c r="C350" t="s">
        <v>26</v>
      </c>
      <c r="E350">
        <v>30</v>
      </c>
      <c r="F350">
        <v>74.015060000000005</v>
      </c>
      <c r="G350">
        <v>0</v>
      </c>
      <c r="H350">
        <v>0</v>
      </c>
      <c r="I350" t="s">
        <v>34</v>
      </c>
      <c r="J350" t="s">
        <v>88</v>
      </c>
      <c r="K350" t="s">
        <v>28</v>
      </c>
      <c r="L350" t="s">
        <v>28</v>
      </c>
      <c r="M350" t="s">
        <v>28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23</v>
      </c>
      <c r="T350">
        <v>0</v>
      </c>
      <c r="V350">
        <v>66</v>
      </c>
      <c r="W350">
        <v>141</v>
      </c>
    </row>
    <row r="351" spans="1:23" x14ac:dyDescent="0.25">
      <c r="A351" t="s">
        <v>193</v>
      </c>
      <c r="C351" t="s">
        <v>26</v>
      </c>
      <c r="E351">
        <v>30</v>
      </c>
      <c r="F351">
        <v>74.015060000000005</v>
      </c>
      <c r="G351">
        <v>0</v>
      </c>
      <c r="H351">
        <v>0</v>
      </c>
      <c r="I351" t="s">
        <v>34</v>
      </c>
      <c r="J351" t="s">
        <v>42</v>
      </c>
      <c r="K351" t="s">
        <v>28</v>
      </c>
      <c r="L351" t="s">
        <v>28</v>
      </c>
      <c r="M351" t="s">
        <v>28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23</v>
      </c>
      <c r="T351">
        <v>0</v>
      </c>
      <c r="V351">
        <v>65</v>
      </c>
      <c r="W351">
        <v>139</v>
      </c>
    </row>
    <row r="352" spans="1:23" x14ac:dyDescent="0.25">
      <c r="A352" t="s">
        <v>193</v>
      </c>
      <c r="C352" t="s">
        <v>26</v>
      </c>
      <c r="E352">
        <v>29</v>
      </c>
      <c r="F352">
        <v>74.015060000000005</v>
      </c>
      <c r="G352">
        <v>0</v>
      </c>
      <c r="H352">
        <v>0</v>
      </c>
      <c r="I352" t="s">
        <v>34</v>
      </c>
      <c r="J352" t="s">
        <v>28</v>
      </c>
      <c r="K352" t="s">
        <v>28</v>
      </c>
      <c r="L352" t="s">
        <v>28</v>
      </c>
      <c r="M352" t="s">
        <v>28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23</v>
      </c>
      <c r="T352">
        <v>0</v>
      </c>
    </row>
    <row r="353" spans="1:23" x14ac:dyDescent="0.25">
      <c r="A353" t="s">
        <v>997</v>
      </c>
      <c r="C353" t="s">
        <v>30</v>
      </c>
      <c r="E353">
        <v>29</v>
      </c>
      <c r="F353">
        <v>56.785763000000003</v>
      </c>
      <c r="G353">
        <v>0</v>
      </c>
      <c r="H353">
        <v>0</v>
      </c>
      <c r="I353" t="s">
        <v>34</v>
      </c>
      <c r="J353" t="s">
        <v>28</v>
      </c>
      <c r="K353" t="s">
        <v>28</v>
      </c>
      <c r="L353" t="s">
        <v>28</v>
      </c>
      <c r="M353" t="s">
        <v>28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33</v>
      </c>
      <c r="T353">
        <v>0</v>
      </c>
      <c r="V353">
        <v>67</v>
      </c>
      <c r="W353">
        <v>213</v>
      </c>
    </row>
    <row r="354" spans="1:23" x14ac:dyDescent="0.25">
      <c r="A354" t="s">
        <v>1123</v>
      </c>
      <c r="C354" t="s">
        <v>30</v>
      </c>
      <c r="E354">
        <v>30</v>
      </c>
      <c r="F354">
        <v>72.755645999999999</v>
      </c>
      <c r="G354">
        <v>0.5</v>
      </c>
      <c r="H354">
        <v>0</v>
      </c>
      <c r="I354" t="s">
        <v>52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>
        <v>0</v>
      </c>
      <c r="P354">
        <v>0.5</v>
      </c>
      <c r="Q354">
        <v>0</v>
      </c>
      <c r="R354">
        <v>0</v>
      </c>
      <c r="S354">
        <v>33</v>
      </c>
      <c r="T354">
        <v>0.5</v>
      </c>
      <c r="V354">
        <v>71</v>
      </c>
      <c r="W354">
        <v>217</v>
      </c>
    </row>
    <row r="355" spans="1:23" x14ac:dyDescent="0.25">
      <c r="A355" t="s">
        <v>1123</v>
      </c>
      <c r="C355" t="s">
        <v>30</v>
      </c>
      <c r="E355">
        <v>28</v>
      </c>
      <c r="F355">
        <v>72.755645999999999</v>
      </c>
      <c r="G355">
        <v>0.5</v>
      </c>
      <c r="H355">
        <v>0</v>
      </c>
      <c r="I355" t="s">
        <v>479</v>
      </c>
      <c r="J355" t="s">
        <v>119</v>
      </c>
      <c r="K355" t="s">
        <v>42</v>
      </c>
      <c r="L355" t="s">
        <v>28</v>
      </c>
      <c r="M355" t="s">
        <v>28</v>
      </c>
      <c r="N355">
        <v>0</v>
      </c>
      <c r="O355">
        <v>0</v>
      </c>
      <c r="P355">
        <v>0.5</v>
      </c>
      <c r="Q355">
        <v>0</v>
      </c>
      <c r="R355">
        <v>0</v>
      </c>
      <c r="S355">
        <v>33</v>
      </c>
      <c r="T355">
        <v>0.5</v>
      </c>
      <c r="V355">
        <v>70</v>
      </c>
      <c r="W355">
        <v>217</v>
      </c>
    </row>
    <row r="356" spans="1:23" x14ac:dyDescent="0.25">
      <c r="A356" t="s">
        <v>1128</v>
      </c>
      <c r="C356" t="s">
        <v>30</v>
      </c>
      <c r="E356">
        <v>29</v>
      </c>
      <c r="F356">
        <v>72.054755999999998</v>
      </c>
      <c r="G356">
        <v>0.5</v>
      </c>
      <c r="H356">
        <v>0</v>
      </c>
      <c r="I356" t="s">
        <v>52</v>
      </c>
      <c r="J356" t="s">
        <v>41</v>
      </c>
      <c r="K356" t="s">
        <v>28</v>
      </c>
      <c r="L356" t="s">
        <v>28</v>
      </c>
      <c r="M356" t="s">
        <v>28</v>
      </c>
      <c r="N356">
        <v>0</v>
      </c>
      <c r="O356">
        <v>0</v>
      </c>
      <c r="P356">
        <v>0.5</v>
      </c>
      <c r="Q356">
        <v>0</v>
      </c>
      <c r="R356">
        <v>0</v>
      </c>
      <c r="S356">
        <v>34</v>
      </c>
      <c r="T356">
        <v>0.5</v>
      </c>
      <c r="V356">
        <v>70</v>
      </c>
      <c r="W356">
        <v>209</v>
      </c>
    </row>
    <row r="357" spans="1:23" x14ac:dyDescent="0.25">
      <c r="A357" t="s">
        <v>1128</v>
      </c>
      <c r="C357" t="s">
        <v>30</v>
      </c>
      <c r="E357">
        <v>28</v>
      </c>
      <c r="F357">
        <v>72.054755999999998</v>
      </c>
      <c r="G357">
        <v>0.5</v>
      </c>
      <c r="H357">
        <v>0</v>
      </c>
      <c r="I357" t="s">
        <v>52</v>
      </c>
      <c r="J357" t="s">
        <v>41</v>
      </c>
      <c r="K357" t="s">
        <v>28</v>
      </c>
      <c r="L357" t="s">
        <v>28</v>
      </c>
      <c r="M357" t="s">
        <v>28</v>
      </c>
      <c r="N357">
        <v>0</v>
      </c>
      <c r="O357">
        <v>0</v>
      </c>
      <c r="P357">
        <v>0.5</v>
      </c>
      <c r="Q357">
        <v>0</v>
      </c>
      <c r="R357">
        <v>0</v>
      </c>
      <c r="S357">
        <v>34</v>
      </c>
      <c r="T357">
        <v>0.5</v>
      </c>
      <c r="V357">
        <v>70</v>
      </c>
      <c r="W357">
        <v>212</v>
      </c>
    </row>
    <row r="358" spans="1:23" x14ac:dyDescent="0.25">
      <c r="A358" t="s">
        <v>1128</v>
      </c>
      <c r="C358" t="s">
        <v>30</v>
      </c>
      <c r="E358">
        <v>27</v>
      </c>
      <c r="F358">
        <v>72.054755999999998</v>
      </c>
      <c r="G358">
        <v>0</v>
      </c>
      <c r="H358">
        <v>0</v>
      </c>
      <c r="I358" t="s">
        <v>34</v>
      </c>
      <c r="J358" t="s">
        <v>35</v>
      </c>
      <c r="K358" t="s">
        <v>336</v>
      </c>
      <c r="L358" t="s">
        <v>28</v>
      </c>
      <c r="M358" t="s">
        <v>28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34</v>
      </c>
      <c r="T358">
        <v>0</v>
      </c>
      <c r="V358">
        <v>69</v>
      </c>
      <c r="W358">
        <v>209</v>
      </c>
    </row>
    <row r="359" spans="1:23" x14ac:dyDescent="0.25">
      <c r="A359" t="s">
        <v>481</v>
      </c>
      <c r="C359" t="s">
        <v>30</v>
      </c>
      <c r="E359">
        <v>28</v>
      </c>
      <c r="F359">
        <v>72.459959999999995</v>
      </c>
      <c r="G359">
        <v>0</v>
      </c>
      <c r="H359">
        <v>0</v>
      </c>
      <c r="I359" t="s">
        <v>34</v>
      </c>
      <c r="J359" t="s">
        <v>28</v>
      </c>
      <c r="K359" t="s">
        <v>28</v>
      </c>
      <c r="L359" t="s">
        <v>28</v>
      </c>
      <c r="M359" t="s">
        <v>28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23</v>
      </c>
      <c r="T359">
        <v>0</v>
      </c>
      <c r="V359">
        <v>75</v>
      </c>
      <c r="W359">
        <v>247</v>
      </c>
    </row>
    <row r="360" spans="1:23" x14ac:dyDescent="0.25">
      <c r="A360" t="s">
        <v>481</v>
      </c>
      <c r="C360" t="s">
        <v>30</v>
      </c>
      <c r="E360">
        <v>28</v>
      </c>
      <c r="F360">
        <v>72.459959999999995</v>
      </c>
      <c r="G360">
        <v>0</v>
      </c>
      <c r="H360">
        <v>0</v>
      </c>
      <c r="I360" t="s">
        <v>34</v>
      </c>
      <c r="J360" t="s">
        <v>42</v>
      </c>
      <c r="K360" t="s">
        <v>28</v>
      </c>
      <c r="L360" t="s">
        <v>28</v>
      </c>
      <c r="M360" t="s">
        <v>28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23</v>
      </c>
      <c r="T360">
        <v>0</v>
      </c>
      <c r="V360">
        <v>75</v>
      </c>
      <c r="W360">
        <v>253</v>
      </c>
    </row>
    <row r="361" spans="1:23" x14ac:dyDescent="0.25">
      <c r="A361" t="s">
        <v>481</v>
      </c>
      <c r="C361" t="s">
        <v>30</v>
      </c>
      <c r="E361">
        <v>28</v>
      </c>
      <c r="F361">
        <v>72.459959999999995</v>
      </c>
      <c r="G361">
        <v>0</v>
      </c>
      <c r="H361">
        <v>0</v>
      </c>
      <c r="I361" t="s">
        <v>34</v>
      </c>
      <c r="J361" t="s">
        <v>42</v>
      </c>
      <c r="K361" t="s">
        <v>28</v>
      </c>
      <c r="L361" t="s">
        <v>28</v>
      </c>
      <c r="M361" t="s">
        <v>28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23</v>
      </c>
      <c r="T361">
        <v>0</v>
      </c>
      <c r="V361">
        <v>75</v>
      </c>
      <c r="W361">
        <v>250</v>
      </c>
    </row>
    <row r="362" spans="1:23" x14ac:dyDescent="0.25">
      <c r="A362" t="s">
        <v>481</v>
      </c>
      <c r="C362" t="s">
        <v>30</v>
      </c>
      <c r="E362">
        <v>28</v>
      </c>
      <c r="F362">
        <v>72.459959999999995</v>
      </c>
      <c r="G362">
        <v>0</v>
      </c>
      <c r="H362">
        <v>0</v>
      </c>
      <c r="I362" t="s">
        <v>34</v>
      </c>
      <c r="J362" t="s">
        <v>28</v>
      </c>
      <c r="K362" t="s">
        <v>28</v>
      </c>
      <c r="L362" t="s">
        <v>28</v>
      </c>
      <c r="M362" t="s">
        <v>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23</v>
      </c>
      <c r="T362">
        <v>0</v>
      </c>
    </row>
    <row r="363" spans="1:23" x14ac:dyDescent="0.25">
      <c r="A363" t="s">
        <v>625</v>
      </c>
      <c r="C363" t="s">
        <v>30</v>
      </c>
      <c r="E363">
        <v>30</v>
      </c>
      <c r="F363">
        <v>73.995895000000004</v>
      </c>
      <c r="G363">
        <v>0</v>
      </c>
      <c r="H363">
        <v>0</v>
      </c>
      <c r="I363" t="s">
        <v>34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24</v>
      </c>
      <c r="T363">
        <v>0</v>
      </c>
      <c r="W363">
        <v>184</v>
      </c>
    </row>
    <row r="364" spans="1:23" x14ac:dyDescent="0.25">
      <c r="A364" t="s">
        <v>625</v>
      </c>
      <c r="C364" t="s">
        <v>30</v>
      </c>
      <c r="E364">
        <v>30</v>
      </c>
      <c r="F364">
        <v>73.995895000000004</v>
      </c>
      <c r="G364">
        <v>0</v>
      </c>
      <c r="H364">
        <v>0</v>
      </c>
      <c r="I364" t="s">
        <v>34</v>
      </c>
      <c r="J364" t="s">
        <v>28</v>
      </c>
      <c r="K364" t="s">
        <v>28</v>
      </c>
      <c r="L364" t="s">
        <v>28</v>
      </c>
      <c r="M364" t="s">
        <v>28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24</v>
      </c>
      <c r="T364">
        <v>0</v>
      </c>
      <c r="V364">
        <v>68</v>
      </c>
      <c r="W364">
        <v>189</v>
      </c>
    </row>
    <row r="365" spans="1:23" x14ac:dyDescent="0.25">
      <c r="A365" t="s">
        <v>625</v>
      </c>
      <c r="C365" t="s">
        <v>30</v>
      </c>
      <c r="E365">
        <v>30</v>
      </c>
      <c r="F365">
        <v>73.995895000000004</v>
      </c>
      <c r="G365">
        <v>0</v>
      </c>
      <c r="H365">
        <v>0</v>
      </c>
      <c r="I365" t="s">
        <v>34</v>
      </c>
      <c r="J365" t="s">
        <v>28</v>
      </c>
      <c r="K365" t="s">
        <v>28</v>
      </c>
      <c r="L365" t="s">
        <v>28</v>
      </c>
      <c r="M365" t="s">
        <v>28</v>
      </c>
      <c r="N365">
        <v>0</v>
      </c>
      <c r="O365">
        <v>0.5</v>
      </c>
      <c r="P365">
        <v>0</v>
      </c>
      <c r="Q365">
        <v>0</v>
      </c>
      <c r="R365">
        <v>0</v>
      </c>
      <c r="S365">
        <v>24</v>
      </c>
      <c r="T365">
        <v>0.5</v>
      </c>
      <c r="V365">
        <v>68</v>
      </c>
      <c r="W365">
        <v>184</v>
      </c>
    </row>
    <row r="366" spans="1:23" x14ac:dyDescent="0.25">
      <c r="A366" t="s">
        <v>625</v>
      </c>
      <c r="C366" t="s">
        <v>30</v>
      </c>
      <c r="E366">
        <v>29</v>
      </c>
      <c r="F366">
        <v>73.995895000000004</v>
      </c>
      <c r="G366">
        <v>0</v>
      </c>
      <c r="H366">
        <v>0</v>
      </c>
      <c r="I366" t="s">
        <v>34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24</v>
      </c>
      <c r="T366">
        <v>0</v>
      </c>
      <c r="V366">
        <v>68</v>
      </c>
      <c r="W366">
        <v>176</v>
      </c>
    </row>
    <row r="367" spans="1:23" x14ac:dyDescent="0.25">
      <c r="A367" t="s">
        <v>625</v>
      </c>
      <c r="C367" t="s">
        <v>30</v>
      </c>
      <c r="E367">
        <v>29</v>
      </c>
      <c r="F367">
        <v>73.995895000000004</v>
      </c>
      <c r="G367">
        <v>0.5</v>
      </c>
      <c r="H367">
        <v>0</v>
      </c>
      <c r="I367" t="s">
        <v>52</v>
      </c>
      <c r="J367" t="s">
        <v>41</v>
      </c>
      <c r="K367" t="s">
        <v>28</v>
      </c>
      <c r="L367" t="s">
        <v>28</v>
      </c>
      <c r="M367" t="s">
        <v>28</v>
      </c>
      <c r="N367">
        <v>0</v>
      </c>
      <c r="O367">
        <v>0</v>
      </c>
      <c r="P367">
        <v>0.5</v>
      </c>
      <c r="Q367">
        <v>0</v>
      </c>
      <c r="R367">
        <v>0</v>
      </c>
      <c r="S367">
        <v>24</v>
      </c>
      <c r="T367">
        <v>0.5</v>
      </c>
      <c r="V367">
        <v>68</v>
      </c>
      <c r="W367">
        <v>167</v>
      </c>
    </row>
    <row r="368" spans="1:23" x14ac:dyDescent="0.25">
      <c r="A368" t="s">
        <v>625</v>
      </c>
      <c r="C368" t="s">
        <v>30</v>
      </c>
      <c r="E368">
        <v>30</v>
      </c>
      <c r="F368">
        <v>73.995895000000004</v>
      </c>
      <c r="G368">
        <v>0.5</v>
      </c>
      <c r="H368">
        <v>0</v>
      </c>
      <c r="I368" t="s">
        <v>27</v>
      </c>
      <c r="J368" t="s">
        <v>28</v>
      </c>
      <c r="K368" t="s">
        <v>28</v>
      </c>
      <c r="L368" t="s">
        <v>28</v>
      </c>
      <c r="M368" t="s">
        <v>28</v>
      </c>
      <c r="N368">
        <v>0.5</v>
      </c>
      <c r="O368">
        <v>0</v>
      </c>
      <c r="P368">
        <v>0.5</v>
      </c>
      <c r="Q368">
        <v>0.5</v>
      </c>
      <c r="R368">
        <v>1</v>
      </c>
      <c r="S368">
        <v>24</v>
      </c>
      <c r="T368">
        <v>2.5</v>
      </c>
      <c r="V368">
        <v>68</v>
      </c>
      <c r="W368">
        <v>159</v>
      </c>
    </row>
    <row r="369" spans="1:23" x14ac:dyDescent="0.25">
      <c r="A369" t="s">
        <v>625</v>
      </c>
      <c r="C369" t="s">
        <v>30</v>
      </c>
      <c r="E369">
        <v>30</v>
      </c>
      <c r="F369">
        <v>73.995895000000004</v>
      </c>
      <c r="G369">
        <v>0.5</v>
      </c>
      <c r="H369">
        <v>0</v>
      </c>
      <c r="I369" t="s">
        <v>652</v>
      </c>
      <c r="J369" t="s">
        <v>102</v>
      </c>
      <c r="K369" t="s">
        <v>28</v>
      </c>
      <c r="L369" t="s">
        <v>28</v>
      </c>
      <c r="M369" t="s">
        <v>28</v>
      </c>
      <c r="N369">
        <v>0</v>
      </c>
      <c r="O369">
        <v>0</v>
      </c>
      <c r="P369">
        <v>0.5</v>
      </c>
      <c r="Q369">
        <v>0</v>
      </c>
      <c r="R369">
        <v>0</v>
      </c>
      <c r="S369">
        <v>24</v>
      </c>
      <c r="T369">
        <v>0.5</v>
      </c>
      <c r="V369">
        <v>66</v>
      </c>
      <c r="W369">
        <v>161</v>
      </c>
    </row>
    <row r="370" spans="1:23" x14ac:dyDescent="0.25">
      <c r="A370" t="s">
        <v>625</v>
      </c>
      <c r="C370" t="s">
        <v>30</v>
      </c>
      <c r="E370">
        <v>30</v>
      </c>
      <c r="F370">
        <v>73.995895000000004</v>
      </c>
      <c r="G370">
        <v>0</v>
      </c>
      <c r="H370">
        <v>0</v>
      </c>
      <c r="I370" t="s">
        <v>34</v>
      </c>
      <c r="J370" t="s">
        <v>28</v>
      </c>
      <c r="K370" t="s">
        <v>28</v>
      </c>
      <c r="L370" t="s">
        <v>28</v>
      </c>
      <c r="M370" t="s">
        <v>28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24</v>
      </c>
      <c r="T370">
        <v>0</v>
      </c>
      <c r="V370">
        <v>68</v>
      </c>
      <c r="W370">
        <v>156</v>
      </c>
    </row>
    <row r="371" spans="1:23" x14ac:dyDescent="0.25">
      <c r="A371" t="s">
        <v>625</v>
      </c>
      <c r="C371" t="s">
        <v>30</v>
      </c>
      <c r="E371">
        <v>30</v>
      </c>
      <c r="F371">
        <v>73.995895000000004</v>
      </c>
      <c r="G371">
        <v>0.5</v>
      </c>
      <c r="H371">
        <v>0</v>
      </c>
      <c r="I371" t="s">
        <v>27</v>
      </c>
      <c r="J371" t="s">
        <v>28</v>
      </c>
      <c r="K371" t="s">
        <v>28</v>
      </c>
      <c r="L371" t="s">
        <v>28</v>
      </c>
      <c r="M371" t="s">
        <v>28</v>
      </c>
      <c r="N371">
        <v>0.5</v>
      </c>
      <c r="O371">
        <v>0.5</v>
      </c>
      <c r="P371">
        <v>0.5</v>
      </c>
      <c r="Q371">
        <v>0</v>
      </c>
      <c r="R371">
        <v>0</v>
      </c>
      <c r="S371">
        <v>24</v>
      </c>
      <c r="T371">
        <v>1.5</v>
      </c>
      <c r="V371">
        <v>67</v>
      </c>
      <c r="W371">
        <v>155</v>
      </c>
    </row>
    <row r="372" spans="1:23" x14ac:dyDescent="0.25">
      <c r="A372" t="s">
        <v>883</v>
      </c>
      <c r="C372" t="s">
        <v>30</v>
      </c>
      <c r="E372">
        <v>30</v>
      </c>
      <c r="F372">
        <v>61.201915999999997</v>
      </c>
      <c r="G372">
        <v>0</v>
      </c>
      <c r="H372">
        <v>0</v>
      </c>
      <c r="I372" t="s">
        <v>34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33</v>
      </c>
      <c r="T372">
        <v>0</v>
      </c>
      <c r="W372">
        <v>187</v>
      </c>
    </row>
    <row r="373" spans="1:23" x14ac:dyDescent="0.25">
      <c r="A373" t="s">
        <v>883</v>
      </c>
      <c r="C373" t="s">
        <v>30</v>
      </c>
      <c r="E373">
        <v>28</v>
      </c>
      <c r="F373">
        <v>61.201915999999997</v>
      </c>
      <c r="G373">
        <v>0</v>
      </c>
      <c r="H373">
        <v>0</v>
      </c>
      <c r="I373" t="s">
        <v>34</v>
      </c>
      <c r="J373" t="s">
        <v>28</v>
      </c>
      <c r="K373" t="s">
        <v>28</v>
      </c>
      <c r="L373" t="s">
        <v>28</v>
      </c>
      <c r="M373" t="s">
        <v>28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33</v>
      </c>
      <c r="T373">
        <v>0</v>
      </c>
      <c r="V373">
        <v>71</v>
      </c>
      <c r="W373">
        <v>167</v>
      </c>
    </row>
    <row r="374" spans="1:23" x14ac:dyDescent="0.25">
      <c r="A374" t="s">
        <v>883</v>
      </c>
      <c r="C374" t="s">
        <v>30</v>
      </c>
      <c r="E374">
        <v>26</v>
      </c>
      <c r="F374">
        <v>61.201915999999997</v>
      </c>
      <c r="G374">
        <v>0</v>
      </c>
      <c r="H374">
        <v>0</v>
      </c>
      <c r="I374" t="s">
        <v>34</v>
      </c>
      <c r="J374" t="s">
        <v>28</v>
      </c>
      <c r="K374" t="s">
        <v>28</v>
      </c>
      <c r="L374" t="s">
        <v>28</v>
      </c>
      <c r="M374" t="s">
        <v>28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33</v>
      </c>
      <c r="T374">
        <v>0</v>
      </c>
      <c r="V374">
        <v>71</v>
      </c>
      <c r="W374">
        <v>176</v>
      </c>
    </row>
    <row r="375" spans="1:23" x14ac:dyDescent="0.25">
      <c r="A375" t="s">
        <v>883</v>
      </c>
      <c r="C375" t="s">
        <v>30</v>
      </c>
      <c r="E375">
        <v>29</v>
      </c>
      <c r="F375">
        <v>61.201915999999997</v>
      </c>
      <c r="G375">
        <v>0</v>
      </c>
      <c r="H375">
        <v>0</v>
      </c>
      <c r="I375" t="s">
        <v>34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33</v>
      </c>
      <c r="T375">
        <v>0</v>
      </c>
      <c r="V375">
        <v>71</v>
      </c>
      <c r="W375">
        <v>170</v>
      </c>
    </row>
    <row r="376" spans="1:23" x14ac:dyDescent="0.25">
      <c r="A376" t="s">
        <v>883</v>
      </c>
      <c r="C376" t="s">
        <v>30</v>
      </c>
      <c r="E376">
        <v>27</v>
      </c>
      <c r="F376">
        <v>61.201915999999997</v>
      </c>
      <c r="G376">
        <v>0</v>
      </c>
      <c r="H376">
        <v>0</v>
      </c>
      <c r="I376" t="s">
        <v>34</v>
      </c>
      <c r="J376" t="s">
        <v>41</v>
      </c>
      <c r="K376" t="s">
        <v>28</v>
      </c>
      <c r="L376" t="s">
        <v>28</v>
      </c>
      <c r="M376" t="s">
        <v>28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33</v>
      </c>
      <c r="T376">
        <v>0</v>
      </c>
      <c r="V376">
        <v>71</v>
      </c>
      <c r="W376">
        <v>165</v>
      </c>
    </row>
    <row r="377" spans="1:23" x14ac:dyDescent="0.25">
      <c r="A377" t="s">
        <v>883</v>
      </c>
      <c r="C377" t="s">
        <v>30</v>
      </c>
      <c r="E377">
        <v>28</v>
      </c>
      <c r="F377">
        <v>61.201915999999997</v>
      </c>
      <c r="G377">
        <v>0</v>
      </c>
      <c r="H377">
        <v>0</v>
      </c>
      <c r="I377" t="s">
        <v>34</v>
      </c>
      <c r="J377" t="s">
        <v>35</v>
      </c>
      <c r="K377" t="s">
        <v>28</v>
      </c>
      <c r="L377" t="s">
        <v>28</v>
      </c>
      <c r="M377" t="s">
        <v>28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33</v>
      </c>
      <c r="T377">
        <v>0</v>
      </c>
    </row>
    <row r="378" spans="1:23" x14ac:dyDescent="0.25">
      <c r="A378" t="s">
        <v>883</v>
      </c>
      <c r="C378" t="s">
        <v>30</v>
      </c>
      <c r="E378">
        <v>29</v>
      </c>
      <c r="F378">
        <v>61.201915999999997</v>
      </c>
      <c r="G378">
        <v>0</v>
      </c>
      <c r="H378">
        <v>0</v>
      </c>
      <c r="I378" t="s">
        <v>34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33</v>
      </c>
      <c r="T378">
        <v>0</v>
      </c>
      <c r="V378">
        <v>71</v>
      </c>
      <c r="W378">
        <v>172</v>
      </c>
    </row>
    <row r="379" spans="1:23" x14ac:dyDescent="0.25">
      <c r="A379" t="s">
        <v>883</v>
      </c>
      <c r="C379" t="s">
        <v>30</v>
      </c>
      <c r="E379">
        <v>30</v>
      </c>
      <c r="F379">
        <v>61.201915999999997</v>
      </c>
      <c r="G379">
        <v>0</v>
      </c>
      <c r="H379">
        <v>0</v>
      </c>
      <c r="I379" t="s">
        <v>34</v>
      </c>
      <c r="J379" t="s">
        <v>28</v>
      </c>
      <c r="K379" t="s">
        <v>28</v>
      </c>
      <c r="L379" t="s">
        <v>28</v>
      </c>
      <c r="M379" t="s">
        <v>28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33</v>
      </c>
      <c r="T379">
        <v>0</v>
      </c>
      <c r="V379">
        <v>71</v>
      </c>
      <c r="W379">
        <v>186</v>
      </c>
    </row>
    <row r="380" spans="1:23" x14ac:dyDescent="0.25">
      <c r="A380" t="s">
        <v>883</v>
      </c>
      <c r="C380" t="s">
        <v>30</v>
      </c>
      <c r="E380">
        <v>27</v>
      </c>
      <c r="F380">
        <v>61.201915999999997</v>
      </c>
      <c r="G380">
        <v>0</v>
      </c>
      <c r="H380">
        <v>0</v>
      </c>
      <c r="I380" t="s">
        <v>34</v>
      </c>
      <c r="J380" t="s">
        <v>41</v>
      </c>
      <c r="K380" t="s">
        <v>28</v>
      </c>
      <c r="L380" t="s">
        <v>28</v>
      </c>
      <c r="M380" t="s">
        <v>28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33</v>
      </c>
      <c r="T380">
        <v>0</v>
      </c>
      <c r="V380">
        <v>71</v>
      </c>
      <c r="W380">
        <v>183</v>
      </c>
    </row>
    <row r="381" spans="1:23" x14ac:dyDescent="0.25">
      <c r="A381" t="s">
        <v>1134</v>
      </c>
      <c r="C381" t="s">
        <v>26</v>
      </c>
      <c r="E381">
        <v>28</v>
      </c>
      <c r="F381">
        <v>71.460639999999998</v>
      </c>
      <c r="G381">
        <v>0</v>
      </c>
      <c r="H381">
        <v>0</v>
      </c>
      <c r="I381" t="s">
        <v>34</v>
      </c>
      <c r="J381" t="s">
        <v>42</v>
      </c>
      <c r="K381" t="s">
        <v>28</v>
      </c>
      <c r="L381" t="s">
        <v>28</v>
      </c>
      <c r="M381" t="s">
        <v>28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33</v>
      </c>
      <c r="T381">
        <v>0</v>
      </c>
      <c r="V381">
        <v>63</v>
      </c>
      <c r="W381">
        <v>167</v>
      </c>
    </row>
    <row r="382" spans="1:23" x14ac:dyDescent="0.25">
      <c r="A382" t="s">
        <v>1134</v>
      </c>
      <c r="C382" t="s">
        <v>26</v>
      </c>
      <c r="E382">
        <v>30</v>
      </c>
      <c r="F382">
        <v>71.460639999999998</v>
      </c>
      <c r="G382">
        <v>0</v>
      </c>
      <c r="H382">
        <v>0</v>
      </c>
      <c r="I382" t="s">
        <v>34</v>
      </c>
      <c r="J382" t="s">
        <v>28</v>
      </c>
      <c r="K382" t="s">
        <v>28</v>
      </c>
      <c r="L382" t="s">
        <v>28</v>
      </c>
      <c r="M382" t="s">
        <v>28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33</v>
      </c>
      <c r="T382">
        <v>0</v>
      </c>
      <c r="V382">
        <v>63</v>
      </c>
      <c r="W382">
        <v>171</v>
      </c>
    </row>
    <row r="383" spans="1:23" x14ac:dyDescent="0.25">
      <c r="A383" t="s">
        <v>1134</v>
      </c>
      <c r="C383" t="s">
        <v>26</v>
      </c>
      <c r="E383">
        <v>29</v>
      </c>
      <c r="F383">
        <v>71.460639999999998</v>
      </c>
      <c r="G383">
        <v>0</v>
      </c>
      <c r="H383">
        <v>0</v>
      </c>
      <c r="I383" t="s">
        <v>34</v>
      </c>
      <c r="J383" t="s">
        <v>405</v>
      </c>
      <c r="K383" t="s">
        <v>28</v>
      </c>
      <c r="L383" t="s">
        <v>28</v>
      </c>
      <c r="M383" t="s">
        <v>28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33</v>
      </c>
      <c r="T383">
        <v>0</v>
      </c>
      <c r="V383">
        <v>62</v>
      </c>
      <c r="W383">
        <v>160</v>
      </c>
    </row>
    <row r="384" spans="1:23" x14ac:dyDescent="0.25">
      <c r="A384" t="s">
        <v>1134</v>
      </c>
      <c r="C384" t="s">
        <v>26</v>
      </c>
      <c r="E384">
        <v>29</v>
      </c>
      <c r="F384">
        <v>71.460639999999998</v>
      </c>
      <c r="G384">
        <v>0</v>
      </c>
      <c r="H384">
        <v>0</v>
      </c>
      <c r="I384" t="s">
        <v>34</v>
      </c>
      <c r="J384" t="s">
        <v>38</v>
      </c>
      <c r="K384" t="s">
        <v>28</v>
      </c>
      <c r="L384" t="s">
        <v>28</v>
      </c>
      <c r="M384" t="s">
        <v>28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33</v>
      </c>
      <c r="T384">
        <v>0</v>
      </c>
      <c r="V384">
        <v>62</v>
      </c>
      <c r="W384">
        <v>162</v>
      </c>
    </row>
    <row r="385" spans="1:23" x14ac:dyDescent="0.25">
      <c r="A385" t="s">
        <v>666</v>
      </c>
      <c r="C385" t="s">
        <v>26</v>
      </c>
      <c r="E385">
        <v>29</v>
      </c>
      <c r="F385">
        <v>80.50376</v>
      </c>
      <c r="G385">
        <v>0</v>
      </c>
      <c r="H385">
        <v>0</v>
      </c>
      <c r="I385" t="s">
        <v>34</v>
      </c>
      <c r="J385" t="s">
        <v>28</v>
      </c>
      <c r="K385" t="s">
        <v>28</v>
      </c>
      <c r="L385" t="s">
        <v>28</v>
      </c>
      <c r="M385" t="s">
        <v>28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24</v>
      </c>
      <c r="T385">
        <v>0</v>
      </c>
      <c r="V385">
        <v>60</v>
      </c>
      <c r="W385">
        <v>127</v>
      </c>
    </row>
    <row r="386" spans="1:23" x14ac:dyDescent="0.25">
      <c r="A386" t="s">
        <v>666</v>
      </c>
      <c r="C386" t="s">
        <v>26</v>
      </c>
      <c r="E386">
        <v>29</v>
      </c>
      <c r="F386">
        <v>80.50376</v>
      </c>
      <c r="G386">
        <v>0</v>
      </c>
      <c r="H386">
        <v>0</v>
      </c>
      <c r="I386" t="s">
        <v>34</v>
      </c>
      <c r="J386" t="s">
        <v>28</v>
      </c>
      <c r="K386" t="s">
        <v>28</v>
      </c>
      <c r="L386" t="s">
        <v>28</v>
      </c>
      <c r="M386" t="s">
        <v>28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24</v>
      </c>
      <c r="T386">
        <v>0</v>
      </c>
      <c r="V386">
        <v>59</v>
      </c>
      <c r="W386">
        <v>132</v>
      </c>
    </row>
    <row r="387" spans="1:23" x14ac:dyDescent="0.25">
      <c r="A387" t="s">
        <v>666</v>
      </c>
      <c r="C387" t="s">
        <v>26</v>
      </c>
      <c r="E387">
        <v>30</v>
      </c>
      <c r="F387">
        <v>80.50376</v>
      </c>
      <c r="G387">
        <v>0</v>
      </c>
      <c r="H387">
        <v>0</v>
      </c>
      <c r="I387" t="s">
        <v>34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24</v>
      </c>
      <c r="T387">
        <v>0</v>
      </c>
      <c r="V387">
        <v>59</v>
      </c>
      <c r="W387">
        <v>133</v>
      </c>
    </row>
    <row r="388" spans="1:23" x14ac:dyDescent="0.25">
      <c r="A388" t="s">
        <v>666</v>
      </c>
      <c r="C388" t="s">
        <v>26</v>
      </c>
      <c r="E388">
        <v>30</v>
      </c>
      <c r="F388">
        <v>80.50376</v>
      </c>
      <c r="G388">
        <v>0</v>
      </c>
      <c r="H388">
        <v>0</v>
      </c>
      <c r="I388" t="s">
        <v>34</v>
      </c>
      <c r="J388" t="s">
        <v>28</v>
      </c>
      <c r="K388" t="s">
        <v>28</v>
      </c>
      <c r="L388" t="s">
        <v>28</v>
      </c>
      <c r="M388" t="s">
        <v>28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24</v>
      </c>
      <c r="T388">
        <v>0</v>
      </c>
      <c r="V388">
        <v>59</v>
      </c>
      <c r="W388">
        <v>132</v>
      </c>
    </row>
    <row r="389" spans="1:23" x14ac:dyDescent="0.25">
      <c r="A389" t="s">
        <v>122</v>
      </c>
      <c r="C389" t="s">
        <v>26</v>
      </c>
      <c r="E389">
        <v>27</v>
      </c>
      <c r="F389">
        <v>71.939766000000006</v>
      </c>
      <c r="G389">
        <v>0.5</v>
      </c>
      <c r="H389">
        <v>0</v>
      </c>
      <c r="I389" t="s">
        <v>27</v>
      </c>
      <c r="J389" t="s">
        <v>28</v>
      </c>
      <c r="K389" t="s">
        <v>28</v>
      </c>
      <c r="L389" t="s">
        <v>28</v>
      </c>
      <c r="M389" t="s">
        <v>28</v>
      </c>
      <c r="N389">
        <v>0.5</v>
      </c>
      <c r="O389">
        <v>0.5</v>
      </c>
      <c r="P389">
        <v>0.5</v>
      </c>
      <c r="Q389">
        <v>0.5</v>
      </c>
      <c r="R389">
        <v>0</v>
      </c>
      <c r="S389">
        <v>34</v>
      </c>
      <c r="T389">
        <v>2</v>
      </c>
      <c r="V389">
        <v>62</v>
      </c>
      <c r="W389">
        <v>130</v>
      </c>
    </row>
    <row r="390" spans="1:23" x14ac:dyDescent="0.25">
      <c r="A390" t="s">
        <v>122</v>
      </c>
      <c r="C390" t="s">
        <v>26</v>
      </c>
      <c r="E390">
        <v>25</v>
      </c>
      <c r="F390">
        <v>71.939766000000006</v>
      </c>
      <c r="G390">
        <v>0.5</v>
      </c>
      <c r="H390">
        <v>0</v>
      </c>
      <c r="I390" t="s">
        <v>75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>
        <v>0.5</v>
      </c>
      <c r="P390">
        <v>0.5</v>
      </c>
      <c r="Q390">
        <v>0</v>
      </c>
      <c r="R390">
        <v>0</v>
      </c>
      <c r="S390">
        <v>34</v>
      </c>
      <c r="T390">
        <v>1</v>
      </c>
      <c r="V390">
        <v>61</v>
      </c>
      <c r="W390">
        <v>120</v>
      </c>
    </row>
    <row r="391" spans="1:23" x14ac:dyDescent="0.25">
      <c r="A391" t="s">
        <v>122</v>
      </c>
      <c r="C391" t="s">
        <v>26</v>
      </c>
      <c r="E391">
        <v>26</v>
      </c>
      <c r="F391">
        <v>71.939766000000006</v>
      </c>
      <c r="G391">
        <v>0.5</v>
      </c>
      <c r="H391">
        <v>0.5</v>
      </c>
      <c r="I391" t="s">
        <v>27</v>
      </c>
      <c r="J391" t="s">
        <v>28</v>
      </c>
      <c r="K391" t="s">
        <v>28</v>
      </c>
      <c r="L391" t="s">
        <v>28</v>
      </c>
      <c r="M391" t="s">
        <v>28</v>
      </c>
      <c r="N391">
        <v>0.5</v>
      </c>
      <c r="O391">
        <v>0.5</v>
      </c>
      <c r="P391">
        <v>1</v>
      </c>
      <c r="Q391">
        <v>0.5</v>
      </c>
      <c r="R391">
        <v>0</v>
      </c>
      <c r="S391">
        <v>34</v>
      </c>
      <c r="T391">
        <v>3</v>
      </c>
      <c r="V391">
        <v>62</v>
      </c>
      <c r="W391">
        <v>116</v>
      </c>
    </row>
    <row r="392" spans="1:23" x14ac:dyDescent="0.25">
      <c r="A392" t="s">
        <v>122</v>
      </c>
      <c r="C392" t="s">
        <v>26</v>
      </c>
      <c r="E392">
        <v>27</v>
      </c>
      <c r="F392">
        <v>71.939766000000006</v>
      </c>
      <c r="G392">
        <v>0.5</v>
      </c>
      <c r="H392">
        <v>0.5</v>
      </c>
      <c r="I392" t="s">
        <v>27</v>
      </c>
      <c r="J392" t="s">
        <v>28</v>
      </c>
      <c r="K392" t="s">
        <v>28</v>
      </c>
      <c r="L392" t="s">
        <v>28</v>
      </c>
      <c r="M392" t="s">
        <v>28</v>
      </c>
      <c r="N392">
        <v>1</v>
      </c>
      <c r="O392">
        <v>1</v>
      </c>
      <c r="P392">
        <v>1</v>
      </c>
      <c r="Q392">
        <v>0.5</v>
      </c>
      <c r="R392">
        <v>0</v>
      </c>
      <c r="S392">
        <v>34</v>
      </c>
      <c r="T392">
        <v>4</v>
      </c>
      <c r="V392">
        <v>62</v>
      </c>
      <c r="W392">
        <v>115</v>
      </c>
    </row>
    <row r="393" spans="1:23" x14ac:dyDescent="0.25">
      <c r="A393" t="s">
        <v>122</v>
      </c>
      <c r="C393" t="s">
        <v>26</v>
      </c>
      <c r="E393">
        <v>23</v>
      </c>
      <c r="F393">
        <v>71.939766000000006</v>
      </c>
      <c r="G393">
        <v>0.5</v>
      </c>
      <c r="H393">
        <v>0.5</v>
      </c>
      <c r="I393" t="s">
        <v>27</v>
      </c>
      <c r="J393" t="s">
        <v>28</v>
      </c>
      <c r="K393" t="s">
        <v>28</v>
      </c>
      <c r="L393" t="s">
        <v>28</v>
      </c>
      <c r="M393" t="s">
        <v>28</v>
      </c>
      <c r="N393">
        <v>0.5</v>
      </c>
      <c r="O393">
        <v>0.5</v>
      </c>
      <c r="P393">
        <v>0.5</v>
      </c>
      <c r="Q393">
        <v>0.5</v>
      </c>
      <c r="R393">
        <v>0</v>
      </c>
      <c r="S393">
        <v>34</v>
      </c>
      <c r="T393">
        <v>2.5</v>
      </c>
      <c r="V393">
        <v>60</v>
      </c>
      <c r="W393">
        <v>110</v>
      </c>
    </row>
    <row r="394" spans="1:23" x14ac:dyDescent="0.25">
      <c r="A394" t="s">
        <v>122</v>
      </c>
      <c r="C394" t="s">
        <v>26</v>
      </c>
      <c r="E394">
        <v>23</v>
      </c>
      <c r="F394">
        <v>71.939766000000006</v>
      </c>
      <c r="G394">
        <v>0.5</v>
      </c>
      <c r="H394">
        <v>0.5</v>
      </c>
      <c r="I394" t="s">
        <v>27</v>
      </c>
      <c r="J394" t="s">
        <v>28</v>
      </c>
      <c r="K394" t="s">
        <v>28</v>
      </c>
      <c r="L394" t="s">
        <v>28</v>
      </c>
      <c r="M394" t="s">
        <v>28</v>
      </c>
      <c r="N394">
        <v>0.5</v>
      </c>
      <c r="O394">
        <v>0.5</v>
      </c>
      <c r="P394">
        <v>1</v>
      </c>
      <c r="Q394">
        <v>1</v>
      </c>
      <c r="R394">
        <v>0</v>
      </c>
      <c r="S394">
        <v>34</v>
      </c>
      <c r="T394">
        <v>3.5</v>
      </c>
      <c r="V394">
        <v>60</v>
      </c>
      <c r="W394">
        <v>106</v>
      </c>
    </row>
    <row r="395" spans="1:23" x14ac:dyDescent="0.25">
      <c r="A395" t="s">
        <v>122</v>
      </c>
      <c r="C395" t="s">
        <v>26</v>
      </c>
      <c r="E395">
        <v>25</v>
      </c>
      <c r="F395">
        <v>71.939766000000006</v>
      </c>
      <c r="G395">
        <v>0.5</v>
      </c>
      <c r="H395">
        <v>0</v>
      </c>
      <c r="I395" t="s">
        <v>27</v>
      </c>
      <c r="J395" t="s">
        <v>28</v>
      </c>
      <c r="K395" t="s">
        <v>28</v>
      </c>
      <c r="L395" t="s">
        <v>28</v>
      </c>
      <c r="M395" t="s">
        <v>28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34</v>
      </c>
      <c r="T395">
        <v>3</v>
      </c>
      <c r="V395">
        <v>60</v>
      </c>
      <c r="W395">
        <v>104</v>
      </c>
    </row>
    <row r="396" spans="1:23" x14ac:dyDescent="0.25">
      <c r="A396" t="s">
        <v>122</v>
      </c>
      <c r="C396" t="s">
        <v>26</v>
      </c>
      <c r="E396">
        <v>27</v>
      </c>
      <c r="F396">
        <v>71.939766000000006</v>
      </c>
      <c r="G396">
        <v>0.5</v>
      </c>
      <c r="H396">
        <v>0.5</v>
      </c>
      <c r="I396" t="s">
        <v>27</v>
      </c>
      <c r="J396" t="s">
        <v>28</v>
      </c>
      <c r="K396" t="s">
        <v>28</v>
      </c>
      <c r="L396" t="s">
        <v>28</v>
      </c>
      <c r="M396" t="s">
        <v>28</v>
      </c>
      <c r="N396">
        <v>0.5</v>
      </c>
      <c r="O396">
        <v>1</v>
      </c>
      <c r="P396">
        <v>1</v>
      </c>
      <c r="Q396">
        <v>0.5</v>
      </c>
      <c r="R396">
        <v>0</v>
      </c>
      <c r="S396">
        <v>34</v>
      </c>
      <c r="T396">
        <v>3.5</v>
      </c>
      <c r="V396">
        <v>60</v>
      </c>
      <c r="W396">
        <v>106</v>
      </c>
    </row>
    <row r="397" spans="1:23" x14ac:dyDescent="0.25">
      <c r="A397" t="s">
        <v>122</v>
      </c>
      <c r="C397" t="s">
        <v>26</v>
      </c>
      <c r="E397">
        <v>24</v>
      </c>
      <c r="F397">
        <v>71.939766000000006</v>
      </c>
      <c r="G397">
        <v>0.5</v>
      </c>
      <c r="H397">
        <v>0.5</v>
      </c>
      <c r="I397" t="s">
        <v>27</v>
      </c>
      <c r="J397" t="s">
        <v>28</v>
      </c>
      <c r="K397" t="s">
        <v>28</v>
      </c>
      <c r="L397" t="s">
        <v>28</v>
      </c>
      <c r="M397" t="s">
        <v>28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34</v>
      </c>
      <c r="T397">
        <v>3.5</v>
      </c>
      <c r="V397">
        <v>60</v>
      </c>
      <c r="W397">
        <v>104</v>
      </c>
    </row>
    <row r="398" spans="1:23" x14ac:dyDescent="0.25">
      <c r="A398" t="s">
        <v>122</v>
      </c>
      <c r="C398" t="s">
        <v>26</v>
      </c>
      <c r="E398">
        <v>21</v>
      </c>
      <c r="F398">
        <v>71.939766000000006</v>
      </c>
      <c r="G398">
        <v>1</v>
      </c>
      <c r="H398">
        <v>1</v>
      </c>
      <c r="I398" t="s">
        <v>27</v>
      </c>
      <c r="J398" t="s">
        <v>28</v>
      </c>
      <c r="K398" t="s">
        <v>28</v>
      </c>
      <c r="L398" t="s">
        <v>28</v>
      </c>
      <c r="M398" t="s">
        <v>28</v>
      </c>
      <c r="N398">
        <v>0.5</v>
      </c>
      <c r="O398">
        <v>1</v>
      </c>
      <c r="P398">
        <v>1</v>
      </c>
      <c r="Q398">
        <v>1</v>
      </c>
      <c r="R398">
        <v>0</v>
      </c>
      <c r="S398">
        <v>34</v>
      </c>
      <c r="T398">
        <v>4.5</v>
      </c>
      <c r="V398">
        <v>60</v>
      </c>
      <c r="W398">
        <v>103</v>
      </c>
    </row>
    <row r="399" spans="1:23" x14ac:dyDescent="0.25">
      <c r="A399" t="s">
        <v>286</v>
      </c>
      <c r="C399" t="s">
        <v>26</v>
      </c>
      <c r="E399">
        <v>29</v>
      </c>
      <c r="F399">
        <v>73.957565000000002</v>
      </c>
      <c r="G399">
        <v>0</v>
      </c>
      <c r="H399">
        <v>0</v>
      </c>
      <c r="I399" t="s">
        <v>34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23</v>
      </c>
      <c r="T399">
        <v>0</v>
      </c>
      <c r="W399">
        <v>189</v>
      </c>
    </row>
    <row r="400" spans="1:23" x14ac:dyDescent="0.25">
      <c r="A400" t="s">
        <v>286</v>
      </c>
      <c r="C400" t="s">
        <v>26</v>
      </c>
      <c r="E400">
        <v>30</v>
      </c>
      <c r="F400">
        <v>73.957565000000002</v>
      </c>
      <c r="G400">
        <v>0</v>
      </c>
      <c r="H400">
        <v>0</v>
      </c>
      <c r="I400" t="s">
        <v>34</v>
      </c>
      <c r="J400" t="s">
        <v>28</v>
      </c>
      <c r="K400" t="s">
        <v>28</v>
      </c>
      <c r="L400" t="s">
        <v>28</v>
      </c>
      <c r="M400" t="s">
        <v>28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23</v>
      </c>
      <c r="T400">
        <v>0</v>
      </c>
      <c r="V400">
        <v>63</v>
      </c>
      <c r="W400">
        <v>189</v>
      </c>
    </row>
    <row r="401" spans="1:23" x14ac:dyDescent="0.25">
      <c r="A401" t="s">
        <v>286</v>
      </c>
      <c r="C401" t="s">
        <v>26</v>
      </c>
      <c r="E401">
        <v>29</v>
      </c>
      <c r="F401">
        <v>73.957565000000002</v>
      </c>
      <c r="G401">
        <v>0</v>
      </c>
      <c r="H401">
        <v>0</v>
      </c>
      <c r="I401" t="s">
        <v>34</v>
      </c>
      <c r="J401" t="s">
        <v>28</v>
      </c>
      <c r="K401" t="s">
        <v>28</v>
      </c>
      <c r="L401" t="s">
        <v>28</v>
      </c>
      <c r="M401" t="s">
        <v>28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23</v>
      </c>
      <c r="T401">
        <v>0</v>
      </c>
      <c r="V401">
        <v>63</v>
      </c>
      <c r="W401">
        <v>179</v>
      </c>
    </row>
    <row r="402" spans="1:23" x14ac:dyDescent="0.25">
      <c r="A402" t="s">
        <v>286</v>
      </c>
      <c r="C402" t="s">
        <v>26</v>
      </c>
      <c r="E402">
        <v>30</v>
      </c>
      <c r="F402">
        <v>73.957565000000002</v>
      </c>
      <c r="G402">
        <v>0</v>
      </c>
      <c r="H402">
        <v>0</v>
      </c>
      <c r="I402" t="s">
        <v>34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23</v>
      </c>
      <c r="T402">
        <v>0</v>
      </c>
      <c r="V402">
        <v>63</v>
      </c>
      <c r="W402">
        <v>177</v>
      </c>
    </row>
    <row r="403" spans="1:23" x14ac:dyDescent="0.25">
      <c r="A403" t="s">
        <v>286</v>
      </c>
      <c r="C403" t="s">
        <v>26</v>
      </c>
      <c r="E403">
        <v>30</v>
      </c>
      <c r="F403">
        <v>73.957565000000002</v>
      </c>
      <c r="G403">
        <v>0</v>
      </c>
      <c r="H403">
        <v>0</v>
      </c>
      <c r="I403" t="s">
        <v>34</v>
      </c>
      <c r="J403" t="s">
        <v>28</v>
      </c>
      <c r="K403" t="s">
        <v>28</v>
      </c>
      <c r="L403" t="s">
        <v>28</v>
      </c>
      <c r="M403" t="s">
        <v>28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23</v>
      </c>
      <c r="T403">
        <v>0</v>
      </c>
      <c r="V403">
        <v>63</v>
      </c>
      <c r="W403">
        <v>164</v>
      </c>
    </row>
    <row r="404" spans="1:23" x14ac:dyDescent="0.25">
      <c r="A404" t="s">
        <v>286</v>
      </c>
      <c r="C404" t="s">
        <v>26</v>
      </c>
      <c r="E404">
        <v>30</v>
      </c>
      <c r="F404">
        <v>73.957565000000002</v>
      </c>
      <c r="G404">
        <v>0</v>
      </c>
      <c r="H404">
        <v>0</v>
      </c>
      <c r="I404" t="s">
        <v>34</v>
      </c>
      <c r="J404" t="s">
        <v>28</v>
      </c>
      <c r="K404" t="s">
        <v>28</v>
      </c>
      <c r="L404" t="s">
        <v>28</v>
      </c>
      <c r="M404" t="s">
        <v>28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23</v>
      </c>
      <c r="T404">
        <v>0</v>
      </c>
      <c r="V404">
        <v>62</v>
      </c>
      <c r="W404">
        <v>164</v>
      </c>
    </row>
    <row r="405" spans="1:23" x14ac:dyDescent="0.25">
      <c r="A405" t="s">
        <v>286</v>
      </c>
      <c r="C405" t="s">
        <v>26</v>
      </c>
      <c r="E405">
        <v>30</v>
      </c>
      <c r="F405">
        <v>73.957565000000002</v>
      </c>
      <c r="G405">
        <v>0</v>
      </c>
      <c r="H405">
        <v>0</v>
      </c>
      <c r="I405" t="s">
        <v>34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23</v>
      </c>
      <c r="T405">
        <v>0</v>
      </c>
      <c r="V405">
        <v>62</v>
      </c>
      <c r="W405">
        <v>170</v>
      </c>
    </row>
    <row r="406" spans="1:23" x14ac:dyDescent="0.25">
      <c r="A406" t="s">
        <v>286</v>
      </c>
      <c r="C406" t="s">
        <v>26</v>
      </c>
      <c r="E406">
        <v>30</v>
      </c>
      <c r="F406">
        <v>73.957565000000002</v>
      </c>
      <c r="G406">
        <v>0</v>
      </c>
      <c r="H406">
        <v>0</v>
      </c>
      <c r="I406" t="s">
        <v>34</v>
      </c>
      <c r="J406" t="s">
        <v>28</v>
      </c>
      <c r="K406" t="s">
        <v>28</v>
      </c>
      <c r="L406" t="s">
        <v>28</v>
      </c>
      <c r="M406" t="s">
        <v>28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23</v>
      </c>
      <c r="T406">
        <v>0</v>
      </c>
      <c r="V406">
        <v>62</v>
      </c>
      <c r="W406">
        <v>171</v>
      </c>
    </row>
    <row r="407" spans="1:23" x14ac:dyDescent="0.25">
      <c r="A407" t="s">
        <v>93</v>
      </c>
      <c r="C407" t="s">
        <v>26</v>
      </c>
      <c r="E407">
        <v>21</v>
      </c>
      <c r="F407">
        <v>71.841200000000001</v>
      </c>
      <c r="G407">
        <v>1</v>
      </c>
      <c r="H407">
        <v>2</v>
      </c>
      <c r="I407" t="s">
        <v>44</v>
      </c>
      <c r="J407" t="s">
        <v>41</v>
      </c>
      <c r="K407" t="s">
        <v>28</v>
      </c>
      <c r="L407" t="s">
        <v>28</v>
      </c>
      <c r="M407" t="s">
        <v>28</v>
      </c>
      <c r="N407">
        <v>1</v>
      </c>
      <c r="O407">
        <v>2</v>
      </c>
      <c r="P407">
        <v>2</v>
      </c>
      <c r="Q407">
        <v>1</v>
      </c>
      <c r="R407">
        <v>0</v>
      </c>
      <c r="S407">
        <v>44</v>
      </c>
      <c r="T407">
        <v>8</v>
      </c>
      <c r="V407">
        <v>59</v>
      </c>
      <c r="W407">
        <v>118</v>
      </c>
    </row>
    <row r="408" spans="1:23" x14ac:dyDescent="0.25">
      <c r="A408" t="s">
        <v>93</v>
      </c>
      <c r="C408" t="s">
        <v>26</v>
      </c>
      <c r="E408">
        <v>25</v>
      </c>
      <c r="F408">
        <v>71.841200000000001</v>
      </c>
      <c r="G408">
        <v>1</v>
      </c>
      <c r="H408">
        <v>2</v>
      </c>
      <c r="I408" t="s">
        <v>27</v>
      </c>
      <c r="J408" t="s">
        <v>35</v>
      </c>
      <c r="K408" t="s">
        <v>28</v>
      </c>
      <c r="L408" t="s">
        <v>28</v>
      </c>
      <c r="M408" t="s">
        <v>28</v>
      </c>
      <c r="N408">
        <v>1</v>
      </c>
      <c r="O408">
        <v>1</v>
      </c>
      <c r="P408">
        <v>2</v>
      </c>
      <c r="Q408">
        <v>1</v>
      </c>
      <c r="R408">
        <v>0</v>
      </c>
      <c r="S408">
        <v>44</v>
      </c>
      <c r="T408">
        <v>7</v>
      </c>
      <c r="V408">
        <v>60</v>
      </c>
      <c r="W408">
        <v>130</v>
      </c>
    </row>
    <row r="409" spans="1:23" x14ac:dyDescent="0.25">
      <c r="A409" t="s">
        <v>93</v>
      </c>
      <c r="C409" t="s">
        <v>26</v>
      </c>
      <c r="E409">
        <v>20</v>
      </c>
      <c r="F409">
        <v>71.841200000000001</v>
      </c>
      <c r="G409">
        <v>1</v>
      </c>
      <c r="H409">
        <v>1</v>
      </c>
      <c r="I409" t="s">
        <v>44</v>
      </c>
      <c r="J409" t="s">
        <v>41</v>
      </c>
      <c r="K409" t="s">
        <v>28</v>
      </c>
      <c r="L409" t="s">
        <v>28</v>
      </c>
      <c r="M409" t="s">
        <v>28</v>
      </c>
      <c r="N409">
        <v>2</v>
      </c>
      <c r="O409">
        <v>2</v>
      </c>
      <c r="P409">
        <v>2</v>
      </c>
      <c r="Q409">
        <v>1</v>
      </c>
      <c r="R409">
        <v>1</v>
      </c>
      <c r="S409">
        <v>44</v>
      </c>
      <c r="T409">
        <v>9</v>
      </c>
      <c r="V409">
        <v>60</v>
      </c>
      <c r="W409">
        <v>120</v>
      </c>
    </row>
    <row r="410" spans="1:23" x14ac:dyDescent="0.25">
      <c r="A410" t="s">
        <v>93</v>
      </c>
      <c r="C410" t="s">
        <v>26</v>
      </c>
      <c r="E410">
        <v>10</v>
      </c>
      <c r="F410">
        <v>71.841200000000001</v>
      </c>
      <c r="G410">
        <v>2</v>
      </c>
      <c r="H410">
        <v>2</v>
      </c>
      <c r="I410" t="s">
        <v>44</v>
      </c>
      <c r="J410" t="s">
        <v>28</v>
      </c>
      <c r="K410" t="s">
        <v>28</v>
      </c>
      <c r="L410" t="s">
        <v>28</v>
      </c>
      <c r="M410" t="s">
        <v>28</v>
      </c>
      <c r="N410">
        <v>3</v>
      </c>
      <c r="O410">
        <v>2</v>
      </c>
      <c r="P410">
        <v>2</v>
      </c>
      <c r="Q410">
        <v>2</v>
      </c>
      <c r="R410">
        <v>2</v>
      </c>
      <c r="S410">
        <v>44</v>
      </c>
      <c r="T410">
        <v>13</v>
      </c>
      <c r="V410">
        <v>61</v>
      </c>
      <c r="W410">
        <v>130</v>
      </c>
    </row>
    <row r="411" spans="1:23" x14ac:dyDescent="0.25">
      <c r="A411" t="s">
        <v>1124</v>
      </c>
      <c r="C411" t="s">
        <v>26</v>
      </c>
      <c r="E411">
        <v>30</v>
      </c>
      <c r="F411">
        <v>45.872689999999999</v>
      </c>
      <c r="G411">
        <v>0</v>
      </c>
      <c r="H411">
        <v>0</v>
      </c>
      <c r="I411" t="s">
        <v>34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33</v>
      </c>
      <c r="T411">
        <v>0</v>
      </c>
      <c r="V411">
        <v>68</v>
      </c>
      <c r="W411">
        <v>149</v>
      </c>
    </row>
    <row r="412" spans="1:23" x14ac:dyDescent="0.25">
      <c r="A412" t="s">
        <v>1124</v>
      </c>
      <c r="C412" t="s">
        <v>26</v>
      </c>
      <c r="E412">
        <v>30</v>
      </c>
      <c r="F412">
        <v>45.872689999999999</v>
      </c>
      <c r="G412">
        <v>0</v>
      </c>
      <c r="H412">
        <v>0</v>
      </c>
      <c r="I412" t="s">
        <v>34</v>
      </c>
      <c r="J412" t="s">
        <v>35</v>
      </c>
      <c r="K412" t="s">
        <v>28</v>
      </c>
      <c r="L412" t="s">
        <v>28</v>
      </c>
      <c r="M412" t="s">
        <v>28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33</v>
      </c>
      <c r="T412">
        <v>0</v>
      </c>
      <c r="V412">
        <v>68</v>
      </c>
      <c r="W412">
        <v>146</v>
      </c>
    </row>
    <row r="413" spans="1:23" x14ac:dyDescent="0.25">
      <c r="A413" t="s">
        <v>1124</v>
      </c>
      <c r="C413" t="s">
        <v>26</v>
      </c>
      <c r="E413">
        <v>29</v>
      </c>
      <c r="F413">
        <v>45.872689999999999</v>
      </c>
      <c r="G413">
        <v>0</v>
      </c>
      <c r="H413">
        <v>0</v>
      </c>
      <c r="I413" t="s">
        <v>34</v>
      </c>
      <c r="J413" t="s">
        <v>119</v>
      </c>
      <c r="K413" t="s">
        <v>28</v>
      </c>
      <c r="L413" t="s">
        <v>28</v>
      </c>
      <c r="M413" t="s">
        <v>28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33</v>
      </c>
      <c r="T413">
        <v>0</v>
      </c>
      <c r="V413">
        <v>68</v>
      </c>
      <c r="W413">
        <v>142</v>
      </c>
    </row>
    <row r="414" spans="1:23" x14ac:dyDescent="0.25">
      <c r="A414" t="s">
        <v>1124</v>
      </c>
      <c r="C414" t="s">
        <v>26</v>
      </c>
      <c r="E414">
        <v>30</v>
      </c>
      <c r="F414">
        <v>45.872689999999999</v>
      </c>
      <c r="G414">
        <v>0</v>
      </c>
      <c r="H414">
        <v>0</v>
      </c>
      <c r="I414" t="s">
        <v>34</v>
      </c>
      <c r="J414" t="s">
        <v>119</v>
      </c>
      <c r="K414" t="s">
        <v>28</v>
      </c>
      <c r="L414" t="s">
        <v>28</v>
      </c>
      <c r="M414" t="s">
        <v>28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33</v>
      </c>
      <c r="T414">
        <v>0</v>
      </c>
      <c r="V414">
        <v>68</v>
      </c>
      <c r="W414">
        <v>141</v>
      </c>
    </row>
    <row r="415" spans="1:23" x14ac:dyDescent="0.25">
      <c r="A415" t="s">
        <v>1080</v>
      </c>
      <c r="C415" t="s">
        <v>26</v>
      </c>
      <c r="E415">
        <v>29</v>
      </c>
      <c r="F415">
        <v>62.850099999999998</v>
      </c>
      <c r="G415">
        <v>0</v>
      </c>
      <c r="H415">
        <v>0</v>
      </c>
      <c r="I415" t="s">
        <v>34</v>
      </c>
      <c r="J415" t="s">
        <v>28</v>
      </c>
      <c r="K415" t="s">
        <v>28</v>
      </c>
      <c r="L415" t="s">
        <v>28</v>
      </c>
      <c r="M415" t="s">
        <v>28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24</v>
      </c>
      <c r="T415">
        <v>0</v>
      </c>
      <c r="V415">
        <v>67</v>
      </c>
      <c r="W415">
        <v>150</v>
      </c>
    </row>
    <row r="416" spans="1:23" x14ac:dyDescent="0.25">
      <c r="A416" t="s">
        <v>1080</v>
      </c>
      <c r="C416" t="s">
        <v>26</v>
      </c>
      <c r="E416">
        <v>29</v>
      </c>
      <c r="F416">
        <v>62.850099999999998</v>
      </c>
      <c r="G416">
        <v>0</v>
      </c>
      <c r="H416">
        <v>0</v>
      </c>
      <c r="I416" t="s">
        <v>34</v>
      </c>
      <c r="J416" t="s">
        <v>28</v>
      </c>
      <c r="K416" t="s">
        <v>28</v>
      </c>
      <c r="L416" t="s">
        <v>28</v>
      </c>
      <c r="M416" t="s">
        <v>28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24</v>
      </c>
      <c r="T416">
        <v>0</v>
      </c>
      <c r="V416">
        <v>66</v>
      </c>
      <c r="W416">
        <v>143</v>
      </c>
    </row>
    <row r="417" spans="1:23" x14ac:dyDescent="0.25">
      <c r="A417" t="s">
        <v>1049</v>
      </c>
      <c r="C417" t="s">
        <v>26</v>
      </c>
      <c r="E417">
        <v>30</v>
      </c>
      <c r="F417">
        <v>56.369610000000002</v>
      </c>
      <c r="G417">
        <v>0</v>
      </c>
      <c r="H417">
        <v>0</v>
      </c>
      <c r="I417" t="s">
        <v>34</v>
      </c>
      <c r="J417" t="s">
        <v>41</v>
      </c>
      <c r="K417" t="s">
        <v>28</v>
      </c>
      <c r="L417" t="s">
        <v>28</v>
      </c>
      <c r="M417" t="s">
        <v>28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33</v>
      </c>
      <c r="T417">
        <v>0</v>
      </c>
      <c r="W417">
        <v>140</v>
      </c>
    </row>
    <row r="418" spans="1:23" x14ac:dyDescent="0.25">
      <c r="A418" t="s">
        <v>1049</v>
      </c>
      <c r="C418" t="s">
        <v>26</v>
      </c>
      <c r="E418">
        <v>30</v>
      </c>
      <c r="F418">
        <v>56.369610000000002</v>
      </c>
      <c r="G418">
        <v>0</v>
      </c>
      <c r="H418">
        <v>0</v>
      </c>
      <c r="I418" t="s">
        <v>34</v>
      </c>
      <c r="J418" t="s">
        <v>28</v>
      </c>
      <c r="K418" t="s">
        <v>28</v>
      </c>
      <c r="L418" t="s">
        <v>28</v>
      </c>
      <c r="M418" t="s">
        <v>28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33</v>
      </c>
      <c r="T418">
        <v>0</v>
      </c>
      <c r="V418">
        <v>65</v>
      </c>
      <c r="W418">
        <v>141</v>
      </c>
    </row>
    <row r="419" spans="1:23" x14ac:dyDescent="0.25">
      <c r="A419" t="s">
        <v>139</v>
      </c>
      <c r="C419" t="s">
        <v>26</v>
      </c>
      <c r="E419">
        <v>30</v>
      </c>
      <c r="F419">
        <v>58.655715999999998</v>
      </c>
      <c r="G419">
        <v>0</v>
      </c>
      <c r="H419">
        <v>0</v>
      </c>
      <c r="I419" t="s">
        <v>34</v>
      </c>
      <c r="J419" t="s">
        <v>41</v>
      </c>
      <c r="K419" t="s">
        <v>28</v>
      </c>
      <c r="L419" t="s">
        <v>28</v>
      </c>
      <c r="M419" t="s">
        <v>28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24</v>
      </c>
      <c r="T419">
        <v>0</v>
      </c>
      <c r="V419">
        <v>63</v>
      </c>
      <c r="W419">
        <v>202</v>
      </c>
    </row>
    <row r="420" spans="1:23" x14ac:dyDescent="0.25">
      <c r="A420" t="s">
        <v>139</v>
      </c>
      <c r="C420" t="s">
        <v>26</v>
      </c>
      <c r="E420">
        <v>27</v>
      </c>
      <c r="F420">
        <v>58.655715999999998</v>
      </c>
      <c r="G420">
        <v>0</v>
      </c>
      <c r="H420">
        <v>0</v>
      </c>
      <c r="I420" t="s">
        <v>34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24</v>
      </c>
      <c r="T420">
        <v>0</v>
      </c>
      <c r="V420">
        <v>63</v>
      </c>
      <c r="W420">
        <v>206</v>
      </c>
    </row>
    <row r="421" spans="1:23" x14ac:dyDescent="0.25">
      <c r="A421" t="s">
        <v>139</v>
      </c>
      <c r="C421" t="s">
        <v>26</v>
      </c>
      <c r="E421">
        <v>30</v>
      </c>
      <c r="F421">
        <v>58.655715999999998</v>
      </c>
      <c r="G421">
        <v>0</v>
      </c>
      <c r="H421">
        <v>0</v>
      </c>
      <c r="I421" t="s">
        <v>34</v>
      </c>
      <c r="J421" t="s">
        <v>28</v>
      </c>
      <c r="K421" t="s">
        <v>28</v>
      </c>
      <c r="L421" t="s">
        <v>28</v>
      </c>
      <c r="M421" t="s">
        <v>28</v>
      </c>
      <c r="N421">
        <v>0</v>
      </c>
      <c r="O421">
        <v>0.5</v>
      </c>
      <c r="P421">
        <v>0</v>
      </c>
      <c r="Q421">
        <v>0</v>
      </c>
      <c r="R421">
        <v>0</v>
      </c>
      <c r="S421">
        <v>24</v>
      </c>
      <c r="T421">
        <v>0.5</v>
      </c>
      <c r="V421">
        <v>63</v>
      </c>
      <c r="W421">
        <v>196</v>
      </c>
    </row>
    <row r="422" spans="1:23" x14ac:dyDescent="0.25">
      <c r="A422" t="s">
        <v>139</v>
      </c>
      <c r="C422" t="s">
        <v>26</v>
      </c>
      <c r="E422">
        <v>29</v>
      </c>
      <c r="F422">
        <v>58.655715999999998</v>
      </c>
      <c r="G422">
        <v>0</v>
      </c>
      <c r="H422">
        <v>0</v>
      </c>
      <c r="I422" t="s">
        <v>34</v>
      </c>
      <c r="J422" t="s">
        <v>28</v>
      </c>
      <c r="K422" t="s">
        <v>28</v>
      </c>
      <c r="L422" t="s">
        <v>28</v>
      </c>
      <c r="M422" t="s">
        <v>28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24</v>
      </c>
      <c r="T422">
        <v>0</v>
      </c>
      <c r="V422">
        <v>63</v>
      </c>
      <c r="W422">
        <v>206</v>
      </c>
    </row>
    <row r="423" spans="1:23" x14ac:dyDescent="0.25">
      <c r="A423" t="s">
        <v>139</v>
      </c>
      <c r="C423" t="s">
        <v>26</v>
      </c>
      <c r="E423">
        <v>29</v>
      </c>
      <c r="F423">
        <v>58.655715999999998</v>
      </c>
      <c r="G423">
        <v>0</v>
      </c>
      <c r="H423">
        <v>0</v>
      </c>
      <c r="I423" t="s">
        <v>34</v>
      </c>
      <c r="J423" t="s">
        <v>41</v>
      </c>
      <c r="K423" t="s">
        <v>28</v>
      </c>
      <c r="L423" t="s">
        <v>28</v>
      </c>
      <c r="M423" t="s">
        <v>28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24</v>
      </c>
      <c r="T423">
        <v>0</v>
      </c>
      <c r="V423">
        <v>63</v>
      </c>
      <c r="W423">
        <v>216</v>
      </c>
    </row>
    <row r="424" spans="1:23" x14ac:dyDescent="0.25">
      <c r="A424" t="s">
        <v>139</v>
      </c>
      <c r="C424" t="s">
        <v>26</v>
      </c>
      <c r="E424">
        <v>30</v>
      </c>
      <c r="F424">
        <v>58.655715999999998</v>
      </c>
      <c r="G424">
        <v>0</v>
      </c>
      <c r="H424">
        <v>0</v>
      </c>
      <c r="I424" t="s">
        <v>34</v>
      </c>
      <c r="J424" t="s">
        <v>41</v>
      </c>
      <c r="K424" t="s">
        <v>42</v>
      </c>
      <c r="L424" t="s">
        <v>28</v>
      </c>
      <c r="M424" t="s">
        <v>28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24</v>
      </c>
      <c r="T424">
        <v>0</v>
      </c>
      <c r="V424">
        <v>63</v>
      </c>
      <c r="W424">
        <v>216</v>
      </c>
    </row>
    <row r="425" spans="1:23" x14ac:dyDescent="0.25">
      <c r="A425" t="s">
        <v>139</v>
      </c>
      <c r="C425" t="s">
        <v>26</v>
      </c>
      <c r="E425">
        <v>30</v>
      </c>
      <c r="F425">
        <v>58.655715999999998</v>
      </c>
      <c r="G425">
        <v>0</v>
      </c>
      <c r="H425">
        <v>0</v>
      </c>
      <c r="I425" t="s">
        <v>34</v>
      </c>
      <c r="J425" t="s">
        <v>41</v>
      </c>
      <c r="K425" t="s">
        <v>28</v>
      </c>
      <c r="L425" t="s">
        <v>28</v>
      </c>
      <c r="M425" t="s">
        <v>28</v>
      </c>
      <c r="N425">
        <v>0</v>
      </c>
      <c r="O425">
        <v>0.5</v>
      </c>
      <c r="P425">
        <v>0</v>
      </c>
      <c r="Q425">
        <v>0</v>
      </c>
      <c r="R425">
        <v>0</v>
      </c>
      <c r="S425">
        <v>24</v>
      </c>
      <c r="T425">
        <v>0.5</v>
      </c>
      <c r="V425">
        <v>62</v>
      </c>
      <c r="W425">
        <v>205</v>
      </c>
    </row>
    <row r="426" spans="1:23" x14ac:dyDescent="0.25">
      <c r="A426" t="s">
        <v>139</v>
      </c>
      <c r="C426" t="s">
        <v>26</v>
      </c>
      <c r="E426">
        <v>30</v>
      </c>
      <c r="F426">
        <v>58.655715999999998</v>
      </c>
      <c r="G426">
        <v>0</v>
      </c>
      <c r="H426">
        <v>0</v>
      </c>
      <c r="I426" t="s">
        <v>34</v>
      </c>
      <c r="J426" t="s">
        <v>41</v>
      </c>
      <c r="K426" t="s">
        <v>28</v>
      </c>
      <c r="L426" t="s">
        <v>28</v>
      </c>
      <c r="M426" t="s">
        <v>28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24</v>
      </c>
      <c r="T426">
        <v>0</v>
      </c>
      <c r="V426">
        <v>62</v>
      </c>
      <c r="W426">
        <v>217</v>
      </c>
    </row>
    <row r="427" spans="1:23" x14ac:dyDescent="0.25">
      <c r="A427" t="s">
        <v>139</v>
      </c>
      <c r="C427" t="s">
        <v>26</v>
      </c>
      <c r="E427">
        <v>30</v>
      </c>
      <c r="F427">
        <v>58.655715999999998</v>
      </c>
      <c r="G427">
        <v>0</v>
      </c>
      <c r="H427">
        <v>0</v>
      </c>
      <c r="I427" t="s">
        <v>34</v>
      </c>
      <c r="J427" t="s">
        <v>28</v>
      </c>
      <c r="K427" t="s">
        <v>28</v>
      </c>
      <c r="L427" t="s">
        <v>28</v>
      </c>
      <c r="M427" t="s">
        <v>28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24</v>
      </c>
      <c r="T427">
        <v>0</v>
      </c>
      <c r="V427">
        <v>63</v>
      </c>
      <c r="W427">
        <v>214</v>
      </c>
    </row>
    <row r="428" spans="1:23" x14ac:dyDescent="0.25">
      <c r="A428" t="s">
        <v>139</v>
      </c>
      <c r="C428" t="s">
        <v>26</v>
      </c>
      <c r="E428">
        <v>30</v>
      </c>
      <c r="F428">
        <v>58.655715999999998</v>
      </c>
      <c r="G428">
        <v>0</v>
      </c>
      <c r="H428">
        <v>0</v>
      </c>
      <c r="I428" t="s">
        <v>34</v>
      </c>
      <c r="J428" t="s">
        <v>28</v>
      </c>
      <c r="K428" t="s">
        <v>28</v>
      </c>
      <c r="L428" t="s">
        <v>28</v>
      </c>
      <c r="M428" t="s">
        <v>28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24</v>
      </c>
      <c r="T428">
        <v>0</v>
      </c>
      <c r="V428">
        <v>63</v>
      </c>
      <c r="W428">
        <v>214</v>
      </c>
    </row>
    <row r="429" spans="1:23" x14ac:dyDescent="0.25">
      <c r="A429" t="s">
        <v>139</v>
      </c>
      <c r="C429" t="s">
        <v>26</v>
      </c>
      <c r="E429">
        <v>29</v>
      </c>
      <c r="F429">
        <v>58.655715999999998</v>
      </c>
      <c r="G429">
        <v>0</v>
      </c>
      <c r="H429">
        <v>0</v>
      </c>
      <c r="I429" t="s">
        <v>34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24</v>
      </c>
      <c r="T429">
        <v>0</v>
      </c>
      <c r="V429">
        <v>63</v>
      </c>
      <c r="W429">
        <v>224</v>
      </c>
    </row>
    <row r="430" spans="1:23" x14ac:dyDescent="0.25">
      <c r="A430" t="s">
        <v>139</v>
      </c>
      <c r="C430" t="s">
        <v>26</v>
      </c>
      <c r="E430">
        <v>30</v>
      </c>
      <c r="F430">
        <v>58.655715999999998</v>
      </c>
      <c r="G430">
        <v>0</v>
      </c>
      <c r="H430">
        <v>0</v>
      </c>
      <c r="I430" t="s">
        <v>34</v>
      </c>
      <c r="J430" t="s">
        <v>38</v>
      </c>
      <c r="K430" t="s">
        <v>28</v>
      </c>
      <c r="L430" t="s">
        <v>28</v>
      </c>
      <c r="M430" t="s">
        <v>28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24</v>
      </c>
      <c r="T430">
        <v>0</v>
      </c>
      <c r="V430">
        <v>63</v>
      </c>
      <c r="W430">
        <v>222</v>
      </c>
    </row>
    <row r="431" spans="1:23" x14ac:dyDescent="0.25">
      <c r="A431" t="s">
        <v>259</v>
      </c>
      <c r="C431" t="s">
        <v>30</v>
      </c>
      <c r="E431">
        <v>28</v>
      </c>
      <c r="F431">
        <v>75.835729999999998</v>
      </c>
      <c r="G431">
        <v>0.5</v>
      </c>
      <c r="H431">
        <v>0</v>
      </c>
      <c r="I431" t="s">
        <v>75</v>
      </c>
      <c r="J431" t="s">
        <v>42</v>
      </c>
      <c r="K431" t="s">
        <v>28</v>
      </c>
      <c r="L431" t="s">
        <v>28</v>
      </c>
      <c r="M431" t="s">
        <v>28</v>
      </c>
      <c r="N431">
        <v>0</v>
      </c>
      <c r="O431">
        <v>0</v>
      </c>
      <c r="P431">
        <v>0.5</v>
      </c>
      <c r="Q431">
        <v>0</v>
      </c>
      <c r="R431">
        <v>0</v>
      </c>
      <c r="S431">
        <v>33</v>
      </c>
      <c r="T431">
        <v>0.5</v>
      </c>
      <c r="V431">
        <v>69</v>
      </c>
      <c r="W431">
        <v>228</v>
      </c>
    </row>
    <row r="432" spans="1:23" x14ac:dyDescent="0.25">
      <c r="A432" t="s">
        <v>259</v>
      </c>
      <c r="C432" t="s">
        <v>30</v>
      </c>
      <c r="E432">
        <v>29</v>
      </c>
      <c r="F432">
        <v>75.835729999999998</v>
      </c>
      <c r="G432">
        <v>0</v>
      </c>
      <c r="H432">
        <v>0</v>
      </c>
      <c r="I432" t="s">
        <v>34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>
        <v>0.5</v>
      </c>
      <c r="P432">
        <v>0</v>
      </c>
      <c r="Q432">
        <v>0</v>
      </c>
      <c r="R432">
        <v>0</v>
      </c>
      <c r="S432">
        <v>33</v>
      </c>
      <c r="T432">
        <v>0.5</v>
      </c>
      <c r="V432">
        <v>69</v>
      </c>
      <c r="W432">
        <v>235</v>
      </c>
    </row>
    <row r="433" spans="1:23" x14ac:dyDescent="0.25">
      <c r="A433" t="s">
        <v>259</v>
      </c>
      <c r="C433" t="s">
        <v>30</v>
      </c>
      <c r="E433">
        <v>30</v>
      </c>
      <c r="F433">
        <v>75.835729999999998</v>
      </c>
      <c r="G433">
        <v>0</v>
      </c>
      <c r="H433">
        <v>0</v>
      </c>
      <c r="I433" t="s">
        <v>34</v>
      </c>
      <c r="J433" t="s">
        <v>41</v>
      </c>
      <c r="K433" t="s">
        <v>28</v>
      </c>
      <c r="L433" t="s">
        <v>28</v>
      </c>
      <c r="M433" t="s">
        <v>28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33</v>
      </c>
      <c r="T433">
        <v>0</v>
      </c>
      <c r="V433">
        <v>69</v>
      </c>
      <c r="W433">
        <v>233</v>
      </c>
    </row>
    <row r="434" spans="1:23" x14ac:dyDescent="0.25">
      <c r="A434" t="s">
        <v>259</v>
      </c>
      <c r="C434" t="s">
        <v>30</v>
      </c>
      <c r="E434">
        <v>29</v>
      </c>
      <c r="F434">
        <v>75.835729999999998</v>
      </c>
      <c r="G434">
        <v>0</v>
      </c>
      <c r="H434">
        <v>0</v>
      </c>
      <c r="I434" t="s">
        <v>34</v>
      </c>
      <c r="J434" t="s">
        <v>28</v>
      </c>
      <c r="K434" t="s">
        <v>28</v>
      </c>
      <c r="L434" t="s">
        <v>28</v>
      </c>
      <c r="M434" t="s">
        <v>28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33</v>
      </c>
      <c r="T434">
        <v>0</v>
      </c>
      <c r="V434">
        <v>69</v>
      </c>
      <c r="W434">
        <v>226</v>
      </c>
    </row>
    <row r="435" spans="1:23" x14ac:dyDescent="0.25">
      <c r="A435" t="s">
        <v>259</v>
      </c>
      <c r="C435" t="s">
        <v>30</v>
      </c>
      <c r="E435">
        <v>28</v>
      </c>
      <c r="F435">
        <v>75.835729999999998</v>
      </c>
      <c r="G435">
        <v>0</v>
      </c>
      <c r="H435">
        <v>0</v>
      </c>
      <c r="I435" t="s">
        <v>34</v>
      </c>
      <c r="J435" t="s">
        <v>80</v>
      </c>
      <c r="K435" t="s">
        <v>28</v>
      </c>
      <c r="L435" t="s">
        <v>28</v>
      </c>
      <c r="M435" t="s">
        <v>28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33</v>
      </c>
      <c r="T435">
        <v>0</v>
      </c>
      <c r="V435">
        <v>69</v>
      </c>
      <c r="W435">
        <v>216</v>
      </c>
    </row>
    <row r="436" spans="1:23" x14ac:dyDescent="0.25">
      <c r="A436" t="s">
        <v>70</v>
      </c>
      <c r="C436" t="s">
        <v>30</v>
      </c>
      <c r="E436">
        <v>28</v>
      </c>
      <c r="F436">
        <v>66.447640000000007</v>
      </c>
      <c r="G436">
        <v>0.5</v>
      </c>
      <c r="H436">
        <v>1</v>
      </c>
      <c r="I436" t="s">
        <v>71</v>
      </c>
      <c r="J436" t="s">
        <v>28</v>
      </c>
      <c r="K436" t="s">
        <v>28</v>
      </c>
      <c r="L436" t="s">
        <v>28</v>
      </c>
      <c r="M436" t="s">
        <v>28</v>
      </c>
      <c r="N436">
        <v>1</v>
      </c>
      <c r="O436">
        <v>0.5</v>
      </c>
      <c r="P436">
        <v>0.5</v>
      </c>
      <c r="Q436">
        <v>0.5</v>
      </c>
      <c r="R436">
        <v>0</v>
      </c>
      <c r="S436">
        <v>34</v>
      </c>
      <c r="T436">
        <v>3.5</v>
      </c>
      <c r="V436">
        <v>66</v>
      </c>
      <c r="W436">
        <v>210</v>
      </c>
    </row>
    <row r="437" spans="1:23" x14ac:dyDescent="0.25">
      <c r="A437" t="s">
        <v>70</v>
      </c>
      <c r="C437" t="s">
        <v>30</v>
      </c>
      <c r="E437">
        <v>29</v>
      </c>
      <c r="F437">
        <v>66.447640000000007</v>
      </c>
      <c r="G437">
        <v>0.5</v>
      </c>
      <c r="H437">
        <v>1</v>
      </c>
      <c r="I437" t="s">
        <v>31</v>
      </c>
      <c r="J437" t="s">
        <v>28</v>
      </c>
      <c r="K437" t="s">
        <v>28</v>
      </c>
      <c r="L437" t="s">
        <v>28</v>
      </c>
      <c r="M437" t="s">
        <v>28</v>
      </c>
      <c r="N437">
        <v>0.5</v>
      </c>
      <c r="O437">
        <v>2</v>
      </c>
      <c r="P437">
        <v>0.5</v>
      </c>
      <c r="Q437">
        <v>0.5</v>
      </c>
      <c r="R437">
        <v>0</v>
      </c>
      <c r="S437">
        <v>34</v>
      </c>
      <c r="T437">
        <v>4.5</v>
      </c>
      <c r="V437">
        <v>66</v>
      </c>
      <c r="W437">
        <v>194</v>
      </c>
    </row>
    <row r="438" spans="1:23" x14ac:dyDescent="0.25">
      <c r="A438" t="s">
        <v>70</v>
      </c>
      <c r="C438" t="s">
        <v>30</v>
      </c>
      <c r="E438">
        <v>27</v>
      </c>
      <c r="F438">
        <v>66.447640000000007</v>
      </c>
      <c r="G438">
        <v>0.5</v>
      </c>
      <c r="H438">
        <v>0.5</v>
      </c>
      <c r="I438" t="s">
        <v>31</v>
      </c>
      <c r="J438" t="s">
        <v>28</v>
      </c>
      <c r="K438" t="s">
        <v>28</v>
      </c>
      <c r="L438" t="s">
        <v>28</v>
      </c>
      <c r="M438" t="s">
        <v>28</v>
      </c>
      <c r="N438">
        <v>0.5</v>
      </c>
      <c r="O438">
        <v>1</v>
      </c>
      <c r="P438">
        <v>1</v>
      </c>
      <c r="Q438">
        <v>0.5</v>
      </c>
      <c r="R438">
        <v>0</v>
      </c>
      <c r="S438">
        <v>34</v>
      </c>
      <c r="T438">
        <v>3.5</v>
      </c>
      <c r="V438">
        <v>66</v>
      </c>
      <c r="W438">
        <v>210</v>
      </c>
    </row>
    <row r="439" spans="1:23" x14ac:dyDescent="0.25">
      <c r="A439" t="s">
        <v>70</v>
      </c>
      <c r="C439" t="s">
        <v>30</v>
      </c>
      <c r="E439">
        <v>30</v>
      </c>
      <c r="F439">
        <v>66.447640000000007</v>
      </c>
      <c r="G439">
        <v>0.5</v>
      </c>
      <c r="H439">
        <v>0.5</v>
      </c>
      <c r="I439" t="s">
        <v>976</v>
      </c>
      <c r="J439" t="s">
        <v>28</v>
      </c>
      <c r="K439" t="s">
        <v>28</v>
      </c>
      <c r="L439" t="s">
        <v>28</v>
      </c>
      <c r="M439" t="s">
        <v>28</v>
      </c>
      <c r="N439">
        <v>0.5</v>
      </c>
      <c r="O439">
        <v>1</v>
      </c>
      <c r="P439">
        <v>0.5</v>
      </c>
      <c r="Q439">
        <v>0.5</v>
      </c>
      <c r="R439">
        <v>0</v>
      </c>
      <c r="S439">
        <v>34</v>
      </c>
      <c r="T439">
        <v>3</v>
      </c>
      <c r="V439">
        <v>66</v>
      </c>
      <c r="W439">
        <v>216</v>
      </c>
    </row>
    <row r="440" spans="1:23" x14ac:dyDescent="0.25">
      <c r="A440" t="s">
        <v>70</v>
      </c>
      <c r="C440" t="s">
        <v>30</v>
      </c>
      <c r="E440">
        <v>28</v>
      </c>
      <c r="F440">
        <v>66.447640000000007</v>
      </c>
      <c r="G440">
        <v>0.5</v>
      </c>
      <c r="H440">
        <v>0.5</v>
      </c>
      <c r="I440" t="s">
        <v>31</v>
      </c>
      <c r="J440" t="s">
        <v>28</v>
      </c>
      <c r="K440" t="s">
        <v>28</v>
      </c>
      <c r="L440" t="s">
        <v>28</v>
      </c>
      <c r="M440" t="s">
        <v>28</v>
      </c>
      <c r="N440">
        <v>1</v>
      </c>
      <c r="O440">
        <v>1</v>
      </c>
      <c r="P440">
        <v>0.5</v>
      </c>
      <c r="Q440">
        <v>0.5</v>
      </c>
      <c r="R440">
        <v>0</v>
      </c>
      <c r="S440">
        <v>34</v>
      </c>
      <c r="T440">
        <v>3.5</v>
      </c>
      <c r="V440">
        <v>66</v>
      </c>
      <c r="W440">
        <v>217</v>
      </c>
    </row>
    <row r="441" spans="1:23" x14ac:dyDescent="0.25">
      <c r="A441" t="s">
        <v>946</v>
      </c>
      <c r="C441" t="s">
        <v>26</v>
      </c>
      <c r="E441">
        <v>29</v>
      </c>
      <c r="F441">
        <v>68.344970000000004</v>
      </c>
      <c r="G441">
        <v>0</v>
      </c>
      <c r="H441">
        <v>0</v>
      </c>
      <c r="I441" t="s">
        <v>34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34</v>
      </c>
      <c r="T441">
        <v>0</v>
      </c>
      <c r="V441">
        <v>65</v>
      </c>
      <c r="W441">
        <v>139</v>
      </c>
    </row>
    <row r="442" spans="1:23" x14ac:dyDescent="0.25">
      <c r="A442" t="s">
        <v>946</v>
      </c>
      <c r="C442" t="s">
        <v>26</v>
      </c>
      <c r="E442">
        <v>30</v>
      </c>
      <c r="F442">
        <v>68.344970000000004</v>
      </c>
      <c r="G442">
        <v>0</v>
      </c>
      <c r="H442">
        <v>0</v>
      </c>
      <c r="I442" t="s">
        <v>34</v>
      </c>
      <c r="J442" t="s">
        <v>35</v>
      </c>
      <c r="K442" t="s">
        <v>38</v>
      </c>
      <c r="L442" t="s">
        <v>28</v>
      </c>
      <c r="M442" t="s">
        <v>28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34</v>
      </c>
      <c r="T442">
        <v>0</v>
      </c>
      <c r="V442">
        <v>65</v>
      </c>
      <c r="W442">
        <v>140</v>
      </c>
    </row>
    <row r="443" spans="1:23" x14ac:dyDescent="0.25">
      <c r="A443" t="s">
        <v>161</v>
      </c>
      <c r="C443" t="s">
        <v>30</v>
      </c>
      <c r="E443">
        <v>24</v>
      </c>
      <c r="F443">
        <v>78.967830000000006</v>
      </c>
      <c r="G443">
        <v>0.5</v>
      </c>
      <c r="H443">
        <v>0</v>
      </c>
      <c r="I443" t="s">
        <v>52</v>
      </c>
      <c r="J443" t="s">
        <v>28</v>
      </c>
      <c r="K443" t="s">
        <v>28</v>
      </c>
      <c r="L443" t="s">
        <v>28</v>
      </c>
      <c r="M443" t="s">
        <v>28</v>
      </c>
      <c r="N443">
        <v>0</v>
      </c>
      <c r="O443">
        <v>0</v>
      </c>
      <c r="P443">
        <v>0.5</v>
      </c>
      <c r="Q443">
        <v>0.5</v>
      </c>
      <c r="R443">
        <v>0</v>
      </c>
      <c r="S443">
        <v>34</v>
      </c>
      <c r="T443">
        <v>1</v>
      </c>
      <c r="V443">
        <v>66</v>
      </c>
      <c r="W443">
        <v>159</v>
      </c>
    </row>
    <row r="444" spans="1:23" x14ac:dyDescent="0.25">
      <c r="A444" t="s">
        <v>161</v>
      </c>
      <c r="C444" t="s">
        <v>30</v>
      </c>
      <c r="E444">
        <v>26</v>
      </c>
      <c r="F444">
        <v>78.967830000000006</v>
      </c>
      <c r="G444">
        <v>0.5</v>
      </c>
      <c r="H444">
        <v>0.5</v>
      </c>
      <c r="I444" t="s">
        <v>44</v>
      </c>
      <c r="J444" t="s">
        <v>42</v>
      </c>
      <c r="K444" t="s">
        <v>28</v>
      </c>
      <c r="L444" t="s">
        <v>28</v>
      </c>
      <c r="M444" t="s">
        <v>28</v>
      </c>
      <c r="N444">
        <v>0</v>
      </c>
      <c r="O444">
        <v>0.5</v>
      </c>
      <c r="P444">
        <v>0.5</v>
      </c>
      <c r="Q444">
        <v>0</v>
      </c>
      <c r="R444">
        <v>0</v>
      </c>
      <c r="S444">
        <v>34</v>
      </c>
      <c r="T444">
        <v>1.5</v>
      </c>
      <c r="V444">
        <v>65</v>
      </c>
      <c r="W444">
        <v>154</v>
      </c>
    </row>
    <row r="445" spans="1:23" x14ac:dyDescent="0.25">
      <c r="A445" t="s">
        <v>161</v>
      </c>
      <c r="C445" t="s">
        <v>30</v>
      </c>
      <c r="E445">
        <v>20</v>
      </c>
      <c r="F445">
        <v>78.967830000000006</v>
      </c>
      <c r="G445">
        <v>0.5</v>
      </c>
      <c r="H445">
        <v>0</v>
      </c>
      <c r="I445" t="s">
        <v>52</v>
      </c>
      <c r="J445" t="s">
        <v>41</v>
      </c>
      <c r="K445" t="s">
        <v>116</v>
      </c>
      <c r="L445" t="s">
        <v>80</v>
      </c>
      <c r="M445" t="s">
        <v>42</v>
      </c>
      <c r="N445">
        <v>0</v>
      </c>
      <c r="O445">
        <v>0</v>
      </c>
      <c r="P445">
        <v>0.5</v>
      </c>
      <c r="Q445">
        <v>0.5</v>
      </c>
      <c r="R445">
        <v>0</v>
      </c>
      <c r="S445">
        <v>34</v>
      </c>
      <c r="T445">
        <v>1</v>
      </c>
      <c r="V445">
        <v>66</v>
      </c>
      <c r="W445">
        <v>165</v>
      </c>
    </row>
    <row r="446" spans="1:23" x14ac:dyDescent="0.25">
      <c r="A446" t="s">
        <v>161</v>
      </c>
      <c r="C446" t="s">
        <v>30</v>
      </c>
      <c r="E446">
        <v>22</v>
      </c>
      <c r="F446">
        <v>78.967830000000006</v>
      </c>
      <c r="G446">
        <v>0.5</v>
      </c>
      <c r="H446">
        <v>0.5</v>
      </c>
      <c r="I446" t="s">
        <v>27</v>
      </c>
      <c r="J446" t="s">
        <v>28</v>
      </c>
      <c r="K446" t="s">
        <v>28</v>
      </c>
      <c r="L446" t="s">
        <v>28</v>
      </c>
      <c r="M446" t="s">
        <v>28</v>
      </c>
      <c r="N446">
        <v>0</v>
      </c>
      <c r="O446">
        <v>0.5</v>
      </c>
      <c r="P446">
        <v>1</v>
      </c>
      <c r="Q446">
        <v>0</v>
      </c>
      <c r="R446">
        <v>0</v>
      </c>
      <c r="S446">
        <v>34</v>
      </c>
      <c r="T446">
        <v>2</v>
      </c>
      <c r="V446">
        <v>66</v>
      </c>
      <c r="W446">
        <v>160</v>
      </c>
    </row>
    <row r="447" spans="1:23" x14ac:dyDescent="0.25">
      <c r="A447" t="s">
        <v>161</v>
      </c>
      <c r="C447" t="s">
        <v>30</v>
      </c>
      <c r="E447">
        <v>13</v>
      </c>
      <c r="F447">
        <v>78.967830000000006</v>
      </c>
      <c r="G447">
        <v>1</v>
      </c>
      <c r="H447">
        <v>2</v>
      </c>
      <c r="I447" t="s">
        <v>27</v>
      </c>
      <c r="J447" t="s">
        <v>162</v>
      </c>
      <c r="K447" t="s">
        <v>35</v>
      </c>
      <c r="L447" t="s">
        <v>132</v>
      </c>
      <c r="M447" t="s">
        <v>28</v>
      </c>
      <c r="N447">
        <v>1</v>
      </c>
      <c r="O447">
        <v>1</v>
      </c>
      <c r="P447">
        <v>2</v>
      </c>
      <c r="Q447">
        <v>1</v>
      </c>
      <c r="R447">
        <v>0</v>
      </c>
      <c r="S447">
        <v>34</v>
      </c>
      <c r="T447">
        <v>7</v>
      </c>
      <c r="V447">
        <v>66</v>
      </c>
      <c r="W447">
        <v>161</v>
      </c>
    </row>
    <row r="448" spans="1:23" x14ac:dyDescent="0.25">
      <c r="A448" t="s">
        <v>184</v>
      </c>
      <c r="C448" t="s">
        <v>30</v>
      </c>
      <c r="E448">
        <v>29</v>
      </c>
      <c r="F448">
        <v>75.967150000000004</v>
      </c>
      <c r="G448">
        <v>0</v>
      </c>
      <c r="H448">
        <v>0</v>
      </c>
      <c r="I448" t="s">
        <v>34</v>
      </c>
      <c r="J448" t="s">
        <v>28</v>
      </c>
      <c r="K448" t="s">
        <v>28</v>
      </c>
      <c r="L448" t="s">
        <v>28</v>
      </c>
      <c r="M448" t="s">
        <v>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33</v>
      </c>
      <c r="T448">
        <v>0</v>
      </c>
      <c r="V448">
        <v>72</v>
      </c>
      <c r="W448">
        <v>200</v>
      </c>
    </row>
    <row r="449" spans="1:23" x14ac:dyDescent="0.25">
      <c r="A449" t="s">
        <v>184</v>
      </c>
      <c r="C449" t="s">
        <v>30</v>
      </c>
      <c r="E449">
        <v>30</v>
      </c>
      <c r="F449">
        <v>75.967150000000004</v>
      </c>
      <c r="G449">
        <v>0</v>
      </c>
      <c r="H449">
        <v>0</v>
      </c>
      <c r="I449" t="s">
        <v>34</v>
      </c>
      <c r="J449" t="s">
        <v>28</v>
      </c>
      <c r="K449" t="s">
        <v>28</v>
      </c>
      <c r="L449" t="s">
        <v>28</v>
      </c>
      <c r="M449" t="s">
        <v>28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33</v>
      </c>
      <c r="T449">
        <v>0</v>
      </c>
      <c r="V449">
        <v>71</v>
      </c>
      <c r="W449">
        <v>184</v>
      </c>
    </row>
    <row r="450" spans="1:23" x14ac:dyDescent="0.25">
      <c r="A450" t="s">
        <v>184</v>
      </c>
      <c r="C450" t="s">
        <v>30</v>
      </c>
      <c r="E450">
        <v>28</v>
      </c>
      <c r="F450">
        <v>75.967150000000004</v>
      </c>
      <c r="G450">
        <v>0</v>
      </c>
      <c r="H450">
        <v>0</v>
      </c>
      <c r="I450" t="s">
        <v>34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33</v>
      </c>
      <c r="T450">
        <v>0</v>
      </c>
      <c r="V450">
        <v>72</v>
      </c>
      <c r="W450">
        <v>177</v>
      </c>
    </row>
    <row r="451" spans="1:23" x14ac:dyDescent="0.25">
      <c r="A451" t="s">
        <v>184</v>
      </c>
      <c r="C451" t="s">
        <v>30</v>
      </c>
      <c r="E451">
        <v>28</v>
      </c>
      <c r="F451">
        <v>75.967150000000004</v>
      </c>
      <c r="G451">
        <v>0</v>
      </c>
      <c r="H451">
        <v>0</v>
      </c>
      <c r="I451" t="s">
        <v>34</v>
      </c>
      <c r="J451" t="s">
        <v>35</v>
      </c>
      <c r="K451" t="s">
        <v>28</v>
      </c>
      <c r="L451" t="s">
        <v>28</v>
      </c>
      <c r="M451" t="s">
        <v>28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33</v>
      </c>
      <c r="T451">
        <v>0</v>
      </c>
      <c r="V451">
        <v>72</v>
      </c>
      <c r="W451">
        <v>177</v>
      </c>
    </row>
    <row r="452" spans="1:23" x14ac:dyDescent="0.25">
      <c r="A452" t="s">
        <v>184</v>
      </c>
      <c r="C452" t="s">
        <v>30</v>
      </c>
      <c r="E452">
        <v>29</v>
      </c>
      <c r="F452">
        <v>75.967150000000004</v>
      </c>
      <c r="G452">
        <v>0</v>
      </c>
      <c r="H452">
        <v>0</v>
      </c>
      <c r="I452" t="s">
        <v>34</v>
      </c>
      <c r="J452" t="s">
        <v>28</v>
      </c>
      <c r="K452" t="s">
        <v>28</v>
      </c>
      <c r="L452" t="s">
        <v>28</v>
      </c>
      <c r="M452" t="s">
        <v>28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33</v>
      </c>
      <c r="T452">
        <v>0</v>
      </c>
      <c r="V452">
        <v>72</v>
      </c>
      <c r="W452">
        <v>173</v>
      </c>
    </row>
    <row r="453" spans="1:23" x14ac:dyDescent="0.25">
      <c r="A453" t="s">
        <v>184</v>
      </c>
      <c r="C453" t="s">
        <v>30</v>
      </c>
      <c r="E453">
        <v>28</v>
      </c>
      <c r="F453">
        <v>75.967150000000004</v>
      </c>
      <c r="G453">
        <v>0</v>
      </c>
      <c r="H453">
        <v>0</v>
      </c>
      <c r="I453" t="s">
        <v>34</v>
      </c>
      <c r="J453" t="s">
        <v>35</v>
      </c>
      <c r="K453" t="s">
        <v>28</v>
      </c>
      <c r="L453" t="s">
        <v>28</v>
      </c>
      <c r="M453" t="s">
        <v>28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33</v>
      </c>
      <c r="T453">
        <v>0</v>
      </c>
      <c r="V453">
        <v>71</v>
      </c>
      <c r="W453">
        <v>162</v>
      </c>
    </row>
    <row r="454" spans="1:23" x14ac:dyDescent="0.25">
      <c r="A454" t="s">
        <v>184</v>
      </c>
      <c r="C454" t="s">
        <v>30</v>
      </c>
      <c r="E454">
        <v>29</v>
      </c>
      <c r="F454">
        <v>75.967150000000004</v>
      </c>
      <c r="G454">
        <v>0</v>
      </c>
      <c r="H454">
        <v>0</v>
      </c>
      <c r="I454" t="s">
        <v>34</v>
      </c>
      <c r="J454" t="s">
        <v>28</v>
      </c>
      <c r="K454" t="s">
        <v>28</v>
      </c>
      <c r="L454" t="s">
        <v>28</v>
      </c>
      <c r="M454" t="s">
        <v>28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33</v>
      </c>
      <c r="T454">
        <v>0</v>
      </c>
      <c r="V454">
        <v>71</v>
      </c>
      <c r="W454">
        <v>153</v>
      </c>
    </row>
    <row r="455" spans="1:23" x14ac:dyDescent="0.25">
      <c r="A455" t="s">
        <v>223</v>
      </c>
      <c r="C455" t="s">
        <v>30</v>
      </c>
      <c r="E455">
        <v>27</v>
      </c>
      <c r="F455">
        <v>78.324430000000007</v>
      </c>
      <c r="G455">
        <v>0</v>
      </c>
      <c r="H455">
        <v>0</v>
      </c>
      <c r="I455" t="s">
        <v>34</v>
      </c>
      <c r="J455" t="s">
        <v>42</v>
      </c>
      <c r="K455" t="s">
        <v>28</v>
      </c>
      <c r="L455" t="s">
        <v>28</v>
      </c>
      <c r="M455" t="s">
        <v>28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23</v>
      </c>
      <c r="T455">
        <v>0</v>
      </c>
      <c r="V455">
        <v>70</v>
      </c>
      <c r="W455">
        <v>234</v>
      </c>
    </row>
    <row r="456" spans="1:23" x14ac:dyDescent="0.25">
      <c r="A456" t="s">
        <v>978</v>
      </c>
      <c r="C456" t="s">
        <v>30</v>
      </c>
      <c r="E456">
        <v>30</v>
      </c>
      <c r="F456">
        <v>52.725529999999999</v>
      </c>
      <c r="G456">
        <v>0</v>
      </c>
      <c r="H456">
        <v>0</v>
      </c>
      <c r="I456" t="s">
        <v>34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33</v>
      </c>
      <c r="T456">
        <v>0</v>
      </c>
      <c r="V456">
        <v>74</v>
      </c>
      <c r="W456">
        <v>186</v>
      </c>
    </row>
    <row r="457" spans="1:23" x14ac:dyDescent="0.25">
      <c r="A457" t="s">
        <v>978</v>
      </c>
      <c r="C457" t="s">
        <v>30</v>
      </c>
      <c r="E457">
        <v>30</v>
      </c>
      <c r="F457">
        <v>52.725529999999999</v>
      </c>
      <c r="G457">
        <v>0</v>
      </c>
      <c r="H457">
        <v>0</v>
      </c>
      <c r="I457" t="s">
        <v>34</v>
      </c>
      <c r="J457" t="s">
        <v>28</v>
      </c>
      <c r="K457" t="s">
        <v>28</v>
      </c>
      <c r="L457" t="s">
        <v>28</v>
      </c>
      <c r="M457" t="s">
        <v>28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33</v>
      </c>
      <c r="T457">
        <v>0</v>
      </c>
      <c r="V457">
        <v>75</v>
      </c>
      <c r="W457">
        <v>185</v>
      </c>
    </row>
    <row r="458" spans="1:23" x14ac:dyDescent="0.25">
      <c r="A458" t="s">
        <v>1011</v>
      </c>
      <c r="C458" t="s">
        <v>26</v>
      </c>
      <c r="E458">
        <v>19</v>
      </c>
      <c r="F458">
        <v>84.12594</v>
      </c>
      <c r="G458">
        <v>1</v>
      </c>
      <c r="H458">
        <v>0.5</v>
      </c>
      <c r="I458" t="s">
        <v>27</v>
      </c>
      <c r="J458" t="s">
        <v>44</v>
      </c>
      <c r="K458" t="s">
        <v>41</v>
      </c>
      <c r="L458" t="s">
        <v>28</v>
      </c>
      <c r="M458" t="s">
        <v>28</v>
      </c>
      <c r="N458">
        <v>1</v>
      </c>
      <c r="O458">
        <v>2</v>
      </c>
      <c r="P458">
        <v>1</v>
      </c>
      <c r="Q458">
        <v>1</v>
      </c>
      <c r="R458">
        <v>0</v>
      </c>
      <c r="S458">
        <v>33</v>
      </c>
      <c r="T458">
        <v>5.5</v>
      </c>
      <c r="V458">
        <v>61</v>
      </c>
      <c r="W458">
        <v>133</v>
      </c>
    </row>
    <row r="459" spans="1:23" x14ac:dyDescent="0.25">
      <c r="A459" t="s">
        <v>1011</v>
      </c>
      <c r="C459" t="s">
        <v>26</v>
      </c>
      <c r="E459">
        <v>22</v>
      </c>
      <c r="F459">
        <v>84.12594</v>
      </c>
      <c r="G459">
        <v>0.5</v>
      </c>
      <c r="H459">
        <v>1</v>
      </c>
      <c r="I459" t="s">
        <v>27</v>
      </c>
      <c r="J459" t="s">
        <v>35</v>
      </c>
      <c r="K459" t="s">
        <v>28</v>
      </c>
      <c r="L459" t="s">
        <v>28</v>
      </c>
      <c r="M459" t="s">
        <v>28</v>
      </c>
      <c r="N459">
        <v>0.5</v>
      </c>
      <c r="O459">
        <v>0.5</v>
      </c>
      <c r="P459">
        <v>1</v>
      </c>
      <c r="Q459">
        <v>1</v>
      </c>
      <c r="R459">
        <v>0</v>
      </c>
      <c r="S459">
        <v>33</v>
      </c>
      <c r="T459">
        <v>4</v>
      </c>
      <c r="V459">
        <v>61</v>
      </c>
      <c r="W459">
        <v>142</v>
      </c>
    </row>
    <row r="460" spans="1:23" x14ac:dyDescent="0.25">
      <c r="A460" t="s">
        <v>1011</v>
      </c>
      <c r="C460" t="s">
        <v>26</v>
      </c>
      <c r="E460">
        <v>16</v>
      </c>
      <c r="F460">
        <v>84.12594</v>
      </c>
      <c r="G460">
        <v>1</v>
      </c>
      <c r="H460">
        <v>1</v>
      </c>
      <c r="I460" t="s">
        <v>27</v>
      </c>
      <c r="J460" t="s">
        <v>28</v>
      </c>
      <c r="K460" t="s">
        <v>28</v>
      </c>
      <c r="L460" t="s">
        <v>28</v>
      </c>
      <c r="M460" t="s">
        <v>28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33</v>
      </c>
      <c r="T460">
        <v>5</v>
      </c>
      <c r="V460">
        <v>62</v>
      </c>
      <c r="W460">
        <v>152</v>
      </c>
    </row>
    <row r="461" spans="1:23" x14ac:dyDescent="0.25">
      <c r="A461" t="s">
        <v>1011</v>
      </c>
      <c r="C461" t="s">
        <v>26</v>
      </c>
      <c r="E461">
        <v>21</v>
      </c>
      <c r="F461">
        <v>84.12594</v>
      </c>
      <c r="G461">
        <v>1</v>
      </c>
      <c r="H461">
        <v>1</v>
      </c>
      <c r="I461" t="s">
        <v>27</v>
      </c>
      <c r="J461" t="s">
        <v>349</v>
      </c>
      <c r="K461" t="s">
        <v>41</v>
      </c>
      <c r="L461" t="s">
        <v>28</v>
      </c>
      <c r="M461" t="s">
        <v>28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33</v>
      </c>
      <c r="T461">
        <v>5</v>
      </c>
      <c r="V461">
        <v>61</v>
      </c>
      <c r="W461">
        <v>140</v>
      </c>
    </row>
    <row r="462" spans="1:23" x14ac:dyDescent="0.25">
      <c r="A462" t="s">
        <v>1011</v>
      </c>
      <c r="C462" t="s">
        <v>26</v>
      </c>
      <c r="E462">
        <v>15</v>
      </c>
      <c r="F462">
        <v>84.12594</v>
      </c>
      <c r="G462">
        <v>2</v>
      </c>
      <c r="H462">
        <v>1</v>
      </c>
      <c r="I462" t="s">
        <v>27</v>
      </c>
      <c r="J462" t="s">
        <v>28</v>
      </c>
      <c r="K462" t="s">
        <v>28</v>
      </c>
      <c r="L462" t="s">
        <v>28</v>
      </c>
      <c r="M462" t="s">
        <v>28</v>
      </c>
      <c r="N462">
        <v>1</v>
      </c>
      <c r="O462">
        <v>2</v>
      </c>
      <c r="P462">
        <v>2</v>
      </c>
      <c r="Q462">
        <v>2</v>
      </c>
      <c r="R462">
        <v>2</v>
      </c>
      <c r="S462">
        <v>33</v>
      </c>
      <c r="T462">
        <v>10</v>
      </c>
      <c r="V462">
        <v>62</v>
      </c>
      <c r="W462">
        <v>138</v>
      </c>
    </row>
    <row r="463" spans="1:23" x14ac:dyDescent="0.25">
      <c r="A463" t="s">
        <v>271</v>
      </c>
      <c r="C463" t="s">
        <v>26</v>
      </c>
      <c r="E463">
        <v>30</v>
      </c>
      <c r="F463">
        <v>58.272415000000002</v>
      </c>
      <c r="G463">
        <v>0</v>
      </c>
      <c r="H463">
        <v>0</v>
      </c>
      <c r="I463" t="s">
        <v>34</v>
      </c>
      <c r="J463" t="s">
        <v>28</v>
      </c>
      <c r="K463" t="s">
        <v>28</v>
      </c>
      <c r="L463" t="s">
        <v>28</v>
      </c>
      <c r="M463" t="s">
        <v>28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33</v>
      </c>
      <c r="T463">
        <v>0</v>
      </c>
      <c r="W463">
        <v>243</v>
      </c>
    </row>
    <row r="464" spans="1:23" x14ac:dyDescent="0.25">
      <c r="A464" t="s">
        <v>271</v>
      </c>
      <c r="C464" t="s">
        <v>26</v>
      </c>
      <c r="E464">
        <v>30</v>
      </c>
      <c r="F464">
        <v>58.272415000000002</v>
      </c>
      <c r="G464">
        <v>0</v>
      </c>
      <c r="H464">
        <v>0</v>
      </c>
      <c r="I464" t="s">
        <v>34</v>
      </c>
      <c r="J464" t="s">
        <v>38</v>
      </c>
      <c r="K464" t="s">
        <v>28</v>
      </c>
      <c r="L464" t="s">
        <v>28</v>
      </c>
      <c r="M464" t="s">
        <v>28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33</v>
      </c>
      <c r="T464">
        <v>0</v>
      </c>
      <c r="V464">
        <v>65</v>
      </c>
      <c r="W464">
        <v>238</v>
      </c>
    </row>
    <row r="465" spans="1:23" x14ac:dyDescent="0.25">
      <c r="A465" t="s">
        <v>271</v>
      </c>
      <c r="C465" t="s">
        <v>26</v>
      </c>
      <c r="E465">
        <v>29</v>
      </c>
      <c r="F465">
        <v>58.272415000000002</v>
      </c>
      <c r="G465">
        <v>0</v>
      </c>
      <c r="H465">
        <v>0</v>
      </c>
      <c r="I465" t="s">
        <v>34</v>
      </c>
      <c r="J465" t="s">
        <v>38</v>
      </c>
      <c r="K465" t="s">
        <v>102</v>
      </c>
      <c r="L465" t="s">
        <v>28</v>
      </c>
      <c r="M465" t="s">
        <v>28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33</v>
      </c>
      <c r="T465">
        <v>0</v>
      </c>
      <c r="V465">
        <v>65</v>
      </c>
      <c r="W465">
        <v>228</v>
      </c>
    </row>
    <row r="466" spans="1:23" x14ac:dyDescent="0.25">
      <c r="A466" t="s">
        <v>271</v>
      </c>
      <c r="C466" t="s">
        <v>26</v>
      </c>
      <c r="E466">
        <v>30</v>
      </c>
      <c r="F466">
        <v>58.272415000000002</v>
      </c>
      <c r="G466">
        <v>0</v>
      </c>
      <c r="H466">
        <v>0</v>
      </c>
      <c r="I466" t="s">
        <v>34</v>
      </c>
      <c r="J466" t="s">
        <v>41</v>
      </c>
      <c r="K466" t="s">
        <v>28</v>
      </c>
      <c r="L466" t="s">
        <v>28</v>
      </c>
      <c r="M466" t="s">
        <v>28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33</v>
      </c>
      <c r="T466">
        <v>0</v>
      </c>
      <c r="V466">
        <v>65</v>
      </c>
      <c r="W466">
        <v>244</v>
      </c>
    </row>
    <row r="467" spans="1:23" x14ac:dyDescent="0.25">
      <c r="A467" t="s">
        <v>271</v>
      </c>
      <c r="C467" t="s">
        <v>26</v>
      </c>
      <c r="E467">
        <v>30</v>
      </c>
      <c r="F467">
        <v>58.272415000000002</v>
      </c>
      <c r="G467">
        <v>0</v>
      </c>
      <c r="H467">
        <v>0</v>
      </c>
      <c r="I467" t="s">
        <v>34</v>
      </c>
      <c r="J467" t="s">
        <v>28</v>
      </c>
      <c r="K467" t="s">
        <v>28</v>
      </c>
      <c r="L467" t="s">
        <v>28</v>
      </c>
      <c r="M467" t="s">
        <v>28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33</v>
      </c>
      <c r="T467">
        <v>0</v>
      </c>
      <c r="V467">
        <v>65</v>
      </c>
      <c r="W467">
        <v>258</v>
      </c>
    </row>
    <row r="468" spans="1:23" x14ac:dyDescent="0.25">
      <c r="A468" t="s">
        <v>871</v>
      </c>
      <c r="C468" t="s">
        <v>26</v>
      </c>
      <c r="E468">
        <v>30</v>
      </c>
      <c r="F468">
        <v>59.572895000000003</v>
      </c>
      <c r="G468">
        <v>0</v>
      </c>
      <c r="H468">
        <v>0</v>
      </c>
      <c r="I468" t="s">
        <v>34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33</v>
      </c>
      <c r="T468">
        <v>0</v>
      </c>
      <c r="V468">
        <v>68</v>
      </c>
      <c r="W468">
        <v>201</v>
      </c>
    </row>
    <row r="469" spans="1:23" x14ac:dyDescent="0.25">
      <c r="A469" t="s">
        <v>871</v>
      </c>
      <c r="C469" t="s">
        <v>26</v>
      </c>
      <c r="E469">
        <v>26</v>
      </c>
      <c r="F469">
        <v>59.572895000000003</v>
      </c>
      <c r="G469">
        <v>0</v>
      </c>
      <c r="H469">
        <v>0</v>
      </c>
      <c r="I469" t="s">
        <v>34</v>
      </c>
      <c r="J469" t="s">
        <v>28</v>
      </c>
      <c r="K469" t="s">
        <v>28</v>
      </c>
      <c r="L469" t="s">
        <v>28</v>
      </c>
      <c r="M469" t="s">
        <v>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33</v>
      </c>
      <c r="T469">
        <v>0</v>
      </c>
      <c r="V469">
        <v>68</v>
      </c>
      <c r="W469">
        <v>200</v>
      </c>
    </row>
    <row r="470" spans="1:23" x14ac:dyDescent="0.25">
      <c r="A470" t="s">
        <v>834</v>
      </c>
      <c r="C470" t="s">
        <v>26</v>
      </c>
      <c r="E470">
        <v>29</v>
      </c>
      <c r="F470">
        <v>69.733059999999995</v>
      </c>
      <c r="G470">
        <v>0.5</v>
      </c>
      <c r="H470">
        <v>0.5</v>
      </c>
      <c r="I470" t="s">
        <v>27</v>
      </c>
      <c r="J470" t="s">
        <v>35</v>
      </c>
      <c r="K470" t="s">
        <v>28</v>
      </c>
      <c r="L470" t="s">
        <v>28</v>
      </c>
      <c r="M470" t="s">
        <v>28</v>
      </c>
      <c r="N470">
        <v>0.5</v>
      </c>
      <c r="O470">
        <v>0.5</v>
      </c>
      <c r="P470">
        <v>0.5</v>
      </c>
      <c r="Q470">
        <v>0</v>
      </c>
      <c r="R470">
        <v>0</v>
      </c>
      <c r="S470">
        <v>34</v>
      </c>
      <c r="T470">
        <v>2</v>
      </c>
      <c r="W470">
        <v>140</v>
      </c>
    </row>
    <row r="471" spans="1:23" x14ac:dyDescent="0.25">
      <c r="A471" t="s">
        <v>834</v>
      </c>
      <c r="C471" t="s">
        <v>26</v>
      </c>
      <c r="E471">
        <v>28</v>
      </c>
      <c r="F471">
        <v>69.733059999999995</v>
      </c>
      <c r="G471">
        <v>0.5</v>
      </c>
      <c r="H471">
        <v>0.5</v>
      </c>
      <c r="I471" t="s">
        <v>27</v>
      </c>
      <c r="J471" t="s">
        <v>28</v>
      </c>
      <c r="K471" t="s">
        <v>28</v>
      </c>
      <c r="L471" t="s">
        <v>28</v>
      </c>
      <c r="M471" t="s">
        <v>28</v>
      </c>
      <c r="N471">
        <v>0.5</v>
      </c>
      <c r="O471">
        <v>1</v>
      </c>
      <c r="P471">
        <v>0.5</v>
      </c>
      <c r="Q471">
        <v>0.5</v>
      </c>
      <c r="R471">
        <v>0</v>
      </c>
      <c r="S471">
        <v>34</v>
      </c>
      <c r="T471">
        <v>3</v>
      </c>
      <c r="V471">
        <v>64</v>
      </c>
      <c r="W471">
        <v>139</v>
      </c>
    </row>
    <row r="472" spans="1:23" x14ac:dyDescent="0.25">
      <c r="A472" t="s">
        <v>834</v>
      </c>
      <c r="C472" t="s">
        <v>26</v>
      </c>
      <c r="E472">
        <v>30</v>
      </c>
      <c r="F472">
        <v>69.733059999999995</v>
      </c>
      <c r="G472">
        <v>0.5</v>
      </c>
      <c r="H472">
        <v>0.5</v>
      </c>
      <c r="I472" t="s">
        <v>27</v>
      </c>
      <c r="J472" t="s">
        <v>28</v>
      </c>
      <c r="K472" t="s">
        <v>28</v>
      </c>
      <c r="L472" t="s">
        <v>28</v>
      </c>
      <c r="M472" t="s">
        <v>28</v>
      </c>
      <c r="N472">
        <v>1</v>
      </c>
      <c r="O472">
        <v>1</v>
      </c>
      <c r="P472">
        <v>0.5</v>
      </c>
      <c r="Q472">
        <v>0.5</v>
      </c>
      <c r="R472">
        <v>0</v>
      </c>
      <c r="S472">
        <v>34</v>
      </c>
      <c r="T472">
        <v>3.5</v>
      </c>
      <c r="V472">
        <v>64</v>
      </c>
      <c r="W472">
        <v>152</v>
      </c>
    </row>
    <row r="473" spans="1:23" x14ac:dyDescent="0.25">
      <c r="A473" t="s">
        <v>834</v>
      </c>
      <c r="C473" t="s">
        <v>26</v>
      </c>
      <c r="E473">
        <v>28</v>
      </c>
      <c r="F473">
        <v>69.733059999999995</v>
      </c>
      <c r="G473">
        <v>1</v>
      </c>
      <c r="H473">
        <v>0.5</v>
      </c>
      <c r="I473" t="s">
        <v>27</v>
      </c>
      <c r="J473" t="s">
        <v>35</v>
      </c>
      <c r="K473" t="s">
        <v>28</v>
      </c>
      <c r="L473" t="s">
        <v>28</v>
      </c>
      <c r="M473" t="s">
        <v>28</v>
      </c>
      <c r="N473">
        <v>1</v>
      </c>
      <c r="O473">
        <v>1</v>
      </c>
      <c r="P473">
        <v>0.5</v>
      </c>
      <c r="Q473">
        <v>1</v>
      </c>
      <c r="R473">
        <v>0</v>
      </c>
      <c r="S473">
        <v>34</v>
      </c>
      <c r="T473">
        <v>4</v>
      </c>
      <c r="V473">
        <v>65</v>
      </c>
      <c r="W473">
        <v>152</v>
      </c>
    </row>
    <row r="474" spans="1:23" x14ac:dyDescent="0.25">
      <c r="A474" t="s">
        <v>834</v>
      </c>
      <c r="C474" t="s">
        <v>26</v>
      </c>
      <c r="E474">
        <v>28</v>
      </c>
      <c r="F474">
        <v>69.733059999999995</v>
      </c>
      <c r="G474">
        <v>1</v>
      </c>
      <c r="H474">
        <v>1</v>
      </c>
      <c r="I474" t="s">
        <v>27</v>
      </c>
      <c r="J474" t="s">
        <v>349</v>
      </c>
      <c r="K474" t="s">
        <v>44</v>
      </c>
      <c r="L474" t="s">
        <v>258</v>
      </c>
      <c r="M474" t="s">
        <v>41</v>
      </c>
      <c r="N474">
        <v>1</v>
      </c>
      <c r="O474">
        <v>1</v>
      </c>
      <c r="P474">
        <v>0.5</v>
      </c>
      <c r="Q474">
        <v>1</v>
      </c>
      <c r="R474">
        <v>1</v>
      </c>
      <c r="S474">
        <v>34</v>
      </c>
      <c r="T474">
        <v>5.5</v>
      </c>
    </row>
    <row r="475" spans="1:23" x14ac:dyDescent="0.25">
      <c r="A475" t="s">
        <v>834</v>
      </c>
      <c r="C475" t="s">
        <v>26</v>
      </c>
      <c r="F475">
        <v>69.733059999999995</v>
      </c>
      <c r="G475">
        <v>1</v>
      </c>
      <c r="H475">
        <v>1</v>
      </c>
      <c r="I475" t="s">
        <v>27</v>
      </c>
      <c r="J475" t="s">
        <v>349</v>
      </c>
      <c r="K475" t="s">
        <v>44</v>
      </c>
      <c r="L475" t="s">
        <v>258</v>
      </c>
      <c r="M475" t="s">
        <v>41</v>
      </c>
      <c r="N475">
        <v>2</v>
      </c>
      <c r="O475">
        <v>2</v>
      </c>
      <c r="P475">
        <v>1</v>
      </c>
      <c r="Q475">
        <v>1</v>
      </c>
      <c r="R475">
        <v>1</v>
      </c>
      <c r="S475">
        <v>34</v>
      </c>
      <c r="T475">
        <v>8</v>
      </c>
    </row>
    <row r="476" spans="1:23" x14ac:dyDescent="0.25">
      <c r="A476" t="s">
        <v>714</v>
      </c>
      <c r="C476" t="s">
        <v>26</v>
      </c>
      <c r="E476">
        <v>27</v>
      </c>
      <c r="F476">
        <v>81.423680000000004</v>
      </c>
      <c r="G476">
        <v>0.5</v>
      </c>
      <c r="H476">
        <v>0.5</v>
      </c>
      <c r="I476" t="s">
        <v>27</v>
      </c>
      <c r="J476" t="s">
        <v>44</v>
      </c>
      <c r="K476" t="s">
        <v>356</v>
      </c>
      <c r="L476" t="s">
        <v>41</v>
      </c>
      <c r="M476" t="s">
        <v>251</v>
      </c>
      <c r="N476">
        <v>0</v>
      </c>
      <c r="O476">
        <v>0.5</v>
      </c>
      <c r="P476">
        <v>0.5</v>
      </c>
      <c r="Q476">
        <v>0.5</v>
      </c>
      <c r="R476">
        <v>0</v>
      </c>
      <c r="S476">
        <v>34</v>
      </c>
      <c r="T476">
        <v>2</v>
      </c>
      <c r="V476">
        <v>58</v>
      </c>
      <c r="W476">
        <v>179</v>
      </c>
    </row>
    <row r="477" spans="1:23" x14ac:dyDescent="0.25">
      <c r="A477" t="s">
        <v>714</v>
      </c>
      <c r="C477" t="s">
        <v>26</v>
      </c>
      <c r="E477">
        <v>28</v>
      </c>
      <c r="F477">
        <v>81.423680000000004</v>
      </c>
      <c r="G477">
        <v>0.5</v>
      </c>
      <c r="H477">
        <v>0.5</v>
      </c>
      <c r="I477" t="s">
        <v>27</v>
      </c>
      <c r="J477" t="s">
        <v>35</v>
      </c>
      <c r="K477" t="s">
        <v>38</v>
      </c>
      <c r="L477" t="s">
        <v>28</v>
      </c>
      <c r="M477" t="s">
        <v>28</v>
      </c>
      <c r="N477">
        <v>0</v>
      </c>
      <c r="O477">
        <v>0.5</v>
      </c>
      <c r="P477">
        <v>0.5</v>
      </c>
      <c r="Q477">
        <v>0.5</v>
      </c>
      <c r="R477">
        <v>0</v>
      </c>
      <c r="S477">
        <v>34</v>
      </c>
      <c r="T477">
        <v>2</v>
      </c>
      <c r="V477">
        <v>59</v>
      </c>
      <c r="W477">
        <v>178</v>
      </c>
    </row>
    <row r="478" spans="1:23" x14ac:dyDescent="0.25">
      <c r="A478" t="s">
        <v>714</v>
      </c>
      <c r="C478" t="s">
        <v>26</v>
      </c>
      <c r="E478">
        <v>26</v>
      </c>
      <c r="F478">
        <v>81.423680000000004</v>
      </c>
      <c r="G478">
        <v>0.5</v>
      </c>
      <c r="H478">
        <v>0.5</v>
      </c>
      <c r="I478" t="s">
        <v>27</v>
      </c>
      <c r="J478" t="s">
        <v>35</v>
      </c>
      <c r="K478" t="s">
        <v>38</v>
      </c>
      <c r="L478" t="s">
        <v>28</v>
      </c>
      <c r="M478" t="s">
        <v>28</v>
      </c>
      <c r="N478">
        <v>0.5</v>
      </c>
      <c r="O478">
        <v>1</v>
      </c>
      <c r="P478">
        <v>0.5</v>
      </c>
      <c r="Q478">
        <v>0.5</v>
      </c>
      <c r="R478">
        <v>0</v>
      </c>
      <c r="S478">
        <v>34</v>
      </c>
      <c r="T478">
        <v>3</v>
      </c>
      <c r="V478">
        <v>58</v>
      </c>
      <c r="W478">
        <v>175</v>
      </c>
    </row>
    <row r="479" spans="1:23" x14ac:dyDescent="0.25">
      <c r="A479" t="s">
        <v>574</v>
      </c>
      <c r="C479" t="s">
        <v>26</v>
      </c>
      <c r="E479">
        <v>30</v>
      </c>
      <c r="F479">
        <v>67.403144999999995</v>
      </c>
      <c r="G479">
        <v>0</v>
      </c>
      <c r="H479">
        <v>0</v>
      </c>
      <c r="I479" t="s">
        <v>34</v>
      </c>
      <c r="J479" t="s">
        <v>41</v>
      </c>
      <c r="K479" t="s">
        <v>28</v>
      </c>
      <c r="L479" t="s">
        <v>28</v>
      </c>
      <c r="M479" t="s">
        <v>28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23</v>
      </c>
      <c r="T479">
        <v>0</v>
      </c>
      <c r="V479">
        <v>64</v>
      </c>
      <c r="W479">
        <v>145</v>
      </c>
    </row>
    <row r="480" spans="1:23" x14ac:dyDescent="0.25">
      <c r="A480" t="s">
        <v>574</v>
      </c>
      <c r="C480" t="s">
        <v>26</v>
      </c>
      <c r="E480">
        <v>29</v>
      </c>
      <c r="F480">
        <v>67.403144999999995</v>
      </c>
      <c r="G480">
        <v>0</v>
      </c>
      <c r="H480">
        <v>0</v>
      </c>
      <c r="I480" t="s">
        <v>34</v>
      </c>
      <c r="J480" t="s">
        <v>35</v>
      </c>
      <c r="K480" t="s">
        <v>28</v>
      </c>
      <c r="L480" t="s">
        <v>28</v>
      </c>
      <c r="M480" t="s">
        <v>28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23</v>
      </c>
      <c r="T480">
        <v>0</v>
      </c>
      <c r="V480">
        <v>63</v>
      </c>
      <c r="W480">
        <v>145</v>
      </c>
    </row>
    <row r="481" spans="1:23" x14ac:dyDescent="0.25">
      <c r="A481" t="s">
        <v>574</v>
      </c>
      <c r="C481" t="s">
        <v>26</v>
      </c>
      <c r="E481">
        <v>30</v>
      </c>
      <c r="F481">
        <v>67.403144999999995</v>
      </c>
      <c r="G481">
        <v>0</v>
      </c>
      <c r="H481">
        <v>0</v>
      </c>
      <c r="I481" t="s">
        <v>34</v>
      </c>
      <c r="J481" t="s">
        <v>41</v>
      </c>
      <c r="K481" t="s">
        <v>28</v>
      </c>
      <c r="L481" t="s">
        <v>28</v>
      </c>
      <c r="M481" t="s">
        <v>28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23</v>
      </c>
      <c r="T481">
        <v>0</v>
      </c>
      <c r="V481">
        <v>63</v>
      </c>
      <c r="W481">
        <v>145</v>
      </c>
    </row>
    <row r="482" spans="1:23" x14ac:dyDescent="0.25">
      <c r="A482" t="s">
        <v>574</v>
      </c>
      <c r="C482" t="s">
        <v>26</v>
      </c>
      <c r="E482">
        <v>30</v>
      </c>
      <c r="F482">
        <v>67.403144999999995</v>
      </c>
      <c r="G482">
        <v>0</v>
      </c>
      <c r="H482">
        <v>0</v>
      </c>
      <c r="I482" t="s">
        <v>34</v>
      </c>
      <c r="J482" t="s">
        <v>41</v>
      </c>
      <c r="K482" t="s">
        <v>28</v>
      </c>
      <c r="L482" t="s">
        <v>28</v>
      </c>
      <c r="M482" t="s">
        <v>28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23</v>
      </c>
      <c r="T482">
        <v>0</v>
      </c>
      <c r="V482">
        <v>63</v>
      </c>
      <c r="W482">
        <v>143</v>
      </c>
    </row>
    <row r="483" spans="1:23" x14ac:dyDescent="0.25">
      <c r="A483" t="s">
        <v>574</v>
      </c>
      <c r="C483" t="s">
        <v>26</v>
      </c>
      <c r="E483">
        <v>30</v>
      </c>
      <c r="F483">
        <v>67.403144999999995</v>
      </c>
      <c r="G483">
        <v>0</v>
      </c>
      <c r="H483">
        <v>0</v>
      </c>
      <c r="I483" t="s">
        <v>34</v>
      </c>
      <c r="J483" t="s">
        <v>41</v>
      </c>
      <c r="K483" t="s">
        <v>28</v>
      </c>
      <c r="L483" t="s">
        <v>28</v>
      </c>
      <c r="M483" t="s">
        <v>28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23</v>
      </c>
      <c r="T483">
        <v>0</v>
      </c>
      <c r="V483">
        <v>63</v>
      </c>
      <c r="W483">
        <v>144</v>
      </c>
    </row>
    <row r="484" spans="1:23" x14ac:dyDescent="0.25">
      <c r="A484" t="s">
        <v>574</v>
      </c>
      <c r="C484" t="s">
        <v>26</v>
      </c>
      <c r="E484">
        <v>29</v>
      </c>
      <c r="F484">
        <v>67.403144999999995</v>
      </c>
      <c r="G484">
        <v>0</v>
      </c>
      <c r="H484">
        <v>0</v>
      </c>
      <c r="I484" t="s">
        <v>34</v>
      </c>
      <c r="J484" t="s">
        <v>28</v>
      </c>
      <c r="K484" t="s">
        <v>28</v>
      </c>
      <c r="L484" t="s">
        <v>28</v>
      </c>
      <c r="M484" t="s">
        <v>28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23</v>
      </c>
      <c r="T484">
        <v>0</v>
      </c>
      <c r="V484">
        <v>64</v>
      </c>
      <c r="W484">
        <v>145</v>
      </c>
    </row>
    <row r="485" spans="1:23" x14ac:dyDescent="0.25">
      <c r="A485" t="s">
        <v>574</v>
      </c>
      <c r="C485" t="s">
        <v>26</v>
      </c>
      <c r="E485">
        <v>29</v>
      </c>
      <c r="F485">
        <v>67.403144999999995</v>
      </c>
      <c r="G485">
        <v>0</v>
      </c>
      <c r="H485">
        <v>0</v>
      </c>
      <c r="I485" t="s">
        <v>34</v>
      </c>
      <c r="J485" t="s">
        <v>35</v>
      </c>
      <c r="K485" t="s">
        <v>28</v>
      </c>
      <c r="L485" t="s">
        <v>28</v>
      </c>
      <c r="M485" t="s">
        <v>28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23</v>
      </c>
      <c r="T485">
        <v>0</v>
      </c>
      <c r="V485">
        <v>63</v>
      </c>
      <c r="W485">
        <v>139</v>
      </c>
    </row>
    <row r="486" spans="1:23" x14ac:dyDescent="0.25">
      <c r="A486" t="s">
        <v>574</v>
      </c>
      <c r="C486" t="s">
        <v>26</v>
      </c>
      <c r="E486">
        <v>29</v>
      </c>
      <c r="F486">
        <v>67.403144999999995</v>
      </c>
      <c r="G486">
        <v>0</v>
      </c>
      <c r="H486">
        <v>0</v>
      </c>
      <c r="I486" t="s">
        <v>34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23</v>
      </c>
      <c r="T486">
        <v>0</v>
      </c>
      <c r="V486">
        <v>63</v>
      </c>
      <c r="W486">
        <v>143</v>
      </c>
    </row>
    <row r="487" spans="1:23" x14ac:dyDescent="0.25">
      <c r="A487" t="s">
        <v>574</v>
      </c>
      <c r="C487" t="s">
        <v>26</v>
      </c>
      <c r="E487">
        <v>30</v>
      </c>
      <c r="F487">
        <v>67.403144999999995</v>
      </c>
      <c r="G487">
        <v>0</v>
      </c>
      <c r="H487">
        <v>0</v>
      </c>
      <c r="I487" t="s">
        <v>34</v>
      </c>
      <c r="J487" t="s">
        <v>35</v>
      </c>
      <c r="K487" t="s">
        <v>28</v>
      </c>
      <c r="L487" t="s">
        <v>28</v>
      </c>
      <c r="M487" t="s">
        <v>28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23</v>
      </c>
      <c r="T487">
        <v>0</v>
      </c>
      <c r="V487">
        <v>63</v>
      </c>
      <c r="W487">
        <v>138</v>
      </c>
    </row>
    <row r="488" spans="1:23" x14ac:dyDescent="0.25">
      <c r="A488" t="s">
        <v>730</v>
      </c>
      <c r="C488" t="s">
        <v>26</v>
      </c>
      <c r="E488">
        <v>29</v>
      </c>
      <c r="F488">
        <v>74.297060000000002</v>
      </c>
      <c r="G488">
        <v>0</v>
      </c>
      <c r="H488">
        <v>0</v>
      </c>
      <c r="I488" t="s">
        <v>34</v>
      </c>
      <c r="J488" t="s">
        <v>28</v>
      </c>
      <c r="K488" t="s">
        <v>28</v>
      </c>
      <c r="L488" t="s">
        <v>28</v>
      </c>
      <c r="M488" t="s">
        <v>28</v>
      </c>
      <c r="N488">
        <v>0</v>
      </c>
      <c r="O488">
        <v>0.5</v>
      </c>
      <c r="P488">
        <v>0</v>
      </c>
      <c r="Q488">
        <v>0</v>
      </c>
      <c r="R488">
        <v>0</v>
      </c>
      <c r="S488">
        <v>33</v>
      </c>
      <c r="T488">
        <v>0.5</v>
      </c>
      <c r="V488">
        <v>64</v>
      </c>
      <c r="W488">
        <v>153</v>
      </c>
    </row>
    <row r="489" spans="1:23" x14ac:dyDescent="0.25">
      <c r="A489" t="s">
        <v>730</v>
      </c>
      <c r="C489" t="s">
        <v>26</v>
      </c>
      <c r="E489">
        <v>30</v>
      </c>
      <c r="F489">
        <v>74.297060000000002</v>
      </c>
      <c r="G489">
        <v>0</v>
      </c>
      <c r="H489">
        <v>0</v>
      </c>
      <c r="I489" t="s">
        <v>34</v>
      </c>
      <c r="J489" t="s">
        <v>41</v>
      </c>
      <c r="K489" t="s">
        <v>28</v>
      </c>
      <c r="L489" t="s">
        <v>28</v>
      </c>
      <c r="M489" t="s">
        <v>28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33</v>
      </c>
      <c r="T489">
        <v>0</v>
      </c>
      <c r="V489">
        <v>64</v>
      </c>
      <c r="W489">
        <v>157</v>
      </c>
    </row>
    <row r="490" spans="1:23" x14ac:dyDescent="0.25">
      <c r="A490" t="s">
        <v>730</v>
      </c>
      <c r="C490" t="s">
        <v>26</v>
      </c>
      <c r="E490">
        <v>30</v>
      </c>
      <c r="F490">
        <v>74.297060000000002</v>
      </c>
      <c r="G490">
        <v>0</v>
      </c>
      <c r="H490">
        <v>0</v>
      </c>
      <c r="I490" t="s">
        <v>34</v>
      </c>
      <c r="J490" t="s">
        <v>28</v>
      </c>
      <c r="K490" t="s">
        <v>28</v>
      </c>
      <c r="L490" t="s">
        <v>28</v>
      </c>
      <c r="M490" t="s">
        <v>28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33</v>
      </c>
      <c r="T490">
        <v>0</v>
      </c>
      <c r="V490">
        <v>64</v>
      </c>
      <c r="W490">
        <v>154</v>
      </c>
    </row>
    <row r="491" spans="1:23" x14ac:dyDescent="0.25">
      <c r="A491" t="s">
        <v>730</v>
      </c>
      <c r="C491" t="s">
        <v>26</v>
      </c>
      <c r="E491">
        <v>30</v>
      </c>
      <c r="F491">
        <v>74.297060000000002</v>
      </c>
      <c r="G491">
        <v>0</v>
      </c>
      <c r="H491">
        <v>0</v>
      </c>
      <c r="I491" t="s">
        <v>34</v>
      </c>
      <c r="J491" t="s">
        <v>38</v>
      </c>
      <c r="K491" t="s">
        <v>132</v>
      </c>
      <c r="L491" t="s">
        <v>28</v>
      </c>
      <c r="M491" t="s">
        <v>28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33</v>
      </c>
      <c r="T491">
        <v>0</v>
      </c>
      <c r="V491">
        <v>64</v>
      </c>
      <c r="W491">
        <v>159</v>
      </c>
    </row>
    <row r="492" spans="1:23" x14ac:dyDescent="0.25">
      <c r="A492" t="s">
        <v>730</v>
      </c>
      <c r="C492" t="s">
        <v>26</v>
      </c>
      <c r="E492">
        <v>30</v>
      </c>
      <c r="F492">
        <v>74.297060000000002</v>
      </c>
      <c r="G492">
        <v>0</v>
      </c>
      <c r="H492">
        <v>0</v>
      </c>
      <c r="I492" t="s">
        <v>34</v>
      </c>
      <c r="J492" t="s">
        <v>35</v>
      </c>
      <c r="K492" t="s">
        <v>38</v>
      </c>
      <c r="L492" t="s">
        <v>28</v>
      </c>
      <c r="M492" t="s">
        <v>28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33</v>
      </c>
      <c r="T492">
        <v>0</v>
      </c>
      <c r="V492">
        <v>64</v>
      </c>
      <c r="W492">
        <v>160</v>
      </c>
    </row>
    <row r="493" spans="1:23" x14ac:dyDescent="0.25">
      <c r="A493" t="s">
        <v>730</v>
      </c>
      <c r="C493" t="s">
        <v>26</v>
      </c>
      <c r="E493">
        <v>30</v>
      </c>
      <c r="F493">
        <v>74.297060000000002</v>
      </c>
      <c r="G493">
        <v>0</v>
      </c>
      <c r="H493">
        <v>0</v>
      </c>
      <c r="I493" t="s">
        <v>34</v>
      </c>
      <c r="J493" t="s">
        <v>35</v>
      </c>
      <c r="K493" t="s">
        <v>28</v>
      </c>
      <c r="L493" t="s">
        <v>28</v>
      </c>
      <c r="M493" t="s">
        <v>28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33</v>
      </c>
      <c r="T493">
        <v>0</v>
      </c>
      <c r="V493">
        <v>64</v>
      </c>
      <c r="W493">
        <v>153</v>
      </c>
    </row>
    <row r="494" spans="1:23" x14ac:dyDescent="0.25">
      <c r="A494" t="s">
        <v>730</v>
      </c>
      <c r="C494" t="s">
        <v>26</v>
      </c>
      <c r="E494">
        <v>30</v>
      </c>
      <c r="F494">
        <v>74.297060000000002</v>
      </c>
      <c r="G494">
        <v>0</v>
      </c>
      <c r="H494">
        <v>0</v>
      </c>
      <c r="I494" t="s">
        <v>34</v>
      </c>
      <c r="J494" t="s">
        <v>28</v>
      </c>
      <c r="K494" t="s">
        <v>28</v>
      </c>
      <c r="L494" t="s">
        <v>28</v>
      </c>
      <c r="M494" t="s">
        <v>28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33</v>
      </c>
      <c r="T494">
        <v>0</v>
      </c>
      <c r="V494">
        <v>64</v>
      </c>
      <c r="W494">
        <v>155</v>
      </c>
    </row>
    <row r="495" spans="1:23" x14ac:dyDescent="0.25">
      <c r="A495" t="s">
        <v>730</v>
      </c>
      <c r="C495" t="s">
        <v>26</v>
      </c>
      <c r="E495">
        <v>30</v>
      </c>
      <c r="F495">
        <v>74.297060000000002</v>
      </c>
      <c r="G495">
        <v>0</v>
      </c>
      <c r="H495">
        <v>0</v>
      </c>
      <c r="I495" t="s">
        <v>34</v>
      </c>
      <c r="J495" t="s">
        <v>35</v>
      </c>
      <c r="K495" t="s">
        <v>96</v>
      </c>
      <c r="L495" t="s">
        <v>38</v>
      </c>
      <c r="M495" t="s">
        <v>28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33</v>
      </c>
      <c r="T495">
        <v>0</v>
      </c>
      <c r="V495">
        <v>64</v>
      </c>
      <c r="W495">
        <v>146</v>
      </c>
    </row>
    <row r="496" spans="1:23" x14ac:dyDescent="0.25">
      <c r="A496" t="s">
        <v>169</v>
      </c>
      <c r="C496" t="s">
        <v>26</v>
      </c>
      <c r="E496">
        <v>20</v>
      </c>
      <c r="F496">
        <v>65.182755</v>
      </c>
      <c r="G496">
        <v>1</v>
      </c>
      <c r="H496">
        <v>1</v>
      </c>
      <c r="I496" t="s">
        <v>27</v>
      </c>
      <c r="J496" t="s">
        <v>41</v>
      </c>
      <c r="K496" t="s">
        <v>28</v>
      </c>
      <c r="L496" t="s">
        <v>28</v>
      </c>
      <c r="M496" t="s">
        <v>28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34</v>
      </c>
      <c r="T496">
        <v>5</v>
      </c>
      <c r="V496">
        <v>65</v>
      </c>
      <c r="W496">
        <v>121</v>
      </c>
    </row>
    <row r="497" spans="1:23" x14ac:dyDescent="0.25">
      <c r="A497" t="s">
        <v>169</v>
      </c>
      <c r="C497" t="s">
        <v>26</v>
      </c>
      <c r="E497">
        <v>10</v>
      </c>
      <c r="F497">
        <v>65.182755</v>
      </c>
      <c r="G497">
        <v>2</v>
      </c>
      <c r="H497">
        <v>2</v>
      </c>
      <c r="I497" t="s">
        <v>27</v>
      </c>
      <c r="J497" t="s">
        <v>28</v>
      </c>
      <c r="K497" t="s">
        <v>28</v>
      </c>
      <c r="L497" t="s">
        <v>28</v>
      </c>
      <c r="M497" t="s">
        <v>28</v>
      </c>
      <c r="N497">
        <v>2</v>
      </c>
      <c r="O497">
        <v>3</v>
      </c>
      <c r="P497">
        <v>2</v>
      </c>
      <c r="Q497">
        <v>1</v>
      </c>
      <c r="R497">
        <v>0</v>
      </c>
      <c r="S497">
        <v>34</v>
      </c>
      <c r="T497">
        <v>10</v>
      </c>
      <c r="V497">
        <v>65</v>
      </c>
      <c r="W497">
        <v>132</v>
      </c>
    </row>
    <row r="498" spans="1:23" x14ac:dyDescent="0.25">
      <c r="A498" t="s">
        <v>1059</v>
      </c>
      <c r="C498" t="s">
        <v>30</v>
      </c>
      <c r="E498">
        <v>30</v>
      </c>
      <c r="F498">
        <v>66.086240000000004</v>
      </c>
      <c r="G498">
        <v>0</v>
      </c>
      <c r="H498">
        <v>0</v>
      </c>
      <c r="I498" t="s">
        <v>34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33</v>
      </c>
      <c r="T498">
        <v>0</v>
      </c>
      <c r="V498">
        <v>74</v>
      </c>
      <c r="W498">
        <v>232</v>
      </c>
    </row>
    <row r="499" spans="1:23" x14ac:dyDescent="0.25">
      <c r="A499" t="s">
        <v>1059</v>
      </c>
      <c r="C499" t="s">
        <v>30</v>
      </c>
      <c r="E499">
        <v>30</v>
      </c>
      <c r="F499">
        <v>66.086240000000004</v>
      </c>
      <c r="G499">
        <v>0</v>
      </c>
      <c r="H499">
        <v>0</v>
      </c>
      <c r="I499" t="s">
        <v>34</v>
      </c>
      <c r="J499" t="s">
        <v>28</v>
      </c>
      <c r="K499" t="s">
        <v>28</v>
      </c>
      <c r="L499" t="s">
        <v>28</v>
      </c>
      <c r="M499" t="s">
        <v>28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33</v>
      </c>
      <c r="T499">
        <v>0</v>
      </c>
      <c r="V499">
        <v>75</v>
      </c>
      <c r="W499">
        <v>235</v>
      </c>
    </row>
    <row r="500" spans="1:23" x14ac:dyDescent="0.25">
      <c r="A500" t="s">
        <v>1059</v>
      </c>
      <c r="C500" t="s">
        <v>30</v>
      </c>
      <c r="E500">
        <v>30</v>
      </c>
      <c r="F500">
        <v>66.086240000000004</v>
      </c>
      <c r="G500">
        <v>0</v>
      </c>
      <c r="H500">
        <v>0</v>
      </c>
      <c r="I500" t="s">
        <v>34</v>
      </c>
      <c r="J500" t="s">
        <v>28</v>
      </c>
      <c r="K500" t="s">
        <v>28</v>
      </c>
      <c r="L500" t="s">
        <v>28</v>
      </c>
      <c r="M500" t="s">
        <v>28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33</v>
      </c>
      <c r="T500">
        <v>0</v>
      </c>
      <c r="V500">
        <v>75</v>
      </c>
      <c r="W500">
        <v>240</v>
      </c>
    </row>
    <row r="501" spans="1:23" x14ac:dyDescent="0.25">
      <c r="A501" t="s">
        <v>1059</v>
      </c>
      <c r="C501" t="s">
        <v>30</v>
      </c>
      <c r="E501">
        <v>30</v>
      </c>
      <c r="F501">
        <v>66.086240000000004</v>
      </c>
      <c r="G501">
        <v>0</v>
      </c>
      <c r="H501">
        <v>0</v>
      </c>
      <c r="I501" t="s">
        <v>34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33</v>
      </c>
      <c r="T501">
        <v>0</v>
      </c>
      <c r="V501">
        <v>74</v>
      </c>
      <c r="W501">
        <v>235</v>
      </c>
    </row>
    <row r="502" spans="1:23" x14ac:dyDescent="0.25">
      <c r="A502" t="s">
        <v>1059</v>
      </c>
      <c r="C502" t="s">
        <v>30</v>
      </c>
      <c r="E502">
        <v>30</v>
      </c>
      <c r="F502">
        <v>66.086240000000004</v>
      </c>
      <c r="G502">
        <v>0</v>
      </c>
      <c r="H502">
        <v>0</v>
      </c>
      <c r="I502" t="s">
        <v>34</v>
      </c>
      <c r="J502" t="s">
        <v>28</v>
      </c>
      <c r="K502" t="s">
        <v>28</v>
      </c>
      <c r="L502" t="s">
        <v>28</v>
      </c>
      <c r="M502" t="s">
        <v>28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33</v>
      </c>
      <c r="T502">
        <v>0</v>
      </c>
      <c r="V502">
        <v>75</v>
      </c>
      <c r="W502">
        <v>238</v>
      </c>
    </row>
    <row r="503" spans="1:23" x14ac:dyDescent="0.25">
      <c r="A503" t="s">
        <v>252</v>
      </c>
      <c r="C503" t="s">
        <v>30</v>
      </c>
      <c r="E503">
        <v>27</v>
      </c>
      <c r="F503">
        <v>68.39425</v>
      </c>
      <c r="G503">
        <v>1</v>
      </c>
      <c r="H503">
        <v>1</v>
      </c>
      <c r="I503" t="s">
        <v>27</v>
      </c>
      <c r="J503" t="s">
        <v>28</v>
      </c>
      <c r="K503" t="s">
        <v>28</v>
      </c>
      <c r="L503" t="s">
        <v>28</v>
      </c>
      <c r="M503" t="s">
        <v>28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44</v>
      </c>
      <c r="T503">
        <v>5</v>
      </c>
      <c r="V503">
        <v>63</v>
      </c>
      <c r="W503">
        <v>179</v>
      </c>
    </row>
    <row r="504" spans="1:23" x14ac:dyDescent="0.25">
      <c r="A504" t="s">
        <v>252</v>
      </c>
      <c r="C504" t="s">
        <v>30</v>
      </c>
      <c r="E504">
        <v>15</v>
      </c>
      <c r="F504">
        <v>68.39425</v>
      </c>
      <c r="G504">
        <v>2</v>
      </c>
      <c r="H504">
        <v>2</v>
      </c>
      <c r="I504" t="s">
        <v>27</v>
      </c>
      <c r="J504" t="s">
        <v>28</v>
      </c>
      <c r="K504" t="s">
        <v>28</v>
      </c>
      <c r="L504" t="s">
        <v>28</v>
      </c>
      <c r="M504" t="s">
        <v>28</v>
      </c>
      <c r="N504">
        <v>2</v>
      </c>
      <c r="O504">
        <v>3</v>
      </c>
      <c r="P504">
        <v>2</v>
      </c>
      <c r="Q504">
        <v>2</v>
      </c>
      <c r="R504">
        <v>1</v>
      </c>
      <c r="S504">
        <v>44</v>
      </c>
      <c r="T504">
        <v>12</v>
      </c>
      <c r="V504">
        <v>64</v>
      </c>
      <c r="W504">
        <v>159</v>
      </c>
    </row>
    <row r="505" spans="1:23" x14ac:dyDescent="0.25">
      <c r="A505" t="s">
        <v>157</v>
      </c>
      <c r="C505" t="s">
        <v>26</v>
      </c>
      <c r="E505">
        <v>30</v>
      </c>
      <c r="F505">
        <v>74.565370000000001</v>
      </c>
      <c r="G505">
        <v>0</v>
      </c>
      <c r="H505">
        <v>0</v>
      </c>
      <c r="I505" t="s">
        <v>34</v>
      </c>
      <c r="J505" t="s">
        <v>28</v>
      </c>
      <c r="K505" t="s">
        <v>28</v>
      </c>
      <c r="L505" t="s">
        <v>28</v>
      </c>
      <c r="M505" t="s">
        <v>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33</v>
      </c>
      <c r="T505">
        <v>0</v>
      </c>
      <c r="V505">
        <v>65</v>
      </c>
      <c r="W505">
        <v>165</v>
      </c>
    </row>
    <row r="506" spans="1:23" x14ac:dyDescent="0.25">
      <c r="A506" t="s">
        <v>157</v>
      </c>
      <c r="C506" t="s">
        <v>26</v>
      </c>
      <c r="E506">
        <v>30</v>
      </c>
      <c r="F506">
        <v>74.565370000000001</v>
      </c>
      <c r="G506">
        <v>0</v>
      </c>
      <c r="H506">
        <v>0</v>
      </c>
      <c r="I506" t="s">
        <v>34</v>
      </c>
      <c r="J506" t="s">
        <v>28</v>
      </c>
      <c r="K506" t="s">
        <v>28</v>
      </c>
      <c r="L506" t="s">
        <v>28</v>
      </c>
      <c r="M506" t="s">
        <v>28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33</v>
      </c>
      <c r="T506">
        <v>0</v>
      </c>
      <c r="V506">
        <v>66</v>
      </c>
      <c r="W506">
        <v>163</v>
      </c>
    </row>
    <row r="507" spans="1:23" x14ac:dyDescent="0.25">
      <c r="A507" t="s">
        <v>157</v>
      </c>
      <c r="C507" t="s">
        <v>26</v>
      </c>
      <c r="E507">
        <v>30</v>
      </c>
      <c r="F507">
        <v>74.565370000000001</v>
      </c>
      <c r="G507">
        <v>0</v>
      </c>
      <c r="H507">
        <v>0</v>
      </c>
      <c r="I507" t="s">
        <v>34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33</v>
      </c>
      <c r="T507">
        <v>0</v>
      </c>
      <c r="V507">
        <v>63</v>
      </c>
      <c r="W507">
        <v>161</v>
      </c>
    </row>
    <row r="508" spans="1:23" x14ac:dyDescent="0.25">
      <c r="A508" t="s">
        <v>157</v>
      </c>
      <c r="C508" t="s">
        <v>26</v>
      </c>
      <c r="E508">
        <v>30</v>
      </c>
      <c r="F508">
        <v>74.565370000000001</v>
      </c>
      <c r="G508">
        <v>0</v>
      </c>
      <c r="H508">
        <v>0</v>
      </c>
      <c r="I508" t="s">
        <v>34</v>
      </c>
      <c r="J508" t="s">
        <v>28</v>
      </c>
      <c r="K508" t="s">
        <v>28</v>
      </c>
      <c r="L508" t="s">
        <v>28</v>
      </c>
      <c r="M508" t="s">
        <v>28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33</v>
      </c>
      <c r="T508">
        <v>0</v>
      </c>
      <c r="V508">
        <v>64</v>
      </c>
      <c r="W508">
        <v>161</v>
      </c>
    </row>
    <row r="509" spans="1:23" x14ac:dyDescent="0.25">
      <c r="A509" t="s">
        <v>157</v>
      </c>
      <c r="C509" t="s">
        <v>26</v>
      </c>
      <c r="E509">
        <v>30</v>
      </c>
      <c r="F509">
        <v>74.565370000000001</v>
      </c>
      <c r="G509">
        <v>0</v>
      </c>
      <c r="H509">
        <v>0</v>
      </c>
      <c r="I509" t="s">
        <v>34</v>
      </c>
      <c r="J509" t="s">
        <v>28</v>
      </c>
      <c r="K509" t="s">
        <v>28</v>
      </c>
      <c r="L509" t="s">
        <v>28</v>
      </c>
      <c r="M509" t="s">
        <v>28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33</v>
      </c>
      <c r="T509">
        <v>0</v>
      </c>
      <c r="V509">
        <v>64</v>
      </c>
      <c r="W509">
        <v>172</v>
      </c>
    </row>
    <row r="510" spans="1:23" x14ac:dyDescent="0.25">
      <c r="A510" t="s">
        <v>157</v>
      </c>
      <c r="C510" t="s">
        <v>26</v>
      </c>
      <c r="E510">
        <v>30</v>
      </c>
      <c r="F510">
        <v>74.565370000000001</v>
      </c>
      <c r="G510">
        <v>0</v>
      </c>
      <c r="H510">
        <v>0</v>
      </c>
      <c r="I510" t="s">
        <v>34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33</v>
      </c>
      <c r="T510">
        <v>0</v>
      </c>
      <c r="V510">
        <v>64</v>
      </c>
      <c r="W510">
        <v>160</v>
      </c>
    </row>
    <row r="511" spans="1:23" x14ac:dyDescent="0.25">
      <c r="A511" t="s">
        <v>157</v>
      </c>
      <c r="C511" t="s">
        <v>26</v>
      </c>
      <c r="E511">
        <v>29</v>
      </c>
      <c r="F511">
        <v>74.565370000000001</v>
      </c>
      <c r="G511">
        <v>0</v>
      </c>
      <c r="H511">
        <v>0</v>
      </c>
      <c r="I511" t="s">
        <v>34</v>
      </c>
      <c r="J511" t="s">
        <v>28</v>
      </c>
      <c r="K511" t="s">
        <v>28</v>
      </c>
      <c r="L511" t="s">
        <v>28</v>
      </c>
      <c r="M511" t="s">
        <v>28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33</v>
      </c>
      <c r="T511">
        <v>0</v>
      </c>
      <c r="V511">
        <v>65</v>
      </c>
      <c r="W511">
        <v>164</v>
      </c>
    </row>
    <row r="512" spans="1:23" x14ac:dyDescent="0.25">
      <c r="A512" t="s">
        <v>157</v>
      </c>
      <c r="C512" t="s">
        <v>26</v>
      </c>
      <c r="E512">
        <v>30</v>
      </c>
      <c r="F512">
        <v>74.565370000000001</v>
      </c>
      <c r="G512">
        <v>0</v>
      </c>
      <c r="H512">
        <v>0</v>
      </c>
      <c r="I512" t="s">
        <v>34</v>
      </c>
      <c r="J512" t="s">
        <v>41</v>
      </c>
      <c r="K512" t="s">
        <v>132</v>
      </c>
      <c r="L512" t="s">
        <v>28</v>
      </c>
      <c r="M512" t="s">
        <v>28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33</v>
      </c>
      <c r="T512">
        <v>0</v>
      </c>
      <c r="V512">
        <v>64</v>
      </c>
      <c r="W512">
        <v>165</v>
      </c>
    </row>
    <row r="513" spans="1:23" x14ac:dyDescent="0.25">
      <c r="A513" t="s">
        <v>157</v>
      </c>
      <c r="C513" t="s">
        <v>26</v>
      </c>
      <c r="E513">
        <v>30</v>
      </c>
      <c r="F513">
        <v>74.565370000000001</v>
      </c>
      <c r="G513">
        <v>0</v>
      </c>
      <c r="H513">
        <v>0</v>
      </c>
      <c r="I513" t="s">
        <v>34</v>
      </c>
      <c r="J513" t="s">
        <v>41</v>
      </c>
      <c r="K513" t="s">
        <v>132</v>
      </c>
      <c r="L513" t="s">
        <v>28</v>
      </c>
      <c r="M513" t="s">
        <v>28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33</v>
      </c>
      <c r="T513">
        <v>0</v>
      </c>
      <c r="V513">
        <v>64</v>
      </c>
      <c r="W513">
        <v>170</v>
      </c>
    </row>
    <row r="514" spans="1:23" x14ac:dyDescent="0.25">
      <c r="A514" t="s">
        <v>157</v>
      </c>
      <c r="C514" t="s">
        <v>26</v>
      </c>
      <c r="E514">
        <v>30</v>
      </c>
      <c r="F514">
        <v>74.565370000000001</v>
      </c>
      <c r="G514">
        <v>0</v>
      </c>
      <c r="H514">
        <v>0</v>
      </c>
      <c r="I514" t="s">
        <v>34</v>
      </c>
      <c r="J514" t="s">
        <v>41</v>
      </c>
      <c r="K514" t="s">
        <v>28</v>
      </c>
      <c r="L514" t="s">
        <v>28</v>
      </c>
      <c r="M514" t="s">
        <v>28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33</v>
      </c>
      <c r="T514">
        <v>0</v>
      </c>
      <c r="V514">
        <v>64</v>
      </c>
      <c r="W514">
        <v>166</v>
      </c>
    </row>
    <row r="515" spans="1:23" x14ac:dyDescent="0.25">
      <c r="A515" t="s">
        <v>1098</v>
      </c>
      <c r="C515" t="s">
        <v>26</v>
      </c>
      <c r="E515">
        <v>26</v>
      </c>
      <c r="F515">
        <v>65.02122</v>
      </c>
      <c r="G515">
        <v>0</v>
      </c>
      <c r="H515">
        <v>0</v>
      </c>
      <c r="I515" t="s">
        <v>34</v>
      </c>
      <c r="J515" t="s">
        <v>41</v>
      </c>
      <c r="K515" t="s">
        <v>42</v>
      </c>
      <c r="L515" t="s">
        <v>28</v>
      </c>
      <c r="M515" t="s">
        <v>28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33</v>
      </c>
      <c r="T515">
        <v>0</v>
      </c>
      <c r="V515">
        <v>62</v>
      </c>
      <c r="W515">
        <v>160</v>
      </c>
    </row>
    <row r="516" spans="1:23" x14ac:dyDescent="0.25">
      <c r="A516" t="s">
        <v>1098</v>
      </c>
      <c r="C516" t="s">
        <v>26</v>
      </c>
      <c r="E516">
        <v>26</v>
      </c>
      <c r="F516">
        <v>65.02122</v>
      </c>
      <c r="G516">
        <v>0</v>
      </c>
      <c r="H516">
        <v>0</v>
      </c>
      <c r="I516" t="s">
        <v>34</v>
      </c>
      <c r="J516" t="s">
        <v>41</v>
      </c>
      <c r="K516" t="s">
        <v>42</v>
      </c>
      <c r="L516" t="s">
        <v>28</v>
      </c>
      <c r="M516" t="s">
        <v>28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33</v>
      </c>
      <c r="T516">
        <v>0</v>
      </c>
    </row>
    <row r="517" spans="1:23" x14ac:dyDescent="0.25">
      <c r="A517" t="s">
        <v>459</v>
      </c>
      <c r="C517" t="s">
        <v>26</v>
      </c>
      <c r="E517">
        <v>30</v>
      </c>
      <c r="F517">
        <v>56.503765000000001</v>
      </c>
      <c r="G517">
        <v>0</v>
      </c>
      <c r="H517">
        <v>0</v>
      </c>
      <c r="I517" t="s">
        <v>34</v>
      </c>
      <c r="J517" t="s">
        <v>88</v>
      </c>
      <c r="K517" t="s">
        <v>28</v>
      </c>
      <c r="L517" t="s">
        <v>28</v>
      </c>
      <c r="M517" t="s">
        <v>28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34</v>
      </c>
      <c r="T517">
        <v>0</v>
      </c>
      <c r="W517">
        <v>149</v>
      </c>
    </row>
    <row r="518" spans="1:23" x14ac:dyDescent="0.25">
      <c r="A518" t="s">
        <v>459</v>
      </c>
      <c r="C518" t="s">
        <v>26</v>
      </c>
      <c r="E518">
        <v>30</v>
      </c>
      <c r="F518">
        <v>56.503765000000001</v>
      </c>
      <c r="G518">
        <v>0</v>
      </c>
      <c r="H518">
        <v>0</v>
      </c>
      <c r="I518" t="s">
        <v>34</v>
      </c>
      <c r="J518" t="s">
        <v>28</v>
      </c>
      <c r="K518" t="s">
        <v>28</v>
      </c>
      <c r="L518" t="s">
        <v>28</v>
      </c>
      <c r="M518" t="s">
        <v>28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34</v>
      </c>
      <c r="T518">
        <v>0</v>
      </c>
      <c r="W518">
        <v>154</v>
      </c>
    </row>
    <row r="519" spans="1:23" x14ac:dyDescent="0.25">
      <c r="A519" t="s">
        <v>459</v>
      </c>
      <c r="C519" t="s">
        <v>26</v>
      </c>
      <c r="E519">
        <v>30</v>
      </c>
      <c r="F519">
        <v>56.503765000000001</v>
      </c>
      <c r="G519">
        <v>0</v>
      </c>
      <c r="H519">
        <v>0</v>
      </c>
      <c r="I519" t="s">
        <v>34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34</v>
      </c>
      <c r="T519">
        <v>0</v>
      </c>
      <c r="W519">
        <v>153</v>
      </c>
    </row>
    <row r="520" spans="1:23" x14ac:dyDescent="0.25">
      <c r="A520" t="s">
        <v>459</v>
      </c>
      <c r="C520" t="s">
        <v>26</v>
      </c>
      <c r="E520">
        <v>30</v>
      </c>
      <c r="F520">
        <v>56.503765000000001</v>
      </c>
      <c r="G520">
        <v>0</v>
      </c>
      <c r="H520">
        <v>0</v>
      </c>
      <c r="I520" t="s">
        <v>34</v>
      </c>
      <c r="J520" t="s">
        <v>28</v>
      </c>
      <c r="K520" t="s">
        <v>28</v>
      </c>
      <c r="L520" t="s">
        <v>28</v>
      </c>
      <c r="M520" t="s">
        <v>28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34</v>
      </c>
      <c r="T520">
        <v>0</v>
      </c>
      <c r="W520">
        <v>156</v>
      </c>
    </row>
    <row r="521" spans="1:23" x14ac:dyDescent="0.25">
      <c r="A521" t="s">
        <v>459</v>
      </c>
      <c r="C521" t="s">
        <v>26</v>
      </c>
      <c r="E521">
        <v>30</v>
      </c>
      <c r="F521">
        <v>56.503765000000001</v>
      </c>
      <c r="G521">
        <v>0</v>
      </c>
      <c r="H521">
        <v>0</v>
      </c>
      <c r="I521" t="s">
        <v>34</v>
      </c>
      <c r="J521" t="s">
        <v>28</v>
      </c>
      <c r="K521" t="s">
        <v>28</v>
      </c>
      <c r="L521" t="s">
        <v>28</v>
      </c>
      <c r="M521" t="s">
        <v>28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34</v>
      </c>
      <c r="T521">
        <v>0</v>
      </c>
      <c r="W521">
        <v>158</v>
      </c>
    </row>
    <row r="522" spans="1:23" x14ac:dyDescent="0.25">
      <c r="A522" t="s">
        <v>459</v>
      </c>
      <c r="C522" t="s">
        <v>26</v>
      </c>
      <c r="E522">
        <v>30</v>
      </c>
      <c r="F522">
        <v>56.503765000000001</v>
      </c>
      <c r="G522">
        <v>0</v>
      </c>
      <c r="H522">
        <v>0</v>
      </c>
      <c r="I522" t="s">
        <v>34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34</v>
      </c>
      <c r="T522">
        <v>0</v>
      </c>
      <c r="W522">
        <v>167</v>
      </c>
    </row>
    <row r="523" spans="1:23" x14ac:dyDescent="0.25">
      <c r="A523" t="s">
        <v>459</v>
      </c>
      <c r="C523" t="s">
        <v>26</v>
      </c>
      <c r="E523">
        <v>30</v>
      </c>
      <c r="F523">
        <v>56.503765000000001</v>
      </c>
      <c r="G523">
        <v>0</v>
      </c>
      <c r="H523">
        <v>0</v>
      </c>
      <c r="I523" t="s">
        <v>34</v>
      </c>
      <c r="J523" t="s">
        <v>28</v>
      </c>
      <c r="K523" t="s">
        <v>28</v>
      </c>
      <c r="L523" t="s">
        <v>28</v>
      </c>
      <c r="M523" t="s">
        <v>28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34</v>
      </c>
      <c r="T523">
        <v>0</v>
      </c>
      <c r="W523">
        <v>153</v>
      </c>
    </row>
    <row r="524" spans="1:23" x14ac:dyDescent="0.25">
      <c r="A524" t="s">
        <v>459</v>
      </c>
      <c r="C524" t="s">
        <v>26</v>
      </c>
      <c r="E524">
        <v>30</v>
      </c>
      <c r="F524">
        <v>56.503765000000001</v>
      </c>
      <c r="G524">
        <v>0</v>
      </c>
      <c r="H524">
        <v>0</v>
      </c>
      <c r="I524" t="s">
        <v>34</v>
      </c>
      <c r="J524" t="s">
        <v>41</v>
      </c>
      <c r="K524" t="s">
        <v>28</v>
      </c>
      <c r="L524" t="s">
        <v>28</v>
      </c>
      <c r="M524" t="s">
        <v>28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34</v>
      </c>
      <c r="T524">
        <v>0</v>
      </c>
      <c r="W524">
        <v>160</v>
      </c>
    </row>
    <row r="525" spans="1:23" x14ac:dyDescent="0.25">
      <c r="A525" t="s">
        <v>459</v>
      </c>
      <c r="C525" t="s">
        <v>26</v>
      </c>
      <c r="E525">
        <v>30</v>
      </c>
      <c r="F525">
        <v>56.503765000000001</v>
      </c>
      <c r="G525">
        <v>0</v>
      </c>
      <c r="H525">
        <v>0</v>
      </c>
      <c r="I525" t="s">
        <v>34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34</v>
      </c>
      <c r="T525">
        <v>0</v>
      </c>
      <c r="V525">
        <v>66</v>
      </c>
      <c r="W525">
        <v>170</v>
      </c>
    </row>
    <row r="526" spans="1:23" x14ac:dyDescent="0.25">
      <c r="A526" t="s">
        <v>459</v>
      </c>
      <c r="C526" t="s">
        <v>26</v>
      </c>
      <c r="E526">
        <v>30</v>
      </c>
      <c r="F526">
        <v>56.503765000000001</v>
      </c>
      <c r="G526">
        <v>0</v>
      </c>
      <c r="H526">
        <v>0</v>
      </c>
      <c r="I526" t="s">
        <v>34</v>
      </c>
      <c r="J526" t="s">
        <v>28</v>
      </c>
      <c r="K526" t="s">
        <v>28</v>
      </c>
      <c r="L526" t="s">
        <v>28</v>
      </c>
      <c r="M526" t="s">
        <v>28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34</v>
      </c>
      <c r="T526">
        <v>0</v>
      </c>
      <c r="V526">
        <v>65</v>
      </c>
      <c r="W526">
        <v>178</v>
      </c>
    </row>
    <row r="527" spans="1:23" x14ac:dyDescent="0.25">
      <c r="A527" t="s">
        <v>459</v>
      </c>
      <c r="C527" t="s">
        <v>26</v>
      </c>
      <c r="E527">
        <v>30</v>
      </c>
      <c r="F527">
        <v>56.503765000000001</v>
      </c>
      <c r="G527">
        <v>0</v>
      </c>
      <c r="H527">
        <v>0</v>
      </c>
      <c r="I527" t="s">
        <v>34</v>
      </c>
      <c r="J527" t="s">
        <v>28</v>
      </c>
      <c r="K527" t="s">
        <v>28</v>
      </c>
      <c r="L527" t="s">
        <v>28</v>
      </c>
      <c r="M527" t="s">
        <v>28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34</v>
      </c>
      <c r="T527">
        <v>0</v>
      </c>
      <c r="V527">
        <v>65</v>
      </c>
      <c r="W527">
        <v>177</v>
      </c>
    </row>
    <row r="528" spans="1:23" x14ac:dyDescent="0.25">
      <c r="A528" t="s">
        <v>459</v>
      </c>
      <c r="C528" t="s">
        <v>26</v>
      </c>
      <c r="E528">
        <v>30</v>
      </c>
      <c r="F528">
        <v>56.503765000000001</v>
      </c>
      <c r="G528">
        <v>0</v>
      </c>
      <c r="H528">
        <v>0</v>
      </c>
      <c r="I528" t="s">
        <v>34</v>
      </c>
      <c r="J528" t="s">
        <v>35</v>
      </c>
      <c r="K528" t="s">
        <v>28</v>
      </c>
      <c r="L528" t="s">
        <v>28</v>
      </c>
      <c r="M528" t="s">
        <v>28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34</v>
      </c>
      <c r="T528">
        <v>0</v>
      </c>
      <c r="V528">
        <v>65</v>
      </c>
      <c r="W528">
        <v>177</v>
      </c>
    </row>
    <row r="529" spans="1:23" x14ac:dyDescent="0.25">
      <c r="A529" t="s">
        <v>459</v>
      </c>
      <c r="C529" t="s">
        <v>26</v>
      </c>
      <c r="E529">
        <v>30</v>
      </c>
      <c r="F529">
        <v>56.503765000000001</v>
      </c>
      <c r="G529">
        <v>0</v>
      </c>
      <c r="H529">
        <v>0</v>
      </c>
      <c r="I529" t="s">
        <v>34</v>
      </c>
      <c r="J529" t="s">
        <v>35</v>
      </c>
      <c r="K529" t="s">
        <v>28</v>
      </c>
      <c r="L529" t="s">
        <v>28</v>
      </c>
      <c r="M529" t="s">
        <v>28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34</v>
      </c>
      <c r="T529">
        <v>0</v>
      </c>
      <c r="V529">
        <v>65</v>
      </c>
      <c r="W529">
        <v>178</v>
      </c>
    </row>
    <row r="530" spans="1:23" x14ac:dyDescent="0.25">
      <c r="A530" t="s">
        <v>459</v>
      </c>
      <c r="C530" t="s">
        <v>26</v>
      </c>
      <c r="E530">
        <v>30</v>
      </c>
      <c r="F530">
        <v>56.503765000000001</v>
      </c>
      <c r="G530">
        <v>0</v>
      </c>
      <c r="H530">
        <v>0</v>
      </c>
      <c r="I530" t="s">
        <v>34</v>
      </c>
      <c r="J530" t="s">
        <v>28</v>
      </c>
      <c r="K530" t="s">
        <v>28</v>
      </c>
      <c r="L530" t="s">
        <v>28</v>
      </c>
      <c r="M530" t="s">
        <v>28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34</v>
      </c>
      <c r="T530">
        <v>0</v>
      </c>
      <c r="V530">
        <v>66</v>
      </c>
      <c r="W530">
        <v>179</v>
      </c>
    </row>
    <row r="531" spans="1:23" x14ac:dyDescent="0.25">
      <c r="A531" t="s">
        <v>459</v>
      </c>
      <c r="C531" t="s">
        <v>26</v>
      </c>
      <c r="E531">
        <v>30</v>
      </c>
      <c r="F531">
        <v>56.503765000000001</v>
      </c>
      <c r="G531">
        <v>0</v>
      </c>
      <c r="H531">
        <v>0</v>
      </c>
      <c r="I531" t="s">
        <v>34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34</v>
      </c>
      <c r="T531">
        <v>0</v>
      </c>
      <c r="V531">
        <v>65</v>
      </c>
      <c r="W531">
        <v>174</v>
      </c>
    </row>
    <row r="532" spans="1:23" x14ac:dyDescent="0.25">
      <c r="A532" t="s">
        <v>459</v>
      </c>
      <c r="C532" t="s">
        <v>26</v>
      </c>
      <c r="E532">
        <v>30</v>
      </c>
      <c r="F532">
        <v>56.503765000000001</v>
      </c>
      <c r="G532">
        <v>0</v>
      </c>
      <c r="H532">
        <v>0</v>
      </c>
      <c r="I532" t="s">
        <v>34</v>
      </c>
      <c r="J532" t="s">
        <v>28</v>
      </c>
      <c r="K532" t="s">
        <v>28</v>
      </c>
      <c r="L532" t="s">
        <v>28</v>
      </c>
      <c r="M532" t="s">
        <v>28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34</v>
      </c>
      <c r="T532">
        <v>0</v>
      </c>
      <c r="V532">
        <v>66</v>
      </c>
      <c r="W532">
        <v>174</v>
      </c>
    </row>
    <row r="533" spans="1:23" x14ac:dyDescent="0.25">
      <c r="A533" t="s">
        <v>459</v>
      </c>
      <c r="C533" t="s">
        <v>26</v>
      </c>
      <c r="E533">
        <v>29</v>
      </c>
      <c r="F533">
        <v>56.503765000000001</v>
      </c>
      <c r="G533">
        <v>0</v>
      </c>
      <c r="H533">
        <v>0</v>
      </c>
      <c r="I533" t="s">
        <v>34</v>
      </c>
      <c r="J533" t="s">
        <v>28</v>
      </c>
      <c r="K533" t="s">
        <v>28</v>
      </c>
      <c r="L533" t="s">
        <v>28</v>
      </c>
      <c r="M533" t="s">
        <v>28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34</v>
      </c>
      <c r="T533">
        <v>0</v>
      </c>
      <c r="V533">
        <v>65</v>
      </c>
      <c r="W533">
        <v>168</v>
      </c>
    </row>
    <row r="534" spans="1:23" x14ac:dyDescent="0.25">
      <c r="A534" t="s">
        <v>459</v>
      </c>
      <c r="C534" t="s">
        <v>26</v>
      </c>
      <c r="E534">
        <v>30</v>
      </c>
      <c r="F534">
        <v>56.503765000000001</v>
      </c>
      <c r="G534">
        <v>0</v>
      </c>
      <c r="H534">
        <v>0</v>
      </c>
      <c r="I534" t="s">
        <v>34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34</v>
      </c>
      <c r="T534">
        <v>0</v>
      </c>
    </row>
    <row r="535" spans="1:23" x14ac:dyDescent="0.25">
      <c r="A535" t="s">
        <v>786</v>
      </c>
      <c r="C535" t="s">
        <v>26</v>
      </c>
      <c r="E535">
        <v>29</v>
      </c>
      <c r="F535">
        <v>67.759069999999994</v>
      </c>
      <c r="G535">
        <v>0.5</v>
      </c>
      <c r="H535">
        <v>0</v>
      </c>
      <c r="I535" t="s">
        <v>27</v>
      </c>
      <c r="J535" t="s">
        <v>28</v>
      </c>
      <c r="K535" t="s">
        <v>28</v>
      </c>
      <c r="L535" t="s">
        <v>28</v>
      </c>
      <c r="M535" t="s">
        <v>28</v>
      </c>
      <c r="N535">
        <v>0.5</v>
      </c>
      <c r="O535">
        <v>0.5</v>
      </c>
      <c r="P535">
        <v>0.5</v>
      </c>
      <c r="Q535">
        <v>0.5</v>
      </c>
      <c r="R535">
        <v>0</v>
      </c>
      <c r="S535">
        <v>33</v>
      </c>
      <c r="T535">
        <v>2</v>
      </c>
      <c r="V535">
        <v>65</v>
      </c>
      <c r="W535">
        <v>138</v>
      </c>
    </row>
    <row r="536" spans="1:23" x14ac:dyDescent="0.25">
      <c r="A536" t="s">
        <v>786</v>
      </c>
      <c r="C536" t="s">
        <v>26</v>
      </c>
      <c r="E536">
        <v>28</v>
      </c>
      <c r="F536">
        <v>67.759069999999994</v>
      </c>
      <c r="G536">
        <v>0</v>
      </c>
      <c r="H536">
        <v>0</v>
      </c>
      <c r="I536" t="s">
        <v>34</v>
      </c>
      <c r="J536" t="s">
        <v>42</v>
      </c>
      <c r="K536" t="s">
        <v>28</v>
      </c>
      <c r="L536" t="s">
        <v>28</v>
      </c>
      <c r="M536" t="s">
        <v>28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33</v>
      </c>
      <c r="T536">
        <v>0</v>
      </c>
      <c r="V536">
        <v>65</v>
      </c>
      <c r="W536">
        <v>168</v>
      </c>
    </row>
    <row r="537" spans="1:23" x14ac:dyDescent="0.25">
      <c r="A537" t="s">
        <v>786</v>
      </c>
      <c r="C537" t="s">
        <v>26</v>
      </c>
      <c r="E537">
        <v>28</v>
      </c>
      <c r="F537">
        <v>67.759069999999994</v>
      </c>
      <c r="G537">
        <v>0</v>
      </c>
      <c r="H537">
        <v>0</v>
      </c>
      <c r="I537" t="s">
        <v>34</v>
      </c>
      <c r="J537" t="s">
        <v>42</v>
      </c>
      <c r="K537" t="s">
        <v>28</v>
      </c>
      <c r="L537" t="s">
        <v>28</v>
      </c>
      <c r="M537" t="s">
        <v>28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33</v>
      </c>
      <c r="T537">
        <v>0</v>
      </c>
      <c r="V537">
        <v>65</v>
      </c>
      <c r="W537">
        <v>167</v>
      </c>
    </row>
    <row r="538" spans="1:23" x14ac:dyDescent="0.25">
      <c r="A538" t="s">
        <v>786</v>
      </c>
      <c r="C538" t="s">
        <v>26</v>
      </c>
      <c r="E538">
        <v>30</v>
      </c>
      <c r="F538">
        <v>67.759069999999994</v>
      </c>
      <c r="G538">
        <v>0</v>
      </c>
      <c r="H538">
        <v>0</v>
      </c>
      <c r="I538" t="s">
        <v>34</v>
      </c>
      <c r="J538" t="s">
        <v>28</v>
      </c>
      <c r="K538" t="s">
        <v>28</v>
      </c>
      <c r="L538" t="s">
        <v>28</v>
      </c>
      <c r="M538" t="s">
        <v>28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33</v>
      </c>
      <c r="T538">
        <v>0</v>
      </c>
      <c r="V538">
        <v>64</v>
      </c>
      <c r="W538">
        <v>155</v>
      </c>
    </row>
    <row r="539" spans="1:23" x14ac:dyDescent="0.25">
      <c r="A539" t="s">
        <v>786</v>
      </c>
      <c r="C539" t="s">
        <v>26</v>
      </c>
      <c r="E539">
        <v>30</v>
      </c>
      <c r="F539">
        <v>67.759069999999994</v>
      </c>
      <c r="G539">
        <v>0</v>
      </c>
      <c r="H539">
        <v>0</v>
      </c>
      <c r="I539" t="s">
        <v>34</v>
      </c>
      <c r="J539" t="s">
        <v>28</v>
      </c>
      <c r="K539" t="s">
        <v>28</v>
      </c>
      <c r="L539" t="s">
        <v>28</v>
      </c>
      <c r="M539" t="s">
        <v>28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33</v>
      </c>
      <c r="T539">
        <v>0</v>
      </c>
      <c r="V539">
        <v>65</v>
      </c>
      <c r="W539">
        <v>163</v>
      </c>
    </row>
    <row r="540" spans="1:23" x14ac:dyDescent="0.25">
      <c r="A540" t="s">
        <v>786</v>
      </c>
      <c r="C540" t="s">
        <v>26</v>
      </c>
      <c r="E540">
        <v>30</v>
      </c>
      <c r="F540">
        <v>67.759069999999994</v>
      </c>
      <c r="G540">
        <v>0</v>
      </c>
      <c r="H540">
        <v>0</v>
      </c>
      <c r="I540" t="s">
        <v>34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33</v>
      </c>
      <c r="T540">
        <v>0</v>
      </c>
      <c r="V540">
        <v>65</v>
      </c>
      <c r="W540">
        <v>144</v>
      </c>
    </row>
    <row r="541" spans="1:23" x14ac:dyDescent="0.25">
      <c r="A541" t="s">
        <v>786</v>
      </c>
      <c r="C541" t="s">
        <v>26</v>
      </c>
      <c r="E541">
        <v>30</v>
      </c>
      <c r="F541">
        <v>67.759069999999994</v>
      </c>
      <c r="G541">
        <v>0</v>
      </c>
      <c r="H541">
        <v>0</v>
      </c>
      <c r="I541" t="s">
        <v>34</v>
      </c>
      <c r="J541" t="s">
        <v>28</v>
      </c>
      <c r="K541" t="s">
        <v>28</v>
      </c>
      <c r="L541" t="s">
        <v>28</v>
      </c>
      <c r="M541" t="s">
        <v>28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33</v>
      </c>
      <c r="T541">
        <v>0</v>
      </c>
      <c r="V541">
        <v>65</v>
      </c>
      <c r="W541">
        <v>148</v>
      </c>
    </row>
    <row r="542" spans="1:23" x14ac:dyDescent="0.25">
      <c r="A542" t="s">
        <v>786</v>
      </c>
      <c r="C542" t="s">
        <v>26</v>
      </c>
      <c r="E542">
        <v>29</v>
      </c>
      <c r="F542">
        <v>67.759069999999994</v>
      </c>
      <c r="G542">
        <v>0</v>
      </c>
      <c r="H542">
        <v>0</v>
      </c>
      <c r="I542" t="s">
        <v>34</v>
      </c>
      <c r="J542" t="s">
        <v>28</v>
      </c>
      <c r="K542" t="s">
        <v>28</v>
      </c>
      <c r="L542" t="s">
        <v>28</v>
      </c>
      <c r="M542" t="s">
        <v>28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33</v>
      </c>
      <c r="T542">
        <v>0</v>
      </c>
      <c r="V542">
        <v>65</v>
      </c>
      <c r="W542">
        <v>152</v>
      </c>
    </row>
    <row r="543" spans="1:23" x14ac:dyDescent="0.25">
      <c r="A543" t="s">
        <v>881</v>
      </c>
      <c r="C543" t="s">
        <v>26</v>
      </c>
      <c r="E543">
        <v>30</v>
      </c>
      <c r="F543">
        <v>69.576999999999998</v>
      </c>
      <c r="G543">
        <v>0</v>
      </c>
      <c r="H543">
        <v>0</v>
      </c>
      <c r="I543" t="s">
        <v>34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33</v>
      </c>
      <c r="T543">
        <v>0</v>
      </c>
      <c r="V543">
        <v>64</v>
      </c>
      <c r="W543">
        <v>233</v>
      </c>
    </row>
    <row r="544" spans="1:23" x14ac:dyDescent="0.25">
      <c r="A544" t="s">
        <v>881</v>
      </c>
      <c r="C544" t="s">
        <v>26</v>
      </c>
      <c r="E544">
        <v>30</v>
      </c>
      <c r="F544">
        <v>69.576999999999998</v>
      </c>
      <c r="G544">
        <v>0</v>
      </c>
      <c r="H544">
        <v>0</v>
      </c>
      <c r="I544" t="s">
        <v>34</v>
      </c>
      <c r="J544" t="s">
        <v>28</v>
      </c>
      <c r="K544" t="s">
        <v>28</v>
      </c>
      <c r="L544" t="s">
        <v>28</v>
      </c>
      <c r="M544" t="s">
        <v>28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33</v>
      </c>
      <c r="T544">
        <v>0</v>
      </c>
      <c r="V544">
        <v>65</v>
      </c>
      <c r="W544">
        <v>231</v>
      </c>
    </row>
    <row r="545" spans="1:23" x14ac:dyDescent="0.25">
      <c r="A545" t="s">
        <v>538</v>
      </c>
      <c r="C545" t="s">
        <v>26</v>
      </c>
      <c r="E545">
        <v>30</v>
      </c>
      <c r="F545">
        <v>60.361396999999997</v>
      </c>
      <c r="G545">
        <v>0</v>
      </c>
      <c r="H545">
        <v>0</v>
      </c>
      <c r="I545" t="s">
        <v>34</v>
      </c>
      <c r="J545" t="s">
        <v>28</v>
      </c>
      <c r="K545" t="s">
        <v>28</v>
      </c>
      <c r="L545" t="s">
        <v>28</v>
      </c>
      <c r="M545" t="s">
        <v>28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44</v>
      </c>
      <c r="T545">
        <v>0</v>
      </c>
      <c r="W545">
        <v>145</v>
      </c>
    </row>
    <row r="546" spans="1:23" x14ac:dyDescent="0.25">
      <c r="A546" t="s">
        <v>538</v>
      </c>
      <c r="C546" t="s">
        <v>26</v>
      </c>
      <c r="E546">
        <v>30</v>
      </c>
      <c r="F546">
        <v>60.361396999999997</v>
      </c>
      <c r="G546">
        <v>0</v>
      </c>
      <c r="H546">
        <v>0</v>
      </c>
      <c r="I546" t="s">
        <v>34</v>
      </c>
      <c r="J546" t="s">
        <v>35</v>
      </c>
      <c r="K546" t="s">
        <v>28</v>
      </c>
      <c r="L546" t="s">
        <v>28</v>
      </c>
      <c r="M546" t="s">
        <v>28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44</v>
      </c>
      <c r="T546">
        <v>0</v>
      </c>
      <c r="W546">
        <v>147</v>
      </c>
    </row>
    <row r="547" spans="1:23" x14ac:dyDescent="0.25">
      <c r="A547" t="s">
        <v>538</v>
      </c>
      <c r="C547" t="s">
        <v>26</v>
      </c>
      <c r="E547">
        <v>30</v>
      </c>
      <c r="F547">
        <v>60.361396999999997</v>
      </c>
      <c r="G547">
        <v>0</v>
      </c>
      <c r="H547">
        <v>0</v>
      </c>
      <c r="I547" t="s">
        <v>34</v>
      </c>
      <c r="J547" t="s">
        <v>28</v>
      </c>
      <c r="K547" t="s">
        <v>28</v>
      </c>
      <c r="L547" t="s">
        <v>28</v>
      </c>
      <c r="M547" t="s">
        <v>28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44</v>
      </c>
      <c r="T547">
        <v>0</v>
      </c>
      <c r="W547">
        <v>145</v>
      </c>
    </row>
    <row r="548" spans="1:23" x14ac:dyDescent="0.25">
      <c r="A548" t="s">
        <v>538</v>
      </c>
      <c r="C548" t="s">
        <v>26</v>
      </c>
      <c r="E548">
        <v>30</v>
      </c>
      <c r="F548">
        <v>60.361396999999997</v>
      </c>
      <c r="G548">
        <v>0</v>
      </c>
      <c r="H548">
        <v>0</v>
      </c>
      <c r="I548" t="s">
        <v>34</v>
      </c>
      <c r="J548" t="s">
        <v>28</v>
      </c>
      <c r="K548" t="s">
        <v>28</v>
      </c>
      <c r="L548" t="s">
        <v>28</v>
      </c>
      <c r="M548" t="s">
        <v>28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44</v>
      </c>
      <c r="T548">
        <v>0</v>
      </c>
      <c r="W548">
        <v>151</v>
      </c>
    </row>
    <row r="549" spans="1:23" x14ac:dyDescent="0.25">
      <c r="A549" t="s">
        <v>538</v>
      </c>
      <c r="C549" t="s">
        <v>26</v>
      </c>
      <c r="E549">
        <v>30</v>
      </c>
      <c r="F549">
        <v>60.361396999999997</v>
      </c>
      <c r="G549">
        <v>0</v>
      </c>
      <c r="H549">
        <v>0</v>
      </c>
      <c r="I549" t="s">
        <v>34</v>
      </c>
      <c r="J549" t="s">
        <v>41</v>
      </c>
      <c r="K549" t="s">
        <v>28</v>
      </c>
      <c r="L549" t="s">
        <v>28</v>
      </c>
      <c r="M549" t="s">
        <v>28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44</v>
      </c>
      <c r="T549">
        <v>0</v>
      </c>
      <c r="W549">
        <v>147</v>
      </c>
    </row>
    <row r="550" spans="1:23" x14ac:dyDescent="0.25">
      <c r="A550" t="s">
        <v>538</v>
      </c>
      <c r="C550" t="s">
        <v>26</v>
      </c>
      <c r="E550">
        <v>30</v>
      </c>
      <c r="F550">
        <v>60.361396999999997</v>
      </c>
      <c r="G550">
        <v>0</v>
      </c>
      <c r="H550">
        <v>0</v>
      </c>
      <c r="I550" t="s">
        <v>34</v>
      </c>
      <c r="J550" t="s">
        <v>28</v>
      </c>
      <c r="K550" t="s">
        <v>28</v>
      </c>
      <c r="L550" t="s">
        <v>28</v>
      </c>
      <c r="M550" t="s">
        <v>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44</v>
      </c>
      <c r="T550">
        <v>0</v>
      </c>
      <c r="W550">
        <v>145</v>
      </c>
    </row>
    <row r="551" spans="1:23" x14ac:dyDescent="0.25">
      <c r="A551" t="s">
        <v>538</v>
      </c>
      <c r="C551" t="s">
        <v>26</v>
      </c>
      <c r="E551">
        <v>29</v>
      </c>
      <c r="F551">
        <v>60.361396999999997</v>
      </c>
      <c r="G551">
        <v>0</v>
      </c>
      <c r="H551">
        <v>0</v>
      </c>
      <c r="I551" t="s">
        <v>34</v>
      </c>
      <c r="J551" t="s">
        <v>28</v>
      </c>
      <c r="K551" t="s">
        <v>28</v>
      </c>
      <c r="L551" t="s">
        <v>28</v>
      </c>
      <c r="M551" t="s">
        <v>28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44</v>
      </c>
      <c r="T551">
        <v>0</v>
      </c>
      <c r="W551">
        <v>148</v>
      </c>
    </row>
    <row r="552" spans="1:23" x14ac:dyDescent="0.25">
      <c r="A552" t="s">
        <v>538</v>
      </c>
      <c r="C552" t="s">
        <v>26</v>
      </c>
      <c r="E552">
        <v>30</v>
      </c>
      <c r="F552">
        <v>60.361396999999997</v>
      </c>
      <c r="G552">
        <v>0</v>
      </c>
      <c r="H552">
        <v>0</v>
      </c>
      <c r="I552" t="s">
        <v>34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44</v>
      </c>
      <c r="T552">
        <v>0</v>
      </c>
      <c r="V552">
        <v>63</v>
      </c>
      <c r="W552">
        <v>149</v>
      </c>
    </row>
    <row r="553" spans="1:23" x14ac:dyDescent="0.25">
      <c r="A553" t="s">
        <v>538</v>
      </c>
      <c r="C553" t="s">
        <v>26</v>
      </c>
      <c r="E553">
        <v>30</v>
      </c>
      <c r="F553">
        <v>60.361396999999997</v>
      </c>
      <c r="G553">
        <v>0</v>
      </c>
      <c r="H553">
        <v>0</v>
      </c>
      <c r="I553" t="s">
        <v>34</v>
      </c>
      <c r="J553" t="s">
        <v>28</v>
      </c>
      <c r="K553" t="s">
        <v>28</v>
      </c>
      <c r="L553" t="s">
        <v>28</v>
      </c>
      <c r="M553" t="s">
        <v>28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44</v>
      </c>
      <c r="T553">
        <v>0</v>
      </c>
      <c r="V553">
        <v>64</v>
      </c>
      <c r="W553">
        <v>149</v>
      </c>
    </row>
    <row r="554" spans="1:23" x14ac:dyDescent="0.25">
      <c r="A554" t="s">
        <v>538</v>
      </c>
      <c r="C554" t="s">
        <v>26</v>
      </c>
      <c r="E554">
        <v>30</v>
      </c>
      <c r="F554">
        <v>60.361396999999997</v>
      </c>
      <c r="G554">
        <v>0</v>
      </c>
      <c r="H554">
        <v>0</v>
      </c>
      <c r="I554" t="s">
        <v>34</v>
      </c>
      <c r="J554" t="s">
        <v>41</v>
      </c>
      <c r="K554" t="s">
        <v>28</v>
      </c>
      <c r="L554" t="s">
        <v>28</v>
      </c>
      <c r="M554" t="s">
        <v>28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44</v>
      </c>
      <c r="T554">
        <v>0</v>
      </c>
      <c r="V554">
        <v>64</v>
      </c>
      <c r="W554">
        <v>147</v>
      </c>
    </row>
    <row r="555" spans="1:23" x14ac:dyDescent="0.25">
      <c r="A555" t="s">
        <v>538</v>
      </c>
      <c r="C555" t="s">
        <v>26</v>
      </c>
      <c r="E555">
        <v>30</v>
      </c>
      <c r="F555">
        <v>60.361396999999997</v>
      </c>
      <c r="G555">
        <v>0</v>
      </c>
      <c r="H555">
        <v>0</v>
      </c>
      <c r="I555" t="s">
        <v>34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44</v>
      </c>
      <c r="T555">
        <v>0</v>
      </c>
      <c r="V555">
        <v>64</v>
      </c>
      <c r="W555">
        <v>149</v>
      </c>
    </row>
    <row r="556" spans="1:23" x14ac:dyDescent="0.25">
      <c r="A556" t="s">
        <v>538</v>
      </c>
      <c r="C556" t="s">
        <v>26</v>
      </c>
      <c r="E556">
        <v>29</v>
      </c>
      <c r="F556">
        <v>60.361396999999997</v>
      </c>
      <c r="G556">
        <v>0</v>
      </c>
      <c r="H556">
        <v>0</v>
      </c>
      <c r="I556" t="s">
        <v>34</v>
      </c>
      <c r="J556" t="s">
        <v>28</v>
      </c>
      <c r="K556" t="s">
        <v>28</v>
      </c>
      <c r="L556" t="s">
        <v>28</v>
      </c>
      <c r="M556" t="s">
        <v>28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44</v>
      </c>
      <c r="T556">
        <v>0</v>
      </c>
      <c r="V556">
        <v>63</v>
      </c>
      <c r="W556">
        <v>148</v>
      </c>
    </row>
    <row r="557" spans="1:23" x14ac:dyDescent="0.25">
      <c r="A557" t="s">
        <v>538</v>
      </c>
      <c r="C557" t="s">
        <v>26</v>
      </c>
      <c r="E557">
        <v>30</v>
      </c>
      <c r="F557">
        <v>60.361396999999997</v>
      </c>
      <c r="G557">
        <v>0</v>
      </c>
      <c r="H557">
        <v>0</v>
      </c>
      <c r="I557" t="s">
        <v>34</v>
      </c>
      <c r="J557" t="s">
        <v>28</v>
      </c>
      <c r="K557" t="s">
        <v>28</v>
      </c>
      <c r="L557" t="s">
        <v>28</v>
      </c>
      <c r="M557" t="s">
        <v>28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44</v>
      </c>
      <c r="T557">
        <v>0</v>
      </c>
      <c r="V557">
        <v>63</v>
      </c>
      <c r="W557">
        <v>143</v>
      </c>
    </row>
    <row r="558" spans="1:23" x14ac:dyDescent="0.25">
      <c r="A558" t="s">
        <v>538</v>
      </c>
      <c r="C558" t="s">
        <v>26</v>
      </c>
      <c r="E558">
        <v>30</v>
      </c>
      <c r="F558">
        <v>60.361396999999997</v>
      </c>
      <c r="G558">
        <v>0</v>
      </c>
      <c r="H558">
        <v>0</v>
      </c>
      <c r="I558" t="s">
        <v>34</v>
      </c>
      <c r="J558" t="s">
        <v>35</v>
      </c>
      <c r="K558" t="s">
        <v>28</v>
      </c>
      <c r="L558" t="s">
        <v>28</v>
      </c>
      <c r="M558" t="s">
        <v>28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44</v>
      </c>
      <c r="T558">
        <v>0</v>
      </c>
      <c r="V558">
        <v>63</v>
      </c>
      <c r="W558">
        <v>142</v>
      </c>
    </row>
    <row r="559" spans="1:23" x14ac:dyDescent="0.25">
      <c r="A559" t="s">
        <v>538</v>
      </c>
      <c r="C559" t="s">
        <v>26</v>
      </c>
      <c r="E559">
        <v>30</v>
      </c>
      <c r="F559">
        <v>60.361396999999997</v>
      </c>
      <c r="G559">
        <v>0</v>
      </c>
      <c r="H559">
        <v>0</v>
      </c>
      <c r="I559" t="s">
        <v>34</v>
      </c>
      <c r="J559" t="s">
        <v>28</v>
      </c>
      <c r="K559" t="s">
        <v>28</v>
      </c>
      <c r="L559" t="s">
        <v>28</v>
      </c>
      <c r="M559" t="s">
        <v>28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44</v>
      </c>
      <c r="T559">
        <v>0</v>
      </c>
      <c r="V559">
        <v>64</v>
      </c>
      <c r="W559">
        <v>136</v>
      </c>
    </row>
    <row r="560" spans="1:23" x14ac:dyDescent="0.25">
      <c r="A560" t="s">
        <v>538</v>
      </c>
      <c r="C560" t="s">
        <v>26</v>
      </c>
      <c r="E560">
        <v>27</v>
      </c>
      <c r="F560">
        <v>60.361396999999997</v>
      </c>
      <c r="G560">
        <v>0</v>
      </c>
      <c r="H560">
        <v>0</v>
      </c>
      <c r="I560" t="s">
        <v>34</v>
      </c>
      <c r="J560" t="s">
        <v>28</v>
      </c>
      <c r="K560" t="s">
        <v>28</v>
      </c>
      <c r="L560" t="s">
        <v>28</v>
      </c>
      <c r="M560" t="s">
        <v>28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44</v>
      </c>
      <c r="T560">
        <v>0</v>
      </c>
      <c r="V560">
        <v>63</v>
      </c>
      <c r="W560">
        <v>125</v>
      </c>
    </row>
    <row r="561" spans="1:23" x14ac:dyDescent="0.25">
      <c r="A561" t="s">
        <v>538</v>
      </c>
      <c r="C561" t="s">
        <v>26</v>
      </c>
      <c r="E561">
        <v>30</v>
      </c>
      <c r="F561">
        <v>60.361396999999997</v>
      </c>
      <c r="G561">
        <v>0</v>
      </c>
      <c r="H561">
        <v>0</v>
      </c>
      <c r="I561" t="s">
        <v>34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44</v>
      </c>
      <c r="T561">
        <v>0</v>
      </c>
      <c r="V561">
        <v>64</v>
      </c>
      <c r="W561">
        <v>122</v>
      </c>
    </row>
    <row r="562" spans="1:23" x14ac:dyDescent="0.25">
      <c r="A562" t="s">
        <v>558</v>
      </c>
      <c r="C562" t="s">
        <v>26</v>
      </c>
      <c r="E562">
        <v>29</v>
      </c>
      <c r="F562">
        <v>67.063649999999996</v>
      </c>
      <c r="G562">
        <v>0</v>
      </c>
      <c r="H562">
        <v>0</v>
      </c>
      <c r="I562" t="s">
        <v>34</v>
      </c>
      <c r="J562" t="s">
        <v>42</v>
      </c>
      <c r="K562" t="s">
        <v>28</v>
      </c>
      <c r="L562" t="s">
        <v>28</v>
      </c>
      <c r="M562" t="s">
        <v>28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34</v>
      </c>
      <c r="T562">
        <v>0</v>
      </c>
      <c r="V562">
        <v>65</v>
      </c>
      <c r="W562">
        <v>143</v>
      </c>
    </row>
    <row r="563" spans="1:23" x14ac:dyDescent="0.25">
      <c r="A563" t="s">
        <v>558</v>
      </c>
      <c r="C563" t="s">
        <v>26</v>
      </c>
      <c r="E563">
        <v>30</v>
      </c>
      <c r="F563">
        <v>67.063649999999996</v>
      </c>
      <c r="G563">
        <v>0</v>
      </c>
      <c r="H563">
        <v>0</v>
      </c>
      <c r="I563" t="s">
        <v>34</v>
      </c>
      <c r="J563" t="s">
        <v>28</v>
      </c>
      <c r="K563" t="s">
        <v>28</v>
      </c>
      <c r="L563" t="s">
        <v>28</v>
      </c>
      <c r="M563" t="s">
        <v>28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34</v>
      </c>
      <c r="T563">
        <v>0</v>
      </c>
      <c r="V563">
        <v>65</v>
      </c>
      <c r="W563">
        <v>137</v>
      </c>
    </row>
    <row r="564" spans="1:23" x14ac:dyDescent="0.25">
      <c r="A564" t="s">
        <v>558</v>
      </c>
      <c r="C564" t="s">
        <v>26</v>
      </c>
      <c r="E564">
        <v>30</v>
      </c>
      <c r="F564">
        <v>67.063649999999996</v>
      </c>
      <c r="G564">
        <v>0</v>
      </c>
      <c r="H564">
        <v>0</v>
      </c>
      <c r="I564" t="s">
        <v>34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34</v>
      </c>
      <c r="T564">
        <v>0</v>
      </c>
      <c r="V564">
        <v>65</v>
      </c>
      <c r="W564">
        <v>140</v>
      </c>
    </row>
    <row r="565" spans="1:23" x14ac:dyDescent="0.25">
      <c r="A565" t="s">
        <v>558</v>
      </c>
      <c r="C565" t="s">
        <v>26</v>
      </c>
      <c r="E565">
        <v>30</v>
      </c>
      <c r="F565">
        <v>67.063649999999996</v>
      </c>
      <c r="G565">
        <v>0</v>
      </c>
      <c r="H565">
        <v>0</v>
      </c>
      <c r="I565" t="s">
        <v>34</v>
      </c>
      <c r="J565" t="s">
        <v>28</v>
      </c>
      <c r="K565" t="s">
        <v>28</v>
      </c>
      <c r="L565" t="s">
        <v>28</v>
      </c>
      <c r="M565" t="s">
        <v>28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34</v>
      </c>
      <c r="T565">
        <v>0</v>
      </c>
      <c r="V565">
        <v>65</v>
      </c>
      <c r="W565">
        <v>130</v>
      </c>
    </row>
    <row r="566" spans="1:23" x14ac:dyDescent="0.25">
      <c r="A566" t="s">
        <v>558</v>
      </c>
      <c r="C566" t="s">
        <v>26</v>
      </c>
      <c r="E566">
        <v>30</v>
      </c>
      <c r="F566">
        <v>67.063649999999996</v>
      </c>
      <c r="G566">
        <v>0</v>
      </c>
      <c r="H566">
        <v>0</v>
      </c>
      <c r="I566" t="s">
        <v>34</v>
      </c>
      <c r="J566" t="s">
        <v>28</v>
      </c>
      <c r="K566" t="s">
        <v>28</v>
      </c>
      <c r="L566" t="s">
        <v>28</v>
      </c>
      <c r="M566" t="s">
        <v>28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34</v>
      </c>
      <c r="T566">
        <v>0</v>
      </c>
      <c r="V566">
        <v>65</v>
      </c>
      <c r="W566">
        <v>132</v>
      </c>
    </row>
    <row r="567" spans="1:23" x14ac:dyDescent="0.25">
      <c r="A567" t="s">
        <v>558</v>
      </c>
      <c r="C567" t="s">
        <v>26</v>
      </c>
      <c r="E567">
        <v>30</v>
      </c>
      <c r="F567">
        <v>67.063649999999996</v>
      </c>
      <c r="G567">
        <v>0</v>
      </c>
      <c r="H567">
        <v>0</v>
      </c>
      <c r="I567" t="s">
        <v>34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34</v>
      </c>
      <c r="T567">
        <v>0</v>
      </c>
      <c r="V567">
        <v>65</v>
      </c>
      <c r="W567">
        <v>126</v>
      </c>
    </row>
    <row r="568" spans="1:23" x14ac:dyDescent="0.25">
      <c r="A568" t="s">
        <v>867</v>
      </c>
      <c r="C568" t="s">
        <v>26</v>
      </c>
      <c r="E568">
        <v>29</v>
      </c>
      <c r="F568">
        <v>64.804929999999999</v>
      </c>
      <c r="G568">
        <v>0</v>
      </c>
      <c r="H568">
        <v>0</v>
      </c>
      <c r="I568" t="s">
        <v>34</v>
      </c>
      <c r="J568" t="s">
        <v>41</v>
      </c>
      <c r="K568" t="s">
        <v>28</v>
      </c>
      <c r="L568" t="s">
        <v>28</v>
      </c>
      <c r="M568" t="s">
        <v>28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34</v>
      </c>
      <c r="T568">
        <v>0</v>
      </c>
      <c r="V568">
        <v>65</v>
      </c>
      <c r="W568">
        <v>142</v>
      </c>
    </row>
    <row r="569" spans="1:23" x14ac:dyDescent="0.25">
      <c r="A569" t="s">
        <v>867</v>
      </c>
      <c r="C569" t="s">
        <v>26</v>
      </c>
      <c r="E569">
        <v>29</v>
      </c>
      <c r="F569">
        <v>64.804929999999999</v>
      </c>
      <c r="G569">
        <v>0</v>
      </c>
      <c r="H569">
        <v>0</v>
      </c>
      <c r="I569" t="s">
        <v>34</v>
      </c>
      <c r="J569" t="s">
        <v>41</v>
      </c>
      <c r="K569" t="s">
        <v>116</v>
      </c>
      <c r="L569" t="s">
        <v>28</v>
      </c>
      <c r="M569" t="s">
        <v>28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34</v>
      </c>
      <c r="T569">
        <v>0</v>
      </c>
      <c r="V569">
        <v>64</v>
      </c>
      <c r="W569">
        <v>140</v>
      </c>
    </row>
    <row r="570" spans="1:23" x14ac:dyDescent="0.25">
      <c r="A570" t="s">
        <v>867</v>
      </c>
      <c r="C570" t="s">
        <v>26</v>
      </c>
      <c r="E570">
        <v>27</v>
      </c>
      <c r="F570">
        <v>64.804929999999999</v>
      </c>
      <c r="G570">
        <v>0</v>
      </c>
      <c r="H570">
        <v>0</v>
      </c>
      <c r="I570" t="s">
        <v>34</v>
      </c>
      <c r="J570" t="s">
        <v>41</v>
      </c>
      <c r="K570" t="s">
        <v>28</v>
      </c>
      <c r="L570" t="s">
        <v>28</v>
      </c>
      <c r="M570" t="s">
        <v>28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34</v>
      </c>
      <c r="T570">
        <v>0</v>
      </c>
      <c r="V570">
        <v>64</v>
      </c>
      <c r="W570">
        <v>145</v>
      </c>
    </row>
    <row r="571" spans="1:23" x14ac:dyDescent="0.25">
      <c r="A571" t="s">
        <v>867</v>
      </c>
      <c r="C571" t="s">
        <v>26</v>
      </c>
      <c r="E571">
        <v>30</v>
      </c>
      <c r="F571">
        <v>64.804929999999999</v>
      </c>
      <c r="G571">
        <v>0</v>
      </c>
      <c r="H571">
        <v>0</v>
      </c>
      <c r="I571" t="s">
        <v>34</v>
      </c>
      <c r="J571" t="s">
        <v>35</v>
      </c>
      <c r="K571" t="s">
        <v>28</v>
      </c>
      <c r="L571" t="s">
        <v>28</v>
      </c>
      <c r="M571" t="s">
        <v>28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34</v>
      </c>
      <c r="T571">
        <v>0</v>
      </c>
      <c r="V571">
        <v>64</v>
      </c>
      <c r="W571">
        <v>144</v>
      </c>
    </row>
    <row r="572" spans="1:23" x14ac:dyDescent="0.25">
      <c r="A572" t="s">
        <v>867</v>
      </c>
      <c r="C572" t="s">
        <v>26</v>
      </c>
      <c r="E572">
        <v>29</v>
      </c>
      <c r="F572">
        <v>64.804929999999999</v>
      </c>
      <c r="G572">
        <v>0</v>
      </c>
      <c r="H572">
        <v>0</v>
      </c>
      <c r="I572" t="s">
        <v>34</v>
      </c>
      <c r="J572" t="s">
        <v>35</v>
      </c>
      <c r="K572" t="s">
        <v>28</v>
      </c>
      <c r="L572" t="s">
        <v>28</v>
      </c>
      <c r="M572" t="s">
        <v>28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34</v>
      </c>
      <c r="T572">
        <v>0</v>
      </c>
      <c r="V572">
        <v>64</v>
      </c>
      <c r="W572">
        <v>141</v>
      </c>
    </row>
    <row r="573" spans="1:23" x14ac:dyDescent="0.25">
      <c r="A573" t="s">
        <v>867</v>
      </c>
      <c r="C573" t="s">
        <v>26</v>
      </c>
      <c r="E573">
        <v>28</v>
      </c>
      <c r="F573">
        <v>64.804929999999999</v>
      </c>
      <c r="G573">
        <v>0</v>
      </c>
      <c r="H573">
        <v>0</v>
      </c>
      <c r="I573" t="s">
        <v>34</v>
      </c>
      <c r="J573" t="s">
        <v>35</v>
      </c>
      <c r="K573" t="s">
        <v>28</v>
      </c>
      <c r="L573" t="s">
        <v>28</v>
      </c>
      <c r="M573" t="s">
        <v>28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34</v>
      </c>
      <c r="T573">
        <v>0</v>
      </c>
      <c r="V573">
        <v>64</v>
      </c>
      <c r="W573">
        <v>141</v>
      </c>
    </row>
    <row r="574" spans="1:23" x14ac:dyDescent="0.25">
      <c r="A574" t="s">
        <v>867</v>
      </c>
      <c r="C574" t="s">
        <v>26</v>
      </c>
      <c r="E574">
        <v>29</v>
      </c>
      <c r="F574">
        <v>64.804929999999999</v>
      </c>
      <c r="G574">
        <v>0</v>
      </c>
      <c r="H574">
        <v>0</v>
      </c>
      <c r="I574" t="s">
        <v>34</v>
      </c>
      <c r="J574" t="s">
        <v>28</v>
      </c>
      <c r="K574" t="s">
        <v>28</v>
      </c>
      <c r="L574" t="s">
        <v>28</v>
      </c>
      <c r="M574" t="s">
        <v>28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34</v>
      </c>
      <c r="T574">
        <v>0</v>
      </c>
      <c r="V574">
        <v>63</v>
      </c>
      <c r="W574">
        <v>139</v>
      </c>
    </row>
    <row r="575" spans="1:23" x14ac:dyDescent="0.25">
      <c r="A575" t="s">
        <v>867</v>
      </c>
      <c r="C575" t="s">
        <v>26</v>
      </c>
      <c r="E575">
        <v>30</v>
      </c>
      <c r="F575">
        <v>64.804929999999999</v>
      </c>
      <c r="G575">
        <v>0</v>
      </c>
      <c r="H575">
        <v>0</v>
      </c>
      <c r="I575" t="s">
        <v>34</v>
      </c>
      <c r="J575" t="s">
        <v>28</v>
      </c>
      <c r="K575" t="s">
        <v>28</v>
      </c>
      <c r="L575" t="s">
        <v>28</v>
      </c>
      <c r="M575" t="s">
        <v>28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34</v>
      </c>
      <c r="T575">
        <v>0</v>
      </c>
    </row>
    <row r="576" spans="1:23" x14ac:dyDescent="0.25">
      <c r="A576" t="s">
        <v>153</v>
      </c>
      <c r="C576" t="s">
        <v>26</v>
      </c>
      <c r="E576">
        <v>29</v>
      </c>
      <c r="F576">
        <v>72.273790000000005</v>
      </c>
      <c r="G576">
        <v>0</v>
      </c>
      <c r="H576">
        <v>0</v>
      </c>
      <c r="I576" t="s">
        <v>34</v>
      </c>
      <c r="J576" t="s">
        <v>35</v>
      </c>
      <c r="K576" t="s">
        <v>42</v>
      </c>
      <c r="L576" t="s">
        <v>28</v>
      </c>
      <c r="M576" t="s">
        <v>28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34</v>
      </c>
      <c r="T576">
        <v>0</v>
      </c>
      <c r="V576">
        <v>64</v>
      </c>
      <c r="W576">
        <v>161</v>
      </c>
    </row>
    <row r="577" spans="1:23" x14ac:dyDescent="0.25">
      <c r="A577" t="s">
        <v>153</v>
      </c>
      <c r="C577" t="s">
        <v>26</v>
      </c>
      <c r="E577">
        <v>30</v>
      </c>
      <c r="F577">
        <v>72.273790000000005</v>
      </c>
      <c r="G577">
        <v>0</v>
      </c>
      <c r="H577">
        <v>0</v>
      </c>
      <c r="I577" t="s">
        <v>34</v>
      </c>
      <c r="J577" t="s">
        <v>28</v>
      </c>
      <c r="K577" t="s">
        <v>28</v>
      </c>
      <c r="L577" t="s">
        <v>28</v>
      </c>
      <c r="M577" t="s">
        <v>28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</v>
      </c>
      <c r="T577">
        <v>0</v>
      </c>
      <c r="V577">
        <v>64</v>
      </c>
      <c r="W577">
        <v>172</v>
      </c>
    </row>
    <row r="578" spans="1:23" x14ac:dyDescent="0.25">
      <c r="A578" t="s">
        <v>153</v>
      </c>
      <c r="C578" t="s">
        <v>26</v>
      </c>
      <c r="E578">
        <v>29</v>
      </c>
      <c r="F578">
        <v>72.273790000000005</v>
      </c>
      <c r="G578">
        <v>0</v>
      </c>
      <c r="H578">
        <v>0</v>
      </c>
      <c r="I578" t="s">
        <v>34</v>
      </c>
      <c r="J578" t="s">
        <v>28</v>
      </c>
      <c r="K578" t="s">
        <v>28</v>
      </c>
      <c r="L578" t="s">
        <v>28</v>
      </c>
      <c r="M578" t="s">
        <v>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</v>
      </c>
      <c r="T578">
        <v>0</v>
      </c>
      <c r="V578">
        <v>63</v>
      </c>
      <c r="W578">
        <v>159</v>
      </c>
    </row>
    <row r="579" spans="1:23" x14ac:dyDescent="0.25">
      <c r="A579" t="s">
        <v>153</v>
      </c>
      <c r="C579" t="s">
        <v>26</v>
      </c>
      <c r="E579">
        <v>24</v>
      </c>
      <c r="F579">
        <v>72.273790000000005</v>
      </c>
      <c r="G579">
        <v>0</v>
      </c>
      <c r="H579">
        <v>0</v>
      </c>
      <c r="I579" t="s">
        <v>34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34</v>
      </c>
      <c r="T579">
        <v>0</v>
      </c>
      <c r="V579">
        <v>64</v>
      </c>
      <c r="W579">
        <v>159</v>
      </c>
    </row>
    <row r="580" spans="1:23" x14ac:dyDescent="0.25">
      <c r="A580" t="s">
        <v>153</v>
      </c>
      <c r="C580" t="s">
        <v>26</v>
      </c>
      <c r="E580">
        <v>29</v>
      </c>
      <c r="F580">
        <v>72.273790000000005</v>
      </c>
      <c r="G580">
        <v>0</v>
      </c>
      <c r="H580">
        <v>0</v>
      </c>
      <c r="I580" t="s">
        <v>34</v>
      </c>
      <c r="J580" t="s">
        <v>28</v>
      </c>
      <c r="K580" t="s">
        <v>28</v>
      </c>
      <c r="L580" t="s">
        <v>28</v>
      </c>
      <c r="M580" t="s">
        <v>28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34</v>
      </c>
      <c r="T580">
        <v>0</v>
      </c>
      <c r="V580">
        <v>64</v>
      </c>
      <c r="W580">
        <v>157</v>
      </c>
    </row>
    <row r="581" spans="1:23" x14ac:dyDescent="0.25">
      <c r="A581" t="s">
        <v>153</v>
      </c>
      <c r="C581" t="s">
        <v>26</v>
      </c>
      <c r="E581">
        <v>29</v>
      </c>
      <c r="F581">
        <v>72.273790000000005</v>
      </c>
      <c r="G581">
        <v>0</v>
      </c>
      <c r="H581">
        <v>0</v>
      </c>
      <c r="I581" t="s">
        <v>34</v>
      </c>
      <c r="J581" t="s">
        <v>28</v>
      </c>
      <c r="K581" t="s">
        <v>28</v>
      </c>
      <c r="L581" t="s">
        <v>28</v>
      </c>
      <c r="M581" t="s">
        <v>28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34</v>
      </c>
      <c r="T581">
        <v>0</v>
      </c>
      <c r="V581">
        <v>64</v>
      </c>
      <c r="W581">
        <v>156</v>
      </c>
    </row>
    <row r="582" spans="1:23" x14ac:dyDescent="0.25">
      <c r="A582" t="s">
        <v>153</v>
      </c>
      <c r="C582" t="s">
        <v>26</v>
      </c>
      <c r="E582">
        <v>29</v>
      </c>
      <c r="F582">
        <v>72.273790000000005</v>
      </c>
      <c r="G582">
        <v>0</v>
      </c>
      <c r="H582">
        <v>0</v>
      </c>
      <c r="I582" t="s">
        <v>34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</v>
      </c>
      <c r="T582">
        <v>0</v>
      </c>
      <c r="V582">
        <v>64</v>
      </c>
      <c r="W582">
        <v>157</v>
      </c>
    </row>
    <row r="583" spans="1:23" x14ac:dyDescent="0.25">
      <c r="A583" t="s">
        <v>153</v>
      </c>
      <c r="C583" t="s">
        <v>26</v>
      </c>
      <c r="E583">
        <v>30</v>
      </c>
      <c r="F583">
        <v>72.273790000000005</v>
      </c>
      <c r="G583">
        <v>0</v>
      </c>
      <c r="H583">
        <v>0</v>
      </c>
      <c r="I583" t="s">
        <v>34</v>
      </c>
      <c r="J583" t="s">
        <v>35</v>
      </c>
      <c r="K583" t="s">
        <v>28</v>
      </c>
      <c r="L583" t="s">
        <v>28</v>
      </c>
      <c r="M583" t="s">
        <v>28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34</v>
      </c>
      <c r="T583">
        <v>0</v>
      </c>
      <c r="V583">
        <v>64</v>
      </c>
      <c r="W583">
        <v>153</v>
      </c>
    </row>
    <row r="584" spans="1:23" x14ac:dyDescent="0.25">
      <c r="A584" t="s">
        <v>153</v>
      </c>
      <c r="C584" t="s">
        <v>26</v>
      </c>
      <c r="E584">
        <v>27</v>
      </c>
      <c r="F584">
        <v>72.273790000000005</v>
      </c>
      <c r="G584">
        <v>0</v>
      </c>
      <c r="H584">
        <v>0</v>
      </c>
      <c r="I584" t="s">
        <v>34</v>
      </c>
      <c r="J584" t="s">
        <v>132</v>
      </c>
      <c r="K584" t="s">
        <v>42</v>
      </c>
      <c r="L584" t="s">
        <v>28</v>
      </c>
      <c r="M584" t="s">
        <v>28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34</v>
      </c>
      <c r="T584">
        <v>0</v>
      </c>
      <c r="V584">
        <v>64</v>
      </c>
      <c r="W584">
        <v>154</v>
      </c>
    </row>
    <row r="585" spans="1:23" x14ac:dyDescent="0.25">
      <c r="A585" t="s">
        <v>984</v>
      </c>
      <c r="C585" t="s">
        <v>26</v>
      </c>
      <c r="E585">
        <v>21</v>
      </c>
      <c r="F585">
        <v>66.428473999999994</v>
      </c>
      <c r="G585">
        <v>0.5</v>
      </c>
      <c r="H585">
        <v>0</v>
      </c>
      <c r="I585" t="s">
        <v>75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>
        <v>0</v>
      </c>
      <c r="P585">
        <v>0.5</v>
      </c>
      <c r="Q585">
        <v>0</v>
      </c>
      <c r="R585">
        <v>0</v>
      </c>
      <c r="S585">
        <v>34</v>
      </c>
      <c r="T585">
        <v>0.5</v>
      </c>
      <c r="V585">
        <v>65</v>
      </c>
      <c r="W585">
        <v>129</v>
      </c>
    </row>
    <row r="586" spans="1:23" x14ac:dyDescent="0.25">
      <c r="A586" t="s">
        <v>895</v>
      </c>
      <c r="C586" t="s">
        <v>26</v>
      </c>
      <c r="E586">
        <v>27</v>
      </c>
      <c r="F586">
        <v>59.679671999999997</v>
      </c>
      <c r="G586">
        <v>1</v>
      </c>
      <c r="H586">
        <v>0.5</v>
      </c>
      <c r="I586" t="s">
        <v>706</v>
      </c>
      <c r="J586" t="s">
        <v>28</v>
      </c>
      <c r="K586" t="s">
        <v>28</v>
      </c>
      <c r="L586" t="s">
        <v>28</v>
      </c>
      <c r="M586" t="s">
        <v>28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23</v>
      </c>
      <c r="T586">
        <v>5.5</v>
      </c>
      <c r="V586">
        <v>64</v>
      </c>
      <c r="W586">
        <v>125</v>
      </c>
    </row>
    <row r="587" spans="1:23" x14ac:dyDescent="0.25">
      <c r="A587" t="s">
        <v>895</v>
      </c>
      <c r="C587" t="s">
        <v>26</v>
      </c>
      <c r="E587">
        <v>28</v>
      </c>
      <c r="F587">
        <v>59.679671999999997</v>
      </c>
      <c r="G587">
        <v>1</v>
      </c>
      <c r="H587">
        <v>0.5</v>
      </c>
      <c r="I587" t="s">
        <v>27</v>
      </c>
      <c r="J587" t="s">
        <v>28</v>
      </c>
      <c r="K587" t="s">
        <v>28</v>
      </c>
      <c r="L587" t="s">
        <v>28</v>
      </c>
      <c r="M587" t="s">
        <v>28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23</v>
      </c>
      <c r="T587">
        <v>4.5</v>
      </c>
      <c r="V587">
        <v>63</v>
      </c>
      <c r="W587">
        <v>115</v>
      </c>
    </row>
    <row r="588" spans="1:23" x14ac:dyDescent="0.25">
      <c r="A588" t="s">
        <v>895</v>
      </c>
      <c r="C588" t="s">
        <v>26</v>
      </c>
      <c r="E588">
        <v>29</v>
      </c>
      <c r="F588">
        <v>59.679671999999997</v>
      </c>
      <c r="G588">
        <v>1</v>
      </c>
      <c r="H588">
        <v>1</v>
      </c>
      <c r="I588" t="s">
        <v>27</v>
      </c>
      <c r="J588" t="s">
        <v>28</v>
      </c>
      <c r="K588" t="s">
        <v>28</v>
      </c>
      <c r="L588" t="s">
        <v>28</v>
      </c>
      <c r="M588" t="s">
        <v>28</v>
      </c>
      <c r="N588">
        <v>0.5</v>
      </c>
      <c r="O588">
        <v>1</v>
      </c>
      <c r="P588">
        <v>1</v>
      </c>
      <c r="Q588">
        <v>0.5</v>
      </c>
      <c r="R588">
        <v>0</v>
      </c>
      <c r="S588">
        <v>23</v>
      </c>
      <c r="T588">
        <v>4</v>
      </c>
      <c r="V588">
        <v>63</v>
      </c>
      <c r="W588">
        <v>123</v>
      </c>
    </row>
    <row r="589" spans="1:23" x14ac:dyDescent="0.25">
      <c r="A589" t="s">
        <v>1041</v>
      </c>
      <c r="C589" t="s">
        <v>30</v>
      </c>
      <c r="E589">
        <v>30</v>
      </c>
      <c r="F589">
        <v>53.478439999999999</v>
      </c>
      <c r="G589">
        <v>0</v>
      </c>
      <c r="H589">
        <v>0</v>
      </c>
      <c r="I589" t="s">
        <v>34</v>
      </c>
      <c r="J589" t="s">
        <v>28</v>
      </c>
      <c r="K589" t="s">
        <v>28</v>
      </c>
      <c r="L589" t="s">
        <v>28</v>
      </c>
      <c r="M589" t="s">
        <v>28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33</v>
      </c>
      <c r="T589">
        <v>0</v>
      </c>
      <c r="V589">
        <v>66</v>
      </c>
      <c r="W589">
        <v>168</v>
      </c>
    </row>
    <row r="590" spans="1:23" x14ac:dyDescent="0.25">
      <c r="A590" t="s">
        <v>1041</v>
      </c>
      <c r="C590" t="s">
        <v>30</v>
      </c>
      <c r="E590">
        <v>30</v>
      </c>
      <c r="F590">
        <v>53.478439999999999</v>
      </c>
      <c r="G590">
        <v>0</v>
      </c>
      <c r="H590">
        <v>0</v>
      </c>
      <c r="I590" t="s">
        <v>34</v>
      </c>
      <c r="J590" t="s">
        <v>35</v>
      </c>
      <c r="K590" t="s">
        <v>28</v>
      </c>
      <c r="L590" t="s">
        <v>28</v>
      </c>
      <c r="M590" t="s">
        <v>28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33</v>
      </c>
      <c r="T590">
        <v>0</v>
      </c>
      <c r="V590">
        <v>66</v>
      </c>
      <c r="W590">
        <v>162</v>
      </c>
    </row>
    <row r="591" spans="1:23" x14ac:dyDescent="0.25">
      <c r="A591" t="s">
        <v>964</v>
      </c>
      <c r="C591" t="s">
        <v>30</v>
      </c>
      <c r="E591">
        <v>30</v>
      </c>
      <c r="F591">
        <v>53.14716</v>
      </c>
      <c r="G591">
        <v>0</v>
      </c>
      <c r="H591">
        <v>0</v>
      </c>
      <c r="I591" t="s">
        <v>34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34</v>
      </c>
      <c r="T591">
        <v>0</v>
      </c>
      <c r="W591">
        <v>189</v>
      </c>
    </row>
    <row r="592" spans="1:23" x14ac:dyDescent="0.25">
      <c r="A592" t="s">
        <v>964</v>
      </c>
      <c r="C592" t="s">
        <v>30</v>
      </c>
      <c r="E592">
        <v>29</v>
      </c>
      <c r="F592">
        <v>53.14716</v>
      </c>
      <c r="G592">
        <v>0</v>
      </c>
      <c r="H592">
        <v>0</v>
      </c>
      <c r="I592" t="s">
        <v>34</v>
      </c>
      <c r="J592" t="s">
        <v>28</v>
      </c>
      <c r="K592" t="s">
        <v>28</v>
      </c>
      <c r="L592" t="s">
        <v>28</v>
      </c>
      <c r="M592" t="s">
        <v>28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34</v>
      </c>
      <c r="T592">
        <v>0</v>
      </c>
      <c r="V592">
        <v>69</v>
      </c>
      <c r="W592">
        <v>182</v>
      </c>
    </row>
    <row r="593" spans="1:23" x14ac:dyDescent="0.25">
      <c r="A593" t="s">
        <v>964</v>
      </c>
      <c r="C593" t="s">
        <v>30</v>
      </c>
      <c r="E593">
        <v>30</v>
      </c>
      <c r="F593">
        <v>53.14716</v>
      </c>
      <c r="G593">
        <v>0</v>
      </c>
      <c r="H593">
        <v>0</v>
      </c>
      <c r="I593" t="s">
        <v>34</v>
      </c>
      <c r="J593" t="s">
        <v>28</v>
      </c>
      <c r="K593" t="s">
        <v>28</v>
      </c>
      <c r="L593" t="s">
        <v>28</v>
      </c>
      <c r="M593" t="s">
        <v>28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34</v>
      </c>
      <c r="T593">
        <v>0</v>
      </c>
      <c r="V593">
        <v>69</v>
      </c>
      <c r="W593">
        <v>181</v>
      </c>
    </row>
    <row r="594" spans="1:23" x14ac:dyDescent="0.25">
      <c r="A594" t="s">
        <v>964</v>
      </c>
      <c r="C594" t="s">
        <v>30</v>
      </c>
      <c r="E594">
        <v>30</v>
      </c>
      <c r="F594">
        <v>53.14716</v>
      </c>
      <c r="G594">
        <v>0</v>
      </c>
      <c r="H594">
        <v>0</v>
      </c>
      <c r="I594" t="s">
        <v>34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34</v>
      </c>
      <c r="T594">
        <v>0</v>
      </c>
      <c r="V594">
        <v>69</v>
      </c>
      <c r="W594">
        <v>180</v>
      </c>
    </row>
    <row r="595" spans="1:23" x14ac:dyDescent="0.25">
      <c r="A595" t="s">
        <v>964</v>
      </c>
      <c r="C595" t="s">
        <v>30</v>
      </c>
      <c r="E595">
        <v>29</v>
      </c>
      <c r="F595">
        <v>53.14716</v>
      </c>
      <c r="G595">
        <v>0</v>
      </c>
      <c r="H595">
        <v>0</v>
      </c>
      <c r="I595" t="s">
        <v>34</v>
      </c>
      <c r="J595" t="s">
        <v>28</v>
      </c>
      <c r="K595" t="s">
        <v>28</v>
      </c>
      <c r="L595" t="s">
        <v>28</v>
      </c>
      <c r="M595" t="s">
        <v>28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34</v>
      </c>
      <c r="T595">
        <v>0</v>
      </c>
      <c r="V595">
        <v>69</v>
      </c>
      <c r="W595">
        <v>184</v>
      </c>
    </row>
    <row r="596" spans="1:23" x14ac:dyDescent="0.25">
      <c r="A596" t="s">
        <v>964</v>
      </c>
      <c r="C596" t="s">
        <v>30</v>
      </c>
      <c r="E596">
        <v>29</v>
      </c>
      <c r="F596">
        <v>53.14716</v>
      </c>
      <c r="G596">
        <v>0</v>
      </c>
      <c r="H596">
        <v>0</v>
      </c>
      <c r="I596" t="s">
        <v>34</v>
      </c>
      <c r="J596" t="s">
        <v>28</v>
      </c>
      <c r="K596" t="s">
        <v>28</v>
      </c>
      <c r="L596" t="s">
        <v>28</v>
      </c>
      <c r="M596" t="s">
        <v>28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34</v>
      </c>
      <c r="T596">
        <v>0</v>
      </c>
      <c r="V596">
        <v>69</v>
      </c>
      <c r="W596">
        <v>186</v>
      </c>
    </row>
    <row r="597" spans="1:23" x14ac:dyDescent="0.25">
      <c r="A597" t="s">
        <v>775</v>
      </c>
      <c r="C597" t="s">
        <v>26</v>
      </c>
      <c r="E597">
        <v>29</v>
      </c>
      <c r="F597">
        <v>68.722790000000003</v>
      </c>
      <c r="G597">
        <v>1</v>
      </c>
      <c r="H597">
        <v>1</v>
      </c>
      <c r="I597" t="s">
        <v>27</v>
      </c>
      <c r="J597" t="s">
        <v>28</v>
      </c>
      <c r="K597" t="s">
        <v>28</v>
      </c>
      <c r="L597" t="s">
        <v>28</v>
      </c>
      <c r="M597" t="s">
        <v>28</v>
      </c>
      <c r="N597">
        <v>1</v>
      </c>
      <c r="O597">
        <v>1</v>
      </c>
      <c r="P597">
        <v>1</v>
      </c>
      <c r="Q597">
        <v>0.5</v>
      </c>
      <c r="R597">
        <v>0</v>
      </c>
      <c r="S597">
        <v>34</v>
      </c>
      <c r="T597">
        <v>4.5</v>
      </c>
      <c r="V597">
        <v>62</v>
      </c>
      <c r="W597">
        <v>141</v>
      </c>
    </row>
    <row r="598" spans="1:23" x14ac:dyDescent="0.25">
      <c r="A598" t="s">
        <v>775</v>
      </c>
      <c r="C598" t="s">
        <v>26</v>
      </c>
      <c r="E598">
        <v>23</v>
      </c>
      <c r="F598">
        <v>68.722790000000003</v>
      </c>
      <c r="G598">
        <v>2</v>
      </c>
      <c r="H598">
        <v>2</v>
      </c>
      <c r="I598" t="s">
        <v>27</v>
      </c>
      <c r="J598" t="s">
        <v>28</v>
      </c>
      <c r="K598" t="s">
        <v>28</v>
      </c>
      <c r="L598" t="s">
        <v>28</v>
      </c>
      <c r="M598" t="s">
        <v>28</v>
      </c>
      <c r="N598">
        <v>2</v>
      </c>
      <c r="O598">
        <v>1</v>
      </c>
      <c r="P598">
        <v>2</v>
      </c>
      <c r="Q598">
        <v>2</v>
      </c>
      <c r="R598">
        <v>1</v>
      </c>
      <c r="S598">
        <v>34</v>
      </c>
      <c r="T598">
        <v>10</v>
      </c>
    </row>
    <row r="599" spans="1:23" x14ac:dyDescent="0.25">
      <c r="A599" t="s">
        <v>1001</v>
      </c>
      <c r="C599" t="s">
        <v>26</v>
      </c>
      <c r="E599">
        <v>30</v>
      </c>
      <c r="F599">
        <v>68.555785999999998</v>
      </c>
      <c r="G599">
        <v>0</v>
      </c>
      <c r="H599">
        <v>0</v>
      </c>
      <c r="I599" t="s">
        <v>34</v>
      </c>
      <c r="J599" t="s">
        <v>28</v>
      </c>
      <c r="K599" t="s">
        <v>28</v>
      </c>
      <c r="L599" t="s">
        <v>28</v>
      </c>
      <c r="M599" t="s">
        <v>28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23</v>
      </c>
      <c r="T599">
        <v>0</v>
      </c>
      <c r="V599">
        <v>70</v>
      </c>
      <c r="W599">
        <v>238</v>
      </c>
    </row>
    <row r="600" spans="1:23" x14ac:dyDescent="0.25">
      <c r="A600" t="s">
        <v>1001</v>
      </c>
      <c r="C600" t="s">
        <v>26</v>
      </c>
      <c r="E600">
        <v>30</v>
      </c>
      <c r="F600">
        <v>68.555785999999998</v>
      </c>
      <c r="G600">
        <v>0</v>
      </c>
      <c r="H600">
        <v>0</v>
      </c>
      <c r="I600" t="s">
        <v>34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23</v>
      </c>
      <c r="T600">
        <v>0</v>
      </c>
      <c r="V600">
        <v>70</v>
      </c>
      <c r="W600">
        <v>235</v>
      </c>
    </row>
    <row r="601" spans="1:23" x14ac:dyDescent="0.25">
      <c r="A601" t="s">
        <v>1001</v>
      </c>
      <c r="C601" t="s">
        <v>26</v>
      </c>
      <c r="E601">
        <v>28</v>
      </c>
      <c r="F601">
        <v>68.555785999999998</v>
      </c>
      <c r="G601">
        <v>0</v>
      </c>
      <c r="H601">
        <v>0</v>
      </c>
      <c r="I601" t="s">
        <v>34</v>
      </c>
      <c r="J601" t="s">
        <v>28</v>
      </c>
      <c r="K601" t="s">
        <v>28</v>
      </c>
      <c r="L601" t="s">
        <v>28</v>
      </c>
      <c r="M601" t="s">
        <v>28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23</v>
      </c>
      <c r="T601">
        <v>0</v>
      </c>
    </row>
    <row r="602" spans="1:23" x14ac:dyDescent="0.25">
      <c r="A602" t="s">
        <v>329</v>
      </c>
      <c r="C602" t="s">
        <v>26</v>
      </c>
      <c r="E602">
        <v>28</v>
      </c>
      <c r="F602">
        <v>61.390827000000002</v>
      </c>
      <c r="G602">
        <v>0.5</v>
      </c>
      <c r="H602">
        <v>0.5</v>
      </c>
      <c r="I602" t="s">
        <v>52</v>
      </c>
      <c r="J602" t="s">
        <v>119</v>
      </c>
      <c r="K602" t="s">
        <v>41</v>
      </c>
      <c r="L602" t="s">
        <v>28</v>
      </c>
      <c r="M602" t="s">
        <v>28</v>
      </c>
      <c r="N602">
        <v>0</v>
      </c>
      <c r="O602">
        <v>0.5</v>
      </c>
      <c r="P602">
        <v>0</v>
      </c>
      <c r="Q602">
        <v>0</v>
      </c>
      <c r="R602">
        <v>0</v>
      </c>
      <c r="S602">
        <v>23</v>
      </c>
      <c r="T602">
        <v>1</v>
      </c>
      <c r="V602">
        <v>64</v>
      </c>
      <c r="W602">
        <v>135</v>
      </c>
    </row>
    <row r="603" spans="1:23" x14ac:dyDescent="0.25">
      <c r="A603" t="s">
        <v>504</v>
      </c>
      <c r="C603" t="s">
        <v>30</v>
      </c>
      <c r="E603">
        <v>30</v>
      </c>
      <c r="F603">
        <v>67.26352</v>
      </c>
      <c r="G603">
        <v>0.5</v>
      </c>
      <c r="H603">
        <v>0</v>
      </c>
      <c r="I603" t="s">
        <v>75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>
        <v>0</v>
      </c>
      <c r="P603">
        <v>0.5</v>
      </c>
      <c r="Q603">
        <v>0</v>
      </c>
      <c r="R603">
        <v>0</v>
      </c>
      <c r="S603">
        <v>34</v>
      </c>
      <c r="T603">
        <v>0.5</v>
      </c>
      <c r="W603">
        <v>202</v>
      </c>
    </row>
    <row r="604" spans="1:23" x14ac:dyDescent="0.25">
      <c r="A604" t="s">
        <v>504</v>
      </c>
      <c r="C604" t="s">
        <v>30</v>
      </c>
      <c r="E604">
        <v>30</v>
      </c>
      <c r="F604">
        <v>67.26352</v>
      </c>
      <c r="G604">
        <v>0</v>
      </c>
      <c r="H604">
        <v>0</v>
      </c>
      <c r="I604" t="s">
        <v>34</v>
      </c>
      <c r="J604" t="s">
        <v>28</v>
      </c>
      <c r="K604" t="s">
        <v>28</v>
      </c>
      <c r="L604" t="s">
        <v>28</v>
      </c>
      <c r="M604" t="s">
        <v>28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34</v>
      </c>
      <c r="T604">
        <v>0</v>
      </c>
      <c r="W604">
        <v>202</v>
      </c>
    </row>
    <row r="605" spans="1:23" x14ac:dyDescent="0.25">
      <c r="A605" t="s">
        <v>504</v>
      </c>
      <c r="C605" t="s">
        <v>30</v>
      </c>
      <c r="E605">
        <v>29</v>
      </c>
      <c r="F605">
        <v>67.26352</v>
      </c>
      <c r="G605">
        <v>0</v>
      </c>
      <c r="H605">
        <v>0</v>
      </c>
      <c r="I605" t="s">
        <v>34</v>
      </c>
      <c r="J605" t="s">
        <v>28</v>
      </c>
      <c r="K605" t="s">
        <v>28</v>
      </c>
      <c r="L605" t="s">
        <v>28</v>
      </c>
      <c r="M605" t="s">
        <v>28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34</v>
      </c>
      <c r="T605">
        <v>0</v>
      </c>
      <c r="W605">
        <v>205</v>
      </c>
    </row>
    <row r="606" spans="1:23" x14ac:dyDescent="0.25">
      <c r="A606" t="s">
        <v>504</v>
      </c>
      <c r="C606" t="s">
        <v>30</v>
      </c>
      <c r="E606">
        <v>28</v>
      </c>
      <c r="F606">
        <v>67.26352</v>
      </c>
      <c r="G606">
        <v>0</v>
      </c>
      <c r="H606">
        <v>0</v>
      </c>
      <c r="I606" t="s">
        <v>34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34</v>
      </c>
      <c r="T606">
        <v>0</v>
      </c>
      <c r="V606">
        <v>71</v>
      </c>
      <c r="W606">
        <v>200</v>
      </c>
    </row>
    <row r="607" spans="1:23" x14ac:dyDescent="0.25">
      <c r="A607" t="s">
        <v>504</v>
      </c>
      <c r="C607" t="s">
        <v>30</v>
      </c>
      <c r="E607">
        <v>30</v>
      </c>
      <c r="F607">
        <v>67.26352</v>
      </c>
      <c r="G607">
        <v>0</v>
      </c>
      <c r="H607">
        <v>0</v>
      </c>
      <c r="I607" t="s">
        <v>34</v>
      </c>
      <c r="J607" t="s">
        <v>28</v>
      </c>
      <c r="K607" t="s">
        <v>28</v>
      </c>
      <c r="L607" t="s">
        <v>28</v>
      </c>
      <c r="M607" t="s">
        <v>28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34</v>
      </c>
      <c r="T607">
        <v>0</v>
      </c>
      <c r="V607">
        <v>71</v>
      </c>
      <c r="W607">
        <v>198</v>
      </c>
    </row>
    <row r="608" spans="1:23" x14ac:dyDescent="0.25">
      <c r="A608" t="s">
        <v>504</v>
      </c>
      <c r="C608" t="s">
        <v>30</v>
      </c>
      <c r="E608">
        <v>29</v>
      </c>
      <c r="F608">
        <v>67.26352</v>
      </c>
      <c r="G608">
        <v>0</v>
      </c>
      <c r="H608">
        <v>0</v>
      </c>
      <c r="I608" t="s">
        <v>34</v>
      </c>
      <c r="J608" t="s">
        <v>28</v>
      </c>
      <c r="K608" t="s">
        <v>28</v>
      </c>
      <c r="L608" t="s">
        <v>28</v>
      </c>
      <c r="M608" t="s">
        <v>28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34</v>
      </c>
      <c r="T608">
        <v>0</v>
      </c>
      <c r="V608">
        <v>71</v>
      </c>
      <c r="W608">
        <v>199</v>
      </c>
    </row>
    <row r="609" spans="1:23" x14ac:dyDescent="0.25">
      <c r="A609" t="s">
        <v>504</v>
      </c>
      <c r="C609" t="s">
        <v>30</v>
      </c>
      <c r="E609">
        <v>30</v>
      </c>
      <c r="F609">
        <v>67.26352</v>
      </c>
      <c r="G609">
        <v>0</v>
      </c>
      <c r="H609">
        <v>0</v>
      </c>
      <c r="I609" t="s">
        <v>34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34</v>
      </c>
      <c r="T609">
        <v>0</v>
      </c>
      <c r="V609">
        <v>71</v>
      </c>
      <c r="W609">
        <v>201</v>
      </c>
    </row>
    <row r="610" spans="1:23" x14ac:dyDescent="0.25">
      <c r="A610" t="s">
        <v>504</v>
      </c>
      <c r="C610" t="s">
        <v>30</v>
      </c>
      <c r="E610">
        <v>29</v>
      </c>
      <c r="F610">
        <v>67.26352</v>
      </c>
      <c r="G610">
        <v>0</v>
      </c>
      <c r="H610">
        <v>0</v>
      </c>
      <c r="I610" t="s">
        <v>34</v>
      </c>
      <c r="J610" t="s">
        <v>28</v>
      </c>
      <c r="K610" t="s">
        <v>28</v>
      </c>
      <c r="L610" t="s">
        <v>28</v>
      </c>
      <c r="M610" t="s">
        <v>28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34</v>
      </c>
      <c r="T610">
        <v>0</v>
      </c>
      <c r="V610">
        <v>71</v>
      </c>
      <c r="W610">
        <v>197</v>
      </c>
    </row>
    <row r="611" spans="1:23" x14ac:dyDescent="0.25">
      <c r="A611" t="s">
        <v>504</v>
      </c>
      <c r="C611" t="s">
        <v>30</v>
      </c>
      <c r="E611">
        <v>30</v>
      </c>
      <c r="F611">
        <v>67.26352</v>
      </c>
      <c r="G611">
        <v>0</v>
      </c>
      <c r="H611">
        <v>0</v>
      </c>
      <c r="I611" t="s">
        <v>34</v>
      </c>
      <c r="J611" t="s">
        <v>28</v>
      </c>
      <c r="K611" t="s">
        <v>28</v>
      </c>
      <c r="L611" t="s">
        <v>28</v>
      </c>
      <c r="M611" t="s">
        <v>28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34</v>
      </c>
      <c r="T611">
        <v>0</v>
      </c>
      <c r="V611">
        <v>71</v>
      </c>
      <c r="W611">
        <v>198</v>
      </c>
    </row>
    <row r="612" spans="1:23" x14ac:dyDescent="0.25">
      <c r="A612" t="s">
        <v>504</v>
      </c>
      <c r="C612" t="s">
        <v>30</v>
      </c>
      <c r="E612">
        <v>29</v>
      </c>
      <c r="F612">
        <v>67.26352</v>
      </c>
      <c r="G612">
        <v>0</v>
      </c>
      <c r="H612">
        <v>0</v>
      </c>
      <c r="I612" t="s">
        <v>34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34</v>
      </c>
      <c r="T612">
        <v>0</v>
      </c>
      <c r="V612">
        <v>71</v>
      </c>
      <c r="W612">
        <v>199</v>
      </c>
    </row>
    <row r="613" spans="1:23" x14ac:dyDescent="0.25">
      <c r="A613" t="s">
        <v>504</v>
      </c>
      <c r="C613" t="s">
        <v>30</v>
      </c>
      <c r="E613">
        <v>30</v>
      </c>
      <c r="F613">
        <v>67.26352</v>
      </c>
      <c r="G613">
        <v>0</v>
      </c>
      <c r="H613">
        <v>0</v>
      </c>
      <c r="I613" t="s">
        <v>34</v>
      </c>
      <c r="J613" t="s">
        <v>28</v>
      </c>
      <c r="K613" t="s">
        <v>28</v>
      </c>
      <c r="L613" t="s">
        <v>28</v>
      </c>
      <c r="M613" t="s">
        <v>28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34</v>
      </c>
      <c r="T613">
        <v>0</v>
      </c>
      <c r="V613">
        <v>70</v>
      </c>
      <c r="W613">
        <v>187</v>
      </c>
    </row>
    <row r="614" spans="1:23" x14ac:dyDescent="0.25">
      <c r="A614" t="s">
        <v>504</v>
      </c>
      <c r="C614" t="s">
        <v>30</v>
      </c>
      <c r="E614">
        <v>29</v>
      </c>
      <c r="F614">
        <v>67.26352</v>
      </c>
      <c r="G614">
        <v>0</v>
      </c>
      <c r="H614">
        <v>0</v>
      </c>
      <c r="I614" t="s">
        <v>34</v>
      </c>
      <c r="J614" t="s">
        <v>28</v>
      </c>
      <c r="K614" t="s">
        <v>28</v>
      </c>
      <c r="L614" t="s">
        <v>28</v>
      </c>
      <c r="M614" t="s">
        <v>28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34</v>
      </c>
      <c r="T614">
        <v>0</v>
      </c>
      <c r="V614">
        <v>71</v>
      </c>
      <c r="W614">
        <v>198</v>
      </c>
    </row>
    <row r="615" spans="1:23" x14ac:dyDescent="0.25">
      <c r="A615" t="s">
        <v>504</v>
      </c>
      <c r="C615" t="s">
        <v>30</v>
      </c>
      <c r="E615">
        <v>28</v>
      </c>
      <c r="F615">
        <v>67.26352</v>
      </c>
      <c r="G615">
        <v>0</v>
      </c>
      <c r="H615">
        <v>0</v>
      </c>
      <c r="I615" t="s">
        <v>34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34</v>
      </c>
      <c r="T615">
        <v>0</v>
      </c>
      <c r="V615">
        <v>70</v>
      </c>
      <c r="W615">
        <v>196</v>
      </c>
    </row>
    <row r="616" spans="1:23" x14ac:dyDescent="0.25">
      <c r="A616" t="s">
        <v>504</v>
      </c>
      <c r="C616" t="s">
        <v>30</v>
      </c>
      <c r="E616">
        <v>26</v>
      </c>
      <c r="F616">
        <v>67.26352</v>
      </c>
      <c r="G616">
        <v>0</v>
      </c>
      <c r="H616">
        <v>0</v>
      </c>
      <c r="I616" t="s">
        <v>34</v>
      </c>
      <c r="J616" t="s">
        <v>28</v>
      </c>
      <c r="K616" t="s">
        <v>28</v>
      </c>
      <c r="L616" t="s">
        <v>28</v>
      </c>
      <c r="M616" t="s">
        <v>28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34</v>
      </c>
      <c r="T616">
        <v>0</v>
      </c>
      <c r="V616">
        <v>71</v>
      </c>
      <c r="W616">
        <v>195</v>
      </c>
    </row>
    <row r="617" spans="1:23" x14ac:dyDescent="0.25">
      <c r="A617" t="s">
        <v>504</v>
      </c>
      <c r="C617" t="s">
        <v>30</v>
      </c>
      <c r="E617">
        <v>30</v>
      </c>
      <c r="F617">
        <v>67.26352</v>
      </c>
      <c r="G617">
        <v>0</v>
      </c>
      <c r="H617">
        <v>0</v>
      </c>
      <c r="I617" t="s">
        <v>34</v>
      </c>
      <c r="J617" t="s">
        <v>28</v>
      </c>
      <c r="K617" t="s">
        <v>28</v>
      </c>
      <c r="L617" t="s">
        <v>28</v>
      </c>
      <c r="M617" t="s">
        <v>28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34</v>
      </c>
      <c r="T617">
        <v>0</v>
      </c>
    </row>
    <row r="618" spans="1:23" x14ac:dyDescent="0.25">
      <c r="A618" t="s">
        <v>1007</v>
      </c>
      <c r="C618" t="s">
        <v>30</v>
      </c>
      <c r="E618">
        <v>25</v>
      </c>
      <c r="F618">
        <v>86.182069999999996</v>
      </c>
      <c r="G618">
        <v>0.5</v>
      </c>
      <c r="H618">
        <v>0</v>
      </c>
      <c r="I618" t="s">
        <v>1177</v>
      </c>
      <c r="J618" t="s">
        <v>738</v>
      </c>
      <c r="K618" t="s">
        <v>28</v>
      </c>
      <c r="L618" t="s">
        <v>28</v>
      </c>
      <c r="M618" t="s">
        <v>28</v>
      </c>
      <c r="N618">
        <v>0</v>
      </c>
      <c r="O618">
        <v>0</v>
      </c>
      <c r="P618">
        <v>0.5</v>
      </c>
      <c r="Q618">
        <v>0</v>
      </c>
      <c r="R618">
        <v>0</v>
      </c>
      <c r="S618">
        <v>23</v>
      </c>
      <c r="T618">
        <v>0.5</v>
      </c>
      <c r="V618">
        <v>67</v>
      </c>
      <c r="W618">
        <v>178</v>
      </c>
    </row>
    <row r="619" spans="1:23" x14ac:dyDescent="0.25">
      <c r="A619" t="s">
        <v>1007</v>
      </c>
      <c r="C619" t="s">
        <v>30</v>
      </c>
      <c r="E619">
        <v>30</v>
      </c>
      <c r="F619">
        <v>86.182069999999996</v>
      </c>
      <c r="G619">
        <v>0</v>
      </c>
      <c r="H619">
        <v>0</v>
      </c>
      <c r="I619" t="s">
        <v>34</v>
      </c>
      <c r="J619" t="s">
        <v>28</v>
      </c>
      <c r="K619" t="s">
        <v>28</v>
      </c>
      <c r="L619" t="s">
        <v>28</v>
      </c>
      <c r="M619" t="s">
        <v>28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23</v>
      </c>
      <c r="T619">
        <v>0</v>
      </c>
      <c r="V619">
        <v>67</v>
      </c>
      <c r="W619">
        <v>179</v>
      </c>
    </row>
    <row r="620" spans="1:23" x14ac:dyDescent="0.25">
      <c r="A620" t="s">
        <v>1007</v>
      </c>
      <c r="C620" t="s">
        <v>30</v>
      </c>
      <c r="E620">
        <v>26</v>
      </c>
      <c r="F620">
        <v>86.182069999999996</v>
      </c>
      <c r="G620">
        <v>0</v>
      </c>
      <c r="H620">
        <v>0</v>
      </c>
      <c r="I620" t="s">
        <v>34</v>
      </c>
      <c r="J620" t="s">
        <v>116</v>
      </c>
      <c r="K620" t="s">
        <v>42</v>
      </c>
      <c r="L620" t="s">
        <v>28</v>
      </c>
      <c r="M620" t="s">
        <v>28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23</v>
      </c>
      <c r="T620">
        <v>0</v>
      </c>
      <c r="V620">
        <v>65</v>
      </c>
      <c r="W620">
        <v>166</v>
      </c>
    </row>
    <row r="621" spans="1:23" x14ac:dyDescent="0.25">
      <c r="A621" t="s">
        <v>1007</v>
      </c>
      <c r="C621" t="s">
        <v>30</v>
      </c>
      <c r="E621">
        <v>25</v>
      </c>
      <c r="F621">
        <v>86.182069999999996</v>
      </c>
      <c r="G621">
        <v>0.5</v>
      </c>
      <c r="H621">
        <v>0</v>
      </c>
      <c r="I621" t="s">
        <v>189</v>
      </c>
      <c r="J621" t="s">
        <v>738</v>
      </c>
      <c r="K621" t="s">
        <v>28</v>
      </c>
      <c r="L621" t="s">
        <v>28</v>
      </c>
      <c r="M621" t="s">
        <v>28</v>
      </c>
      <c r="N621">
        <v>0</v>
      </c>
      <c r="O621">
        <v>0</v>
      </c>
      <c r="P621">
        <v>0.5</v>
      </c>
      <c r="Q621">
        <v>0</v>
      </c>
      <c r="R621">
        <v>0</v>
      </c>
      <c r="S621">
        <v>23</v>
      </c>
      <c r="T621">
        <v>0.5</v>
      </c>
      <c r="V621">
        <v>67</v>
      </c>
      <c r="W621">
        <v>178</v>
      </c>
    </row>
    <row r="622" spans="1:23" x14ac:dyDescent="0.25">
      <c r="A622" t="s">
        <v>1007</v>
      </c>
      <c r="C622" t="s">
        <v>30</v>
      </c>
      <c r="E622">
        <v>30</v>
      </c>
      <c r="F622">
        <v>86.182069999999996</v>
      </c>
      <c r="G622">
        <v>0</v>
      </c>
      <c r="H622">
        <v>0</v>
      </c>
      <c r="I622" t="s">
        <v>34</v>
      </c>
      <c r="J622" t="s">
        <v>28</v>
      </c>
      <c r="K622" t="s">
        <v>28</v>
      </c>
      <c r="L622" t="s">
        <v>28</v>
      </c>
      <c r="M622" t="s">
        <v>28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23</v>
      </c>
      <c r="T622">
        <v>0</v>
      </c>
      <c r="V622">
        <v>67</v>
      </c>
      <c r="W622">
        <v>179</v>
      </c>
    </row>
    <row r="623" spans="1:23" x14ac:dyDescent="0.25">
      <c r="A623" t="s">
        <v>1007</v>
      </c>
      <c r="C623" t="s">
        <v>30</v>
      </c>
      <c r="E623">
        <v>26</v>
      </c>
      <c r="F623">
        <v>86.182069999999996</v>
      </c>
      <c r="G623">
        <v>0</v>
      </c>
      <c r="H623">
        <v>0</v>
      </c>
      <c r="I623" t="s">
        <v>34</v>
      </c>
      <c r="J623" t="s">
        <v>116</v>
      </c>
      <c r="K623" t="s">
        <v>42</v>
      </c>
      <c r="L623" t="s">
        <v>28</v>
      </c>
      <c r="M623" t="s">
        <v>28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23</v>
      </c>
      <c r="T623">
        <v>0</v>
      </c>
      <c r="V623">
        <v>65</v>
      </c>
      <c r="W623">
        <v>166</v>
      </c>
    </row>
    <row r="624" spans="1:23" x14ac:dyDescent="0.25">
      <c r="A624" t="s">
        <v>168</v>
      </c>
      <c r="C624" t="s">
        <v>30</v>
      </c>
      <c r="E624">
        <v>28</v>
      </c>
      <c r="F624">
        <v>68.303899999999999</v>
      </c>
      <c r="G624">
        <v>1</v>
      </c>
      <c r="H624">
        <v>1</v>
      </c>
      <c r="I624" t="s">
        <v>1183</v>
      </c>
      <c r="J624" t="s">
        <v>41</v>
      </c>
      <c r="K624" t="s">
        <v>28</v>
      </c>
      <c r="L624" t="s">
        <v>28</v>
      </c>
      <c r="M624" t="s">
        <v>28</v>
      </c>
      <c r="N624">
        <v>0.5</v>
      </c>
      <c r="O624">
        <v>1</v>
      </c>
      <c r="P624">
        <v>1</v>
      </c>
      <c r="Q624">
        <v>0.5</v>
      </c>
      <c r="R624">
        <v>1</v>
      </c>
      <c r="S624">
        <v>33</v>
      </c>
      <c r="T624">
        <v>5</v>
      </c>
      <c r="W624">
        <v>184</v>
      </c>
    </row>
    <row r="625" spans="1:23" x14ac:dyDescent="0.25">
      <c r="A625" t="s">
        <v>168</v>
      </c>
      <c r="C625" t="s">
        <v>30</v>
      </c>
      <c r="E625">
        <v>28</v>
      </c>
      <c r="F625">
        <v>68.303899999999999</v>
      </c>
      <c r="G625">
        <v>0.5</v>
      </c>
      <c r="H625">
        <v>0</v>
      </c>
      <c r="I625" t="s">
        <v>27</v>
      </c>
      <c r="J625" t="s">
        <v>28</v>
      </c>
      <c r="K625" t="s">
        <v>28</v>
      </c>
      <c r="L625" t="s">
        <v>28</v>
      </c>
      <c r="M625" t="s">
        <v>28</v>
      </c>
      <c r="N625">
        <v>0.5</v>
      </c>
      <c r="O625">
        <v>0</v>
      </c>
      <c r="P625">
        <v>0.5</v>
      </c>
      <c r="Q625">
        <v>0</v>
      </c>
      <c r="R625">
        <v>0</v>
      </c>
      <c r="S625">
        <v>33</v>
      </c>
      <c r="T625">
        <v>1</v>
      </c>
      <c r="W625">
        <v>184</v>
      </c>
    </row>
    <row r="626" spans="1:23" x14ac:dyDescent="0.25">
      <c r="A626" t="s">
        <v>168</v>
      </c>
      <c r="C626" t="s">
        <v>30</v>
      </c>
      <c r="E626">
        <v>28</v>
      </c>
      <c r="F626">
        <v>68.303899999999999</v>
      </c>
      <c r="G626">
        <v>1</v>
      </c>
      <c r="H626">
        <v>1</v>
      </c>
      <c r="I626" t="s">
        <v>44</v>
      </c>
      <c r="J626" t="s">
        <v>41</v>
      </c>
      <c r="K626" t="s">
        <v>28</v>
      </c>
      <c r="L626" t="s">
        <v>28</v>
      </c>
      <c r="M626" t="s">
        <v>28</v>
      </c>
      <c r="N626">
        <v>0.5</v>
      </c>
      <c r="O626">
        <v>1</v>
      </c>
      <c r="P626">
        <v>1</v>
      </c>
      <c r="Q626">
        <v>0.5</v>
      </c>
      <c r="R626">
        <v>1</v>
      </c>
      <c r="S626">
        <v>33</v>
      </c>
      <c r="T626">
        <v>5</v>
      </c>
      <c r="W626">
        <v>184</v>
      </c>
    </row>
    <row r="627" spans="1:23" x14ac:dyDescent="0.25">
      <c r="A627" t="s">
        <v>168</v>
      </c>
      <c r="C627" t="s">
        <v>30</v>
      </c>
      <c r="E627">
        <v>29</v>
      </c>
      <c r="F627">
        <v>68.303899999999999</v>
      </c>
      <c r="G627">
        <v>0.5</v>
      </c>
      <c r="H627">
        <v>0</v>
      </c>
      <c r="I627" t="s">
        <v>27</v>
      </c>
      <c r="J627" t="s">
        <v>28</v>
      </c>
      <c r="K627" t="s">
        <v>28</v>
      </c>
      <c r="L627" t="s">
        <v>28</v>
      </c>
      <c r="M627" t="s">
        <v>28</v>
      </c>
      <c r="N627">
        <v>1</v>
      </c>
      <c r="O627">
        <v>0.5</v>
      </c>
      <c r="P627">
        <v>1</v>
      </c>
      <c r="Q627">
        <v>0.5</v>
      </c>
      <c r="R627">
        <v>1</v>
      </c>
      <c r="S627">
        <v>33</v>
      </c>
      <c r="T627">
        <v>4</v>
      </c>
      <c r="V627">
        <v>66</v>
      </c>
      <c r="W627">
        <v>190</v>
      </c>
    </row>
    <row r="628" spans="1:23" x14ac:dyDescent="0.25">
      <c r="A628" t="s">
        <v>168</v>
      </c>
      <c r="C628" t="s">
        <v>30</v>
      </c>
      <c r="E628">
        <v>28</v>
      </c>
      <c r="F628">
        <v>68.303899999999999</v>
      </c>
      <c r="G628">
        <v>0.5</v>
      </c>
      <c r="H628">
        <v>0</v>
      </c>
      <c r="I628" t="s">
        <v>27</v>
      </c>
      <c r="J628" t="s">
        <v>28</v>
      </c>
      <c r="K628" t="s">
        <v>28</v>
      </c>
      <c r="L628" t="s">
        <v>28</v>
      </c>
      <c r="M628" t="s">
        <v>28</v>
      </c>
      <c r="N628">
        <v>0.5</v>
      </c>
      <c r="O628">
        <v>0</v>
      </c>
      <c r="P628">
        <v>0.5</v>
      </c>
      <c r="Q628">
        <v>0</v>
      </c>
      <c r="R628">
        <v>0</v>
      </c>
      <c r="S628">
        <v>33</v>
      </c>
      <c r="T628">
        <v>1</v>
      </c>
      <c r="W628">
        <v>184</v>
      </c>
    </row>
    <row r="629" spans="1:23" x14ac:dyDescent="0.25">
      <c r="A629" t="s">
        <v>168</v>
      </c>
      <c r="C629" t="s">
        <v>30</v>
      </c>
      <c r="E629">
        <v>28</v>
      </c>
      <c r="F629">
        <v>68.303899999999999</v>
      </c>
      <c r="G629">
        <v>0.5</v>
      </c>
      <c r="H629">
        <v>0.5</v>
      </c>
      <c r="I629" t="s">
        <v>631</v>
      </c>
      <c r="J629" t="s">
        <v>119</v>
      </c>
      <c r="K629" t="s">
        <v>28</v>
      </c>
      <c r="L629" t="s">
        <v>28</v>
      </c>
      <c r="M629" t="s">
        <v>28</v>
      </c>
      <c r="N629">
        <v>0.5</v>
      </c>
      <c r="O629">
        <v>0.5</v>
      </c>
      <c r="P629">
        <v>1</v>
      </c>
      <c r="Q629">
        <v>0.5</v>
      </c>
      <c r="R629">
        <v>0</v>
      </c>
      <c r="S629">
        <v>33</v>
      </c>
      <c r="T629">
        <v>3</v>
      </c>
      <c r="V629">
        <v>66</v>
      </c>
      <c r="W629">
        <v>194</v>
      </c>
    </row>
    <row r="630" spans="1:23" x14ac:dyDescent="0.25">
      <c r="A630" t="s">
        <v>168</v>
      </c>
      <c r="C630" t="s">
        <v>30</v>
      </c>
      <c r="E630">
        <v>29</v>
      </c>
      <c r="F630">
        <v>68.303899999999999</v>
      </c>
      <c r="G630">
        <v>0.5</v>
      </c>
      <c r="H630">
        <v>0</v>
      </c>
      <c r="I630" t="s">
        <v>27</v>
      </c>
      <c r="J630" t="s">
        <v>28</v>
      </c>
      <c r="K630" t="s">
        <v>28</v>
      </c>
      <c r="L630" t="s">
        <v>28</v>
      </c>
      <c r="M630" t="s">
        <v>28</v>
      </c>
      <c r="N630">
        <v>1</v>
      </c>
      <c r="O630">
        <v>0.5</v>
      </c>
      <c r="P630">
        <v>1</v>
      </c>
      <c r="Q630">
        <v>0.5</v>
      </c>
      <c r="R630">
        <v>1</v>
      </c>
      <c r="S630">
        <v>33</v>
      </c>
      <c r="T630">
        <v>4</v>
      </c>
      <c r="V630">
        <v>66</v>
      </c>
      <c r="W630">
        <v>190</v>
      </c>
    </row>
    <row r="631" spans="1:23" x14ac:dyDescent="0.25">
      <c r="A631" t="s">
        <v>168</v>
      </c>
      <c r="C631" t="s">
        <v>30</v>
      </c>
      <c r="E631">
        <v>29</v>
      </c>
      <c r="F631">
        <v>68.303899999999999</v>
      </c>
      <c r="G631">
        <v>0.5</v>
      </c>
      <c r="H631">
        <v>0.5</v>
      </c>
      <c r="I631" t="s">
        <v>27</v>
      </c>
      <c r="J631" t="s">
        <v>562</v>
      </c>
      <c r="K631" t="s">
        <v>28</v>
      </c>
      <c r="L631" t="s">
        <v>28</v>
      </c>
      <c r="M631" t="s">
        <v>28</v>
      </c>
      <c r="N631">
        <v>0.5</v>
      </c>
      <c r="O631">
        <v>0.5</v>
      </c>
      <c r="P631">
        <v>0.5</v>
      </c>
      <c r="Q631">
        <v>0.5</v>
      </c>
      <c r="R631">
        <v>1</v>
      </c>
      <c r="S631">
        <v>33</v>
      </c>
      <c r="T631">
        <v>3.5</v>
      </c>
      <c r="V631">
        <v>66</v>
      </c>
      <c r="W631">
        <v>191</v>
      </c>
    </row>
    <row r="632" spans="1:23" x14ac:dyDescent="0.25">
      <c r="A632" t="s">
        <v>168</v>
      </c>
      <c r="C632" t="s">
        <v>30</v>
      </c>
      <c r="E632">
        <v>28</v>
      </c>
      <c r="F632">
        <v>68.303899999999999</v>
      </c>
      <c r="G632">
        <v>0.5</v>
      </c>
      <c r="H632">
        <v>0.5</v>
      </c>
      <c r="I632" t="s">
        <v>631</v>
      </c>
      <c r="J632" t="s">
        <v>119</v>
      </c>
      <c r="K632" t="s">
        <v>28</v>
      </c>
      <c r="L632" t="s">
        <v>28</v>
      </c>
      <c r="M632" t="s">
        <v>28</v>
      </c>
      <c r="N632">
        <v>0.5</v>
      </c>
      <c r="O632">
        <v>0.5</v>
      </c>
      <c r="P632">
        <v>1</v>
      </c>
      <c r="Q632">
        <v>0.5</v>
      </c>
      <c r="R632">
        <v>0</v>
      </c>
      <c r="S632">
        <v>33</v>
      </c>
      <c r="T632">
        <v>3</v>
      </c>
      <c r="V632">
        <v>66</v>
      </c>
      <c r="W632">
        <v>194</v>
      </c>
    </row>
    <row r="633" spans="1:23" x14ac:dyDescent="0.25">
      <c r="A633" t="s">
        <v>168</v>
      </c>
      <c r="C633" t="s">
        <v>30</v>
      </c>
      <c r="E633">
        <v>29</v>
      </c>
      <c r="F633">
        <v>68.303899999999999</v>
      </c>
      <c r="G633">
        <v>0.5</v>
      </c>
      <c r="H633">
        <v>0.5</v>
      </c>
      <c r="I633" t="s">
        <v>52</v>
      </c>
      <c r="J633" t="s">
        <v>28</v>
      </c>
      <c r="K633" t="s">
        <v>28</v>
      </c>
      <c r="L633" t="s">
        <v>28</v>
      </c>
      <c r="M633" t="s">
        <v>28</v>
      </c>
      <c r="N633">
        <v>0.5</v>
      </c>
      <c r="O633">
        <v>0.5</v>
      </c>
      <c r="P633">
        <v>0.5</v>
      </c>
      <c r="Q633">
        <v>0.5</v>
      </c>
      <c r="R633">
        <v>1</v>
      </c>
      <c r="S633">
        <v>33</v>
      </c>
      <c r="T633">
        <v>3.5</v>
      </c>
      <c r="V633">
        <v>65</v>
      </c>
      <c r="W633">
        <v>181</v>
      </c>
    </row>
    <row r="634" spans="1:23" x14ac:dyDescent="0.25">
      <c r="A634" t="s">
        <v>168</v>
      </c>
      <c r="C634" t="s">
        <v>30</v>
      </c>
      <c r="E634">
        <v>29</v>
      </c>
      <c r="F634">
        <v>68.303899999999999</v>
      </c>
      <c r="G634">
        <v>0.5</v>
      </c>
      <c r="H634">
        <v>0.5</v>
      </c>
      <c r="I634" t="s">
        <v>27</v>
      </c>
      <c r="J634" t="s">
        <v>562</v>
      </c>
      <c r="K634" t="s">
        <v>28</v>
      </c>
      <c r="L634" t="s">
        <v>28</v>
      </c>
      <c r="M634" t="s">
        <v>28</v>
      </c>
      <c r="N634">
        <v>0.5</v>
      </c>
      <c r="O634">
        <v>0.5</v>
      </c>
      <c r="P634">
        <v>0.5</v>
      </c>
      <c r="Q634">
        <v>0.5</v>
      </c>
      <c r="R634">
        <v>1</v>
      </c>
      <c r="S634">
        <v>33</v>
      </c>
      <c r="T634">
        <v>3.5</v>
      </c>
      <c r="V634">
        <v>66</v>
      </c>
      <c r="W634">
        <v>191</v>
      </c>
    </row>
    <row r="635" spans="1:23" x14ac:dyDescent="0.25">
      <c r="A635" t="s">
        <v>168</v>
      </c>
      <c r="C635" t="s">
        <v>30</v>
      </c>
      <c r="E635">
        <v>28</v>
      </c>
      <c r="F635">
        <v>68.303899999999999</v>
      </c>
      <c r="G635">
        <v>0.5</v>
      </c>
      <c r="H635">
        <v>0.5</v>
      </c>
      <c r="I635" t="s">
        <v>27</v>
      </c>
      <c r="J635" t="s">
        <v>1073</v>
      </c>
      <c r="K635" t="s">
        <v>28</v>
      </c>
      <c r="L635" t="s">
        <v>28</v>
      </c>
      <c r="M635" t="s">
        <v>28</v>
      </c>
      <c r="N635">
        <v>0.5</v>
      </c>
      <c r="O635">
        <v>2</v>
      </c>
      <c r="P635">
        <v>1</v>
      </c>
      <c r="Q635">
        <v>1</v>
      </c>
      <c r="R635">
        <v>0</v>
      </c>
      <c r="S635">
        <v>33</v>
      </c>
      <c r="T635">
        <v>5</v>
      </c>
      <c r="V635">
        <v>66</v>
      </c>
      <c r="W635">
        <v>179</v>
      </c>
    </row>
    <row r="636" spans="1:23" x14ac:dyDescent="0.25">
      <c r="A636" t="s">
        <v>168</v>
      </c>
      <c r="C636" t="s">
        <v>30</v>
      </c>
      <c r="E636">
        <v>29</v>
      </c>
      <c r="F636">
        <v>68.303899999999999</v>
      </c>
      <c r="G636">
        <v>0.5</v>
      </c>
      <c r="H636">
        <v>0.5</v>
      </c>
      <c r="I636" t="s">
        <v>52</v>
      </c>
      <c r="J636" t="s">
        <v>28</v>
      </c>
      <c r="K636" t="s">
        <v>28</v>
      </c>
      <c r="L636" t="s">
        <v>28</v>
      </c>
      <c r="M636" t="s">
        <v>28</v>
      </c>
      <c r="N636">
        <v>0.5</v>
      </c>
      <c r="O636">
        <v>0.5</v>
      </c>
      <c r="P636">
        <v>0.5</v>
      </c>
      <c r="Q636">
        <v>0.5</v>
      </c>
      <c r="R636">
        <v>1</v>
      </c>
      <c r="S636">
        <v>33</v>
      </c>
      <c r="T636">
        <v>3.5</v>
      </c>
      <c r="V636">
        <v>65</v>
      </c>
      <c r="W636">
        <v>181</v>
      </c>
    </row>
    <row r="637" spans="1:23" x14ac:dyDescent="0.25">
      <c r="A637" t="s">
        <v>168</v>
      </c>
      <c r="C637" t="s">
        <v>30</v>
      </c>
      <c r="E637">
        <v>28</v>
      </c>
      <c r="F637">
        <v>68.303899999999999</v>
      </c>
      <c r="G637">
        <v>1</v>
      </c>
      <c r="H637">
        <v>0.5</v>
      </c>
      <c r="I637" t="s">
        <v>356</v>
      </c>
      <c r="J637" t="s">
        <v>28</v>
      </c>
      <c r="K637" t="s">
        <v>28</v>
      </c>
      <c r="L637" t="s">
        <v>28</v>
      </c>
      <c r="M637" t="s">
        <v>28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33</v>
      </c>
      <c r="T637">
        <v>5.5</v>
      </c>
      <c r="V637">
        <v>65</v>
      </c>
      <c r="W637">
        <v>172</v>
      </c>
    </row>
    <row r="638" spans="1:23" x14ac:dyDescent="0.25">
      <c r="A638" t="s">
        <v>168</v>
      </c>
      <c r="C638" t="s">
        <v>30</v>
      </c>
      <c r="E638">
        <v>28</v>
      </c>
      <c r="F638">
        <v>68.303899999999999</v>
      </c>
      <c r="G638">
        <v>0.5</v>
      </c>
      <c r="H638">
        <v>0.5</v>
      </c>
      <c r="I638" t="s">
        <v>27</v>
      </c>
      <c r="J638" t="s">
        <v>845</v>
      </c>
      <c r="K638" t="s">
        <v>28</v>
      </c>
      <c r="L638" t="s">
        <v>28</v>
      </c>
      <c r="M638" t="s">
        <v>28</v>
      </c>
      <c r="N638">
        <v>0.5</v>
      </c>
      <c r="O638">
        <v>2</v>
      </c>
      <c r="P638">
        <v>1</v>
      </c>
      <c r="Q638">
        <v>1</v>
      </c>
      <c r="R638">
        <v>0</v>
      </c>
      <c r="S638">
        <v>33</v>
      </c>
      <c r="T638">
        <v>5</v>
      </c>
      <c r="V638">
        <v>66</v>
      </c>
      <c r="W638">
        <v>179</v>
      </c>
    </row>
    <row r="639" spans="1:23" x14ac:dyDescent="0.25">
      <c r="A639" t="s">
        <v>168</v>
      </c>
      <c r="C639" t="s">
        <v>30</v>
      </c>
      <c r="E639">
        <v>27</v>
      </c>
      <c r="F639">
        <v>68.303899999999999</v>
      </c>
      <c r="G639">
        <v>0.5</v>
      </c>
      <c r="H639">
        <v>0.5</v>
      </c>
      <c r="I639" t="s">
        <v>356</v>
      </c>
      <c r="J639" t="s">
        <v>42</v>
      </c>
      <c r="K639" t="s">
        <v>28</v>
      </c>
      <c r="L639" t="s">
        <v>28</v>
      </c>
      <c r="M639" t="s">
        <v>28</v>
      </c>
      <c r="N639">
        <v>1</v>
      </c>
      <c r="O639">
        <v>0.5</v>
      </c>
      <c r="P639">
        <v>0.5</v>
      </c>
      <c r="Q639">
        <v>0.5</v>
      </c>
      <c r="R639">
        <v>1</v>
      </c>
      <c r="S639">
        <v>33</v>
      </c>
      <c r="T639">
        <v>4</v>
      </c>
      <c r="V639">
        <v>65</v>
      </c>
      <c r="W639">
        <v>166</v>
      </c>
    </row>
    <row r="640" spans="1:23" x14ac:dyDescent="0.25">
      <c r="A640" t="s">
        <v>168</v>
      </c>
      <c r="C640" t="s">
        <v>30</v>
      </c>
      <c r="E640">
        <v>28</v>
      </c>
      <c r="F640">
        <v>68.303899999999999</v>
      </c>
      <c r="G640">
        <v>1</v>
      </c>
      <c r="H640">
        <v>0.5</v>
      </c>
      <c r="I640" t="s">
        <v>356</v>
      </c>
      <c r="J640" t="s">
        <v>28</v>
      </c>
      <c r="K640" t="s">
        <v>28</v>
      </c>
      <c r="L640" t="s">
        <v>28</v>
      </c>
      <c r="M640" t="s">
        <v>28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33</v>
      </c>
      <c r="T640">
        <v>5.5</v>
      </c>
      <c r="V640">
        <v>65</v>
      </c>
      <c r="W640">
        <v>172</v>
      </c>
    </row>
    <row r="641" spans="1:23" x14ac:dyDescent="0.25">
      <c r="A641" t="s">
        <v>168</v>
      </c>
      <c r="C641" t="s">
        <v>30</v>
      </c>
      <c r="E641">
        <v>27</v>
      </c>
      <c r="F641">
        <v>68.303899999999999</v>
      </c>
      <c r="G641">
        <v>0.5</v>
      </c>
      <c r="H641">
        <v>0.5</v>
      </c>
      <c r="I641" t="s">
        <v>356</v>
      </c>
      <c r="J641" t="s">
        <v>42</v>
      </c>
      <c r="K641" t="s">
        <v>28</v>
      </c>
      <c r="L641" t="s">
        <v>28</v>
      </c>
      <c r="M641" t="s">
        <v>28</v>
      </c>
      <c r="N641">
        <v>1</v>
      </c>
      <c r="O641">
        <v>0.5</v>
      </c>
      <c r="P641">
        <v>0.5</v>
      </c>
      <c r="Q641">
        <v>0.5</v>
      </c>
      <c r="R641">
        <v>1</v>
      </c>
      <c r="S641">
        <v>33</v>
      </c>
      <c r="T641">
        <v>4</v>
      </c>
      <c r="V641">
        <v>65</v>
      </c>
      <c r="W641">
        <v>166</v>
      </c>
    </row>
    <row r="642" spans="1:23" x14ac:dyDescent="0.25">
      <c r="A642" t="s">
        <v>489</v>
      </c>
      <c r="C642" t="s">
        <v>26</v>
      </c>
      <c r="E642">
        <v>25</v>
      </c>
      <c r="F642">
        <v>83.633125000000007</v>
      </c>
      <c r="G642">
        <v>0.5</v>
      </c>
      <c r="H642">
        <v>1</v>
      </c>
      <c r="I642" t="s">
        <v>27</v>
      </c>
      <c r="J642" t="s">
        <v>28</v>
      </c>
      <c r="K642" t="s">
        <v>28</v>
      </c>
      <c r="L642" t="s">
        <v>28</v>
      </c>
      <c r="M642" t="s">
        <v>28</v>
      </c>
      <c r="N642">
        <v>1</v>
      </c>
      <c r="O642">
        <v>0.5</v>
      </c>
      <c r="P642">
        <v>0.5</v>
      </c>
      <c r="Q642">
        <v>0.5</v>
      </c>
      <c r="R642">
        <v>0</v>
      </c>
      <c r="S642">
        <v>33</v>
      </c>
      <c r="T642">
        <v>3.5</v>
      </c>
      <c r="W642">
        <v>148</v>
      </c>
    </row>
    <row r="643" spans="1:23" x14ac:dyDescent="0.25">
      <c r="A643" t="s">
        <v>489</v>
      </c>
      <c r="C643" t="s">
        <v>26</v>
      </c>
      <c r="E643">
        <v>23</v>
      </c>
      <c r="F643">
        <v>83.633125000000007</v>
      </c>
      <c r="G643">
        <v>0.5</v>
      </c>
      <c r="H643">
        <v>0.5</v>
      </c>
      <c r="I643" t="s">
        <v>27</v>
      </c>
      <c r="J643" t="s">
        <v>28</v>
      </c>
      <c r="K643" t="s">
        <v>28</v>
      </c>
      <c r="L643" t="s">
        <v>28</v>
      </c>
      <c r="M643" t="s">
        <v>28</v>
      </c>
      <c r="N643">
        <v>0.5</v>
      </c>
      <c r="O643">
        <v>1</v>
      </c>
      <c r="P643">
        <v>1</v>
      </c>
      <c r="Q643">
        <v>0.5</v>
      </c>
      <c r="R643">
        <v>0</v>
      </c>
      <c r="S643">
        <v>33</v>
      </c>
      <c r="T643">
        <v>3.5</v>
      </c>
      <c r="W643">
        <v>160</v>
      </c>
    </row>
    <row r="644" spans="1:23" x14ac:dyDescent="0.25">
      <c r="A644" t="s">
        <v>489</v>
      </c>
      <c r="C644" t="s">
        <v>26</v>
      </c>
      <c r="E644">
        <v>21</v>
      </c>
      <c r="F644">
        <v>83.633125000000007</v>
      </c>
      <c r="G644">
        <v>1</v>
      </c>
      <c r="H644">
        <v>1</v>
      </c>
      <c r="I644" t="s">
        <v>27</v>
      </c>
      <c r="J644" t="s">
        <v>28</v>
      </c>
      <c r="K644" t="s">
        <v>28</v>
      </c>
      <c r="L644" t="s">
        <v>28</v>
      </c>
      <c r="M644" t="s">
        <v>28</v>
      </c>
      <c r="N644">
        <v>1</v>
      </c>
      <c r="O644">
        <v>1</v>
      </c>
      <c r="P644">
        <v>2</v>
      </c>
      <c r="Q644">
        <v>1</v>
      </c>
      <c r="R644">
        <v>1</v>
      </c>
      <c r="S644">
        <v>33</v>
      </c>
      <c r="T644">
        <v>7</v>
      </c>
      <c r="V644">
        <v>61</v>
      </c>
      <c r="W644">
        <v>165</v>
      </c>
    </row>
    <row r="645" spans="1:23" x14ac:dyDescent="0.25">
      <c r="A645" t="s">
        <v>489</v>
      </c>
      <c r="C645" t="s">
        <v>26</v>
      </c>
      <c r="E645">
        <v>19</v>
      </c>
      <c r="F645">
        <v>83.633125000000007</v>
      </c>
      <c r="G645">
        <v>2</v>
      </c>
      <c r="H645">
        <v>2</v>
      </c>
      <c r="I645" t="s">
        <v>27</v>
      </c>
      <c r="J645" t="s">
        <v>28</v>
      </c>
      <c r="K645" t="s">
        <v>28</v>
      </c>
      <c r="L645" t="s">
        <v>28</v>
      </c>
      <c r="M645" t="s">
        <v>28</v>
      </c>
      <c r="N645">
        <v>1</v>
      </c>
      <c r="O645">
        <v>2</v>
      </c>
      <c r="P645">
        <v>2</v>
      </c>
      <c r="Q645">
        <v>1</v>
      </c>
      <c r="R645">
        <v>2</v>
      </c>
      <c r="S645">
        <v>33</v>
      </c>
      <c r="T645">
        <v>10</v>
      </c>
      <c r="V645">
        <v>62</v>
      </c>
      <c r="W645">
        <v>162</v>
      </c>
    </row>
    <row r="646" spans="1:23" x14ac:dyDescent="0.25">
      <c r="A646" t="s">
        <v>198</v>
      </c>
      <c r="C646" t="s">
        <v>26</v>
      </c>
      <c r="E646">
        <v>29</v>
      </c>
      <c r="F646">
        <v>69.338806000000005</v>
      </c>
      <c r="G646">
        <v>0</v>
      </c>
      <c r="H646">
        <v>0</v>
      </c>
      <c r="I646" t="s">
        <v>34</v>
      </c>
      <c r="J646" t="s">
        <v>28</v>
      </c>
      <c r="K646" t="s">
        <v>28</v>
      </c>
      <c r="L646" t="s">
        <v>28</v>
      </c>
      <c r="M646" t="s">
        <v>28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33</v>
      </c>
      <c r="T646">
        <v>0</v>
      </c>
      <c r="W646">
        <v>97</v>
      </c>
    </row>
    <row r="647" spans="1:23" x14ac:dyDescent="0.25">
      <c r="A647" t="s">
        <v>198</v>
      </c>
      <c r="C647" t="s">
        <v>26</v>
      </c>
      <c r="E647">
        <v>28</v>
      </c>
      <c r="F647">
        <v>69.338806000000005</v>
      </c>
      <c r="G647">
        <v>0</v>
      </c>
      <c r="H647">
        <v>0</v>
      </c>
      <c r="I647" t="s">
        <v>34</v>
      </c>
      <c r="J647" t="s">
        <v>28</v>
      </c>
      <c r="K647" t="s">
        <v>28</v>
      </c>
      <c r="L647" t="s">
        <v>28</v>
      </c>
      <c r="M647" t="s">
        <v>28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33</v>
      </c>
      <c r="T647">
        <v>0</v>
      </c>
      <c r="W647">
        <v>103</v>
      </c>
    </row>
    <row r="648" spans="1:23" x14ac:dyDescent="0.25">
      <c r="A648" t="s">
        <v>198</v>
      </c>
      <c r="C648" t="s">
        <v>26</v>
      </c>
      <c r="E648">
        <v>30</v>
      </c>
      <c r="F648">
        <v>69.338806000000005</v>
      </c>
      <c r="G648">
        <v>0</v>
      </c>
      <c r="H648">
        <v>0</v>
      </c>
      <c r="I648" t="s">
        <v>34</v>
      </c>
      <c r="J648" t="s">
        <v>96</v>
      </c>
      <c r="K648" t="s">
        <v>28</v>
      </c>
      <c r="L648" t="s">
        <v>28</v>
      </c>
      <c r="M648" t="s">
        <v>28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33</v>
      </c>
      <c r="T648">
        <v>0</v>
      </c>
      <c r="V648">
        <v>52</v>
      </c>
      <c r="W648">
        <v>102</v>
      </c>
    </row>
    <row r="649" spans="1:23" x14ac:dyDescent="0.25">
      <c r="A649" t="s">
        <v>198</v>
      </c>
      <c r="C649" t="s">
        <v>26</v>
      </c>
      <c r="E649">
        <v>28</v>
      </c>
      <c r="F649">
        <v>69.338806000000005</v>
      </c>
      <c r="G649">
        <v>0</v>
      </c>
      <c r="H649">
        <v>0</v>
      </c>
      <c r="I649" t="s">
        <v>34</v>
      </c>
      <c r="J649" t="s">
        <v>28</v>
      </c>
      <c r="K649" t="s">
        <v>28</v>
      </c>
      <c r="L649" t="s">
        <v>28</v>
      </c>
      <c r="M649" t="s">
        <v>28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33</v>
      </c>
      <c r="T649">
        <v>0</v>
      </c>
      <c r="V649">
        <v>53</v>
      </c>
      <c r="W649">
        <v>102</v>
      </c>
    </row>
    <row r="650" spans="1:23" x14ac:dyDescent="0.25">
      <c r="A650" t="s">
        <v>198</v>
      </c>
      <c r="C650" t="s">
        <v>26</v>
      </c>
      <c r="E650">
        <v>29</v>
      </c>
      <c r="F650">
        <v>69.338806000000005</v>
      </c>
      <c r="G650">
        <v>0</v>
      </c>
      <c r="H650">
        <v>0</v>
      </c>
      <c r="I650" t="s">
        <v>34</v>
      </c>
      <c r="J650" t="s">
        <v>28</v>
      </c>
      <c r="K650" t="s">
        <v>28</v>
      </c>
      <c r="L650" t="s">
        <v>28</v>
      </c>
      <c r="M650" t="s">
        <v>28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33</v>
      </c>
      <c r="T650">
        <v>0</v>
      </c>
      <c r="V650">
        <v>53</v>
      </c>
      <c r="W650">
        <v>103</v>
      </c>
    </row>
    <row r="651" spans="1:23" x14ac:dyDescent="0.25">
      <c r="A651" t="s">
        <v>198</v>
      </c>
      <c r="C651" t="s">
        <v>26</v>
      </c>
      <c r="E651">
        <v>30</v>
      </c>
      <c r="F651">
        <v>69.338806000000005</v>
      </c>
      <c r="G651">
        <v>0</v>
      </c>
      <c r="H651">
        <v>0</v>
      </c>
      <c r="I651" t="s">
        <v>34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33</v>
      </c>
      <c r="T651">
        <v>0</v>
      </c>
      <c r="V651">
        <v>53</v>
      </c>
      <c r="W651">
        <v>106</v>
      </c>
    </row>
    <row r="652" spans="1:23" x14ac:dyDescent="0.25">
      <c r="A652" t="s">
        <v>198</v>
      </c>
      <c r="C652" t="s">
        <v>26</v>
      </c>
      <c r="E652">
        <v>30</v>
      </c>
      <c r="F652">
        <v>69.338806000000005</v>
      </c>
      <c r="G652">
        <v>0</v>
      </c>
      <c r="H652">
        <v>0</v>
      </c>
      <c r="I652" t="s">
        <v>34</v>
      </c>
      <c r="J652" t="s">
        <v>38</v>
      </c>
      <c r="K652" t="s">
        <v>28</v>
      </c>
      <c r="L652" t="s">
        <v>28</v>
      </c>
      <c r="M652" t="s">
        <v>28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33</v>
      </c>
      <c r="T652">
        <v>0</v>
      </c>
      <c r="V652">
        <v>52</v>
      </c>
      <c r="W652">
        <v>101</v>
      </c>
    </row>
    <row r="653" spans="1:23" x14ac:dyDescent="0.25">
      <c r="A653" t="s">
        <v>198</v>
      </c>
      <c r="C653" t="s">
        <v>26</v>
      </c>
      <c r="E653">
        <v>30</v>
      </c>
      <c r="F653">
        <v>69.338806000000005</v>
      </c>
      <c r="G653">
        <v>0</v>
      </c>
      <c r="H653">
        <v>0</v>
      </c>
      <c r="I653" t="s">
        <v>34</v>
      </c>
      <c r="J653" t="s">
        <v>28</v>
      </c>
      <c r="K653" t="s">
        <v>28</v>
      </c>
      <c r="L653" t="s">
        <v>28</v>
      </c>
      <c r="M653" t="s">
        <v>28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33</v>
      </c>
      <c r="T653">
        <v>0</v>
      </c>
      <c r="V653">
        <v>53</v>
      </c>
      <c r="W653">
        <v>104</v>
      </c>
    </row>
    <row r="654" spans="1:23" x14ac:dyDescent="0.25">
      <c r="A654" t="s">
        <v>198</v>
      </c>
      <c r="C654" t="s">
        <v>26</v>
      </c>
      <c r="E654">
        <v>27</v>
      </c>
      <c r="F654">
        <v>69.338806000000005</v>
      </c>
      <c r="G654">
        <v>0</v>
      </c>
      <c r="H654">
        <v>0</v>
      </c>
      <c r="I654" t="s">
        <v>34</v>
      </c>
      <c r="J654" t="s">
        <v>38</v>
      </c>
      <c r="K654" t="s">
        <v>28</v>
      </c>
      <c r="L654" t="s">
        <v>28</v>
      </c>
      <c r="M654" t="s">
        <v>28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33</v>
      </c>
      <c r="T654">
        <v>0</v>
      </c>
      <c r="V654">
        <v>53</v>
      </c>
      <c r="W654">
        <v>101</v>
      </c>
    </row>
    <row r="655" spans="1:23" x14ac:dyDescent="0.25">
      <c r="A655" t="s">
        <v>198</v>
      </c>
      <c r="C655" t="s">
        <v>26</v>
      </c>
      <c r="E655">
        <v>29</v>
      </c>
      <c r="F655">
        <v>69.338806000000005</v>
      </c>
      <c r="G655">
        <v>0</v>
      </c>
      <c r="H655">
        <v>0</v>
      </c>
      <c r="I655" t="s">
        <v>34</v>
      </c>
      <c r="J655" t="s">
        <v>38</v>
      </c>
      <c r="K655" t="s">
        <v>28</v>
      </c>
      <c r="L655" t="s">
        <v>28</v>
      </c>
      <c r="M655" t="s">
        <v>28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33</v>
      </c>
      <c r="T655">
        <v>0</v>
      </c>
      <c r="V655">
        <v>53</v>
      </c>
      <c r="W655">
        <v>106</v>
      </c>
    </row>
    <row r="656" spans="1:23" x14ac:dyDescent="0.25">
      <c r="A656" t="s">
        <v>198</v>
      </c>
      <c r="C656" t="s">
        <v>26</v>
      </c>
      <c r="E656">
        <v>26</v>
      </c>
      <c r="F656">
        <v>69.338806000000005</v>
      </c>
      <c r="G656">
        <v>0</v>
      </c>
      <c r="H656">
        <v>0</v>
      </c>
      <c r="I656" t="s">
        <v>34</v>
      </c>
      <c r="J656" t="s">
        <v>38</v>
      </c>
      <c r="K656" t="s">
        <v>28</v>
      </c>
      <c r="L656" t="s">
        <v>28</v>
      </c>
      <c r="M656" t="s">
        <v>28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33</v>
      </c>
      <c r="T656">
        <v>0</v>
      </c>
      <c r="V656">
        <v>53</v>
      </c>
      <c r="W656">
        <v>104</v>
      </c>
    </row>
    <row r="657" spans="1:23" x14ac:dyDescent="0.25">
      <c r="A657" t="s">
        <v>198</v>
      </c>
      <c r="C657" t="s">
        <v>26</v>
      </c>
      <c r="E657">
        <v>28</v>
      </c>
      <c r="F657">
        <v>69.338806000000005</v>
      </c>
      <c r="G657">
        <v>0</v>
      </c>
      <c r="H657">
        <v>0</v>
      </c>
      <c r="I657" t="s">
        <v>34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33</v>
      </c>
      <c r="T657">
        <v>0</v>
      </c>
    </row>
    <row r="658" spans="1:23" x14ac:dyDescent="0.25">
      <c r="A658" t="s">
        <v>695</v>
      </c>
      <c r="C658" t="s">
        <v>30</v>
      </c>
      <c r="E658">
        <v>30</v>
      </c>
      <c r="F658">
        <v>73.36345</v>
      </c>
      <c r="G658">
        <v>0</v>
      </c>
      <c r="H658">
        <v>0</v>
      </c>
      <c r="I658" t="s">
        <v>34</v>
      </c>
      <c r="J658" t="s">
        <v>28</v>
      </c>
      <c r="K658" t="s">
        <v>28</v>
      </c>
      <c r="L658" t="s">
        <v>28</v>
      </c>
      <c r="M658" t="s">
        <v>28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34</v>
      </c>
      <c r="T658">
        <v>0</v>
      </c>
      <c r="V658">
        <v>72</v>
      </c>
      <c r="W658">
        <v>219</v>
      </c>
    </row>
    <row r="659" spans="1:23" x14ac:dyDescent="0.25">
      <c r="A659" t="s">
        <v>695</v>
      </c>
      <c r="C659" t="s">
        <v>30</v>
      </c>
      <c r="E659">
        <v>28</v>
      </c>
      <c r="F659">
        <v>73.36345</v>
      </c>
      <c r="G659">
        <v>0</v>
      </c>
      <c r="H659">
        <v>0</v>
      </c>
      <c r="I659" t="s">
        <v>34</v>
      </c>
      <c r="J659" t="s">
        <v>28</v>
      </c>
      <c r="K659" t="s">
        <v>28</v>
      </c>
      <c r="L659" t="s">
        <v>28</v>
      </c>
      <c r="M659" t="s">
        <v>28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34</v>
      </c>
      <c r="T659">
        <v>0</v>
      </c>
      <c r="V659">
        <v>72</v>
      </c>
      <c r="W659">
        <v>224</v>
      </c>
    </row>
    <row r="660" spans="1:23" x14ac:dyDescent="0.25">
      <c r="A660" t="s">
        <v>695</v>
      </c>
      <c r="C660" t="s">
        <v>30</v>
      </c>
      <c r="E660">
        <v>30</v>
      </c>
      <c r="F660">
        <v>73.36345</v>
      </c>
      <c r="G660">
        <v>0</v>
      </c>
      <c r="H660">
        <v>0</v>
      </c>
      <c r="I660" t="s">
        <v>34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34</v>
      </c>
      <c r="T660">
        <v>0</v>
      </c>
      <c r="W660">
        <v>224</v>
      </c>
    </row>
    <row r="661" spans="1:23" x14ac:dyDescent="0.25">
      <c r="A661" t="s">
        <v>1021</v>
      </c>
      <c r="C661" t="s">
        <v>30</v>
      </c>
      <c r="E661">
        <v>28</v>
      </c>
      <c r="F661">
        <v>73.754959999999997</v>
      </c>
      <c r="G661">
        <v>0</v>
      </c>
      <c r="H661">
        <v>0</v>
      </c>
      <c r="I661" t="s">
        <v>34</v>
      </c>
      <c r="J661" t="s">
        <v>28</v>
      </c>
      <c r="K661" t="s">
        <v>28</v>
      </c>
      <c r="L661" t="s">
        <v>28</v>
      </c>
      <c r="M661" t="s">
        <v>28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0</v>
      </c>
      <c r="V661">
        <v>74</v>
      </c>
      <c r="W661">
        <v>246</v>
      </c>
    </row>
    <row r="662" spans="1:23" x14ac:dyDescent="0.25">
      <c r="A662" t="s">
        <v>1021</v>
      </c>
      <c r="C662" t="s">
        <v>30</v>
      </c>
      <c r="E662">
        <v>26</v>
      </c>
      <c r="F662">
        <v>73.754959999999997</v>
      </c>
      <c r="G662">
        <v>0</v>
      </c>
      <c r="H662">
        <v>0</v>
      </c>
      <c r="I662" t="s">
        <v>34</v>
      </c>
      <c r="J662" t="s">
        <v>80</v>
      </c>
      <c r="K662" t="s">
        <v>42</v>
      </c>
      <c r="L662" t="s">
        <v>28</v>
      </c>
      <c r="M662" t="s">
        <v>28</v>
      </c>
      <c r="N662">
        <v>0</v>
      </c>
      <c r="O662">
        <v>0</v>
      </c>
      <c r="P662">
        <v>0</v>
      </c>
      <c r="Q662">
        <v>0</v>
      </c>
      <c r="R662">
        <v>0</v>
      </c>
      <c r="T662">
        <v>0</v>
      </c>
      <c r="V662">
        <v>74</v>
      </c>
      <c r="W662">
        <v>239</v>
      </c>
    </row>
    <row r="663" spans="1:23" x14ac:dyDescent="0.25">
      <c r="A663" t="s">
        <v>25</v>
      </c>
      <c r="C663" t="s">
        <v>26</v>
      </c>
      <c r="E663">
        <v>21</v>
      </c>
      <c r="F663">
        <v>79.145790000000005</v>
      </c>
      <c r="G663">
        <v>0.5</v>
      </c>
      <c r="H663">
        <v>0.5</v>
      </c>
      <c r="I663" t="s">
        <v>27</v>
      </c>
      <c r="J663" t="s">
        <v>28</v>
      </c>
      <c r="K663" t="s">
        <v>28</v>
      </c>
      <c r="L663" t="s">
        <v>28</v>
      </c>
      <c r="M663" t="s">
        <v>28</v>
      </c>
      <c r="N663">
        <v>0.5</v>
      </c>
      <c r="O663">
        <v>0.5</v>
      </c>
      <c r="P663">
        <v>0.5</v>
      </c>
      <c r="Q663">
        <v>0.5</v>
      </c>
      <c r="R663">
        <v>0</v>
      </c>
      <c r="S663">
        <v>34</v>
      </c>
      <c r="T663">
        <v>2.5</v>
      </c>
      <c r="V663">
        <v>62</v>
      </c>
      <c r="W663">
        <v>142</v>
      </c>
    </row>
    <row r="664" spans="1:23" x14ac:dyDescent="0.25">
      <c r="A664" t="s">
        <v>25</v>
      </c>
      <c r="C664" t="s">
        <v>26</v>
      </c>
      <c r="E664">
        <v>16</v>
      </c>
      <c r="F664">
        <v>79.145790000000005</v>
      </c>
      <c r="G664">
        <v>1</v>
      </c>
      <c r="H664">
        <v>1</v>
      </c>
      <c r="I664" t="s">
        <v>27</v>
      </c>
      <c r="J664" t="s">
        <v>28</v>
      </c>
      <c r="K664" t="s">
        <v>28</v>
      </c>
      <c r="L664" t="s">
        <v>28</v>
      </c>
      <c r="M664" t="s">
        <v>28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34</v>
      </c>
      <c r="T664">
        <v>5</v>
      </c>
      <c r="V664">
        <v>62</v>
      </c>
      <c r="W664">
        <v>129</v>
      </c>
    </row>
    <row r="665" spans="1:23" x14ac:dyDescent="0.25">
      <c r="A665" t="s">
        <v>979</v>
      </c>
      <c r="C665" t="s">
        <v>26</v>
      </c>
      <c r="E665">
        <v>28</v>
      </c>
      <c r="F665">
        <v>69.582480000000004</v>
      </c>
      <c r="G665">
        <v>0</v>
      </c>
      <c r="H665">
        <v>0</v>
      </c>
      <c r="I665" t="s">
        <v>34</v>
      </c>
      <c r="J665" t="s">
        <v>28</v>
      </c>
      <c r="K665" t="s">
        <v>28</v>
      </c>
      <c r="L665" t="s">
        <v>28</v>
      </c>
      <c r="M665" t="s">
        <v>28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34</v>
      </c>
      <c r="T665">
        <v>0</v>
      </c>
      <c r="V665">
        <v>64</v>
      </c>
      <c r="W665">
        <v>174</v>
      </c>
    </row>
    <row r="666" spans="1:23" x14ac:dyDescent="0.25">
      <c r="A666" t="s">
        <v>979</v>
      </c>
      <c r="C666" t="s">
        <v>26</v>
      </c>
      <c r="E666">
        <v>30</v>
      </c>
      <c r="F666">
        <v>69.582480000000004</v>
      </c>
      <c r="G666">
        <v>0</v>
      </c>
      <c r="H666">
        <v>0</v>
      </c>
      <c r="I666" t="s">
        <v>34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34</v>
      </c>
      <c r="T666">
        <v>0</v>
      </c>
      <c r="V666">
        <v>64</v>
      </c>
      <c r="W666">
        <v>172</v>
      </c>
    </row>
    <row r="667" spans="1:23" x14ac:dyDescent="0.25">
      <c r="A667" t="s">
        <v>979</v>
      </c>
      <c r="C667" t="s">
        <v>26</v>
      </c>
      <c r="E667">
        <v>30</v>
      </c>
      <c r="F667">
        <v>69.582480000000004</v>
      </c>
      <c r="G667">
        <v>0</v>
      </c>
      <c r="H667">
        <v>0</v>
      </c>
      <c r="I667" t="s">
        <v>34</v>
      </c>
      <c r="J667" t="s">
        <v>28</v>
      </c>
      <c r="K667" t="s">
        <v>28</v>
      </c>
      <c r="L667" t="s">
        <v>28</v>
      </c>
      <c r="M667" t="s">
        <v>28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34</v>
      </c>
      <c r="T667">
        <v>0</v>
      </c>
      <c r="V667">
        <v>63</v>
      </c>
      <c r="W667">
        <v>173</v>
      </c>
    </row>
    <row r="668" spans="1:23" x14ac:dyDescent="0.25">
      <c r="A668" t="s">
        <v>756</v>
      </c>
      <c r="C668" t="s">
        <v>26</v>
      </c>
      <c r="E668">
        <v>29</v>
      </c>
      <c r="F668">
        <v>56.495552000000004</v>
      </c>
      <c r="G668">
        <v>0</v>
      </c>
      <c r="H668">
        <v>0</v>
      </c>
      <c r="I668" t="s">
        <v>34</v>
      </c>
      <c r="J668" t="s">
        <v>85</v>
      </c>
      <c r="K668" t="s">
        <v>28</v>
      </c>
      <c r="L668" t="s">
        <v>28</v>
      </c>
      <c r="M668" t="s">
        <v>28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33</v>
      </c>
      <c r="T668">
        <v>0</v>
      </c>
      <c r="V668">
        <v>60</v>
      </c>
      <c r="W668">
        <v>127</v>
      </c>
    </row>
    <row r="669" spans="1:23" x14ac:dyDescent="0.25">
      <c r="A669" t="s">
        <v>756</v>
      </c>
      <c r="C669" t="s">
        <v>26</v>
      </c>
      <c r="E669">
        <v>28</v>
      </c>
      <c r="F669">
        <v>56.495552000000004</v>
      </c>
      <c r="G669">
        <v>0</v>
      </c>
      <c r="H669">
        <v>0</v>
      </c>
      <c r="I669" t="s">
        <v>34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33</v>
      </c>
      <c r="T669">
        <v>0</v>
      </c>
      <c r="V669">
        <v>60</v>
      </c>
      <c r="W669">
        <v>132</v>
      </c>
    </row>
    <row r="670" spans="1:23" x14ac:dyDescent="0.25">
      <c r="A670" t="s">
        <v>756</v>
      </c>
      <c r="C670" t="s">
        <v>26</v>
      </c>
      <c r="E670">
        <v>30</v>
      </c>
      <c r="F670">
        <v>56.495552000000004</v>
      </c>
      <c r="G670">
        <v>0</v>
      </c>
      <c r="H670">
        <v>0</v>
      </c>
      <c r="I670" t="s">
        <v>34</v>
      </c>
      <c r="J670" t="s">
        <v>28</v>
      </c>
      <c r="K670" t="s">
        <v>28</v>
      </c>
      <c r="L670" t="s">
        <v>28</v>
      </c>
      <c r="M670" t="s">
        <v>28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33</v>
      </c>
      <c r="T670">
        <v>0</v>
      </c>
      <c r="V670">
        <v>60</v>
      </c>
      <c r="W670">
        <v>123</v>
      </c>
    </row>
    <row r="671" spans="1:23" x14ac:dyDescent="0.25">
      <c r="A671" t="s">
        <v>756</v>
      </c>
      <c r="C671" t="s">
        <v>26</v>
      </c>
      <c r="E671">
        <v>30</v>
      </c>
      <c r="F671">
        <v>56.495552000000004</v>
      </c>
      <c r="G671">
        <v>0</v>
      </c>
      <c r="H671">
        <v>0</v>
      </c>
      <c r="I671" t="s">
        <v>34</v>
      </c>
      <c r="J671" t="s">
        <v>28</v>
      </c>
      <c r="K671" t="s">
        <v>28</v>
      </c>
      <c r="L671" t="s">
        <v>28</v>
      </c>
      <c r="M671" t="s">
        <v>28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33</v>
      </c>
      <c r="T671">
        <v>0</v>
      </c>
      <c r="V671">
        <v>60</v>
      </c>
      <c r="W671">
        <v>122</v>
      </c>
    </row>
    <row r="672" spans="1:23" x14ac:dyDescent="0.25">
      <c r="A672" t="s">
        <v>756</v>
      </c>
      <c r="C672" t="s">
        <v>26</v>
      </c>
      <c r="E672">
        <v>30</v>
      </c>
      <c r="F672">
        <v>56.495552000000004</v>
      </c>
      <c r="G672">
        <v>0</v>
      </c>
      <c r="H672">
        <v>0</v>
      </c>
      <c r="I672" t="s">
        <v>34</v>
      </c>
      <c r="J672" t="s">
        <v>35</v>
      </c>
      <c r="K672" t="s">
        <v>28</v>
      </c>
      <c r="L672" t="s">
        <v>28</v>
      </c>
      <c r="M672" t="s">
        <v>28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33</v>
      </c>
      <c r="T672">
        <v>0</v>
      </c>
      <c r="V672">
        <v>60</v>
      </c>
      <c r="W672">
        <v>124</v>
      </c>
    </row>
    <row r="673" spans="1:23" x14ac:dyDescent="0.25">
      <c r="A673" t="s">
        <v>815</v>
      </c>
      <c r="C673" t="s">
        <v>30</v>
      </c>
      <c r="E673">
        <v>30</v>
      </c>
      <c r="F673">
        <v>65.494865000000004</v>
      </c>
      <c r="G673">
        <v>0</v>
      </c>
      <c r="H673">
        <v>0</v>
      </c>
      <c r="I673" t="s">
        <v>34</v>
      </c>
      <c r="J673" t="s">
        <v>28</v>
      </c>
      <c r="K673" t="s">
        <v>28</v>
      </c>
      <c r="L673" t="s">
        <v>28</v>
      </c>
      <c r="M673" t="s">
        <v>28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33</v>
      </c>
      <c r="T673">
        <v>0</v>
      </c>
      <c r="V673">
        <v>70</v>
      </c>
      <c r="W673">
        <v>166</v>
      </c>
    </row>
    <row r="674" spans="1:23" x14ac:dyDescent="0.25">
      <c r="A674" t="s">
        <v>815</v>
      </c>
      <c r="C674" t="s">
        <v>30</v>
      </c>
      <c r="E674">
        <v>30</v>
      </c>
      <c r="F674">
        <v>65.494865000000004</v>
      </c>
      <c r="G674">
        <v>0</v>
      </c>
      <c r="H674">
        <v>0</v>
      </c>
      <c r="I674" t="s">
        <v>34</v>
      </c>
      <c r="J674" t="s">
        <v>28</v>
      </c>
      <c r="K674" t="s">
        <v>28</v>
      </c>
      <c r="L674" t="s">
        <v>28</v>
      </c>
      <c r="M674" t="s">
        <v>28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33</v>
      </c>
      <c r="T674">
        <v>0</v>
      </c>
      <c r="V674">
        <v>70</v>
      </c>
      <c r="W674">
        <v>173</v>
      </c>
    </row>
    <row r="675" spans="1:23" x14ac:dyDescent="0.25">
      <c r="A675" t="s">
        <v>815</v>
      </c>
      <c r="C675" t="s">
        <v>30</v>
      </c>
      <c r="E675">
        <v>29</v>
      </c>
      <c r="F675">
        <v>65.494865000000004</v>
      </c>
      <c r="G675">
        <v>0</v>
      </c>
      <c r="H675">
        <v>0</v>
      </c>
      <c r="I675" t="s">
        <v>34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33</v>
      </c>
      <c r="T675">
        <v>0</v>
      </c>
      <c r="V675">
        <v>70</v>
      </c>
      <c r="W675">
        <v>169</v>
      </c>
    </row>
    <row r="676" spans="1:23" x14ac:dyDescent="0.25">
      <c r="A676" t="s">
        <v>815</v>
      </c>
      <c r="C676" t="s">
        <v>30</v>
      </c>
      <c r="E676">
        <v>28</v>
      </c>
      <c r="F676">
        <v>65.494865000000004</v>
      </c>
      <c r="G676">
        <v>0</v>
      </c>
      <c r="H676">
        <v>0</v>
      </c>
      <c r="I676" t="s">
        <v>34</v>
      </c>
      <c r="J676" t="s">
        <v>28</v>
      </c>
      <c r="K676" t="s">
        <v>28</v>
      </c>
      <c r="L676" t="s">
        <v>28</v>
      </c>
      <c r="M676" t="s">
        <v>28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33</v>
      </c>
      <c r="T676">
        <v>0</v>
      </c>
      <c r="V676">
        <v>70</v>
      </c>
      <c r="W676">
        <v>161</v>
      </c>
    </row>
    <row r="677" spans="1:23" x14ac:dyDescent="0.25">
      <c r="A677" t="s">
        <v>815</v>
      </c>
      <c r="C677" t="s">
        <v>30</v>
      </c>
      <c r="E677">
        <v>30</v>
      </c>
      <c r="F677">
        <v>65.494865000000004</v>
      </c>
      <c r="G677">
        <v>0</v>
      </c>
      <c r="H677">
        <v>0</v>
      </c>
      <c r="I677" t="s">
        <v>34</v>
      </c>
      <c r="J677" t="s">
        <v>28</v>
      </c>
      <c r="K677" t="s">
        <v>28</v>
      </c>
      <c r="L677" t="s">
        <v>28</v>
      </c>
      <c r="M677" t="s">
        <v>28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33</v>
      </c>
      <c r="T677">
        <v>0</v>
      </c>
      <c r="V677">
        <v>70</v>
      </c>
      <c r="W677">
        <v>165</v>
      </c>
    </row>
    <row r="678" spans="1:23" x14ac:dyDescent="0.25">
      <c r="A678" t="s">
        <v>815</v>
      </c>
      <c r="C678" t="s">
        <v>30</v>
      </c>
      <c r="E678">
        <v>30</v>
      </c>
      <c r="F678">
        <v>65.494865000000004</v>
      </c>
      <c r="G678">
        <v>0</v>
      </c>
      <c r="H678">
        <v>0</v>
      </c>
      <c r="I678" t="s">
        <v>34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33</v>
      </c>
      <c r="T678">
        <v>0</v>
      </c>
    </row>
    <row r="679" spans="1:23" x14ac:dyDescent="0.25">
      <c r="A679" t="s">
        <v>1074</v>
      </c>
      <c r="C679" t="s">
        <v>30</v>
      </c>
      <c r="E679">
        <v>29</v>
      </c>
      <c r="F679">
        <v>78.910330000000002</v>
      </c>
      <c r="G679">
        <v>0.5</v>
      </c>
      <c r="H679">
        <v>0.5</v>
      </c>
      <c r="I679" t="s">
        <v>27</v>
      </c>
      <c r="J679" t="s">
        <v>35</v>
      </c>
      <c r="K679" t="s">
        <v>88</v>
      </c>
      <c r="L679" t="s">
        <v>28</v>
      </c>
      <c r="M679" t="s">
        <v>28</v>
      </c>
      <c r="N679">
        <v>0.5</v>
      </c>
      <c r="O679">
        <v>0.5</v>
      </c>
      <c r="P679">
        <v>0.5</v>
      </c>
      <c r="Q679">
        <v>1</v>
      </c>
      <c r="R679">
        <v>0</v>
      </c>
      <c r="S679">
        <v>33</v>
      </c>
      <c r="T679">
        <v>3</v>
      </c>
      <c r="V679">
        <v>65</v>
      </c>
      <c r="W679">
        <v>173</v>
      </c>
    </row>
    <row r="680" spans="1:23" x14ac:dyDescent="0.25">
      <c r="A680" t="s">
        <v>1074</v>
      </c>
      <c r="C680" t="s">
        <v>30</v>
      </c>
      <c r="E680">
        <v>28</v>
      </c>
      <c r="F680">
        <v>78.910330000000002</v>
      </c>
      <c r="G680">
        <v>0.5</v>
      </c>
      <c r="H680">
        <v>1</v>
      </c>
      <c r="I680" t="s">
        <v>27</v>
      </c>
      <c r="J680" t="s">
        <v>35</v>
      </c>
      <c r="K680" t="s">
        <v>28</v>
      </c>
      <c r="L680" t="s">
        <v>28</v>
      </c>
      <c r="M680" t="s">
        <v>28</v>
      </c>
      <c r="N680">
        <v>0.5</v>
      </c>
      <c r="O680">
        <v>0.5</v>
      </c>
      <c r="P680">
        <v>0.5</v>
      </c>
      <c r="Q680">
        <v>0.5</v>
      </c>
      <c r="R680">
        <v>0</v>
      </c>
      <c r="S680">
        <v>33</v>
      </c>
      <c r="T680">
        <v>3</v>
      </c>
      <c r="V680">
        <v>66</v>
      </c>
      <c r="W680">
        <v>177</v>
      </c>
    </row>
    <row r="681" spans="1:23" x14ac:dyDescent="0.25">
      <c r="A681" t="s">
        <v>1074</v>
      </c>
      <c r="C681" t="s">
        <v>30</v>
      </c>
      <c r="E681">
        <v>28</v>
      </c>
      <c r="F681">
        <v>78.910330000000002</v>
      </c>
      <c r="G681">
        <v>0.5</v>
      </c>
      <c r="H681">
        <v>1</v>
      </c>
      <c r="I681" t="s">
        <v>27</v>
      </c>
      <c r="J681" t="s">
        <v>245</v>
      </c>
      <c r="K681" t="s">
        <v>28</v>
      </c>
      <c r="L681" t="s">
        <v>28</v>
      </c>
      <c r="M681" t="s">
        <v>28</v>
      </c>
      <c r="N681">
        <v>0.5</v>
      </c>
      <c r="O681">
        <v>0.5</v>
      </c>
      <c r="P681">
        <v>0.5</v>
      </c>
      <c r="Q681">
        <v>0</v>
      </c>
      <c r="R681">
        <v>0</v>
      </c>
      <c r="S681">
        <v>33</v>
      </c>
      <c r="T681">
        <v>2.5</v>
      </c>
      <c r="V681">
        <v>65</v>
      </c>
      <c r="W681">
        <v>175</v>
      </c>
    </row>
    <row r="682" spans="1:23" x14ac:dyDescent="0.25">
      <c r="A682" t="s">
        <v>1162</v>
      </c>
      <c r="C682" t="s">
        <v>30</v>
      </c>
      <c r="E682">
        <v>30</v>
      </c>
      <c r="F682">
        <v>71.479804999999999</v>
      </c>
      <c r="G682">
        <v>0</v>
      </c>
      <c r="H682">
        <v>0</v>
      </c>
      <c r="I682" t="s">
        <v>34</v>
      </c>
      <c r="J682" t="s">
        <v>28</v>
      </c>
      <c r="K682" t="s">
        <v>28</v>
      </c>
      <c r="L682" t="s">
        <v>28</v>
      </c>
      <c r="M682" t="s">
        <v>28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34</v>
      </c>
      <c r="T682">
        <v>0</v>
      </c>
      <c r="V682">
        <v>67</v>
      </c>
      <c r="W682">
        <v>179</v>
      </c>
    </row>
    <row r="683" spans="1:23" x14ac:dyDescent="0.25">
      <c r="A683" t="s">
        <v>1162</v>
      </c>
      <c r="C683" t="s">
        <v>30</v>
      </c>
      <c r="E683">
        <v>28</v>
      </c>
      <c r="F683">
        <v>71.479804999999999</v>
      </c>
      <c r="G683">
        <v>0</v>
      </c>
      <c r="H683">
        <v>0</v>
      </c>
      <c r="I683" t="s">
        <v>34</v>
      </c>
      <c r="J683" t="s">
        <v>28</v>
      </c>
      <c r="K683" t="s">
        <v>28</v>
      </c>
      <c r="L683" t="s">
        <v>28</v>
      </c>
      <c r="M683" t="s">
        <v>28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34</v>
      </c>
      <c r="T683">
        <v>0</v>
      </c>
      <c r="V683">
        <v>67</v>
      </c>
      <c r="W683">
        <v>180</v>
      </c>
    </row>
    <row r="684" spans="1:23" x14ac:dyDescent="0.25">
      <c r="A684" t="s">
        <v>1162</v>
      </c>
      <c r="C684" t="s">
        <v>30</v>
      </c>
      <c r="E684">
        <v>28</v>
      </c>
      <c r="F684">
        <v>71.479804999999999</v>
      </c>
      <c r="G684">
        <v>0</v>
      </c>
      <c r="H684">
        <v>0</v>
      </c>
      <c r="I684" t="s">
        <v>34</v>
      </c>
      <c r="J684" t="s">
        <v>35</v>
      </c>
      <c r="K684" t="s">
        <v>28</v>
      </c>
      <c r="L684" t="s">
        <v>28</v>
      </c>
      <c r="M684" t="s">
        <v>28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34</v>
      </c>
      <c r="T684">
        <v>0</v>
      </c>
      <c r="V684">
        <v>67</v>
      </c>
      <c r="W684">
        <v>181</v>
      </c>
    </row>
    <row r="685" spans="1:23" x14ac:dyDescent="0.25">
      <c r="A685" t="s">
        <v>924</v>
      </c>
      <c r="C685" t="s">
        <v>26</v>
      </c>
      <c r="E685">
        <v>26</v>
      </c>
      <c r="F685">
        <v>64.071179999999998</v>
      </c>
      <c r="G685">
        <v>1</v>
      </c>
      <c r="H685">
        <v>0.5</v>
      </c>
      <c r="I685" t="s">
        <v>40</v>
      </c>
      <c r="J685" t="s">
        <v>175</v>
      </c>
      <c r="K685" t="s">
        <v>28</v>
      </c>
      <c r="L685" t="s">
        <v>28</v>
      </c>
      <c r="M685" t="s">
        <v>28</v>
      </c>
      <c r="N685">
        <v>0.5</v>
      </c>
      <c r="O685">
        <v>1</v>
      </c>
      <c r="P685">
        <v>1</v>
      </c>
      <c r="Q685">
        <v>1</v>
      </c>
      <c r="R685">
        <v>0</v>
      </c>
      <c r="S685">
        <v>23</v>
      </c>
      <c r="T685">
        <v>4</v>
      </c>
      <c r="V685">
        <v>65</v>
      </c>
      <c r="W685">
        <v>120</v>
      </c>
    </row>
    <row r="686" spans="1:23" x14ac:dyDescent="0.25">
      <c r="A686" t="s">
        <v>928</v>
      </c>
      <c r="C686" t="s">
        <v>30</v>
      </c>
      <c r="E686">
        <v>30</v>
      </c>
      <c r="F686">
        <v>49.503079999999997</v>
      </c>
      <c r="G686">
        <v>0</v>
      </c>
      <c r="H686">
        <v>0</v>
      </c>
      <c r="I686" t="s">
        <v>34</v>
      </c>
      <c r="J686" t="s">
        <v>28</v>
      </c>
      <c r="K686" t="s">
        <v>28</v>
      </c>
      <c r="L686" t="s">
        <v>28</v>
      </c>
      <c r="M686" t="s">
        <v>28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23</v>
      </c>
      <c r="T686">
        <v>0</v>
      </c>
    </row>
    <row r="687" spans="1:23" x14ac:dyDescent="0.25">
      <c r="A687" t="s">
        <v>928</v>
      </c>
      <c r="C687" t="s">
        <v>30</v>
      </c>
      <c r="E687">
        <v>30</v>
      </c>
      <c r="F687">
        <v>49.503079999999997</v>
      </c>
      <c r="G687">
        <v>0</v>
      </c>
      <c r="H687">
        <v>0</v>
      </c>
      <c r="I687" t="s">
        <v>34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23</v>
      </c>
      <c r="T687">
        <v>0</v>
      </c>
      <c r="V687">
        <v>65</v>
      </c>
      <c r="W687">
        <v>164</v>
      </c>
    </row>
    <row r="688" spans="1:23" x14ac:dyDescent="0.25">
      <c r="A688" t="s">
        <v>928</v>
      </c>
      <c r="C688" t="s">
        <v>30</v>
      </c>
      <c r="E688">
        <v>30</v>
      </c>
      <c r="F688">
        <v>49.503079999999997</v>
      </c>
      <c r="G688">
        <v>0</v>
      </c>
      <c r="H688">
        <v>0</v>
      </c>
      <c r="I688" t="s">
        <v>34</v>
      </c>
      <c r="J688" t="s">
        <v>28</v>
      </c>
      <c r="K688" t="s">
        <v>28</v>
      </c>
      <c r="L688" t="s">
        <v>28</v>
      </c>
      <c r="M688" t="s">
        <v>28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23</v>
      </c>
      <c r="T688">
        <v>0</v>
      </c>
      <c r="V688">
        <v>66</v>
      </c>
      <c r="W688">
        <v>165</v>
      </c>
    </row>
    <row r="689" spans="1:23" x14ac:dyDescent="0.25">
      <c r="A689" t="s">
        <v>928</v>
      </c>
      <c r="C689" t="s">
        <v>30</v>
      </c>
      <c r="E689">
        <v>30</v>
      </c>
      <c r="F689">
        <v>49.503079999999997</v>
      </c>
      <c r="G689">
        <v>0</v>
      </c>
      <c r="H689">
        <v>0</v>
      </c>
      <c r="I689" t="s">
        <v>34</v>
      </c>
      <c r="J689" t="s">
        <v>28</v>
      </c>
      <c r="K689" t="s">
        <v>28</v>
      </c>
      <c r="L689" t="s">
        <v>28</v>
      </c>
      <c r="M689" t="s">
        <v>28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23</v>
      </c>
      <c r="T689">
        <v>0</v>
      </c>
      <c r="V689">
        <v>66</v>
      </c>
      <c r="W689">
        <v>160</v>
      </c>
    </row>
    <row r="690" spans="1:23" x14ac:dyDescent="0.25">
      <c r="A690" t="s">
        <v>928</v>
      </c>
      <c r="C690" t="s">
        <v>30</v>
      </c>
      <c r="E690">
        <v>30</v>
      </c>
      <c r="F690">
        <v>49.503079999999997</v>
      </c>
      <c r="G690">
        <v>0</v>
      </c>
      <c r="H690">
        <v>0</v>
      </c>
      <c r="I690" t="s">
        <v>34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23</v>
      </c>
      <c r="T690">
        <v>0</v>
      </c>
      <c r="V690">
        <v>66</v>
      </c>
      <c r="W690">
        <v>164</v>
      </c>
    </row>
    <row r="691" spans="1:23" x14ac:dyDescent="0.25">
      <c r="A691" t="s">
        <v>547</v>
      </c>
      <c r="C691" t="s">
        <v>30</v>
      </c>
      <c r="E691">
        <v>29</v>
      </c>
      <c r="F691">
        <v>67.446950000000001</v>
      </c>
      <c r="G691">
        <v>0</v>
      </c>
      <c r="H691">
        <v>0</v>
      </c>
      <c r="I691" t="s">
        <v>34</v>
      </c>
      <c r="J691" t="s">
        <v>28</v>
      </c>
      <c r="K691" t="s">
        <v>28</v>
      </c>
      <c r="L691" t="s">
        <v>28</v>
      </c>
      <c r="M691" t="s">
        <v>28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22</v>
      </c>
      <c r="T691">
        <v>0</v>
      </c>
      <c r="V691">
        <v>72</v>
      </c>
      <c r="W691">
        <v>304</v>
      </c>
    </row>
    <row r="692" spans="1:23" x14ac:dyDescent="0.25">
      <c r="A692" t="s">
        <v>547</v>
      </c>
      <c r="C692" t="s">
        <v>30</v>
      </c>
      <c r="E692">
        <v>28</v>
      </c>
      <c r="F692">
        <v>67.446950000000001</v>
      </c>
      <c r="G692">
        <v>0</v>
      </c>
      <c r="H692">
        <v>0</v>
      </c>
      <c r="I692" t="s">
        <v>34</v>
      </c>
      <c r="J692" t="s">
        <v>28</v>
      </c>
      <c r="K692" t="s">
        <v>28</v>
      </c>
      <c r="L692" t="s">
        <v>28</v>
      </c>
      <c r="M692" t="s">
        <v>28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22</v>
      </c>
      <c r="T692">
        <v>0</v>
      </c>
      <c r="V692">
        <v>72</v>
      </c>
      <c r="W692">
        <v>273</v>
      </c>
    </row>
    <row r="693" spans="1:23" x14ac:dyDescent="0.25">
      <c r="A693" t="s">
        <v>547</v>
      </c>
      <c r="C693" t="s">
        <v>30</v>
      </c>
      <c r="E693">
        <v>29</v>
      </c>
      <c r="F693">
        <v>67.446950000000001</v>
      </c>
      <c r="G693">
        <v>0</v>
      </c>
      <c r="H693">
        <v>0</v>
      </c>
      <c r="I693" t="s">
        <v>34</v>
      </c>
      <c r="J693" t="s">
        <v>28</v>
      </c>
      <c r="K693" t="s">
        <v>28</v>
      </c>
      <c r="L693" t="s">
        <v>28</v>
      </c>
      <c r="M693" t="s">
        <v>28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22</v>
      </c>
      <c r="T693">
        <v>0</v>
      </c>
      <c r="V693">
        <v>71</v>
      </c>
      <c r="W693">
        <v>306</v>
      </c>
    </row>
    <row r="694" spans="1:23" x14ac:dyDescent="0.25">
      <c r="A694" t="s">
        <v>547</v>
      </c>
      <c r="C694" t="s">
        <v>30</v>
      </c>
      <c r="E694">
        <v>29</v>
      </c>
      <c r="F694">
        <v>67.446950000000001</v>
      </c>
      <c r="G694">
        <v>0</v>
      </c>
      <c r="H694">
        <v>0</v>
      </c>
      <c r="I694" t="s">
        <v>34</v>
      </c>
      <c r="J694" t="s">
        <v>28</v>
      </c>
      <c r="K694" t="s">
        <v>28</v>
      </c>
      <c r="L694" t="s">
        <v>28</v>
      </c>
      <c r="M694" t="s">
        <v>28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22</v>
      </c>
      <c r="T694">
        <v>0</v>
      </c>
      <c r="V694">
        <v>71</v>
      </c>
      <c r="W694">
        <v>315</v>
      </c>
    </row>
    <row r="695" spans="1:23" x14ac:dyDescent="0.25">
      <c r="A695" t="s">
        <v>547</v>
      </c>
      <c r="C695" t="s">
        <v>30</v>
      </c>
      <c r="E695">
        <v>30</v>
      </c>
      <c r="F695">
        <v>67.446950000000001</v>
      </c>
      <c r="G695">
        <v>0</v>
      </c>
      <c r="H695">
        <v>0</v>
      </c>
      <c r="I695" t="s">
        <v>34</v>
      </c>
      <c r="J695" t="s">
        <v>28</v>
      </c>
      <c r="K695" t="s">
        <v>28</v>
      </c>
      <c r="L695" t="s">
        <v>28</v>
      </c>
      <c r="M695" t="s">
        <v>28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22</v>
      </c>
      <c r="T695">
        <v>0</v>
      </c>
      <c r="V695">
        <v>71</v>
      </c>
      <c r="W695">
        <v>316</v>
      </c>
    </row>
    <row r="696" spans="1:23" x14ac:dyDescent="0.25">
      <c r="A696" t="s">
        <v>547</v>
      </c>
      <c r="C696" t="s">
        <v>30</v>
      </c>
      <c r="E696">
        <v>30</v>
      </c>
      <c r="F696">
        <v>67.446950000000001</v>
      </c>
      <c r="G696">
        <v>0</v>
      </c>
      <c r="H696">
        <v>0</v>
      </c>
      <c r="I696" t="s">
        <v>34</v>
      </c>
      <c r="J696" t="s">
        <v>28</v>
      </c>
      <c r="K696" t="s">
        <v>28</v>
      </c>
      <c r="L696" t="s">
        <v>28</v>
      </c>
      <c r="M696" t="s">
        <v>28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22</v>
      </c>
      <c r="T696">
        <v>0</v>
      </c>
      <c r="V696">
        <v>71</v>
      </c>
      <c r="W696">
        <v>316</v>
      </c>
    </row>
    <row r="697" spans="1:23" x14ac:dyDescent="0.25">
      <c r="A697" t="s">
        <v>547</v>
      </c>
      <c r="C697" t="s">
        <v>30</v>
      </c>
      <c r="E697">
        <v>30</v>
      </c>
      <c r="F697">
        <v>67.446950000000001</v>
      </c>
      <c r="G697">
        <v>0.5</v>
      </c>
      <c r="H697">
        <v>0</v>
      </c>
      <c r="I697" t="s">
        <v>52</v>
      </c>
      <c r="J697" t="s">
        <v>28</v>
      </c>
      <c r="K697" t="s">
        <v>28</v>
      </c>
      <c r="L697" t="s">
        <v>28</v>
      </c>
      <c r="M697" t="s">
        <v>28</v>
      </c>
      <c r="N697">
        <v>0</v>
      </c>
      <c r="O697">
        <v>0</v>
      </c>
      <c r="P697">
        <v>0.5</v>
      </c>
      <c r="Q697">
        <v>0</v>
      </c>
      <c r="R697">
        <v>0</v>
      </c>
      <c r="S697">
        <v>22</v>
      </c>
      <c r="T697">
        <v>0.5</v>
      </c>
      <c r="V697">
        <v>71</v>
      </c>
      <c r="W697">
        <v>288</v>
      </c>
    </row>
    <row r="698" spans="1:23" x14ac:dyDescent="0.25">
      <c r="A698" t="s">
        <v>547</v>
      </c>
      <c r="C698" t="s">
        <v>30</v>
      </c>
      <c r="E698">
        <v>30</v>
      </c>
      <c r="F698">
        <v>67.446950000000001</v>
      </c>
      <c r="G698">
        <v>0</v>
      </c>
      <c r="H698">
        <v>0</v>
      </c>
      <c r="I698" t="s">
        <v>34</v>
      </c>
      <c r="J698" t="s">
        <v>28</v>
      </c>
      <c r="K698" t="s">
        <v>28</v>
      </c>
      <c r="L698" t="s">
        <v>28</v>
      </c>
      <c r="M698" t="s">
        <v>28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22</v>
      </c>
      <c r="T698">
        <v>0</v>
      </c>
      <c r="W698">
        <v>268</v>
      </c>
    </row>
    <row r="699" spans="1:23" x14ac:dyDescent="0.25">
      <c r="A699" t="s">
        <v>547</v>
      </c>
      <c r="C699" t="s">
        <v>30</v>
      </c>
      <c r="E699">
        <v>25</v>
      </c>
      <c r="F699">
        <v>67.446950000000001</v>
      </c>
      <c r="G699">
        <v>0.5</v>
      </c>
      <c r="H699">
        <v>0</v>
      </c>
      <c r="I699" t="s">
        <v>52</v>
      </c>
      <c r="J699" t="s">
        <v>119</v>
      </c>
      <c r="K699" t="s">
        <v>42</v>
      </c>
      <c r="L699" t="s">
        <v>28</v>
      </c>
      <c r="M699" t="s">
        <v>28</v>
      </c>
      <c r="N699">
        <v>0</v>
      </c>
      <c r="O699">
        <v>0</v>
      </c>
      <c r="P699">
        <v>0.5</v>
      </c>
      <c r="Q699">
        <v>0</v>
      </c>
      <c r="R699">
        <v>0</v>
      </c>
      <c r="S699">
        <v>22</v>
      </c>
      <c r="T699">
        <v>0.5</v>
      </c>
      <c r="V699">
        <v>71</v>
      </c>
      <c r="W699">
        <v>286</v>
      </c>
    </row>
    <row r="700" spans="1:23" x14ac:dyDescent="0.25">
      <c r="A700" t="s">
        <v>863</v>
      </c>
      <c r="C700" t="s">
        <v>30</v>
      </c>
      <c r="E700">
        <v>28</v>
      </c>
      <c r="F700">
        <v>77.462010000000006</v>
      </c>
      <c r="G700">
        <v>0</v>
      </c>
      <c r="H700">
        <v>0</v>
      </c>
      <c r="I700" t="s">
        <v>34</v>
      </c>
      <c r="J700" t="s">
        <v>28</v>
      </c>
      <c r="K700" t="s">
        <v>28</v>
      </c>
      <c r="L700" t="s">
        <v>28</v>
      </c>
      <c r="M700" t="s">
        <v>28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34</v>
      </c>
      <c r="T700">
        <v>0</v>
      </c>
    </row>
    <row r="701" spans="1:23" x14ac:dyDescent="0.25">
      <c r="A701" t="s">
        <v>863</v>
      </c>
      <c r="C701" t="s">
        <v>30</v>
      </c>
      <c r="E701">
        <v>27</v>
      </c>
      <c r="F701">
        <v>77.462010000000006</v>
      </c>
      <c r="G701">
        <v>0.5</v>
      </c>
      <c r="H701">
        <v>0</v>
      </c>
      <c r="I701" t="s">
        <v>27</v>
      </c>
      <c r="J701" t="s">
        <v>631</v>
      </c>
      <c r="K701" t="s">
        <v>119</v>
      </c>
      <c r="L701" t="s">
        <v>28</v>
      </c>
      <c r="M701" t="s">
        <v>28</v>
      </c>
      <c r="N701">
        <v>0.5</v>
      </c>
      <c r="O701">
        <v>0.5</v>
      </c>
      <c r="P701">
        <v>0.5</v>
      </c>
      <c r="Q701">
        <v>0</v>
      </c>
      <c r="R701">
        <v>0</v>
      </c>
      <c r="S701">
        <v>34</v>
      </c>
      <c r="T701">
        <v>1.5</v>
      </c>
      <c r="V701">
        <v>67</v>
      </c>
      <c r="W701">
        <v>173</v>
      </c>
    </row>
    <row r="702" spans="1:23" x14ac:dyDescent="0.25">
      <c r="A702" t="s">
        <v>863</v>
      </c>
      <c r="C702" t="s">
        <v>30</v>
      </c>
      <c r="E702">
        <v>28</v>
      </c>
      <c r="F702">
        <v>77.462010000000006</v>
      </c>
      <c r="G702">
        <v>0</v>
      </c>
      <c r="H702">
        <v>0.5</v>
      </c>
      <c r="I702" t="s">
        <v>34</v>
      </c>
      <c r="J702" t="s">
        <v>28</v>
      </c>
      <c r="K702" t="s">
        <v>28</v>
      </c>
      <c r="L702" t="s">
        <v>28</v>
      </c>
      <c r="M702" t="s">
        <v>28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34</v>
      </c>
      <c r="T702">
        <v>0.5</v>
      </c>
      <c r="V702">
        <v>67</v>
      </c>
      <c r="W702">
        <v>161</v>
      </c>
    </row>
    <row r="703" spans="1:23" x14ac:dyDescent="0.25">
      <c r="A703" t="s">
        <v>957</v>
      </c>
      <c r="C703" t="s">
        <v>30</v>
      </c>
      <c r="E703">
        <v>21</v>
      </c>
      <c r="F703">
        <v>70.680359999999993</v>
      </c>
      <c r="G703">
        <v>0</v>
      </c>
      <c r="H703">
        <v>0</v>
      </c>
      <c r="I703" t="s">
        <v>34</v>
      </c>
      <c r="J703" t="s">
        <v>41</v>
      </c>
      <c r="K703" t="s">
        <v>42</v>
      </c>
      <c r="L703" t="s">
        <v>28</v>
      </c>
      <c r="M703" t="s">
        <v>28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34</v>
      </c>
      <c r="T703">
        <v>0</v>
      </c>
      <c r="V703">
        <v>67</v>
      </c>
      <c r="W703">
        <v>194</v>
      </c>
    </row>
    <row r="704" spans="1:23" x14ac:dyDescent="0.25">
      <c r="A704" t="s">
        <v>957</v>
      </c>
      <c r="C704" t="s">
        <v>30</v>
      </c>
      <c r="E704">
        <v>28</v>
      </c>
      <c r="F704">
        <v>70.680359999999993</v>
      </c>
      <c r="G704">
        <v>0</v>
      </c>
      <c r="H704">
        <v>0</v>
      </c>
      <c r="I704" t="s">
        <v>34</v>
      </c>
      <c r="J704" t="s">
        <v>35</v>
      </c>
      <c r="K704" t="s">
        <v>28</v>
      </c>
      <c r="L704" t="s">
        <v>28</v>
      </c>
      <c r="M704" t="s">
        <v>28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34</v>
      </c>
      <c r="T704">
        <v>0</v>
      </c>
      <c r="V704">
        <v>67</v>
      </c>
      <c r="W704">
        <v>190</v>
      </c>
    </row>
    <row r="705" spans="1:23" x14ac:dyDescent="0.25">
      <c r="A705" t="s">
        <v>957</v>
      </c>
      <c r="C705" t="s">
        <v>30</v>
      </c>
      <c r="E705">
        <v>27</v>
      </c>
      <c r="F705">
        <v>70.680359999999993</v>
      </c>
      <c r="G705">
        <v>0</v>
      </c>
      <c r="H705">
        <v>0.5</v>
      </c>
      <c r="I705" t="s">
        <v>34</v>
      </c>
      <c r="J705" t="s">
        <v>41</v>
      </c>
      <c r="K705" t="s">
        <v>42</v>
      </c>
      <c r="L705" t="s">
        <v>28</v>
      </c>
      <c r="M705" t="s">
        <v>28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34</v>
      </c>
      <c r="T705">
        <v>0.5</v>
      </c>
      <c r="V705">
        <v>66</v>
      </c>
      <c r="W705">
        <v>197</v>
      </c>
    </row>
    <row r="706" spans="1:23" x14ac:dyDescent="0.25">
      <c r="A706" t="s">
        <v>957</v>
      </c>
      <c r="C706" t="s">
        <v>30</v>
      </c>
      <c r="E706">
        <v>27</v>
      </c>
      <c r="F706">
        <v>70.680359999999993</v>
      </c>
      <c r="G706">
        <v>0</v>
      </c>
      <c r="H706">
        <v>0</v>
      </c>
      <c r="I706" t="s">
        <v>34</v>
      </c>
      <c r="J706" t="s">
        <v>35</v>
      </c>
      <c r="K706" t="s">
        <v>28</v>
      </c>
      <c r="L706" t="s">
        <v>28</v>
      </c>
      <c r="M706" t="s">
        <v>28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34</v>
      </c>
      <c r="T706">
        <v>0</v>
      </c>
      <c r="V706">
        <v>66</v>
      </c>
      <c r="W706">
        <v>200</v>
      </c>
    </row>
    <row r="707" spans="1:23" x14ac:dyDescent="0.25">
      <c r="A707" t="s">
        <v>957</v>
      </c>
      <c r="C707" t="s">
        <v>30</v>
      </c>
      <c r="E707">
        <v>29</v>
      </c>
      <c r="F707">
        <v>70.680359999999993</v>
      </c>
      <c r="G707">
        <v>0</v>
      </c>
      <c r="H707">
        <v>0</v>
      </c>
      <c r="I707" t="s">
        <v>34</v>
      </c>
      <c r="J707" t="s">
        <v>41</v>
      </c>
      <c r="K707" t="s">
        <v>28</v>
      </c>
      <c r="L707" t="s">
        <v>28</v>
      </c>
      <c r="M707" t="s">
        <v>28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34</v>
      </c>
      <c r="T707">
        <v>0</v>
      </c>
      <c r="V707">
        <v>66</v>
      </c>
      <c r="W707">
        <v>192</v>
      </c>
    </row>
    <row r="708" spans="1:23" x14ac:dyDescent="0.25">
      <c r="A708" t="s">
        <v>957</v>
      </c>
      <c r="C708" t="s">
        <v>30</v>
      </c>
      <c r="E708">
        <v>29</v>
      </c>
      <c r="F708">
        <v>70.680359999999993</v>
      </c>
      <c r="G708">
        <v>0</v>
      </c>
      <c r="H708">
        <v>0</v>
      </c>
      <c r="I708" t="s">
        <v>34</v>
      </c>
      <c r="J708" t="s">
        <v>28</v>
      </c>
      <c r="K708" t="s">
        <v>28</v>
      </c>
      <c r="L708" t="s">
        <v>28</v>
      </c>
      <c r="M708" t="s">
        <v>28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34</v>
      </c>
      <c r="T708">
        <v>0</v>
      </c>
      <c r="V708">
        <v>67</v>
      </c>
      <c r="W708">
        <v>204</v>
      </c>
    </row>
    <row r="709" spans="1:23" x14ac:dyDescent="0.25">
      <c r="A709" t="s">
        <v>217</v>
      </c>
      <c r="C709" t="s">
        <v>26</v>
      </c>
      <c r="E709">
        <v>29</v>
      </c>
      <c r="F709">
        <v>71.132099999999994</v>
      </c>
      <c r="G709">
        <v>0</v>
      </c>
      <c r="H709">
        <v>0</v>
      </c>
      <c r="I709" t="s">
        <v>34</v>
      </c>
      <c r="J709" t="s">
        <v>38</v>
      </c>
      <c r="K709" t="s">
        <v>28</v>
      </c>
      <c r="L709" t="s">
        <v>28</v>
      </c>
      <c r="M709" t="s">
        <v>28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33</v>
      </c>
      <c r="T709">
        <v>0</v>
      </c>
      <c r="V709">
        <v>65</v>
      </c>
      <c r="W709">
        <v>144</v>
      </c>
    </row>
    <row r="710" spans="1:23" x14ac:dyDescent="0.25">
      <c r="A710" t="s">
        <v>217</v>
      </c>
      <c r="C710" t="s">
        <v>26</v>
      </c>
      <c r="E710">
        <v>30</v>
      </c>
      <c r="F710">
        <v>71.132099999999994</v>
      </c>
      <c r="G710">
        <v>0</v>
      </c>
      <c r="H710">
        <v>0</v>
      </c>
      <c r="I710" t="s">
        <v>34</v>
      </c>
      <c r="J710" t="s">
        <v>28</v>
      </c>
      <c r="K710" t="s">
        <v>28</v>
      </c>
      <c r="L710" t="s">
        <v>28</v>
      </c>
      <c r="M710" t="s">
        <v>28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33</v>
      </c>
      <c r="T710">
        <v>0</v>
      </c>
      <c r="V710">
        <v>65</v>
      </c>
      <c r="W710">
        <v>147</v>
      </c>
    </row>
    <row r="711" spans="1:23" x14ac:dyDescent="0.25">
      <c r="A711" t="s">
        <v>217</v>
      </c>
      <c r="C711" t="s">
        <v>26</v>
      </c>
      <c r="E711">
        <v>29</v>
      </c>
      <c r="F711">
        <v>71.132099999999994</v>
      </c>
      <c r="G711">
        <v>0</v>
      </c>
      <c r="H711">
        <v>0</v>
      </c>
      <c r="I711" t="s">
        <v>34</v>
      </c>
      <c r="J711" t="s">
        <v>28</v>
      </c>
      <c r="K711" t="s">
        <v>28</v>
      </c>
      <c r="L711" t="s">
        <v>28</v>
      </c>
      <c r="M711" t="s">
        <v>28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33</v>
      </c>
      <c r="T711">
        <v>0</v>
      </c>
      <c r="V711">
        <v>66</v>
      </c>
      <c r="W711">
        <v>149</v>
      </c>
    </row>
    <row r="712" spans="1:23" x14ac:dyDescent="0.25">
      <c r="A712" t="s">
        <v>217</v>
      </c>
      <c r="C712" t="s">
        <v>26</v>
      </c>
      <c r="E712">
        <v>29</v>
      </c>
      <c r="F712">
        <v>71.132099999999994</v>
      </c>
      <c r="G712">
        <v>0</v>
      </c>
      <c r="H712">
        <v>0</v>
      </c>
      <c r="I712" t="s">
        <v>34</v>
      </c>
      <c r="J712" t="s">
        <v>28</v>
      </c>
      <c r="K712" t="s">
        <v>28</v>
      </c>
      <c r="L712" t="s">
        <v>28</v>
      </c>
      <c r="M712" t="s">
        <v>28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33</v>
      </c>
      <c r="T712">
        <v>0</v>
      </c>
      <c r="V712">
        <v>66</v>
      </c>
      <c r="W712">
        <v>156</v>
      </c>
    </row>
    <row r="713" spans="1:23" x14ac:dyDescent="0.25">
      <c r="A713" t="s">
        <v>217</v>
      </c>
      <c r="C713" t="s">
        <v>26</v>
      </c>
      <c r="E713">
        <v>30</v>
      </c>
      <c r="F713">
        <v>71.132099999999994</v>
      </c>
      <c r="G713">
        <v>0</v>
      </c>
      <c r="H713">
        <v>0</v>
      </c>
      <c r="I713" t="s">
        <v>34</v>
      </c>
      <c r="J713" t="s">
        <v>28</v>
      </c>
      <c r="K713" t="s">
        <v>28</v>
      </c>
      <c r="L713" t="s">
        <v>28</v>
      </c>
      <c r="M713" t="s">
        <v>28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33</v>
      </c>
      <c r="T713">
        <v>0</v>
      </c>
      <c r="V713">
        <v>65</v>
      </c>
      <c r="W713">
        <v>153</v>
      </c>
    </row>
    <row r="714" spans="1:23" x14ac:dyDescent="0.25">
      <c r="A714" t="s">
        <v>217</v>
      </c>
      <c r="C714" t="s">
        <v>26</v>
      </c>
      <c r="E714">
        <v>30</v>
      </c>
      <c r="F714">
        <v>71.132099999999994</v>
      </c>
      <c r="G714">
        <v>0</v>
      </c>
      <c r="H714">
        <v>0</v>
      </c>
      <c r="I714" t="s">
        <v>34</v>
      </c>
      <c r="J714" t="s">
        <v>28</v>
      </c>
      <c r="K714" t="s">
        <v>28</v>
      </c>
      <c r="L714" t="s">
        <v>28</v>
      </c>
      <c r="M714" t="s">
        <v>28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33</v>
      </c>
      <c r="T714">
        <v>0</v>
      </c>
      <c r="V714">
        <v>64</v>
      </c>
      <c r="W714">
        <v>154</v>
      </c>
    </row>
    <row r="715" spans="1:23" x14ac:dyDescent="0.25">
      <c r="A715" t="s">
        <v>217</v>
      </c>
      <c r="C715" t="s">
        <v>26</v>
      </c>
      <c r="E715">
        <v>30</v>
      </c>
      <c r="F715">
        <v>71.132099999999994</v>
      </c>
      <c r="G715">
        <v>0</v>
      </c>
      <c r="H715">
        <v>0</v>
      </c>
      <c r="I715" t="s">
        <v>34</v>
      </c>
      <c r="J715" t="s">
        <v>28</v>
      </c>
      <c r="K715" t="s">
        <v>28</v>
      </c>
      <c r="L715" t="s">
        <v>28</v>
      </c>
      <c r="M715" t="s">
        <v>28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33</v>
      </c>
      <c r="T715">
        <v>0</v>
      </c>
      <c r="V715">
        <v>65</v>
      </c>
      <c r="W715">
        <v>156</v>
      </c>
    </row>
    <row r="716" spans="1:23" x14ac:dyDescent="0.25">
      <c r="A716" t="s">
        <v>217</v>
      </c>
      <c r="C716" t="s">
        <v>26</v>
      </c>
      <c r="E716">
        <v>30</v>
      </c>
      <c r="F716">
        <v>71.132099999999994</v>
      </c>
      <c r="G716">
        <v>0</v>
      </c>
      <c r="H716">
        <v>0</v>
      </c>
      <c r="I716" t="s">
        <v>34</v>
      </c>
      <c r="J716" t="s">
        <v>28</v>
      </c>
      <c r="K716" t="s">
        <v>28</v>
      </c>
      <c r="L716" t="s">
        <v>28</v>
      </c>
      <c r="M716" t="s">
        <v>28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33</v>
      </c>
      <c r="T716">
        <v>0</v>
      </c>
      <c r="V716">
        <v>65</v>
      </c>
      <c r="W716">
        <v>156</v>
      </c>
    </row>
    <row r="717" spans="1:23" x14ac:dyDescent="0.25">
      <c r="A717" t="s">
        <v>217</v>
      </c>
      <c r="C717" t="s">
        <v>26</v>
      </c>
      <c r="E717">
        <v>30</v>
      </c>
      <c r="F717">
        <v>71.132099999999994</v>
      </c>
      <c r="G717">
        <v>0</v>
      </c>
      <c r="H717">
        <v>0</v>
      </c>
      <c r="I717" t="s">
        <v>34</v>
      </c>
      <c r="J717" t="s">
        <v>28</v>
      </c>
      <c r="K717" t="s">
        <v>28</v>
      </c>
      <c r="L717" t="s">
        <v>28</v>
      </c>
      <c r="M717" t="s">
        <v>28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33</v>
      </c>
      <c r="T717">
        <v>0</v>
      </c>
      <c r="V717">
        <v>65</v>
      </c>
      <c r="W717">
        <v>158</v>
      </c>
    </row>
    <row r="718" spans="1:23" x14ac:dyDescent="0.25">
      <c r="A718" t="s">
        <v>217</v>
      </c>
      <c r="C718" t="s">
        <v>26</v>
      </c>
      <c r="E718">
        <v>29</v>
      </c>
      <c r="F718">
        <v>71.132099999999994</v>
      </c>
      <c r="G718">
        <v>0</v>
      </c>
      <c r="H718">
        <v>0</v>
      </c>
      <c r="I718" t="s">
        <v>34</v>
      </c>
      <c r="J718" t="s">
        <v>28</v>
      </c>
      <c r="K718" t="s">
        <v>28</v>
      </c>
      <c r="L718" t="s">
        <v>28</v>
      </c>
      <c r="M718" t="s">
        <v>28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33</v>
      </c>
      <c r="T718">
        <v>0</v>
      </c>
      <c r="V718">
        <v>65</v>
      </c>
      <c r="W718">
        <v>159</v>
      </c>
    </row>
    <row r="719" spans="1:23" x14ac:dyDescent="0.25">
      <c r="A719" t="s">
        <v>217</v>
      </c>
      <c r="C719" t="s">
        <v>26</v>
      </c>
      <c r="E719">
        <v>30</v>
      </c>
      <c r="F719">
        <v>71.132099999999994</v>
      </c>
      <c r="G719">
        <v>0</v>
      </c>
      <c r="H719">
        <v>0</v>
      </c>
      <c r="I719" t="s">
        <v>34</v>
      </c>
      <c r="J719" t="s">
        <v>28</v>
      </c>
      <c r="K719" t="s">
        <v>28</v>
      </c>
      <c r="L719" t="s">
        <v>28</v>
      </c>
      <c r="M719" t="s">
        <v>28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33</v>
      </c>
      <c r="T719">
        <v>0</v>
      </c>
      <c r="V719">
        <v>65</v>
      </c>
      <c r="W719">
        <v>160</v>
      </c>
    </row>
    <row r="720" spans="1:23" x14ac:dyDescent="0.25">
      <c r="A720" t="s">
        <v>1057</v>
      </c>
      <c r="C720" t="s">
        <v>26</v>
      </c>
      <c r="E720">
        <v>29</v>
      </c>
      <c r="F720">
        <v>75.811089999999993</v>
      </c>
      <c r="G720">
        <v>0.5</v>
      </c>
      <c r="H720">
        <v>0.5</v>
      </c>
      <c r="I720" t="s">
        <v>27</v>
      </c>
      <c r="J720" t="s">
        <v>619</v>
      </c>
      <c r="K720" t="s">
        <v>266</v>
      </c>
      <c r="L720" t="s">
        <v>258</v>
      </c>
      <c r="M720" t="s">
        <v>42</v>
      </c>
      <c r="N720">
        <v>1</v>
      </c>
      <c r="O720">
        <v>0</v>
      </c>
      <c r="P720">
        <v>0.5</v>
      </c>
      <c r="Q720">
        <v>0</v>
      </c>
      <c r="R720">
        <v>0</v>
      </c>
      <c r="S720">
        <v>33</v>
      </c>
      <c r="T720">
        <v>2</v>
      </c>
      <c r="V720">
        <v>65</v>
      </c>
      <c r="W720">
        <v>146</v>
      </c>
    </row>
    <row r="721" spans="1:23" x14ac:dyDescent="0.25">
      <c r="A721" t="s">
        <v>216</v>
      </c>
      <c r="C721" t="s">
        <v>26</v>
      </c>
      <c r="E721">
        <v>28</v>
      </c>
      <c r="F721">
        <v>59.663246000000001</v>
      </c>
      <c r="G721">
        <v>0</v>
      </c>
      <c r="H721">
        <v>0</v>
      </c>
      <c r="I721" t="s">
        <v>34</v>
      </c>
      <c r="J721" t="s">
        <v>38</v>
      </c>
      <c r="K721" t="s">
        <v>28</v>
      </c>
      <c r="L721" t="s">
        <v>28</v>
      </c>
      <c r="M721" t="s">
        <v>28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33</v>
      </c>
      <c r="T721">
        <v>0</v>
      </c>
      <c r="W721">
        <v>169</v>
      </c>
    </row>
    <row r="722" spans="1:23" x14ac:dyDescent="0.25">
      <c r="A722" t="s">
        <v>216</v>
      </c>
      <c r="C722" t="s">
        <v>26</v>
      </c>
      <c r="E722">
        <v>30</v>
      </c>
      <c r="F722">
        <v>59.663246000000001</v>
      </c>
      <c r="G722">
        <v>0</v>
      </c>
      <c r="H722">
        <v>0</v>
      </c>
      <c r="I722" t="s">
        <v>34</v>
      </c>
      <c r="J722" t="s">
        <v>38</v>
      </c>
      <c r="K722" t="s">
        <v>28</v>
      </c>
      <c r="L722" t="s">
        <v>28</v>
      </c>
      <c r="M722" t="s">
        <v>28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33</v>
      </c>
      <c r="T722">
        <v>0</v>
      </c>
      <c r="V722">
        <v>65</v>
      </c>
      <c r="W722">
        <v>175</v>
      </c>
    </row>
    <row r="723" spans="1:23" x14ac:dyDescent="0.25">
      <c r="A723" t="s">
        <v>216</v>
      </c>
      <c r="C723" t="s">
        <v>26</v>
      </c>
      <c r="E723">
        <v>27</v>
      </c>
      <c r="F723">
        <v>59.663246000000001</v>
      </c>
      <c r="G723">
        <v>0</v>
      </c>
      <c r="H723">
        <v>0</v>
      </c>
      <c r="I723" t="s">
        <v>34</v>
      </c>
      <c r="J723" t="s">
        <v>28</v>
      </c>
      <c r="K723" t="s">
        <v>28</v>
      </c>
      <c r="L723" t="s">
        <v>28</v>
      </c>
      <c r="M723" t="s">
        <v>28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33</v>
      </c>
      <c r="T723">
        <v>0</v>
      </c>
      <c r="V723">
        <v>65</v>
      </c>
      <c r="W723">
        <v>175</v>
      </c>
    </row>
    <row r="724" spans="1:23" x14ac:dyDescent="0.25">
      <c r="A724" t="s">
        <v>216</v>
      </c>
      <c r="C724" t="s">
        <v>26</v>
      </c>
      <c r="E724">
        <v>30</v>
      </c>
      <c r="F724">
        <v>59.663246000000001</v>
      </c>
      <c r="G724">
        <v>0</v>
      </c>
      <c r="H724">
        <v>0</v>
      </c>
      <c r="I724" t="s">
        <v>34</v>
      </c>
      <c r="J724" t="s">
        <v>28</v>
      </c>
      <c r="K724" t="s">
        <v>28</v>
      </c>
      <c r="L724" t="s">
        <v>28</v>
      </c>
      <c r="M724" t="s">
        <v>28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33</v>
      </c>
      <c r="T724">
        <v>0</v>
      </c>
      <c r="V724">
        <v>65</v>
      </c>
      <c r="W724">
        <v>168</v>
      </c>
    </row>
    <row r="725" spans="1:23" x14ac:dyDescent="0.25">
      <c r="A725" t="s">
        <v>216</v>
      </c>
      <c r="C725" t="s">
        <v>26</v>
      </c>
      <c r="E725">
        <v>30</v>
      </c>
      <c r="F725">
        <v>59.663246000000001</v>
      </c>
      <c r="G725">
        <v>0</v>
      </c>
      <c r="H725">
        <v>0</v>
      </c>
      <c r="I725" t="s">
        <v>34</v>
      </c>
      <c r="J725" t="s">
        <v>38</v>
      </c>
      <c r="K725" t="s">
        <v>28</v>
      </c>
      <c r="L725" t="s">
        <v>28</v>
      </c>
      <c r="M725" t="s">
        <v>28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33</v>
      </c>
      <c r="T725">
        <v>0</v>
      </c>
    </row>
    <row r="726" spans="1:23" x14ac:dyDescent="0.25">
      <c r="A726" t="s">
        <v>216</v>
      </c>
      <c r="C726" t="s">
        <v>26</v>
      </c>
      <c r="E726">
        <v>27</v>
      </c>
      <c r="F726">
        <v>59.663246000000001</v>
      </c>
      <c r="G726">
        <v>0</v>
      </c>
      <c r="H726">
        <v>0</v>
      </c>
      <c r="I726" t="s">
        <v>34</v>
      </c>
      <c r="J726" t="s">
        <v>28</v>
      </c>
      <c r="K726" t="s">
        <v>28</v>
      </c>
      <c r="L726" t="s">
        <v>28</v>
      </c>
      <c r="M726" t="s">
        <v>28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33</v>
      </c>
      <c r="T726">
        <v>0</v>
      </c>
    </row>
    <row r="727" spans="1:23" x14ac:dyDescent="0.25">
      <c r="A727" t="s">
        <v>216</v>
      </c>
      <c r="C727" t="s">
        <v>26</v>
      </c>
      <c r="E727">
        <v>29</v>
      </c>
      <c r="F727">
        <v>59.663246000000001</v>
      </c>
      <c r="G727">
        <v>0</v>
      </c>
      <c r="H727">
        <v>0</v>
      </c>
      <c r="I727" t="s">
        <v>34</v>
      </c>
      <c r="J727" t="s">
        <v>28</v>
      </c>
      <c r="K727" t="s">
        <v>28</v>
      </c>
      <c r="L727" t="s">
        <v>28</v>
      </c>
      <c r="M727" t="s">
        <v>28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33</v>
      </c>
      <c r="T727">
        <v>0</v>
      </c>
    </row>
    <row r="728" spans="1:23" x14ac:dyDescent="0.25">
      <c r="A728" t="s">
        <v>216</v>
      </c>
      <c r="C728" t="s">
        <v>26</v>
      </c>
      <c r="E728">
        <v>29</v>
      </c>
      <c r="F728">
        <v>59.663246000000001</v>
      </c>
      <c r="G728">
        <v>0</v>
      </c>
      <c r="H728">
        <v>0</v>
      </c>
      <c r="I728" t="s">
        <v>34</v>
      </c>
      <c r="J728" t="s">
        <v>28</v>
      </c>
      <c r="K728" t="s">
        <v>28</v>
      </c>
      <c r="L728" t="s">
        <v>28</v>
      </c>
      <c r="M728" t="s">
        <v>28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33</v>
      </c>
      <c r="T728">
        <v>0</v>
      </c>
      <c r="V728">
        <v>65</v>
      </c>
      <c r="W728">
        <v>172</v>
      </c>
    </row>
    <row r="729" spans="1:23" x14ac:dyDescent="0.25">
      <c r="A729" t="s">
        <v>216</v>
      </c>
      <c r="C729" t="s">
        <v>26</v>
      </c>
      <c r="E729">
        <v>28</v>
      </c>
      <c r="F729">
        <v>59.663246000000001</v>
      </c>
      <c r="G729">
        <v>0</v>
      </c>
      <c r="H729">
        <v>0</v>
      </c>
      <c r="I729" t="s">
        <v>34</v>
      </c>
      <c r="J729" t="s">
        <v>38</v>
      </c>
      <c r="K729" t="s">
        <v>28</v>
      </c>
      <c r="L729" t="s">
        <v>28</v>
      </c>
      <c r="M729" t="s">
        <v>28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33</v>
      </c>
      <c r="T729">
        <v>0</v>
      </c>
      <c r="V729">
        <v>65</v>
      </c>
      <c r="W729">
        <v>169</v>
      </c>
    </row>
    <row r="730" spans="1:23" x14ac:dyDescent="0.25">
      <c r="A730" t="s">
        <v>216</v>
      </c>
      <c r="C730" t="s">
        <v>26</v>
      </c>
      <c r="E730">
        <v>28</v>
      </c>
      <c r="F730">
        <v>59.663246000000001</v>
      </c>
      <c r="G730">
        <v>0</v>
      </c>
      <c r="H730">
        <v>0</v>
      </c>
      <c r="I730" t="s">
        <v>34</v>
      </c>
      <c r="J730" t="s">
        <v>28</v>
      </c>
      <c r="K730" t="s">
        <v>28</v>
      </c>
      <c r="L730" t="s">
        <v>28</v>
      </c>
      <c r="M730" t="s">
        <v>28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33</v>
      </c>
      <c r="T730">
        <v>0</v>
      </c>
      <c r="V730">
        <v>65</v>
      </c>
      <c r="W730">
        <v>168</v>
      </c>
    </row>
    <row r="731" spans="1:23" x14ac:dyDescent="0.25">
      <c r="A731" t="s">
        <v>216</v>
      </c>
      <c r="C731" t="s">
        <v>26</v>
      </c>
      <c r="E731">
        <v>29</v>
      </c>
      <c r="F731">
        <v>59.663246000000001</v>
      </c>
      <c r="G731">
        <v>0</v>
      </c>
      <c r="H731">
        <v>0</v>
      </c>
      <c r="I731" t="s">
        <v>34</v>
      </c>
      <c r="J731" t="s">
        <v>38</v>
      </c>
      <c r="K731" t="s">
        <v>28</v>
      </c>
      <c r="L731" t="s">
        <v>28</v>
      </c>
      <c r="M731" t="s">
        <v>28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33</v>
      </c>
      <c r="T731">
        <v>0</v>
      </c>
    </row>
    <row r="732" spans="1:23" x14ac:dyDescent="0.25">
      <c r="A732" t="s">
        <v>231</v>
      </c>
      <c r="C732" t="s">
        <v>30</v>
      </c>
      <c r="E732">
        <v>24</v>
      </c>
      <c r="F732">
        <v>80.325806</v>
      </c>
      <c r="G732">
        <v>0.5</v>
      </c>
      <c r="H732">
        <v>0</v>
      </c>
      <c r="I732" t="s">
        <v>479</v>
      </c>
      <c r="J732" t="s">
        <v>42</v>
      </c>
      <c r="K732" t="s">
        <v>28</v>
      </c>
      <c r="L732" t="s">
        <v>28</v>
      </c>
      <c r="M732" t="s">
        <v>28</v>
      </c>
      <c r="N732">
        <v>0</v>
      </c>
      <c r="O732">
        <v>0</v>
      </c>
      <c r="P732">
        <v>0.5</v>
      </c>
      <c r="Q732">
        <v>0</v>
      </c>
      <c r="R732">
        <v>0</v>
      </c>
      <c r="S732">
        <v>33</v>
      </c>
      <c r="T732">
        <v>0.5</v>
      </c>
      <c r="V732">
        <v>70</v>
      </c>
      <c r="W732">
        <v>183</v>
      </c>
    </row>
    <row r="733" spans="1:23" x14ac:dyDescent="0.25">
      <c r="A733" t="s">
        <v>231</v>
      </c>
      <c r="C733" t="s">
        <v>30</v>
      </c>
      <c r="E733">
        <v>29</v>
      </c>
      <c r="F733">
        <v>80.325806</v>
      </c>
      <c r="G733">
        <v>0.5</v>
      </c>
      <c r="H733">
        <v>0</v>
      </c>
      <c r="I733" t="s">
        <v>27</v>
      </c>
      <c r="J733" t="s">
        <v>28</v>
      </c>
      <c r="K733" t="s">
        <v>28</v>
      </c>
      <c r="L733" t="s">
        <v>28</v>
      </c>
      <c r="M733" t="s">
        <v>28</v>
      </c>
      <c r="N733">
        <v>0</v>
      </c>
      <c r="O733">
        <v>0.5</v>
      </c>
      <c r="P733">
        <v>0.5</v>
      </c>
      <c r="Q733">
        <v>0</v>
      </c>
      <c r="R733">
        <v>0</v>
      </c>
      <c r="S733">
        <v>33</v>
      </c>
      <c r="T733">
        <v>1</v>
      </c>
      <c r="V733">
        <v>70</v>
      </c>
      <c r="W733">
        <v>168</v>
      </c>
    </row>
    <row r="734" spans="1:23" x14ac:dyDescent="0.25">
      <c r="A734" t="s">
        <v>231</v>
      </c>
      <c r="C734" t="s">
        <v>30</v>
      </c>
      <c r="E734">
        <v>25</v>
      </c>
      <c r="F734">
        <v>80.325806</v>
      </c>
      <c r="G734">
        <v>0</v>
      </c>
      <c r="H734">
        <v>0</v>
      </c>
      <c r="I734" t="s">
        <v>34</v>
      </c>
      <c r="J734" t="s">
        <v>232</v>
      </c>
      <c r="K734" t="s">
        <v>28</v>
      </c>
      <c r="L734" t="s">
        <v>28</v>
      </c>
      <c r="M734" t="s">
        <v>28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33</v>
      </c>
      <c r="T734">
        <v>0</v>
      </c>
      <c r="V734">
        <v>70</v>
      </c>
      <c r="W734">
        <v>167</v>
      </c>
    </row>
    <row r="735" spans="1:23" x14ac:dyDescent="0.25">
      <c r="A735" t="s">
        <v>231</v>
      </c>
      <c r="C735" t="s">
        <v>30</v>
      </c>
      <c r="E735">
        <v>28</v>
      </c>
      <c r="F735">
        <v>80.325806</v>
      </c>
      <c r="G735">
        <v>0</v>
      </c>
      <c r="H735">
        <v>0</v>
      </c>
      <c r="I735" t="s">
        <v>34</v>
      </c>
      <c r="J735" t="s">
        <v>232</v>
      </c>
      <c r="K735" t="s">
        <v>28</v>
      </c>
      <c r="L735" t="s">
        <v>28</v>
      </c>
      <c r="M735" t="s">
        <v>28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33</v>
      </c>
      <c r="T735">
        <v>0</v>
      </c>
      <c r="V735">
        <v>70</v>
      </c>
      <c r="W735">
        <v>168</v>
      </c>
    </row>
    <row r="736" spans="1:23" x14ac:dyDescent="0.25">
      <c r="A736" t="s">
        <v>231</v>
      </c>
      <c r="C736" t="s">
        <v>30</v>
      </c>
      <c r="E736">
        <v>25</v>
      </c>
      <c r="F736">
        <v>80.325806</v>
      </c>
      <c r="G736">
        <v>0</v>
      </c>
      <c r="H736">
        <v>0</v>
      </c>
      <c r="I736" t="s">
        <v>34</v>
      </c>
      <c r="J736" t="s">
        <v>232</v>
      </c>
      <c r="K736" t="s">
        <v>28</v>
      </c>
      <c r="L736" t="s">
        <v>28</v>
      </c>
      <c r="M736" t="s">
        <v>28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33</v>
      </c>
      <c r="T736">
        <v>0</v>
      </c>
      <c r="V736">
        <v>70</v>
      </c>
      <c r="W736">
        <v>170</v>
      </c>
    </row>
    <row r="737" spans="1:23" x14ac:dyDescent="0.25">
      <c r="A737" t="s">
        <v>231</v>
      </c>
      <c r="C737" t="s">
        <v>30</v>
      </c>
      <c r="E737">
        <v>23</v>
      </c>
      <c r="F737">
        <v>80.325806</v>
      </c>
      <c r="G737">
        <v>0</v>
      </c>
      <c r="H737">
        <v>0</v>
      </c>
      <c r="I737" t="s">
        <v>34</v>
      </c>
      <c r="J737" t="s">
        <v>28</v>
      </c>
      <c r="K737" t="s">
        <v>28</v>
      </c>
      <c r="L737" t="s">
        <v>28</v>
      </c>
      <c r="M737" t="s">
        <v>28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33</v>
      </c>
      <c r="T737">
        <v>0</v>
      </c>
      <c r="V737">
        <v>70</v>
      </c>
      <c r="W737">
        <v>173</v>
      </c>
    </row>
    <row r="738" spans="1:23" x14ac:dyDescent="0.25">
      <c r="A738" t="s">
        <v>959</v>
      </c>
      <c r="C738" t="s">
        <v>26</v>
      </c>
      <c r="E738">
        <v>28</v>
      </c>
      <c r="F738">
        <v>71.490759999999995</v>
      </c>
      <c r="G738">
        <v>0</v>
      </c>
      <c r="H738">
        <v>0</v>
      </c>
      <c r="I738" t="s">
        <v>34</v>
      </c>
      <c r="J738" t="s">
        <v>41</v>
      </c>
      <c r="K738" t="s">
        <v>28</v>
      </c>
      <c r="L738" t="s">
        <v>28</v>
      </c>
      <c r="M738" t="s">
        <v>28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33</v>
      </c>
      <c r="T738">
        <v>0</v>
      </c>
      <c r="V738">
        <v>59</v>
      </c>
      <c r="W738">
        <v>134</v>
      </c>
    </row>
    <row r="739" spans="1:23" x14ac:dyDescent="0.25">
      <c r="A739" t="s">
        <v>959</v>
      </c>
      <c r="C739" t="s">
        <v>26</v>
      </c>
      <c r="E739">
        <v>28</v>
      </c>
      <c r="F739">
        <v>71.490759999999995</v>
      </c>
      <c r="G739">
        <v>0</v>
      </c>
      <c r="H739">
        <v>0</v>
      </c>
      <c r="I739" t="s">
        <v>34</v>
      </c>
      <c r="J739" t="s">
        <v>41</v>
      </c>
      <c r="K739" t="s">
        <v>28</v>
      </c>
      <c r="L739" t="s">
        <v>28</v>
      </c>
      <c r="M739" t="s">
        <v>28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33</v>
      </c>
      <c r="T739">
        <v>0</v>
      </c>
      <c r="V739">
        <v>59</v>
      </c>
      <c r="W739">
        <v>141</v>
      </c>
    </row>
    <row r="740" spans="1:23" x14ac:dyDescent="0.25">
      <c r="A740" t="s">
        <v>959</v>
      </c>
      <c r="C740" t="s">
        <v>26</v>
      </c>
      <c r="E740">
        <v>30</v>
      </c>
      <c r="F740">
        <v>71.490759999999995</v>
      </c>
      <c r="G740">
        <v>0</v>
      </c>
      <c r="H740">
        <v>0</v>
      </c>
      <c r="I740" t="s">
        <v>34</v>
      </c>
      <c r="J740" t="s">
        <v>42</v>
      </c>
      <c r="K740" t="s">
        <v>28</v>
      </c>
      <c r="L740" t="s">
        <v>28</v>
      </c>
      <c r="M740" t="s">
        <v>28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33</v>
      </c>
      <c r="T740">
        <v>0</v>
      </c>
      <c r="V740">
        <v>58</v>
      </c>
      <c r="W740">
        <v>127</v>
      </c>
    </row>
    <row r="741" spans="1:23" x14ac:dyDescent="0.25">
      <c r="A741" t="s">
        <v>959</v>
      </c>
      <c r="C741" t="s">
        <v>26</v>
      </c>
      <c r="E741">
        <v>29</v>
      </c>
      <c r="F741">
        <v>71.490759999999995</v>
      </c>
      <c r="G741">
        <v>0</v>
      </c>
      <c r="H741">
        <v>0</v>
      </c>
      <c r="I741" t="s">
        <v>34</v>
      </c>
      <c r="J741" t="s">
        <v>41</v>
      </c>
      <c r="K741" t="s">
        <v>28</v>
      </c>
      <c r="L741" t="s">
        <v>28</v>
      </c>
      <c r="M741" t="s">
        <v>28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33</v>
      </c>
      <c r="T741">
        <v>0</v>
      </c>
      <c r="V741">
        <v>58</v>
      </c>
      <c r="W741">
        <v>109</v>
      </c>
    </row>
    <row r="742" spans="1:23" x14ac:dyDescent="0.25">
      <c r="A742" t="s">
        <v>126</v>
      </c>
      <c r="C742" t="s">
        <v>30</v>
      </c>
      <c r="E742">
        <v>30</v>
      </c>
      <c r="F742">
        <v>65.054069999999996</v>
      </c>
      <c r="G742">
        <v>0</v>
      </c>
      <c r="H742">
        <v>0</v>
      </c>
      <c r="I742" t="s">
        <v>34</v>
      </c>
      <c r="J742" t="s">
        <v>28</v>
      </c>
      <c r="K742" t="s">
        <v>28</v>
      </c>
      <c r="L742" t="s">
        <v>28</v>
      </c>
      <c r="M742" t="s">
        <v>28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34</v>
      </c>
      <c r="T742">
        <v>0</v>
      </c>
      <c r="V742">
        <v>72</v>
      </c>
      <c r="W742">
        <v>194</v>
      </c>
    </row>
    <row r="743" spans="1:23" x14ac:dyDescent="0.25">
      <c r="A743" t="s">
        <v>126</v>
      </c>
      <c r="C743" t="s">
        <v>30</v>
      </c>
      <c r="E743">
        <v>28</v>
      </c>
      <c r="F743">
        <v>65.054069999999996</v>
      </c>
      <c r="G743">
        <v>0</v>
      </c>
      <c r="H743">
        <v>0</v>
      </c>
      <c r="I743" t="s">
        <v>34</v>
      </c>
      <c r="J743" t="s">
        <v>28</v>
      </c>
      <c r="K743" t="s">
        <v>28</v>
      </c>
      <c r="L743" t="s">
        <v>28</v>
      </c>
      <c r="M743" t="s">
        <v>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34</v>
      </c>
      <c r="T743">
        <v>0</v>
      </c>
      <c r="V743">
        <v>71</v>
      </c>
      <c r="W743">
        <v>192</v>
      </c>
    </row>
    <row r="744" spans="1:23" x14ac:dyDescent="0.25">
      <c r="A744" t="s">
        <v>126</v>
      </c>
      <c r="C744" t="s">
        <v>30</v>
      </c>
      <c r="E744">
        <v>30</v>
      </c>
      <c r="F744">
        <v>65.054069999999996</v>
      </c>
      <c r="G744">
        <v>0</v>
      </c>
      <c r="H744">
        <v>0</v>
      </c>
      <c r="I744" t="s">
        <v>34</v>
      </c>
      <c r="J744" t="s">
        <v>28</v>
      </c>
      <c r="K744" t="s">
        <v>28</v>
      </c>
      <c r="L744" t="s">
        <v>28</v>
      </c>
      <c r="M744" t="s">
        <v>28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34</v>
      </c>
      <c r="T744">
        <v>0</v>
      </c>
      <c r="W744">
        <v>196</v>
      </c>
    </row>
    <row r="745" spans="1:23" x14ac:dyDescent="0.25">
      <c r="A745" t="s">
        <v>126</v>
      </c>
      <c r="C745" t="s">
        <v>30</v>
      </c>
      <c r="E745">
        <v>30</v>
      </c>
      <c r="F745">
        <v>65.054069999999996</v>
      </c>
      <c r="G745">
        <v>0</v>
      </c>
      <c r="H745">
        <v>0</v>
      </c>
      <c r="I745" t="s">
        <v>34</v>
      </c>
      <c r="J745" t="s">
        <v>28</v>
      </c>
      <c r="K745" t="s">
        <v>28</v>
      </c>
      <c r="L745" t="s">
        <v>28</v>
      </c>
      <c r="M745" t="s">
        <v>28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34</v>
      </c>
      <c r="T745">
        <v>0</v>
      </c>
      <c r="V745">
        <v>71</v>
      </c>
      <c r="W745">
        <v>196</v>
      </c>
    </row>
    <row r="746" spans="1:23" x14ac:dyDescent="0.25">
      <c r="A746" t="s">
        <v>126</v>
      </c>
      <c r="C746" t="s">
        <v>30</v>
      </c>
      <c r="E746">
        <v>27</v>
      </c>
      <c r="F746">
        <v>65.054069999999996</v>
      </c>
      <c r="G746">
        <v>0</v>
      </c>
      <c r="H746">
        <v>0</v>
      </c>
      <c r="I746" t="s">
        <v>34</v>
      </c>
      <c r="J746" t="s">
        <v>38</v>
      </c>
      <c r="K746" t="s">
        <v>28</v>
      </c>
      <c r="L746" t="s">
        <v>28</v>
      </c>
      <c r="M746" t="s">
        <v>28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34</v>
      </c>
      <c r="T746">
        <v>0</v>
      </c>
      <c r="V746">
        <v>72</v>
      </c>
      <c r="W746">
        <v>199</v>
      </c>
    </row>
    <row r="747" spans="1:23" x14ac:dyDescent="0.25">
      <c r="A747" t="s">
        <v>126</v>
      </c>
      <c r="C747" t="s">
        <v>30</v>
      </c>
      <c r="E747">
        <v>30</v>
      </c>
      <c r="F747">
        <v>65.054069999999996</v>
      </c>
      <c r="G747">
        <v>0</v>
      </c>
      <c r="H747">
        <v>0</v>
      </c>
      <c r="I747" t="s">
        <v>34</v>
      </c>
      <c r="J747" t="s">
        <v>38</v>
      </c>
      <c r="K747" t="s">
        <v>28</v>
      </c>
      <c r="L747" t="s">
        <v>28</v>
      </c>
      <c r="M747" t="s">
        <v>28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34</v>
      </c>
      <c r="T747">
        <v>0</v>
      </c>
      <c r="V747">
        <v>72</v>
      </c>
      <c r="W747">
        <v>197</v>
      </c>
    </row>
    <row r="748" spans="1:23" x14ac:dyDescent="0.25">
      <c r="A748" t="s">
        <v>126</v>
      </c>
      <c r="C748" t="s">
        <v>30</v>
      </c>
      <c r="E748">
        <v>30</v>
      </c>
      <c r="F748">
        <v>65.054069999999996</v>
      </c>
      <c r="G748">
        <v>0</v>
      </c>
      <c r="H748">
        <v>0</v>
      </c>
      <c r="I748" t="s">
        <v>34</v>
      </c>
      <c r="J748" t="s">
        <v>38</v>
      </c>
      <c r="K748" t="s">
        <v>28</v>
      </c>
      <c r="L748" t="s">
        <v>28</v>
      </c>
      <c r="M748" t="s">
        <v>28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34</v>
      </c>
      <c r="T748">
        <v>0</v>
      </c>
      <c r="V748">
        <v>71</v>
      </c>
      <c r="W748">
        <v>202</v>
      </c>
    </row>
    <row r="749" spans="1:23" x14ac:dyDescent="0.25">
      <c r="A749" t="s">
        <v>53</v>
      </c>
      <c r="C749" t="s">
        <v>30</v>
      </c>
      <c r="E749">
        <v>29</v>
      </c>
      <c r="F749">
        <v>66.49145</v>
      </c>
      <c r="G749">
        <v>0</v>
      </c>
      <c r="H749">
        <v>0</v>
      </c>
      <c r="I749" t="s">
        <v>34</v>
      </c>
      <c r="J749" t="s">
        <v>41</v>
      </c>
      <c r="K749" t="s">
        <v>28</v>
      </c>
      <c r="L749" t="s">
        <v>28</v>
      </c>
      <c r="M749" t="s">
        <v>28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33</v>
      </c>
      <c r="T749">
        <v>0</v>
      </c>
      <c r="V749">
        <v>72</v>
      </c>
      <c r="W749">
        <v>193</v>
      </c>
    </row>
    <row r="750" spans="1:23" x14ac:dyDescent="0.25">
      <c r="A750" t="s">
        <v>53</v>
      </c>
      <c r="C750" t="s">
        <v>30</v>
      </c>
      <c r="E750">
        <v>30</v>
      </c>
      <c r="F750">
        <v>66.49145</v>
      </c>
      <c r="G750">
        <v>0</v>
      </c>
      <c r="H750">
        <v>0</v>
      </c>
      <c r="I750" t="s">
        <v>34</v>
      </c>
      <c r="J750" t="s">
        <v>28</v>
      </c>
      <c r="K750" t="s">
        <v>28</v>
      </c>
      <c r="L750" t="s">
        <v>28</v>
      </c>
      <c r="M750" t="s">
        <v>28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33</v>
      </c>
      <c r="T750">
        <v>0</v>
      </c>
      <c r="V750">
        <v>72</v>
      </c>
      <c r="W750">
        <v>197</v>
      </c>
    </row>
    <row r="751" spans="1:23" x14ac:dyDescent="0.25">
      <c r="A751" t="s">
        <v>53</v>
      </c>
      <c r="C751" t="s">
        <v>30</v>
      </c>
      <c r="E751">
        <v>29</v>
      </c>
      <c r="F751">
        <v>66.49145</v>
      </c>
      <c r="G751">
        <v>0</v>
      </c>
      <c r="H751">
        <v>0</v>
      </c>
      <c r="I751" t="s">
        <v>34</v>
      </c>
      <c r="J751" t="s">
        <v>35</v>
      </c>
      <c r="K751" t="s">
        <v>28</v>
      </c>
      <c r="L751" t="s">
        <v>28</v>
      </c>
      <c r="M751" t="s">
        <v>28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33</v>
      </c>
      <c r="T751">
        <v>0</v>
      </c>
      <c r="V751">
        <v>72</v>
      </c>
      <c r="W751">
        <v>196</v>
      </c>
    </row>
    <row r="752" spans="1:23" x14ac:dyDescent="0.25">
      <c r="A752" t="s">
        <v>53</v>
      </c>
      <c r="C752" t="s">
        <v>30</v>
      </c>
      <c r="E752">
        <v>30</v>
      </c>
      <c r="F752">
        <v>66.49145</v>
      </c>
      <c r="G752">
        <v>0</v>
      </c>
      <c r="H752">
        <v>0</v>
      </c>
      <c r="I752" t="s">
        <v>34</v>
      </c>
      <c r="J752" t="s">
        <v>28</v>
      </c>
      <c r="K752" t="s">
        <v>28</v>
      </c>
      <c r="L752" t="s">
        <v>28</v>
      </c>
      <c r="M752" t="s">
        <v>28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33</v>
      </c>
      <c r="T752">
        <v>0</v>
      </c>
      <c r="V752">
        <v>72</v>
      </c>
      <c r="W752">
        <v>192</v>
      </c>
    </row>
    <row r="753" spans="1:23" x14ac:dyDescent="0.25">
      <c r="A753" t="s">
        <v>53</v>
      </c>
      <c r="C753" t="s">
        <v>30</v>
      </c>
      <c r="E753">
        <v>29</v>
      </c>
      <c r="F753">
        <v>66.49145</v>
      </c>
      <c r="G753">
        <v>0</v>
      </c>
      <c r="H753">
        <v>0</v>
      </c>
      <c r="I753" t="s">
        <v>34</v>
      </c>
      <c r="J753" t="s">
        <v>41</v>
      </c>
      <c r="K753" t="s">
        <v>28</v>
      </c>
      <c r="L753" t="s">
        <v>28</v>
      </c>
      <c r="M753" t="s">
        <v>28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33</v>
      </c>
      <c r="T753">
        <v>0</v>
      </c>
      <c r="V753">
        <v>72</v>
      </c>
      <c r="W753">
        <v>192</v>
      </c>
    </row>
    <row r="754" spans="1:23" x14ac:dyDescent="0.25">
      <c r="A754" t="s">
        <v>53</v>
      </c>
      <c r="C754" t="s">
        <v>30</v>
      </c>
      <c r="E754">
        <v>26</v>
      </c>
      <c r="F754">
        <v>66.49145</v>
      </c>
      <c r="G754">
        <v>0</v>
      </c>
      <c r="H754">
        <v>0</v>
      </c>
      <c r="I754" t="s">
        <v>34</v>
      </c>
      <c r="J754" t="s">
        <v>28</v>
      </c>
      <c r="K754" t="s">
        <v>28</v>
      </c>
      <c r="L754" t="s">
        <v>28</v>
      </c>
      <c r="M754" t="s">
        <v>28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33</v>
      </c>
      <c r="T754">
        <v>0</v>
      </c>
      <c r="V754">
        <v>72</v>
      </c>
      <c r="W754">
        <v>190</v>
      </c>
    </row>
    <row r="755" spans="1:23" x14ac:dyDescent="0.25">
      <c r="A755" t="s">
        <v>53</v>
      </c>
      <c r="C755" t="s">
        <v>30</v>
      </c>
      <c r="E755">
        <v>27</v>
      </c>
      <c r="F755">
        <v>66.49145</v>
      </c>
      <c r="G755">
        <v>0</v>
      </c>
      <c r="H755">
        <v>0</v>
      </c>
      <c r="I755" t="s">
        <v>34</v>
      </c>
      <c r="J755" t="s">
        <v>35</v>
      </c>
      <c r="K755" t="s">
        <v>42</v>
      </c>
      <c r="L755" t="s">
        <v>28</v>
      </c>
      <c r="M755" t="s">
        <v>28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33</v>
      </c>
      <c r="T755">
        <v>0</v>
      </c>
      <c r="V755">
        <v>72</v>
      </c>
      <c r="W755">
        <v>188</v>
      </c>
    </row>
    <row r="756" spans="1:23" x14ac:dyDescent="0.25">
      <c r="A756" t="s">
        <v>53</v>
      </c>
      <c r="C756" t="s">
        <v>30</v>
      </c>
      <c r="E756">
        <v>29</v>
      </c>
      <c r="F756">
        <v>66.49145</v>
      </c>
      <c r="G756">
        <v>0</v>
      </c>
      <c r="H756">
        <v>0</v>
      </c>
      <c r="I756" t="s">
        <v>34</v>
      </c>
      <c r="J756" t="s">
        <v>35</v>
      </c>
      <c r="K756" t="s">
        <v>42</v>
      </c>
      <c r="L756" t="s">
        <v>28</v>
      </c>
      <c r="M756" t="s">
        <v>28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33</v>
      </c>
      <c r="T756">
        <v>0</v>
      </c>
      <c r="V756">
        <v>72</v>
      </c>
      <c r="W756">
        <v>183</v>
      </c>
    </row>
    <row r="757" spans="1:23" x14ac:dyDescent="0.25">
      <c r="A757" t="s">
        <v>53</v>
      </c>
      <c r="C757" t="s">
        <v>30</v>
      </c>
      <c r="E757">
        <v>29</v>
      </c>
      <c r="F757">
        <v>66.49145</v>
      </c>
      <c r="G757">
        <v>0</v>
      </c>
      <c r="H757">
        <v>0</v>
      </c>
      <c r="I757" t="s">
        <v>34</v>
      </c>
      <c r="J757" t="s">
        <v>35</v>
      </c>
      <c r="K757" t="s">
        <v>42</v>
      </c>
      <c r="L757" t="s">
        <v>28</v>
      </c>
      <c r="M757" t="s">
        <v>28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33</v>
      </c>
      <c r="T757">
        <v>0</v>
      </c>
    </row>
    <row r="758" spans="1:23" x14ac:dyDescent="0.25">
      <c r="A758" t="s">
        <v>211</v>
      </c>
      <c r="C758" t="s">
        <v>26</v>
      </c>
      <c r="E758">
        <v>28</v>
      </c>
      <c r="F758">
        <v>58.929499999999997</v>
      </c>
      <c r="G758">
        <v>0</v>
      </c>
      <c r="H758">
        <v>0</v>
      </c>
      <c r="I758" t="s">
        <v>34</v>
      </c>
      <c r="J758" t="s">
        <v>41</v>
      </c>
      <c r="K758" t="s">
        <v>28</v>
      </c>
      <c r="L758" t="s">
        <v>28</v>
      </c>
      <c r="M758" t="s">
        <v>28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34</v>
      </c>
      <c r="T758">
        <v>0</v>
      </c>
      <c r="W758">
        <v>107</v>
      </c>
    </row>
    <row r="759" spans="1:23" x14ac:dyDescent="0.25">
      <c r="A759" t="s">
        <v>211</v>
      </c>
      <c r="C759" t="s">
        <v>26</v>
      </c>
      <c r="E759">
        <v>29</v>
      </c>
      <c r="F759">
        <v>58.929499999999997</v>
      </c>
      <c r="G759">
        <v>0</v>
      </c>
      <c r="H759">
        <v>0</v>
      </c>
      <c r="I759" t="s">
        <v>34</v>
      </c>
      <c r="J759" t="s">
        <v>28</v>
      </c>
      <c r="K759" t="s">
        <v>28</v>
      </c>
      <c r="L759" t="s">
        <v>28</v>
      </c>
      <c r="M759" t="s">
        <v>28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34</v>
      </c>
      <c r="T759">
        <v>0</v>
      </c>
      <c r="V759">
        <v>62</v>
      </c>
      <c r="W759">
        <v>106</v>
      </c>
    </row>
    <row r="760" spans="1:23" x14ac:dyDescent="0.25">
      <c r="A760" t="s">
        <v>211</v>
      </c>
      <c r="C760" t="s">
        <v>26</v>
      </c>
      <c r="E760">
        <v>30</v>
      </c>
      <c r="F760">
        <v>58.929499999999997</v>
      </c>
      <c r="G760">
        <v>0</v>
      </c>
      <c r="H760">
        <v>0</v>
      </c>
      <c r="I760" t="s">
        <v>34</v>
      </c>
      <c r="J760" t="s">
        <v>28</v>
      </c>
      <c r="K760" t="s">
        <v>28</v>
      </c>
      <c r="L760" t="s">
        <v>28</v>
      </c>
      <c r="M760" t="s">
        <v>28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34</v>
      </c>
      <c r="T760">
        <v>0</v>
      </c>
      <c r="V760">
        <v>62</v>
      </c>
      <c r="W760">
        <v>103</v>
      </c>
    </row>
    <row r="761" spans="1:23" x14ac:dyDescent="0.25">
      <c r="A761" t="s">
        <v>211</v>
      </c>
      <c r="C761" t="s">
        <v>26</v>
      </c>
      <c r="E761">
        <v>30</v>
      </c>
      <c r="F761">
        <v>58.929499999999997</v>
      </c>
      <c r="G761">
        <v>0</v>
      </c>
      <c r="H761">
        <v>0</v>
      </c>
      <c r="I761" t="s">
        <v>34</v>
      </c>
      <c r="J761" t="s">
        <v>28</v>
      </c>
      <c r="K761" t="s">
        <v>28</v>
      </c>
      <c r="L761" t="s">
        <v>28</v>
      </c>
      <c r="M761" t="s">
        <v>28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34</v>
      </c>
      <c r="T761">
        <v>0</v>
      </c>
      <c r="V761">
        <v>62</v>
      </c>
      <c r="W761">
        <v>101</v>
      </c>
    </row>
    <row r="762" spans="1:23" x14ac:dyDescent="0.25">
      <c r="A762" t="s">
        <v>211</v>
      </c>
      <c r="C762" t="s">
        <v>26</v>
      </c>
      <c r="E762">
        <v>30</v>
      </c>
      <c r="F762">
        <v>58.929499999999997</v>
      </c>
      <c r="G762">
        <v>0</v>
      </c>
      <c r="H762">
        <v>0</v>
      </c>
      <c r="I762" t="s">
        <v>34</v>
      </c>
      <c r="J762" t="s">
        <v>28</v>
      </c>
      <c r="K762" t="s">
        <v>28</v>
      </c>
      <c r="L762" t="s">
        <v>28</v>
      </c>
      <c r="M762" t="s">
        <v>28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34</v>
      </c>
      <c r="T762">
        <v>0</v>
      </c>
    </row>
    <row r="763" spans="1:23" x14ac:dyDescent="0.25">
      <c r="A763" t="s">
        <v>211</v>
      </c>
      <c r="C763" t="s">
        <v>26</v>
      </c>
      <c r="E763">
        <v>29</v>
      </c>
      <c r="F763">
        <v>58.929499999999997</v>
      </c>
      <c r="G763">
        <v>0</v>
      </c>
      <c r="H763">
        <v>0</v>
      </c>
      <c r="I763" t="s">
        <v>34</v>
      </c>
      <c r="J763" t="s">
        <v>38</v>
      </c>
      <c r="K763" t="s">
        <v>28</v>
      </c>
      <c r="L763" t="s">
        <v>28</v>
      </c>
      <c r="M763" t="s">
        <v>28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34</v>
      </c>
      <c r="T763">
        <v>0</v>
      </c>
      <c r="V763">
        <v>62</v>
      </c>
      <c r="W763">
        <v>103</v>
      </c>
    </row>
    <row r="764" spans="1:23" x14ac:dyDescent="0.25">
      <c r="A764" t="s">
        <v>211</v>
      </c>
      <c r="C764" t="s">
        <v>26</v>
      </c>
      <c r="E764">
        <v>30</v>
      </c>
      <c r="F764">
        <v>58.929499999999997</v>
      </c>
      <c r="G764">
        <v>0</v>
      </c>
      <c r="H764">
        <v>0</v>
      </c>
      <c r="I764" t="s">
        <v>34</v>
      </c>
      <c r="J764" t="s">
        <v>38</v>
      </c>
      <c r="K764" t="s">
        <v>28</v>
      </c>
      <c r="L764" t="s">
        <v>28</v>
      </c>
      <c r="M764" t="s">
        <v>28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34</v>
      </c>
      <c r="T764">
        <v>0</v>
      </c>
      <c r="V764">
        <v>62</v>
      </c>
      <c r="W764">
        <v>106</v>
      </c>
    </row>
    <row r="765" spans="1:23" x14ac:dyDescent="0.25">
      <c r="A765" t="s">
        <v>211</v>
      </c>
      <c r="C765" t="s">
        <v>26</v>
      </c>
      <c r="E765">
        <v>29</v>
      </c>
      <c r="F765">
        <v>58.929499999999997</v>
      </c>
      <c r="G765">
        <v>0</v>
      </c>
      <c r="H765">
        <v>0</v>
      </c>
      <c r="I765" t="s">
        <v>34</v>
      </c>
      <c r="J765" t="s">
        <v>28</v>
      </c>
      <c r="K765" t="s">
        <v>28</v>
      </c>
      <c r="L765" t="s">
        <v>28</v>
      </c>
      <c r="M765" t="s">
        <v>28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34</v>
      </c>
      <c r="T765">
        <v>0</v>
      </c>
      <c r="V765">
        <v>62</v>
      </c>
      <c r="W765">
        <v>104</v>
      </c>
    </row>
    <row r="766" spans="1:23" x14ac:dyDescent="0.25">
      <c r="A766" t="s">
        <v>341</v>
      </c>
      <c r="C766" t="s">
        <v>30</v>
      </c>
      <c r="E766">
        <v>27</v>
      </c>
      <c r="F766">
        <v>86.669399999999996</v>
      </c>
      <c r="G766">
        <v>0.5</v>
      </c>
      <c r="H766">
        <v>0</v>
      </c>
      <c r="I766" t="s">
        <v>27</v>
      </c>
      <c r="J766" t="s">
        <v>80</v>
      </c>
      <c r="K766" t="s">
        <v>28</v>
      </c>
      <c r="L766" t="s">
        <v>28</v>
      </c>
      <c r="M766" t="s">
        <v>28</v>
      </c>
      <c r="N766">
        <v>0</v>
      </c>
      <c r="O766">
        <v>0.5</v>
      </c>
      <c r="P766">
        <v>0.5</v>
      </c>
      <c r="Q766">
        <v>0.5</v>
      </c>
      <c r="R766">
        <v>0</v>
      </c>
      <c r="S766">
        <v>34</v>
      </c>
      <c r="T766">
        <v>1.5</v>
      </c>
      <c r="W766">
        <v>137</v>
      </c>
    </row>
    <row r="767" spans="1:23" x14ac:dyDescent="0.25">
      <c r="A767" t="s">
        <v>341</v>
      </c>
      <c r="C767" t="s">
        <v>30</v>
      </c>
      <c r="E767">
        <v>27</v>
      </c>
      <c r="F767">
        <v>86.669399999999996</v>
      </c>
      <c r="G767">
        <v>0.5</v>
      </c>
      <c r="H767">
        <v>0</v>
      </c>
      <c r="I767" t="s">
        <v>27</v>
      </c>
      <c r="J767" t="s">
        <v>80</v>
      </c>
      <c r="K767" t="s">
        <v>28</v>
      </c>
      <c r="L767" t="s">
        <v>28</v>
      </c>
      <c r="M767" t="s">
        <v>28</v>
      </c>
      <c r="N767">
        <v>0</v>
      </c>
      <c r="O767">
        <v>0.5</v>
      </c>
      <c r="P767">
        <v>0.5</v>
      </c>
      <c r="Q767">
        <v>0.5</v>
      </c>
      <c r="R767">
        <v>0</v>
      </c>
      <c r="S767">
        <v>34</v>
      </c>
      <c r="T767">
        <v>1.5</v>
      </c>
      <c r="W767">
        <v>137</v>
      </c>
    </row>
    <row r="768" spans="1:23" x14ac:dyDescent="0.25">
      <c r="A768" t="s">
        <v>341</v>
      </c>
      <c r="C768" t="s">
        <v>30</v>
      </c>
      <c r="E768">
        <v>23</v>
      </c>
      <c r="F768">
        <v>86.669399999999996</v>
      </c>
      <c r="G768">
        <v>0.5</v>
      </c>
      <c r="H768">
        <v>0</v>
      </c>
      <c r="I768" t="s">
        <v>27</v>
      </c>
      <c r="J768" t="s">
        <v>35</v>
      </c>
      <c r="K768" t="s">
        <v>28</v>
      </c>
      <c r="L768" t="s">
        <v>28</v>
      </c>
      <c r="M768" t="s">
        <v>28</v>
      </c>
      <c r="N768">
        <v>0.5</v>
      </c>
      <c r="O768">
        <v>0.5</v>
      </c>
      <c r="P768">
        <v>0.5</v>
      </c>
      <c r="Q768">
        <v>0.5</v>
      </c>
      <c r="R768">
        <v>0</v>
      </c>
      <c r="S768">
        <v>34</v>
      </c>
      <c r="T768">
        <v>2</v>
      </c>
      <c r="V768">
        <v>63</v>
      </c>
      <c r="W768">
        <v>134</v>
      </c>
    </row>
    <row r="769" spans="1:23" x14ac:dyDescent="0.25">
      <c r="A769" t="s">
        <v>341</v>
      </c>
      <c r="C769" t="s">
        <v>30</v>
      </c>
      <c r="E769">
        <v>26</v>
      </c>
      <c r="F769">
        <v>86.669399999999996</v>
      </c>
      <c r="G769">
        <v>1</v>
      </c>
      <c r="H769">
        <v>2</v>
      </c>
      <c r="I769" t="s">
        <v>27</v>
      </c>
      <c r="J769" t="s">
        <v>28</v>
      </c>
      <c r="K769" t="s">
        <v>28</v>
      </c>
      <c r="L769" t="s">
        <v>28</v>
      </c>
      <c r="M769" t="s">
        <v>28</v>
      </c>
      <c r="N769">
        <v>2</v>
      </c>
      <c r="O769">
        <v>1</v>
      </c>
      <c r="P769">
        <v>1</v>
      </c>
      <c r="Q769">
        <v>1</v>
      </c>
      <c r="R769">
        <v>1</v>
      </c>
      <c r="S769">
        <v>34</v>
      </c>
      <c r="T769">
        <v>7</v>
      </c>
      <c r="V769">
        <v>63</v>
      </c>
      <c r="W769">
        <v>127</v>
      </c>
    </row>
    <row r="770" spans="1:23" x14ac:dyDescent="0.25">
      <c r="A770" t="s">
        <v>341</v>
      </c>
      <c r="C770" t="s">
        <v>30</v>
      </c>
      <c r="E770">
        <v>23</v>
      </c>
      <c r="F770">
        <v>86.669399999999996</v>
      </c>
      <c r="G770">
        <v>0.5</v>
      </c>
      <c r="H770">
        <v>0</v>
      </c>
      <c r="I770" t="s">
        <v>27</v>
      </c>
      <c r="J770" t="s">
        <v>35</v>
      </c>
      <c r="K770" t="s">
        <v>28</v>
      </c>
      <c r="L770" t="s">
        <v>28</v>
      </c>
      <c r="M770" t="s">
        <v>28</v>
      </c>
      <c r="N770">
        <v>0.5</v>
      </c>
      <c r="O770">
        <v>0.5</v>
      </c>
      <c r="P770">
        <v>0.5</v>
      </c>
      <c r="Q770">
        <v>0.5</v>
      </c>
      <c r="R770">
        <v>0</v>
      </c>
      <c r="S770">
        <v>34</v>
      </c>
      <c r="T770">
        <v>2</v>
      </c>
      <c r="V770">
        <v>63</v>
      </c>
      <c r="W770">
        <v>134</v>
      </c>
    </row>
    <row r="771" spans="1:23" x14ac:dyDescent="0.25">
      <c r="A771" t="s">
        <v>341</v>
      </c>
      <c r="C771" t="s">
        <v>30</v>
      </c>
      <c r="E771">
        <v>26</v>
      </c>
      <c r="F771">
        <v>86.669399999999996</v>
      </c>
      <c r="G771">
        <v>1</v>
      </c>
      <c r="H771">
        <v>2</v>
      </c>
      <c r="I771" t="s">
        <v>27</v>
      </c>
      <c r="J771" t="s">
        <v>28</v>
      </c>
      <c r="K771" t="s">
        <v>28</v>
      </c>
      <c r="L771" t="s">
        <v>28</v>
      </c>
      <c r="M771" t="s">
        <v>28</v>
      </c>
      <c r="N771">
        <v>2</v>
      </c>
      <c r="O771">
        <v>1</v>
      </c>
      <c r="P771">
        <v>1</v>
      </c>
      <c r="Q771">
        <v>1</v>
      </c>
      <c r="R771">
        <v>1</v>
      </c>
      <c r="S771">
        <v>34</v>
      </c>
      <c r="T771">
        <v>7</v>
      </c>
      <c r="V771">
        <v>63</v>
      </c>
      <c r="W771">
        <v>127</v>
      </c>
    </row>
    <row r="772" spans="1:23" x14ac:dyDescent="0.25">
      <c r="A772" t="s">
        <v>674</v>
      </c>
      <c r="C772" t="s">
        <v>30</v>
      </c>
      <c r="E772">
        <v>24</v>
      </c>
      <c r="F772">
        <v>68.714579999999998</v>
      </c>
      <c r="G772">
        <v>0.5</v>
      </c>
      <c r="H772">
        <v>0</v>
      </c>
      <c r="I772" t="s">
        <v>203</v>
      </c>
      <c r="J772" t="s">
        <v>386</v>
      </c>
      <c r="K772" t="s">
        <v>28</v>
      </c>
      <c r="L772" t="s">
        <v>28</v>
      </c>
      <c r="M772" t="s">
        <v>28</v>
      </c>
      <c r="N772">
        <v>0</v>
      </c>
      <c r="O772">
        <v>0.5</v>
      </c>
      <c r="P772">
        <v>0.5</v>
      </c>
      <c r="Q772">
        <v>0</v>
      </c>
      <c r="R772">
        <v>0</v>
      </c>
      <c r="S772">
        <v>33</v>
      </c>
      <c r="T772">
        <v>1</v>
      </c>
      <c r="W772">
        <v>210</v>
      </c>
    </row>
    <row r="773" spans="1:23" x14ac:dyDescent="0.25">
      <c r="A773" t="s">
        <v>674</v>
      </c>
      <c r="C773" t="s">
        <v>30</v>
      </c>
      <c r="E773">
        <v>26</v>
      </c>
      <c r="F773">
        <v>68.714579999999998</v>
      </c>
      <c r="G773">
        <v>0.5</v>
      </c>
      <c r="H773">
        <v>0</v>
      </c>
      <c r="I773" t="s">
        <v>203</v>
      </c>
      <c r="J773" t="s">
        <v>706</v>
      </c>
      <c r="K773" t="s">
        <v>147</v>
      </c>
      <c r="L773" t="s">
        <v>28</v>
      </c>
      <c r="M773" t="s">
        <v>28</v>
      </c>
      <c r="N773">
        <v>0</v>
      </c>
      <c r="O773">
        <v>0.5</v>
      </c>
      <c r="P773">
        <v>0.5</v>
      </c>
      <c r="Q773">
        <v>1</v>
      </c>
      <c r="R773">
        <v>0</v>
      </c>
      <c r="S773">
        <v>33</v>
      </c>
      <c r="T773">
        <v>2</v>
      </c>
      <c r="W773">
        <v>205</v>
      </c>
    </row>
    <row r="774" spans="1:23" x14ac:dyDescent="0.25">
      <c r="A774" t="s">
        <v>674</v>
      </c>
      <c r="C774" t="s">
        <v>30</v>
      </c>
      <c r="E774">
        <v>30</v>
      </c>
      <c r="F774">
        <v>68.714579999999998</v>
      </c>
      <c r="G774">
        <v>0</v>
      </c>
      <c r="H774">
        <v>0</v>
      </c>
      <c r="I774" t="s">
        <v>34</v>
      </c>
      <c r="J774" t="s">
        <v>245</v>
      </c>
      <c r="K774" t="s">
        <v>251</v>
      </c>
      <c r="L774" t="s">
        <v>28</v>
      </c>
      <c r="M774" t="s">
        <v>28</v>
      </c>
      <c r="N774">
        <v>0</v>
      </c>
      <c r="O774">
        <v>0.5</v>
      </c>
      <c r="P774">
        <v>0</v>
      </c>
      <c r="Q774">
        <v>0</v>
      </c>
      <c r="R774">
        <v>0</v>
      </c>
      <c r="S774">
        <v>33</v>
      </c>
      <c r="T774">
        <v>0.5</v>
      </c>
      <c r="W774">
        <v>195</v>
      </c>
    </row>
    <row r="775" spans="1:23" x14ac:dyDescent="0.25">
      <c r="A775" t="s">
        <v>674</v>
      </c>
      <c r="C775" t="s">
        <v>30</v>
      </c>
      <c r="E775">
        <v>27</v>
      </c>
      <c r="F775">
        <v>68.714579999999998</v>
      </c>
      <c r="G775">
        <v>0</v>
      </c>
      <c r="H775">
        <v>0</v>
      </c>
      <c r="I775" t="s">
        <v>34</v>
      </c>
      <c r="J775" t="s">
        <v>28</v>
      </c>
      <c r="K775" t="s">
        <v>28</v>
      </c>
      <c r="L775" t="s">
        <v>28</v>
      </c>
      <c r="M775" t="s">
        <v>28</v>
      </c>
      <c r="N775">
        <v>0</v>
      </c>
      <c r="O775">
        <v>0.5</v>
      </c>
      <c r="P775">
        <v>0</v>
      </c>
      <c r="Q775">
        <v>0</v>
      </c>
      <c r="R775">
        <v>0</v>
      </c>
      <c r="S775">
        <v>33</v>
      </c>
      <c r="T775">
        <v>0.5</v>
      </c>
      <c r="W775">
        <v>199</v>
      </c>
    </row>
    <row r="776" spans="1:23" x14ac:dyDescent="0.25">
      <c r="A776" t="s">
        <v>674</v>
      </c>
      <c r="C776" t="s">
        <v>30</v>
      </c>
      <c r="E776">
        <v>28</v>
      </c>
      <c r="F776">
        <v>68.714579999999998</v>
      </c>
      <c r="G776">
        <v>0.5</v>
      </c>
      <c r="H776">
        <v>0</v>
      </c>
      <c r="I776" t="s">
        <v>75</v>
      </c>
      <c r="J776" t="s">
        <v>88</v>
      </c>
      <c r="K776" t="s">
        <v>28</v>
      </c>
      <c r="L776" t="s">
        <v>28</v>
      </c>
      <c r="M776" t="s">
        <v>28</v>
      </c>
      <c r="N776">
        <v>0</v>
      </c>
      <c r="O776">
        <v>0.5</v>
      </c>
      <c r="P776">
        <v>0.5</v>
      </c>
      <c r="Q776">
        <v>0.5</v>
      </c>
      <c r="R776">
        <v>0</v>
      </c>
      <c r="S776">
        <v>33</v>
      </c>
      <c r="T776">
        <v>1.5</v>
      </c>
      <c r="W776">
        <v>209</v>
      </c>
    </row>
    <row r="777" spans="1:23" x14ac:dyDescent="0.25">
      <c r="A777" t="s">
        <v>674</v>
      </c>
      <c r="C777" t="s">
        <v>30</v>
      </c>
      <c r="E777">
        <v>26</v>
      </c>
      <c r="F777">
        <v>68.714579999999998</v>
      </c>
      <c r="G777">
        <v>0.5</v>
      </c>
      <c r="H777">
        <v>0</v>
      </c>
      <c r="I777" t="s">
        <v>706</v>
      </c>
      <c r="J777" t="s">
        <v>147</v>
      </c>
      <c r="K777" t="s">
        <v>245</v>
      </c>
      <c r="L777" t="s">
        <v>41</v>
      </c>
      <c r="M777" t="s">
        <v>28</v>
      </c>
      <c r="N777">
        <v>0</v>
      </c>
      <c r="O777">
        <v>0.5</v>
      </c>
      <c r="P777">
        <v>0.5</v>
      </c>
      <c r="Q777">
        <v>0</v>
      </c>
      <c r="R777">
        <v>0</v>
      </c>
      <c r="S777">
        <v>33</v>
      </c>
      <c r="T777">
        <v>1</v>
      </c>
      <c r="W777">
        <v>193</v>
      </c>
    </row>
    <row r="778" spans="1:23" x14ac:dyDescent="0.25">
      <c r="A778" t="s">
        <v>674</v>
      </c>
      <c r="C778" t="s">
        <v>30</v>
      </c>
      <c r="E778">
        <v>25</v>
      </c>
      <c r="F778">
        <v>68.714579999999998</v>
      </c>
      <c r="G778">
        <v>0.5</v>
      </c>
      <c r="H778">
        <v>0</v>
      </c>
      <c r="I778" t="s">
        <v>179</v>
      </c>
      <c r="J778" t="s">
        <v>44</v>
      </c>
      <c r="K778" t="s">
        <v>245</v>
      </c>
      <c r="L778" t="s">
        <v>41</v>
      </c>
      <c r="M778" t="s">
        <v>28</v>
      </c>
      <c r="N778">
        <v>0</v>
      </c>
      <c r="O778">
        <v>0.5</v>
      </c>
      <c r="P778">
        <v>0.5</v>
      </c>
      <c r="Q778">
        <v>0.5</v>
      </c>
      <c r="R778">
        <v>0</v>
      </c>
      <c r="S778">
        <v>33</v>
      </c>
      <c r="T778">
        <v>1.5</v>
      </c>
      <c r="W778">
        <v>180</v>
      </c>
    </row>
    <row r="779" spans="1:23" x14ac:dyDescent="0.25">
      <c r="A779" t="s">
        <v>674</v>
      </c>
      <c r="C779" t="s">
        <v>30</v>
      </c>
      <c r="E779">
        <v>19</v>
      </c>
      <c r="F779">
        <v>68.714579999999998</v>
      </c>
      <c r="G779">
        <v>0.5</v>
      </c>
      <c r="H779">
        <v>0</v>
      </c>
      <c r="I779" t="s">
        <v>179</v>
      </c>
      <c r="J779" t="s">
        <v>245</v>
      </c>
      <c r="K779" t="s">
        <v>28</v>
      </c>
      <c r="L779" t="s">
        <v>28</v>
      </c>
      <c r="M779" t="s">
        <v>28</v>
      </c>
      <c r="N779">
        <v>0</v>
      </c>
      <c r="O779">
        <v>0.5</v>
      </c>
      <c r="P779">
        <v>0.5</v>
      </c>
      <c r="Q779">
        <v>1</v>
      </c>
      <c r="R779">
        <v>0</v>
      </c>
      <c r="S779">
        <v>33</v>
      </c>
      <c r="T779">
        <v>2</v>
      </c>
      <c r="V779">
        <v>74</v>
      </c>
      <c r="W779">
        <v>188</v>
      </c>
    </row>
    <row r="780" spans="1:23" x14ac:dyDescent="0.25">
      <c r="A780" t="s">
        <v>674</v>
      </c>
      <c r="C780" t="s">
        <v>30</v>
      </c>
      <c r="E780">
        <v>22</v>
      </c>
      <c r="F780">
        <v>68.714579999999998</v>
      </c>
      <c r="G780">
        <v>0.5</v>
      </c>
      <c r="H780">
        <v>0.5</v>
      </c>
      <c r="I780" t="s">
        <v>327</v>
      </c>
      <c r="J780" t="s">
        <v>245</v>
      </c>
      <c r="K780" t="s">
        <v>28</v>
      </c>
      <c r="L780" t="s">
        <v>28</v>
      </c>
      <c r="M780" t="s">
        <v>28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33</v>
      </c>
      <c r="T780">
        <v>3.5</v>
      </c>
      <c r="V780">
        <v>74</v>
      </c>
      <c r="W780">
        <v>180</v>
      </c>
    </row>
    <row r="781" spans="1:23" x14ac:dyDescent="0.25">
      <c r="A781" t="s">
        <v>674</v>
      </c>
      <c r="C781" t="s">
        <v>30</v>
      </c>
      <c r="E781">
        <v>15</v>
      </c>
      <c r="F781">
        <v>68.714579999999998</v>
      </c>
      <c r="G781">
        <v>1</v>
      </c>
      <c r="H781">
        <v>1</v>
      </c>
      <c r="I781" t="s">
        <v>27</v>
      </c>
      <c r="J781" t="s">
        <v>179</v>
      </c>
      <c r="K781" t="s">
        <v>245</v>
      </c>
      <c r="L781" t="s">
        <v>28</v>
      </c>
      <c r="M781" t="s">
        <v>28</v>
      </c>
      <c r="N781">
        <v>0.5</v>
      </c>
      <c r="O781">
        <v>0.5</v>
      </c>
      <c r="P781">
        <v>1</v>
      </c>
      <c r="Q781">
        <v>1</v>
      </c>
      <c r="R781">
        <v>1</v>
      </c>
      <c r="S781">
        <v>33</v>
      </c>
      <c r="T781">
        <v>5</v>
      </c>
      <c r="V781">
        <v>73</v>
      </c>
      <c r="W781">
        <v>176</v>
      </c>
    </row>
    <row r="782" spans="1:23" x14ac:dyDescent="0.25">
      <c r="A782" t="s">
        <v>674</v>
      </c>
      <c r="C782" t="s">
        <v>30</v>
      </c>
      <c r="E782">
        <v>15</v>
      </c>
      <c r="F782">
        <v>68.714579999999998</v>
      </c>
      <c r="G782">
        <v>2</v>
      </c>
      <c r="H782">
        <v>1</v>
      </c>
      <c r="I782" t="s">
        <v>40</v>
      </c>
      <c r="J782" t="s">
        <v>28</v>
      </c>
      <c r="K782" t="s">
        <v>28</v>
      </c>
      <c r="L782" t="s">
        <v>28</v>
      </c>
      <c r="M782" t="s">
        <v>28</v>
      </c>
      <c r="N782">
        <v>2</v>
      </c>
      <c r="O782">
        <v>2</v>
      </c>
      <c r="P782">
        <v>2</v>
      </c>
      <c r="Q782">
        <v>2</v>
      </c>
      <c r="R782">
        <v>1</v>
      </c>
      <c r="S782">
        <v>33</v>
      </c>
      <c r="T782">
        <v>10</v>
      </c>
      <c r="V782">
        <v>73</v>
      </c>
      <c r="W782">
        <v>192</v>
      </c>
    </row>
    <row r="783" spans="1:23" x14ac:dyDescent="0.25">
      <c r="A783" t="s">
        <v>638</v>
      </c>
      <c r="C783" t="s">
        <v>26</v>
      </c>
      <c r="E783">
        <v>29</v>
      </c>
      <c r="F783">
        <v>68.446265999999994</v>
      </c>
      <c r="G783">
        <v>0</v>
      </c>
      <c r="H783">
        <v>0</v>
      </c>
      <c r="I783" t="s">
        <v>34</v>
      </c>
      <c r="J783" t="s">
        <v>28</v>
      </c>
      <c r="K783" t="s">
        <v>28</v>
      </c>
      <c r="L783" t="s">
        <v>28</v>
      </c>
      <c r="M783" t="s">
        <v>28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33</v>
      </c>
      <c r="T783">
        <v>0</v>
      </c>
      <c r="V783">
        <v>62</v>
      </c>
      <c r="W783">
        <v>180</v>
      </c>
    </row>
    <row r="784" spans="1:23" x14ac:dyDescent="0.25">
      <c r="A784" t="s">
        <v>638</v>
      </c>
      <c r="C784" t="s">
        <v>26</v>
      </c>
      <c r="E784">
        <v>30</v>
      </c>
      <c r="F784">
        <v>68.446265999999994</v>
      </c>
      <c r="G784">
        <v>0</v>
      </c>
      <c r="H784">
        <v>0</v>
      </c>
      <c r="I784" t="s">
        <v>34</v>
      </c>
      <c r="J784" t="s">
        <v>28</v>
      </c>
      <c r="K784" t="s">
        <v>28</v>
      </c>
      <c r="L784" t="s">
        <v>28</v>
      </c>
      <c r="M784" t="s">
        <v>28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33</v>
      </c>
      <c r="T784">
        <v>0</v>
      </c>
      <c r="V784">
        <v>62</v>
      </c>
      <c r="W784">
        <v>181</v>
      </c>
    </row>
    <row r="785" spans="1:23" x14ac:dyDescent="0.25">
      <c r="A785" t="s">
        <v>638</v>
      </c>
      <c r="C785" t="s">
        <v>26</v>
      </c>
      <c r="E785">
        <v>30</v>
      </c>
      <c r="F785">
        <v>68.446265999999994</v>
      </c>
      <c r="G785">
        <v>0</v>
      </c>
      <c r="H785">
        <v>0</v>
      </c>
      <c r="I785" t="s">
        <v>34</v>
      </c>
      <c r="J785" t="s">
        <v>28</v>
      </c>
      <c r="K785" t="s">
        <v>28</v>
      </c>
      <c r="L785" t="s">
        <v>28</v>
      </c>
      <c r="M785" t="s">
        <v>28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33</v>
      </c>
      <c r="T785">
        <v>0</v>
      </c>
      <c r="V785">
        <v>62</v>
      </c>
      <c r="W785">
        <v>186</v>
      </c>
    </row>
    <row r="786" spans="1:23" x14ac:dyDescent="0.25">
      <c r="A786" t="s">
        <v>638</v>
      </c>
      <c r="C786" t="s">
        <v>26</v>
      </c>
      <c r="E786">
        <v>30</v>
      </c>
      <c r="F786">
        <v>68.446265999999994</v>
      </c>
      <c r="G786">
        <v>0</v>
      </c>
      <c r="H786">
        <v>0</v>
      </c>
      <c r="I786" t="s">
        <v>34</v>
      </c>
      <c r="J786" t="s">
        <v>28</v>
      </c>
      <c r="K786" t="s">
        <v>28</v>
      </c>
      <c r="L786" t="s">
        <v>28</v>
      </c>
      <c r="M786" t="s">
        <v>28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33</v>
      </c>
      <c r="T786">
        <v>0</v>
      </c>
      <c r="V786">
        <v>62</v>
      </c>
      <c r="W786">
        <v>182</v>
      </c>
    </row>
    <row r="787" spans="1:23" x14ac:dyDescent="0.25">
      <c r="A787" t="s">
        <v>638</v>
      </c>
      <c r="C787" t="s">
        <v>26</v>
      </c>
      <c r="E787">
        <v>29</v>
      </c>
      <c r="F787">
        <v>68.446265999999994</v>
      </c>
      <c r="G787">
        <v>0</v>
      </c>
      <c r="H787">
        <v>0</v>
      </c>
      <c r="I787" t="s">
        <v>34</v>
      </c>
      <c r="J787" t="s">
        <v>28</v>
      </c>
      <c r="K787" t="s">
        <v>28</v>
      </c>
      <c r="L787" t="s">
        <v>28</v>
      </c>
      <c r="M787" t="s">
        <v>28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33</v>
      </c>
      <c r="T787">
        <v>0</v>
      </c>
      <c r="V787">
        <v>61</v>
      </c>
      <c r="W787">
        <v>181</v>
      </c>
    </row>
    <row r="788" spans="1:23" x14ac:dyDescent="0.25">
      <c r="A788" t="s">
        <v>638</v>
      </c>
      <c r="C788" t="s">
        <v>26</v>
      </c>
      <c r="E788">
        <v>29</v>
      </c>
      <c r="F788">
        <v>68.446265999999994</v>
      </c>
      <c r="G788">
        <v>0</v>
      </c>
      <c r="H788">
        <v>0</v>
      </c>
      <c r="I788" t="s">
        <v>34</v>
      </c>
      <c r="J788" t="s">
        <v>28</v>
      </c>
      <c r="K788" t="s">
        <v>28</v>
      </c>
      <c r="L788" t="s">
        <v>28</v>
      </c>
      <c r="M788" t="s">
        <v>28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33</v>
      </c>
      <c r="T788">
        <v>0</v>
      </c>
      <c r="V788">
        <v>62</v>
      </c>
      <c r="W788">
        <v>181</v>
      </c>
    </row>
    <row r="789" spans="1:23" x14ac:dyDescent="0.25">
      <c r="A789" t="s">
        <v>638</v>
      </c>
      <c r="C789" t="s">
        <v>26</v>
      </c>
      <c r="E789">
        <v>29</v>
      </c>
      <c r="F789">
        <v>68.446265999999994</v>
      </c>
      <c r="G789">
        <v>0</v>
      </c>
      <c r="H789">
        <v>0</v>
      </c>
      <c r="I789" t="s">
        <v>34</v>
      </c>
      <c r="J789" t="s">
        <v>28</v>
      </c>
      <c r="K789" t="s">
        <v>28</v>
      </c>
      <c r="L789" t="s">
        <v>28</v>
      </c>
      <c r="M789" t="s">
        <v>28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33</v>
      </c>
      <c r="T789">
        <v>0</v>
      </c>
      <c r="V789">
        <v>61</v>
      </c>
      <c r="W789">
        <v>192</v>
      </c>
    </row>
    <row r="790" spans="1:23" x14ac:dyDescent="0.25">
      <c r="A790" t="s">
        <v>638</v>
      </c>
      <c r="C790" t="s">
        <v>26</v>
      </c>
      <c r="E790">
        <v>26</v>
      </c>
      <c r="F790">
        <v>68.446265999999994</v>
      </c>
      <c r="G790">
        <v>0</v>
      </c>
      <c r="H790">
        <v>0</v>
      </c>
      <c r="I790" t="s">
        <v>34</v>
      </c>
      <c r="J790" t="s">
        <v>28</v>
      </c>
      <c r="K790" t="s">
        <v>28</v>
      </c>
      <c r="L790" t="s">
        <v>28</v>
      </c>
      <c r="M790" t="s">
        <v>28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33</v>
      </c>
      <c r="T790">
        <v>0</v>
      </c>
    </row>
    <row r="791" spans="1:23" x14ac:dyDescent="0.25">
      <c r="A791" t="s">
        <v>1216</v>
      </c>
      <c r="C791" t="s">
        <v>30</v>
      </c>
      <c r="E791">
        <v>23</v>
      </c>
      <c r="F791">
        <v>69.289529999999999</v>
      </c>
      <c r="G791">
        <v>0.5</v>
      </c>
      <c r="H791">
        <v>0.5</v>
      </c>
      <c r="I791" t="s">
        <v>147</v>
      </c>
      <c r="J791" t="s">
        <v>28</v>
      </c>
      <c r="K791" t="s">
        <v>28</v>
      </c>
      <c r="L791" t="s">
        <v>28</v>
      </c>
      <c r="M791" t="s">
        <v>28</v>
      </c>
      <c r="N791">
        <v>0</v>
      </c>
      <c r="O791">
        <v>0.5</v>
      </c>
      <c r="P791">
        <v>0.5</v>
      </c>
      <c r="Q791">
        <v>0.5</v>
      </c>
      <c r="R791">
        <v>0</v>
      </c>
      <c r="S791">
        <v>34</v>
      </c>
      <c r="T791">
        <v>2</v>
      </c>
      <c r="V791">
        <v>74</v>
      </c>
      <c r="W791">
        <v>167</v>
      </c>
    </row>
    <row r="792" spans="1:23" x14ac:dyDescent="0.25">
      <c r="A792" t="s">
        <v>1140</v>
      </c>
      <c r="C792" t="s">
        <v>30</v>
      </c>
      <c r="E792">
        <v>30</v>
      </c>
      <c r="F792">
        <v>76.843260000000001</v>
      </c>
      <c r="G792">
        <v>0</v>
      </c>
      <c r="H792">
        <v>0</v>
      </c>
      <c r="I792" t="s">
        <v>34</v>
      </c>
      <c r="J792" t="s">
        <v>28</v>
      </c>
      <c r="K792" t="s">
        <v>28</v>
      </c>
      <c r="L792" t="s">
        <v>28</v>
      </c>
      <c r="M792" t="s">
        <v>28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24</v>
      </c>
      <c r="T792">
        <v>0</v>
      </c>
      <c r="V792">
        <v>69</v>
      </c>
      <c r="W792">
        <v>152</v>
      </c>
    </row>
    <row r="793" spans="1:23" x14ac:dyDescent="0.25">
      <c r="A793" t="s">
        <v>1140</v>
      </c>
      <c r="C793" t="s">
        <v>30</v>
      </c>
      <c r="E793">
        <v>30</v>
      </c>
      <c r="F793">
        <v>76.843260000000001</v>
      </c>
      <c r="G793">
        <v>0</v>
      </c>
      <c r="H793">
        <v>0</v>
      </c>
      <c r="I793" t="s">
        <v>34</v>
      </c>
      <c r="J793" t="s">
        <v>28</v>
      </c>
      <c r="K793" t="s">
        <v>28</v>
      </c>
      <c r="L793" t="s">
        <v>28</v>
      </c>
      <c r="M793" t="s">
        <v>28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24</v>
      </c>
      <c r="T793">
        <v>0</v>
      </c>
      <c r="V793">
        <v>69</v>
      </c>
      <c r="W793">
        <v>155</v>
      </c>
    </row>
    <row r="794" spans="1:23" x14ac:dyDescent="0.25">
      <c r="A794" t="s">
        <v>1140</v>
      </c>
      <c r="C794" t="s">
        <v>30</v>
      </c>
      <c r="E794">
        <v>30</v>
      </c>
      <c r="F794">
        <v>76.843260000000001</v>
      </c>
      <c r="G794">
        <v>0</v>
      </c>
      <c r="H794">
        <v>0</v>
      </c>
      <c r="I794" t="s">
        <v>34</v>
      </c>
      <c r="J794" t="s">
        <v>28</v>
      </c>
      <c r="K794" t="s">
        <v>28</v>
      </c>
      <c r="L794" t="s">
        <v>28</v>
      </c>
      <c r="M794" t="s">
        <v>28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24</v>
      </c>
      <c r="T794">
        <v>0</v>
      </c>
      <c r="V794">
        <v>70</v>
      </c>
      <c r="W794">
        <v>159</v>
      </c>
    </row>
    <row r="795" spans="1:23" x14ac:dyDescent="0.25">
      <c r="A795" t="s">
        <v>1140</v>
      </c>
      <c r="C795" t="s">
        <v>30</v>
      </c>
      <c r="E795">
        <v>28</v>
      </c>
      <c r="F795">
        <v>76.843260000000001</v>
      </c>
      <c r="G795">
        <v>0</v>
      </c>
      <c r="H795">
        <v>0</v>
      </c>
      <c r="I795" t="s">
        <v>34</v>
      </c>
      <c r="J795" t="s">
        <v>28</v>
      </c>
      <c r="K795" t="s">
        <v>28</v>
      </c>
      <c r="L795" t="s">
        <v>28</v>
      </c>
      <c r="M795" t="s">
        <v>28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24</v>
      </c>
      <c r="T795">
        <v>0</v>
      </c>
      <c r="V795">
        <v>69</v>
      </c>
      <c r="W795">
        <v>158</v>
      </c>
    </row>
    <row r="796" spans="1:23" x14ac:dyDescent="0.25">
      <c r="A796" t="s">
        <v>1140</v>
      </c>
      <c r="C796" t="s">
        <v>30</v>
      </c>
      <c r="E796">
        <v>30</v>
      </c>
      <c r="F796">
        <v>76.843260000000001</v>
      </c>
      <c r="G796">
        <v>0</v>
      </c>
      <c r="H796">
        <v>0</v>
      </c>
      <c r="I796" t="s">
        <v>34</v>
      </c>
      <c r="J796" t="s">
        <v>28</v>
      </c>
      <c r="K796" t="s">
        <v>28</v>
      </c>
      <c r="L796" t="s">
        <v>28</v>
      </c>
      <c r="M796" t="s">
        <v>28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24</v>
      </c>
      <c r="T796">
        <v>0</v>
      </c>
      <c r="V796">
        <v>69</v>
      </c>
      <c r="W796">
        <v>157</v>
      </c>
    </row>
    <row r="797" spans="1:23" x14ac:dyDescent="0.25">
      <c r="A797" t="s">
        <v>330</v>
      </c>
      <c r="C797" t="s">
        <v>26</v>
      </c>
      <c r="E797">
        <v>26</v>
      </c>
      <c r="F797">
        <v>70.045169999999999</v>
      </c>
      <c r="G797">
        <v>0.5</v>
      </c>
      <c r="H797">
        <v>0.5</v>
      </c>
      <c r="I797" t="s">
        <v>27</v>
      </c>
      <c r="J797" t="s">
        <v>28</v>
      </c>
      <c r="K797" t="s">
        <v>28</v>
      </c>
      <c r="L797" t="s">
        <v>28</v>
      </c>
      <c r="M797" t="s">
        <v>28</v>
      </c>
      <c r="N797">
        <v>0.5</v>
      </c>
      <c r="O797">
        <v>0.5</v>
      </c>
      <c r="P797">
        <v>0.5</v>
      </c>
      <c r="Q797">
        <v>0.5</v>
      </c>
      <c r="R797">
        <v>0</v>
      </c>
      <c r="S797">
        <v>34</v>
      </c>
      <c r="T797">
        <v>2.5</v>
      </c>
      <c r="V797">
        <v>62</v>
      </c>
      <c r="W797">
        <v>124</v>
      </c>
    </row>
    <row r="798" spans="1:23" x14ac:dyDescent="0.25">
      <c r="A798" t="s">
        <v>330</v>
      </c>
      <c r="C798" t="s">
        <v>26</v>
      </c>
      <c r="E798">
        <v>28</v>
      </c>
      <c r="F798">
        <v>70.045169999999999</v>
      </c>
      <c r="G798">
        <v>0.5</v>
      </c>
      <c r="H798">
        <v>0.5</v>
      </c>
      <c r="I798" t="s">
        <v>27</v>
      </c>
      <c r="J798" t="s">
        <v>28</v>
      </c>
      <c r="K798" t="s">
        <v>28</v>
      </c>
      <c r="L798" t="s">
        <v>28</v>
      </c>
      <c r="M798" t="s">
        <v>28</v>
      </c>
      <c r="N798">
        <v>0.5</v>
      </c>
      <c r="O798">
        <v>0.5</v>
      </c>
      <c r="P798">
        <v>0.5</v>
      </c>
      <c r="Q798">
        <v>0</v>
      </c>
      <c r="R798">
        <v>0</v>
      </c>
      <c r="S798">
        <v>34</v>
      </c>
      <c r="T798">
        <v>2</v>
      </c>
      <c r="V798">
        <v>62</v>
      </c>
      <c r="W798">
        <v>128</v>
      </c>
    </row>
    <row r="799" spans="1:23" x14ac:dyDescent="0.25">
      <c r="A799" t="s">
        <v>330</v>
      </c>
      <c r="C799" t="s">
        <v>26</v>
      </c>
      <c r="E799">
        <v>27</v>
      </c>
      <c r="F799">
        <v>70.045169999999999</v>
      </c>
      <c r="G799">
        <v>0.5</v>
      </c>
      <c r="H799">
        <v>0.5</v>
      </c>
      <c r="I799" t="s">
        <v>27</v>
      </c>
      <c r="J799" t="s">
        <v>28</v>
      </c>
      <c r="K799" t="s">
        <v>28</v>
      </c>
      <c r="L799" t="s">
        <v>28</v>
      </c>
      <c r="M799" t="s">
        <v>28</v>
      </c>
      <c r="N799">
        <v>0.5</v>
      </c>
      <c r="O799">
        <v>0.5</v>
      </c>
      <c r="P799">
        <v>0.5</v>
      </c>
      <c r="Q799">
        <v>0.5</v>
      </c>
      <c r="R799">
        <v>0</v>
      </c>
      <c r="S799">
        <v>34</v>
      </c>
      <c r="T799">
        <v>2.5</v>
      </c>
      <c r="V799">
        <v>62</v>
      </c>
      <c r="W799">
        <v>125</v>
      </c>
    </row>
    <row r="800" spans="1:23" x14ac:dyDescent="0.25">
      <c r="A800" t="s">
        <v>330</v>
      </c>
      <c r="C800" t="s">
        <v>26</v>
      </c>
      <c r="E800">
        <v>24</v>
      </c>
      <c r="F800">
        <v>70.045169999999999</v>
      </c>
      <c r="G800">
        <v>0.5</v>
      </c>
      <c r="H800">
        <v>0</v>
      </c>
      <c r="I800" t="s">
        <v>27</v>
      </c>
      <c r="J800" t="s">
        <v>28</v>
      </c>
      <c r="K800" t="s">
        <v>28</v>
      </c>
      <c r="L800" t="s">
        <v>28</v>
      </c>
      <c r="M800" t="s">
        <v>28</v>
      </c>
      <c r="N800">
        <v>0.5</v>
      </c>
      <c r="O800">
        <v>0.5</v>
      </c>
      <c r="P800">
        <v>1</v>
      </c>
      <c r="Q800">
        <v>1</v>
      </c>
      <c r="R800">
        <v>0</v>
      </c>
      <c r="S800">
        <v>34</v>
      </c>
      <c r="T800">
        <v>3</v>
      </c>
      <c r="V800">
        <v>61</v>
      </c>
      <c r="W800">
        <v>126</v>
      </c>
    </row>
    <row r="801" spans="1:23" x14ac:dyDescent="0.25">
      <c r="A801" t="s">
        <v>330</v>
      </c>
      <c r="C801" t="s">
        <v>26</v>
      </c>
      <c r="E801">
        <v>24</v>
      </c>
      <c r="F801">
        <v>70.045169999999999</v>
      </c>
      <c r="G801">
        <v>0.5</v>
      </c>
      <c r="H801">
        <v>0.5</v>
      </c>
      <c r="I801" t="s">
        <v>27</v>
      </c>
      <c r="J801" t="s">
        <v>28</v>
      </c>
      <c r="K801" t="s">
        <v>28</v>
      </c>
      <c r="L801" t="s">
        <v>28</v>
      </c>
      <c r="M801" t="s">
        <v>28</v>
      </c>
      <c r="N801">
        <v>0.5</v>
      </c>
      <c r="O801">
        <v>0.5</v>
      </c>
      <c r="P801">
        <v>1</v>
      </c>
      <c r="Q801">
        <v>0.5</v>
      </c>
      <c r="R801">
        <v>0</v>
      </c>
      <c r="S801">
        <v>34</v>
      </c>
      <c r="T801">
        <v>3</v>
      </c>
      <c r="V801">
        <v>62</v>
      </c>
      <c r="W801">
        <v>125</v>
      </c>
    </row>
    <row r="802" spans="1:23" x14ac:dyDescent="0.25">
      <c r="A802" t="s">
        <v>330</v>
      </c>
      <c r="C802" t="s">
        <v>26</v>
      </c>
      <c r="E802">
        <v>18</v>
      </c>
      <c r="F802">
        <v>70.045169999999999</v>
      </c>
      <c r="G802">
        <v>1</v>
      </c>
      <c r="H802">
        <v>1</v>
      </c>
      <c r="I802" t="s">
        <v>27</v>
      </c>
      <c r="J802" t="s">
        <v>28</v>
      </c>
      <c r="K802" t="s">
        <v>28</v>
      </c>
      <c r="L802" t="s">
        <v>28</v>
      </c>
      <c r="M802" t="s">
        <v>28</v>
      </c>
      <c r="N802">
        <v>1</v>
      </c>
      <c r="O802">
        <v>1</v>
      </c>
      <c r="P802">
        <v>2</v>
      </c>
      <c r="Q802">
        <v>1</v>
      </c>
      <c r="R802">
        <v>1</v>
      </c>
      <c r="S802">
        <v>34</v>
      </c>
      <c r="T802">
        <v>7</v>
      </c>
    </row>
    <row r="803" spans="1:23" x14ac:dyDescent="0.25">
      <c r="A803" t="s">
        <v>330</v>
      </c>
      <c r="C803" t="s">
        <v>26</v>
      </c>
      <c r="E803">
        <v>10</v>
      </c>
      <c r="F803">
        <v>70.045169999999999</v>
      </c>
      <c r="G803">
        <v>2</v>
      </c>
      <c r="H803">
        <v>2</v>
      </c>
      <c r="I803" t="s">
        <v>27</v>
      </c>
      <c r="J803" t="s">
        <v>28</v>
      </c>
      <c r="K803" t="s">
        <v>28</v>
      </c>
      <c r="L803" t="s">
        <v>28</v>
      </c>
      <c r="M803" t="s">
        <v>28</v>
      </c>
      <c r="N803">
        <v>3</v>
      </c>
      <c r="O803">
        <v>2</v>
      </c>
      <c r="P803">
        <v>3</v>
      </c>
      <c r="Q803">
        <v>2</v>
      </c>
      <c r="R803">
        <v>2</v>
      </c>
      <c r="S803">
        <v>34</v>
      </c>
      <c r="T803">
        <v>14</v>
      </c>
      <c r="V803">
        <v>62</v>
      </c>
      <c r="W803">
        <v>157</v>
      </c>
    </row>
    <row r="804" spans="1:23" x14ac:dyDescent="0.25">
      <c r="A804" t="s">
        <v>648</v>
      </c>
      <c r="C804" t="s">
        <v>26</v>
      </c>
      <c r="E804">
        <v>30</v>
      </c>
      <c r="F804">
        <v>71.991780000000006</v>
      </c>
      <c r="G804">
        <v>0</v>
      </c>
      <c r="H804">
        <v>0</v>
      </c>
      <c r="I804" t="s">
        <v>34</v>
      </c>
      <c r="J804" t="s">
        <v>41</v>
      </c>
      <c r="K804" t="s">
        <v>36</v>
      </c>
      <c r="L804" t="s">
        <v>405</v>
      </c>
      <c r="M804" t="s">
        <v>88</v>
      </c>
      <c r="N804">
        <v>0</v>
      </c>
      <c r="O804">
        <v>0</v>
      </c>
      <c r="P804">
        <v>0</v>
      </c>
      <c r="Q804">
        <v>0</v>
      </c>
      <c r="R804">
        <v>0</v>
      </c>
      <c r="T804">
        <v>0</v>
      </c>
      <c r="V804">
        <v>66</v>
      </c>
      <c r="W804">
        <v>255</v>
      </c>
    </row>
    <row r="805" spans="1:23" x14ac:dyDescent="0.25">
      <c r="A805" t="s">
        <v>648</v>
      </c>
      <c r="C805" t="s">
        <v>26</v>
      </c>
      <c r="E805">
        <v>28</v>
      </c>
      <c r="F805">
        <v>71.991780000000006</v>
      </c>
      <c r="G805">
        <v>0.5</v>
      </c>
      <c r="H805">
        <v>0.5</v>
      </c>
      <c r="I805" t="s">
        <v>27</v>
      </c>
      <c r="J805" t="s">
        <v>41</v>
      </c>
      <c r="K805" t="s">
        <v>28</v>
      </c>
      <c r="L805" t="s">
        <v>28</v>
      </c>
      <c r="M805" t="s">
        <v>28</v>
      </c>
      <c r="N805">
        <v>0.5</v>
      </c>
      <c r="O805">
        <v>0.5</v>
      </c>
      <c r="P805">
        <v>0.5</v>
      </c>
      <c r="Q805">
        <v>0.5</v>
      </c>
      <c r="R805">
        <v>0</v>
      </c>
      <c r="T805">
        <v>2.5</v>
      </c>
      <c r="V805">
        <v>66</v>
      </c>
      <c r="W805">
        <v>252</v>
      </c>
    </row>
    <row r="806" spans="1:23" x14ac:dyDescent="0.25">
      <c r="A806" t="s">
        <v>63</v>
      </c>
      <c r="C806" t="s">
        <v>26</v>
      </c>
      <c r="E806">
        <v>30</v>
      </c>
      <c r="F806">
        <v>69.018479999999997</v>
      </c>
      <c r="G806">
        <v>0</v>
      </c>
      <c r="H806">
        <v>0</v>
      </c>
      <c r="I806" t="s">
        <v>34</v>
      </c>
      <c r="J806" t="s">
        <v>41</v>
      </c>
      <c r="K806" t="s">
        <v>28</v>
      </c>
      <c r="L806" t="s">
        <v>28</v>
      </c>
      <c r="M806" t="s">
        <v>28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33</v>
      </c>
      <c r="T806">
        <v>0</v>
      </c>
      <c r="V806">
        <v>67</v>
      </c>
      <c r="W806">
        <v>162</v>
      </c>
    </row>
    <row r="807" spans="1:23" x14ac:dyDescent="0.25">
      <c r="A807" t="s">
        <v>63</v>
      </c>
      <c r="C807" t="s">
        <v>26</v>
      </c>
      <c r="E807">
        <v>28</v>
      </c>
      <c r="F807">
        <v>69.018479999999997</v>
      </c>
      <c r="G807">
        <v>0</v>
      </c>
      <c r="H807">
        <v>0</v>
      </c>
      <c r="I807" t="s">
        <v>34</v>
      </c>
      <c r="J807" t="s">
        <v>35</v>
      </c>
      <c r="K807" t="s">
        <v>28</v>
      </c>
      <c r="L807" t="s">
        <v>28</v>
      </c>
      <c r="M807" t="s">
        <v>28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33</v>
      </c>
      <c r="T807">
        <v>0</v>
      </c>
      <c r="V807">
        <v>68</v>
      </c>
      <c r="W807">
        <v>161</v>
      </c>
    </row>
    <row r="808" spans="1:23" x14ac:dyDescent="0.25">
      <c r="A808" t="s">
        <v>63</v>
      </c>
      <c r="C808" t="s">
        <v>26</v>
      </c>
      <c r="E808">
        <v>27</v>
      </c>
      <c r="F808">
        <v>69.018479999999997</v>
      </c>
      <c r="G808">
        <v>0</v>
      </c>
      <c r="H808">
        <v>0</v>
      </c>
      <c r="I808" t="s">
        <v>34</v>
      </c>
      <c r="J808" t="s">
        <v>38</v>
      </c>
      <c r="K808" t="s">
        <v>28</v>
      </c>
      <c r="L808" t="s">
        <v>28</v>
      </c>
      <c r="M808" t="s">
        <v>28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33</v>
      </c>
      <c r="T808">
        <v>0</v>
      </c>
      <c r="V808">
        <v>67</v>
      </c>
      <c r="W808">
        <v>159</v>
      </c>
    </row>
    <row r="809" spans="1:23" x14ac:dyDescent="0.25">
      <c r="A809" t="s">
        <v>63</v>
      </c>
      <c r="C809" t="s">
        <v>26</v>
      </c>
      <c r="E809">
        <v>27</v>
      </c>
      <c r="F809">
        <v>69.018479999999997</v>
      </c>
      <c r="G809">
        <v>0</v>
      </c>
      <c r="H809">
        <v>0</v>
      </c>
      <c r="I809" t="s">
        <v>34</v>
      </c>
      <c r="J809" t="s">
        <v>28</v>
      </c>
      <c r="K809" t="s">
        <v>28</v>
      </c>
      <c r="L809" t="s">
        <v>28</v>
      </c>
      <c r="M809" t="s">
        <v>28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33</v>
      </c>
      <c r="T809">
        <v>0</v>
      </c>
      <c r="V809">
        <v>68</v>
      </c>
      <c r="W809">
        <v>164</v>
      </c>
    </row>
    <row r="810" spans="1:23" x14ac:dyDescent="0.25">
      <c r="A810" t="s">
        <v>63</v>
      </c>
      <c r="C810" t="s">
        <v>26</v>
      </c>
      <c r="E810">
        <v>27</v>
      </c>
      <c r="F810">
        <v>69.018479999999997</v>
      </c>
      <c r="G810">
        <v>0</v>
      </c>
      <c r="H810">
        <v>0</v>
      </c>
      <c r="I810" t="s">
        <v>34</v>
      </c>
      <c r="J810" t="s">
        <v>35</v>
      </c>
      <c r="K810" t="s">
        <v>116</v>
      </c>
      <c r="L810" t="s">
        <v>38</v>
      </c>
      <c r="M810" t="s">
        <v>28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33</v>
      </c>
      <c r="T810">
        <v>0</v>
      </c>
      <c r="V810">
        <v>67</v>
      </c>
      <c r="W810">
        <v>157</v>
      </c>
    </row>
    <row r="811" spans="1:23" x14ac:dyDescent="0.25">
      <c r="A811" t="s">
        <v>63</v>
      </c>
      <c r="C811" t="s">
        <v>26</v>
      </c>
      <c r="E811">
        <v>28</v>
      </c>
      <c r="F811">
        <v>69.018479999999997</v>
      </c>
      <c r="G811">
        <v>0.5</v>
      </c>
      <c r="H811">
        <v>0.5</v>
      </c>
      <c r="I811" t="s">
        <v>27</v>
      </c>
      <c r="J811" t="s">
        <v>41</v>
      </c>
      <c r="K811" t="s">
        <v>28</v>
      </c>
      <c r="L811" t="s">
        <v>28</v>
      </c>
      <c r="M811" t="s">
        <v>28</v>
      </c>
      <c r="N811">
        <v>0.5</v>
      </c>
      <c r="O811">
        <v>0.5</v>
      </c>
      <c r="P811">
        <v>1</v>
      </c>
      <c r="Q811">
        <v>1</v>
      </c>
      <c r="R811">
        <v>0</v>
      </c>
      <c r="S811">
        <v>33</v>
      </c>
      <c r="T811">
        <v>3.5</v>
      </c>
      <c r="V811">
        <v>67</v>
      </c>
      <c r="W811">
        <v>159</v>
      </c>
    </row>
    <row r="812" spans="1:23" x14ac:dyDescent="0.25">
      <c r="A812" t="s">
        <v>63</v>
      </c>
      <c r="C812" t="s">
        <v>26</v>
      </c>
      <c r="E812">
        <v>25</v>
      </c>
      <c r="F812">
        <v>69.018479999999997</v>
      </c>
      <c r="G812">
        <v>0.5</v>
      </c>
      <c r="H812">
        <v>0.5</v>
      </c>
      <c r="I812" t="s">
        <v>27</v>
      </c>
      <c r="J812" t="s">
        <v>35</v>
      </c>
      <c r="K812" t="s">
        <v>38</v>
      </c>
      <c r="L812" t="s">
        <v>28</v>
      </c>
      <c r="M812" t="s">
        <v>28</v>
      </c>
      <c r="N812">
        <v>0.5</v>
      </c>
      <c r="O812">
        <v>1</v>
      </c>
      <c r="P812">
        <v>1</v>
      </c>
      <c r="Q812">
        <v>1</v>
      </c>
      <c r="R812">
        <v>0</v>
      </c>
      <c r="S812">
        <v>33</v>
      </c>
      <c r="T812">
        <v>4</v>
      </c>
      <c r="V812">
        <v>68</v>
      </c>
      <c r="W812">
        <v>156</v>
      </c>
    </row>
    <row r="813" spans="1:23" x14ac:dyDescent="0.25">
      <c r="A813" t="s">
        <v>206</v>
      </c>
      <c r="C813" t="s">
        <v>30</v>
      </c>
      <c r="E813">
        <v>27</v>
      </c>
      <c r="F813">
        <v>86.409310000000005</v>
      </c>
      <c r="G813">
        <v>0</v>
      </c>
      <c r="H813">
        <v>0</v>
      </c>
      <c r="I813" t="s">
        <v>34</v>
      </c>
      <c r="J813" t="s">
        <v>28</v>
      </c>
      <c r="K813" t="s">
        <v>28</v>
      </c>
      <c r="L813" t="s">
        <v>28</v>
      </c>
      <c r="M813" t="s">
        <v>28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24</v>
      </c>
      <c r="T813">
        <v>0</v>
      </c>
      <c r="W813">
        <v>163</v>
      </c>
    </row>
    <row r="814" spans="1:23" x14ac:dyDescent="0.25">
      <c r="A814" t="s">
        <v>206</v>
      </c>
      <c r="C814" t="s">
        <v>30</v>
      </c>
      <c r="E814">
        <v>26</v>
      </c>
      <c r="F814">
        <v>86.409310000000005</v>
      </c>
      <c r="G814">
        <v>0</v>
      </c>
      <c r="H814">
        <v>0</v>
      </c>
      <c r="I814" t="s">
        <v>34</v>
      </c>
      <c r="J814" t="s">
        <v>28</v>
      </c>
      <c r="K814" t="s">
        <v>28</v>
      </c>
      <c r="L814" t="s">
        <v>28</v>
      </c>
      <c r="M814" t="s">
        <v>28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24</v>
      </c>
      <c r="T814">
        <v>0</v>
      </c>
      <c r="W814">
        <v>158</v>
      </c>
    </row>
    <row r="815" spans="1:23" x14ac:dyDescent="0.25">
      <c r="A815" t="s">
        <v>206</v>
      </c>
      <c r="C815" t="s">
        <v>30</v>
      </c>
      <c r="E815">
        <v>23</v>
      </c>
      <c r="F815">
        <v>86.409310000000005</v>
      </c>
      <c r="G815">
        <v>0.5</v>
      </c>
      <c r="H815">
        <v>0</v>
      </c>
      <c r="I815" t="s">
        <v>52</v>
      </c>
      <c r="J815" t="s">
        <v>28</v>
      </c>
      <c r="K815" t="s">
        <v>28</v>
      </c>
      <c r="L815" t="s">
        <v>28</v>
      </c>
      <c r="M815" t="s">
        <v>28</v>
      </c>
      <c r="N815">
        <v>0</v>
      </c>
      <c r="O815">
        <v>0</v>
      </c>
      <c r="P815">
        <v>0.5</v>
      </c>
      <c r="Q815">
        <v>0</v>
      </c>
      <c r="R815">
        <v>0</v>
      </c>
      <c r="S815">
        <v>24</v>
      </c>
      <c r="T815">
        <v>0.5</v>
      </c>
      <c r="W815">
        <v>157</v>
      </c>
    </row>
    <row r="816" spans="1:23" x14ac:dyDescent="0.25">
      <c r="A816" t="s">
        <v>206</v>
      </c>
      <c r="C816" t="s">
        <v>30</v>
      </c>
      <c r="E816">
        <v>21</v>
      </c>
      <c r="F816">
        <v>86.409310000000005</v>
      </c>
      <c r="G816">
        <v>0.5</v>
      </c>
      <c r="H816">
        <v>0</v>
      </c>
      <c r="I816" t="s">
        <v>203</v>
      </c>
      <c r="J816" t="s">
        <v>28</v>
      </c>
      <c r="K816" t="s">
        <v>28</v>
      </c>
      <c r="L816" t="s">
        <v>28</v>
      </c>
      <c r="M816" t="s">
        <v>28</v>
      </c>
      <c r="N816">
        <v>0.5</v>
      </c>
      <c r="O816">
        <v>0.5</v>
      </c>
      <c r="P816">
        <v>0.5</v>
      </c>
      <c r="Q816">
        <v>0.5</v>
      </c>
      <c r="R816">
        <v>0</v>
      </c>
      <c r="S816">
        <v>24</v>
      </c>
      <c r="T816">
        <v>2</v>
      </c>
      <c r="W816">
        <v>166</v>
      </c>
    </row>
    <row r="817" spans="1:23" x14ac:dyDescent="0.25">
      <c r="A817" t="s">
        <v>206</v>
      </c>
      <c r="C817" t="s">
        <v>30</v>
      </c>
      <c r="F817">
        <v>86.409310000000005</v>
      </c>
      <c r="G817">
        <v>0</v>
      </c>
      <c r="H817">
        <v>0</v>
      </c>
      <c r="I817" t="s">
        <v>34</v>
      </c>
      <c r="J817" t="s">
        <v>28</v>
      </c>
      <c r="K817" t="s">
        <v>28</v>
      </c>
      <c r="L817" t="s">
        <v>28</v>
      </c>
      <c r="M817" t="s">
        <v>28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24</v>
      </c>
      <c r="T817">
        <v>0</v>
      </c>
      <c r="W817">
        <v>171</v>
      </c>
    </row>
    <row r="818" spans="1:23" x14ac:dyDescent="0.25">
      <c r="A818" t="s">
        <v>206</v>
      </c>
      <c r="C818" t="s">
        <v>30</v>
      </c>
      <c r="E818">
        <v>24</v>
      </c>
      <c r="F818">
        <v>86.409310000000005</v>
      </c>
      <c r="G818">
        <v>0.5</v>
      </c>
      <c r="H818">
        <v>0</v>
      </c>
      <c r="I818" t="s">
        <v>27</v>
      </c>
      <c r="J818" t="s">
        <v>28</v>
      </c>
      <c r="K818" t="s">
        <v>28</v>
      </c>
      <c r="L818" t="s">
        <v>28</v>
      </c>
      <c r="M818" t="s">
        <v>28</v>
      </c>
      <c r="N818">
        <v>0</v>
      </c>
      <c r="O818">
        <v>0.5</v>
      </c>
      <c r="P818">
        <v>0.5</v>
      </c>
      <c r="Q818">
        <v>0</v>
      </c>
      <c r="R818">
        <v>0</v>
      </c>
      <c r="S818">
        <v>24</v>
      </c>
      <c r="T818">
        <v>1</v>
      </c>
      <c r="W818">
        <v>166</v>
      </c>
    </row>
    <row r="819" spans="1:23" x14ac:dyDescent="0.25">
      <c r="A819" t="s">
        <v>206</v>
      </c>
      <c r="C819" t="s">
        <v>30</v>
      </c>
      <c r="E819">
        <v>25</v>
      </c>
      <c r="F819">
        <v>86.409310000000005</v>
      </c>
      <c r="G819">
        <v>0.5</v>
      </c>
      <c r="H819">
        <v>0</v>
      </c>
      <c r="I819" t="s">
        <v>27</v>
      </c>
      <c r="J819" t="s">
        <v>28</v>
      </c>
      <c r="K819" t="s">
        <v>28</v>
      </c>
      <c r="L819" t="s">
        <v>28</v>
      </c>
      <c r="M819" t="s">
        <v>28</v>
      </c>
      <c r="N819">
        <v>0.5</v>
      </c>
      <c r="O819">
        <v>0.5</v>
      </c>
      <c r="P819">
        <v>0.5</v>
      </c>
      <c r="Q819">
        <v>0</v>
      </c>
      <c r="R819">
        <v>0</v>
      </c>
      <c r="S819">
        <v>24</v>
      </c>
      <c r="T819">
        <v>1.5</v>
      </c>
      <c r="W819">
        <v>157</v>
      </c>
    </row>
    <row r="820" spans="1:23" x14ac:dyDescent="0.25">
      <c r="A820" t="s">
        <v>206</v>
      </c>
      <c r="C820" t="s">
        <v>30</v>
      </c>
      <c r="E820">
        <v>23</v>
      </c>
      <c r="F820">
        <v>86.409310000000005</v>
      </c>
      <c r="G820">
        <v>0.5</v>
      </c>
      <c r="H820">
        <v>0</v>
      </c>
      <c r="I820" t="s">
        <v>147</v>
      </c>
      <c r="J820" t="s">
        <v>41</v>
      </c>
      <c r="K820" t="s">
        <v>28</v>
      </c>
      <c r="L820" t="s">
        <v>28</v>
      </c>
      <c r="M820" t="s">
        <v>28</v>
      </c>
      <c r="N820">
        <v>0.5</v>
      </c>
      <c r="O820">
        <v>0.5</v>
      </c>
      <c r="P820">
        <v>0.5</v>
      </c>
      <c r="Q820">
        <v>0</v>
      </c>
      <c r="R820">
        <v>0</v>
      </c>
      <c r="S820">
        <v>24</v>
      </c>
      <c r="T820">
        <v>1.5</v>
      </c>
      <c r="W820">
        <v>132</v>
      </c>
    </row>
    <row r="821" spans="1:23" x14ac:dyDescent="0.25">
      <c r="A821" t="s">
        <v>206</v>
      </c>
      <c r="C821" t="s">
        <v>30</v>
      </c>
      <c r="E821">
        <v>18</v>
      </c>
      <c r="F821">
        <v>86.409310000000005</v>
      </c>
      <c r="G821">
        <v>0.5</v>
      </c>
      <c r="H821">
        <v>0.5</v>
      </c>
      <c r="I821" t="s">
        <v>147</v>
      </c>
      <c r="J821" t="s">
        <v>41</v>
      </c>
      <c r="K821" t="s">
        <v>28</v>
      </c>
      <c r="L821" t="s">
        <v>28</v>
      </c>
      <c r="M821" t="s">
        <v>28</v>
      </c>
      <c r="N821">
        <v>0.5</v>
      </c>
      <c r="O821">
        <v>0.5</v>
      </c>
      <c r="P821">
        <v>0.5</v>
      </c>
      <c r="Q821">
        <v>0</v>
      </c>
      <c r="R821">
        <v>0</v>
      </c>
      <c r="S821">
        <v>24</v>
      </c>
      <c r="T821">
        <v>2</v>
      </c>
      <c r="V821">
        <v>65</v>
      </c>
      <c r="W821">
        <v>130</v>
      </c>
    </row>
    <row r="822" spans="1:23" x14ac:dyDescent="0.25">
      <c r="A822" t="s">
        <v>206</v>
      </c>
      <c r="C822" t="s">
        <v>30</v>
      </c>
      <c r="E822">
        <v>23</v>
      </c>
      <c r="F822">
        <v>86.409310000000005</v>
      </c>
      <c r="G822">
        <v>0.5</v>
      </c>
      <c r="H822">
        <v>1</v>
      </c>
      <c r="I822" t="s">
        <v>147</v>
      </c>
      <c r="J822" t="s">
        <v>41</v>
      </c>
      <c r="K822" t="s">
        <v>28</v>
      </c>
      <c r="L822" t="s">
        <v>28</v>
      </c>
      <c r="M822" t="s">
        <v>28</v>
      </c>
      <c r="N822">
        <v>1</v>
      </c>
      <c r="O822">
        <v>0.5</v>
      </c>
      <c r="P822">
        <v>0.5</v>
      </c>
      <c r="Q822">
        <v>0.5</v>
      </c>
      <c r="R822">
        <v>0</v>
      </c>
      <c r="S822">
        <v>24</v>
      </c>
      <c r="T822">
        <v>3.5</v>
      </c>
      <c r="W822">
        <v>132</v>
      </c>
    </row>
    <row r="823" spans="1:23" x14ac:dyDescent="0.25">
      <c r="A823" t="s">
        <v>206</v>
      </c>
      <c r="C823" t="s">
        <v>30</v>
      </c>
      <c r="E823">
        <v>21</v>
      </c>
      <c r="F823">
        <v>86.409310000000005</v>
      </c>
      <c r="G823">
        <v>0.5</v>
      </c>
      <c r="H823">
        <v>0</v>
      </c>
      <c r="I823" t="s">
        <v>27</v>
      </c>
      <c r="J823" t="s">
        <v>28</v>
      </c>
      <c r="K823" t="s">
        <v>28</v>
      </c>
      <c r="L823" t="s">
        <v>28</v>
      </c>
      <c r="M823" t="s">
        <v>28</v>
      </c>
      <c r="N823">
        <v>0.5</v>
      </c>
      <c r="O823">
        <v>0.5</v>
      </c>
      <c r="P823">
        <v>0.5</v>
      </c>
      <c r="Q823">
        <v>0</v>
      </c>
      <c r="R823">
        <v>1</v>
      </c>
      <c r="S823">
        <v>24</v>
      </c>
      <c r="T823">
        <v>2.5</v>
      </c>
    </row>
    <row r="824" spans="1:23" x14ac:dyDescent="0.25">
      <c r="A824" t="s">
        <v>331</v>
      </c>
      <c r="C824" t="s">
        <v>26</v>
      </c>
      <c r="E824">
        <v>30</v>
      </c>
      <c r="F824">
        <v>65.188225000000003</v>
      </c>
      <c r="G824">
        <v>0</v>
      </c>
      <c r="H824">
        <v>0</v>
      </c>
      <c r="I824" t="s">
        <v>34</v>
      </c>
      <c r="J824" t="s">
        <v>28</v>
      </c>
      <c r="K824" t="s">
        <v>28</v>
      </c>
      <c r="L824" t="s">
        <v>28</v>
      </c>
      <c r="M824" t="s">
        <v>28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33</v>
      </c>
      <c r="T824">
        <v>0</v>
      </c>
      <c r="V824">
        <v>65</v>
      </c>
      <c r="W824">
        <v>145</v>
      </c>
    </row>
    <row r="825" spans="1:23" x14ac:dyDescent="0.25">
      <c r="A825" t="s">
        <v>331</v>
      </c>
      <c r="C825" t="s">
        <v>26</v>
      </c>
      <c r="E825">
        <v>30</v>
      </c>
      <c r="F825">
        <v>65.188225000000003</v>
      </c>
      <c r="G825">
        <v>0</v>
      </c>
      <c r="H825">
        <v>0</v>
      </c>
      <c r="I825" t="s">
        <v>34</v>
      </c>
      <c r="J825" t="s">
        <v>28</v>
      </c>
      <c r="K825" t="s">
        <v>28</v>
      </c>
      <c r="L825" t="s">
        <v>28</v>
      </c>
      <c r="M825" t="s">
        <v>28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33</v>
      </c>
      <c r="T825">
        <v>0</v>
      </c>
      <c r="V825">
        <v>66</v>
      </c>
      <c r="W825">
        <v>143</v>
      </c>
    </row>
    <row r="826" spans="1:23" x14ac:dyDescent="0.25">
      <c r="A826" t="s">
        <v>331</v>
      </c>
      <c r="C826" t="s">
        <v>26</v>
      </c>
      <c r="E826">
        <v>30</v>
      </c>
      <c r="F826">
        <v>65.188225000000003</v>
      </c>
      <c r="G826">
        <v>0</v>
      </c>
      <c r="H826">
        <v>0</v>
      </c>
      <c r="I826" t="s">
        <v>34</v>
      </c>
      <c r="J826" t="s">
        <v>28</v>
      </c>
      <c r="K826" t="s">
        <v>28</v>
      </c>
      <c r="L826" t="s">
        <v>28</v>
      </c>
      <c r="M826" t="s">
        <v>28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33</v>
      </c>
      <c r="T826">
        <v>0</v>
      </c>
      <c r="V826">
        <v>65</v>
      </c>
      <c r="W826">
        <v>145</v>
      </c>
    </row>
    <row r="827" spans="1:23" x14ac:dyDescent="0.25">
      <c r="A827" t="s">
        <v>331</v>
      </c>
      <c r="C827" t="s">
        <v>26</v>
      </c>
      <c r="E827">
        <v>30</v>
      </c>
      <c r="F827">
        <v>65.188225000000003</v>
      </c>
      <c r="G827">
        <v>0</v>
      </c>
      <c r="H827">
        <v>0</v>
      </c>
      <c r="I827" t="s">
        <v>34</v>
      </c>
      <c r="J827" t="s">
        <v>28</v>
      </c>
      <c r="K827" t="s">
        <v>28</v>
      </c>
      <c r="L827" t="s">
        <v>28</v>
      </c>
      <c r="M827" t="s">
        <v>28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33</v>
      </c>
      <c r="T827">
        <v>0</v>
      </c>
      <c r="V827">
        <v>65</v>
      </c>
      <c r="W827">
        <v>140</v>
      </c>
    </row>
    <row r="828" spans="1:23" x14ac:dyDescent="0.25">
      <c r="A828" t="s">
        <v>331</v>
      </c>
      <c r="C828" t="s">
        <v>26</v>
      </c>
      <c r="E828">
        <v>30</v>
      </c>
      <c r="F828">
        <v>65.188225000000003</v>
      </c>
      <c r="G828">
        <v>0</v>
      </c>
      <c r="H828">
        <v>0</v>
      </c>
      <c r="I828" t="s">
        <v>34</v>
      </c>
      <c r="J828" t="s">
        <v>28</v>
      </c>
      <c r="K828" t="s">
        <v>28</v>
      </c>
      <c r="L828" t="s">
        <v>28</v>
      </c>
      <c r="M828" t="s">
        <v>28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33</v>
      </c>
      <c r="T828">
        <v>0</v>
      </c>
      <c r="V828">
        <v>64</v>
      </c>
      <c r="W828">
        <v>140</v>
      </c>
    </row>
    <row r="829" spans="1:23" x14ac:dyDescent="0.25">
      <c r="A829" t="s">
        <v>331</v>
      </c>
      <c r="C829" t="s">
        <v>26</v>
      </c>
      <c r="E829">
        <v>30</v>
      </c>
      <c r="F829">
        <v>65.188225000000003</v>
      </c>
      <c r="G829">
        <v>0</v>
      </c>
      <c r="H829">
        <v>0</v>
      </c>
      <c r="I829" t="s">
        <v>34</v>
      </c>
      <c r="J829" t="s">
        <v>28</v>
      </c>
      <c r="K829" t="s">
        <v>28</v>
      </c>
      <c r="L829" t="s">
        <v>28</v>
      </c>
      <c r="M829" t="s">
        <v>28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33</v>
      </c>
      <c r="T829">
        <v>0</v>
      </c>
      <c r="V829">
        <v>65</v>
      </c>
      <c r="W829">
        <v>139</v>
      </c>
    </row>
    <row r="830" spans="1:23" x14ac:dyDescent="0.25">
      <c r="A830" t="s">
        <v>331</v>
      </c>
      <c r="C830" t="s">
        <v>26</v>
      </c>
      <c r="E830">
        <v>30</v>
      </c>
      <c r="F830">
        <v>65.188225000000003</v>
      </c>
      <c r="G830">
        <v>0</v>
      </c>
      <c r="H830">
        <v>0</v>
      </c>
      <c r="I830" t="s">
        <v>34</v>
      </c>
      <c r="J830" t="s">
        <v>28</v>
      </c>
      <c r="K830" t="s">
        <v>28</v>
      </c>
      <c r="L830" t="s">
        <v>28</v>
      </c>
      <c r="M830" t="s">
        <v>28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33</v>
      </c>
      <c r="T830">
        <v>0</v>
      </c>
      <c r="V830">
        <v>65</v>
      </c>
      <c r="W830">
        <v>141</v>
      </c>
    </row>
    <row r="831" spans="1:23" x14ac:dyDescent="0.25">
      <c r="A831" t="s">
        <v>331</v>
      </c>
      <c r="C831" t="s">
        <v>26</v>
      </c>
      <c r="E831">
        <v>30</v>
      </c>
      <c r="F831">
        <v>65.188225000000003</v>
      </c>
      <c r="G831">
        <v>0</v>
      </c>
      <c r="H831">
        <v>0</v>
      </c>
      <c r="I831" t="s">
        <v>34</v>
      </c>
      <c r="J831" t="s">
        <v>42</v>
      </c>
      <c r="K831" t="s">
        <v>28</v>
      </c>
      <c r="L831" t="s">
        <v>28</v>
      </c>
      <c r="M831" t="s">
        <v>28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33</v>
      </c>
      <c r="T831">
        <v>0</v>
      </c>
    </row>
    <row r="832" spans="1:23" x14ac:dyDescent="0.25">
      <c r="A832" t="s">
        <v>1044</v>
      </c>
      <c r="C832" t="s">
        <v>26</v>
      </c>
      <c r="E832">
        <v>30</v>
      </c>
      <c r="F832">
        <v>69.500339999999994</v>
      </c>
      <c r="G832">
        <v>0</v>
      </c>
      <c r="H832">
        <v>0</v>
      </c>
      <c r="I832" t="s">
        <v>34</v>
      </c>
      <c r="J832" t="s">
        <v>41</v>
      </c>
      <c r="K832" t="s">
        <v>28</v>
      </c>
      <c r="L832" t="s">
        <v>28</v>
      </c>
      <c r="M832" t="s">
        <v>28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34</v>
      </c>
      <c r="T832">
        <v>0</v>
      </c>
      <c r="V832">
        <v>65</v>
      </c>
      <c r="W832">
        <v>153</v>
      </c>
    </row>
    <row r="833" spans="1:23" x14ac:dyDescent="0.25">
      <c r="A833" t="s">
        <v>1044</v>
      </c>
      <c r="C833" t="s">
        <v>26</v>
      </c>
      <c r="E833">
        <v>30</v>
      </c>
      <c r="F833">
        <v>69.500339999999994</v>
      </c>
      <c r="G833">
        <v>0</v>
      </c>
      <c r="H833">
        <v>0</v>
      </c>
      <c r="I833" t="s">
        <v>34</v>
      </c>
      <c r="J833" t="s">
        <v>35</v>
      </c>
      <c r="K833" t="s">
        <v>28</v>
      </c>
      <c r="L833" t="s">
        <v>28</v>
      </c>
      <c r="M833" t="s">
        <v>28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34</v>
      </c>
      <c r="T833">
        <v>0</v>
      </c>
      <c r="V833">
        <v>66</v>
      </c>
      <c r="W833">
        <v>156</v>
      </c>
    </row>
    <row r="834" spans="1:23" x14ac:dyDescent="0.25">
      <c r="A834" t="s">
        <v>1044</v>
      </c>
      <c r="C834" t="s">
        <v>26</v>
      </c>
      <c r="E834">
        <v>29</v>
      </c>
      <c r="F834">
        <v>69.500339999999994</v>
      </c>
      <c r="G834">
        <v>0</v>
      </c>
      <c r="H834">
        <v>0</v>
      </c>
      <c r="I834" t="s">
        <v>34</v>
      </c>
      <c r="J834" t="s">
        <v>35</v>
      </c>
      <c r="K834" t="s">
        <v>28</v>
      </c>
      <c r="L834" t="s">
        <v>28</v>
      </c>
      <c r="M834" t="s">
        <v>28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34</v>
      </c>
      <c r="T834">
        <v>0</v>
      </c>
      <c r="V834">
        <v>66</v>
      </c>
      <c r="W834">
        <v>148</v>
      </c>
    </row>
    <row r="835" spans="1:23" x14ac:dyDescent="0.25">
      <c r="A835" t="s">
        <v>1044</v>
      </c>
      <c r="C835" t="s">
        <v>26</v>
      </c>
      <c r="E835">
        <v>29</v>
      </c>
      <c r="F835">
        <v>69.500339999999994</v>
      </c>
      <c r="G835">
        <v>0</v>
      </c>
      <c r="H835">
        <v>0</v>
      </c>
      <c r="I835" t="s">
        <v>34</v>
      </c>
      <c r="J835" t="s">
        <v>35</v>
      </c>
      <c r="K835" t="s">
        <v>28</v>
      </c>
      <c r="L835" t="s">
        <v>28</v>
      </c>
      <c r="M835" t="s">
        <v>28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34</v>
      </c>
      <c r="T835">
        <v>0</v>
      </c>
      <c r="V835">
        <v>65</v>
      </c>
      <c r="W835">
        <v>154</v>
      </c>
    </row>
    <row r="836" spans="1:23" x14ac:dyDescent="0.25">
      <c r="A836" t="s">
        <v>260</v>
      </c>
      <c r="C836" t="s">
        <v>26</v>
      </c>
      <c r="E836">
        <v>30</v>
      </c>
      <c r="F836">
        <v>50.291580000000003</v>
      </c>
      <c r="G836">
        <v>0.5</v>
      </c>
      <c r="H836">
        <v>0.5</v>
      </c>
      <c r="I836" t="s">
        <v>27</v>
      </c>
      <c r="J836" t="s">
        <v>41</v>
      </c>
      <c r="K836" t="s">
        <v>28</v>
      </c>
      <c r="L836" t="s">
        <v>28</v>
      </c>
      <c r="M836" t="s">
        <v>28</v>
      </c>
      <c r="N836">
        <v>0.5</v>
      </c>
      <c r="O836">
        <v>0.5</v>
      </c>
      <c r="P836">
        <v>1</v>
      </c>
      <c r="Q836">
        <v>0.5</v>
      </c>
      <c r="R836">
        <v>0</v>
      </c>
      <c r="S836">
        <v>44</v>
      </c>
      <c r="T836">
        <v>3</v>
      </c>
      <c r="V836">
        <v>65</v>
      </c>
      <c r="W836">
        <v>121</v>
      </c>
    </row>
    <row r="837" spans="1:23" x14ac:dyDescent="0.25">
      <c r="A837" t="s">
        <v>260</v>
      </c>
      <c r="C837" t="s">
        <v>26</v>
      </c>
      <c r="E837">
        <v>30</v>
      </c>
      <c r="F837">
        <v>50.291580000000003</v>
      </c>
      <c r="G837">
        <v>0.5</v>
      </c>
      <c r="H837">
        <v>0.5</v>
      </c>
      <c r="I837" t="s">
        <v>27</v>
      </c>
      <c r="J837" t="s">
        <v>41</v>
      </c>
      <c r="K837" t="s">
        <v>28</v>
      </c>
      <c r="L837" t="s">
        <v>28</v>
      </c>
      <c r="M837" t="s">
        <v>28</v>
      </c>
      <c r="N837">
        <v>0.5</v>
      </c>
      <c r="O837">
        <v>0.5</v>
      </c>
      <c r="P837">
        <v>1</v>
      </c>
      <c r="Q837">
        <v>0.5</v>
      </c>
      <c r="R837">
        <v>0</v>
      </c>
      <c r="S837">
        <v>44</v>
      </c>
      <c r="T837">
        <v>3</v>
      </c>
      <c r="V837">
        <v>65</v>
      </c>
      <c r="W837">
        <v>121</v>
      </c>
    </row>
    <row r="838" spans="1:23" x14ac:dyDescent="0.25">
      <c r="A838" t="s">
        <v>260</v>
      </c>
      <c r="C838" t="s">
        <v>26</v>
      </c>
      <c r="E838">
        <v>30</v>
      </c>
      <c r="F838">
        <v>50.291580000000003</v>
      </c>
      <c r="G838">
        <v>0.5</v>
      </c>
      <c r="H838">
        <v>0.5</v>
      </c>
      <c r="I838" t="s">
        <v>27</v>
      </c>
      <c r="J838" t="s">
        <v>28</v>
      </c>
      <c r="K838" t="s">
        <v>28</v>
      </c>
      <c r="L838" t="s">
        <v>28</v>
      </c>
      <c r="M838" t="s">
        <v>28</v>
      </c>
      <c r="N838">
        <v>1</v>
      </c>
      <c r="O838">
        <v>1</v>
      </c>
      <c r="P838">
        <v>1</v>
      </c>
      <c r="Q838">
        <v>0.5</v>
      </c>
      <c r="R838">
        <v>0</v>
      </c>
      <c r="S838">
        <v>44</v>
      </c>
      <c r="T838">
        <v>4</v>
      </c>
      <c r="V838">
        <v>67</v>
      </c>
      <c r="W838">
        <v>116</v>
      </c>
    </row>
    <row r="839" spans="1:23" x14ac:dyDescent="0.25">
      <c r="A839" t="s">
        <v>260</v>
      </c>
      <c r="C839" t="s">
        <v>26</v>
      </c>
      <c r="E839">
        <v>30</v>
      </c>
      <c r="F839">
        <v>50.291580000000003</v>
      </c>
      <c r="G839">
        <v>0.5</v>
      </c>
      <c r="H839">
        <v>0.5</v>
      </c>
      <c r="I839" t="s">
        <v>27</v>
      </c>
      <c r="J839" t="s">
        <v>28</v>
      </c>
      <c r="K839" t="s">
        <v>28</v>
      </c>
      <c r="L839" t="s">
        <v>28</v>
      </c>
      <c r="M839" t="s">
        <v>28</v>
      </c>
      <c r="N839">
        <v>1</v>
      </c>
      <c r="O839">
        <v>1</v>
      </c>
      <c r="P839">
        <v>1</v>
      </c>
      <c r="Q839">
        <v>0.5</v>
      </c>
      <c r="R839">
        <v>0</v>
      </c>
      <c r="S839">
        <v>44</v>
      </c>
      <c r="T839">
        <v>4</v>
      </c>
      <c r="V839">
        <v>67</v>
      </c>
      <c r="W839">
        <v>116</v>
      </c>
    </row>
    <row r="840" spans="1:23" x14ac:dyDescent="0.25">
      <c r="A840" t="s">
        <v>260</v>
      </c>
      <c r="C840" t="s">
        <v>26</v>
      </c>
      <c r="E840">
        <v>29</v>
      </c>
      <c r="F840">
        <v>50.291580000000003</v>
      </c>
      <c r="G840">
        <v>0.5</v>
      </c>
      <c r="H840">
        <v>0.5</v>
      </c>
      <c r="I840" t="s">
        <v>27</v>
      </c>
      <c r="J840" t="s">
        <v>28</v>
      </c>
      <c r="K840" t="s">
        <v>28</v>
      </c>
      <c r="L840" t="s">
        <v>28</v>
      </c>
      <c r="M840" t="s">
        <v>28</v>
      </c>
      <c r="N840">
        <v>1</v>
      </c>
      <c r="O840">
        <v>1</v>
      </c>
      <c r="P840">
        <v>1</v>
      </c>
      <c r="Q840">
        <v>0.5</v>
      </c>
      <c r="R840">
        <v>0</v>
      </c>
      <c r="S840">
        <v>44</v>
      </c>
      <c r="T840">
        <v>4</v>
      </c>
      <c r="V840">
        <v>65</v>
      </c>
      <c r="W840">
        <v>115</v>
      </c>
    </row>
    <row r="841" spans="1:23" x14ac:dyDescent="0.25">
      <c r="A841" t="s">
        <v>260</v>
      </c>
      <c r="C841" t="s">
        <v>26</v>
      </c>
      <c r="E841">
        <v>29</v>
      </c>
      <c r="F841">
        <v>50.291580000000003</v>
      </c>
      <c r="G841">
        <v>0.5</v>
      </c>
      <c r="H841">
        <v>0.5</v>
      </c>
      <c r="I841" t="s">
        <v>27</v>
      </c>
      <c r="J841" t="s">
        <v>28</v>
      </c>
      <c r="K841" t="s">
        <v>28</v>
      </c>
      <c r="L841" t="s">
        <v>28</v>
      </c>
      <c r="M841" t="s">
        <v>28</v>
      </c>
      <c r="N841">
        <v>1</v>
      </c>
      <c r="O841">
        <v>1</v>
      </c>
      <c r="P841">
        <v>1</v>
      </c>
      <c r="Q841">
        <v>0.5</v>
      </c>
      <c r="R841">
        <v>0</v>
      </c>
      <c r="S841">
        <v>44</v>
      </c>
      <c r="T841">
        <v>4</v>
      </c>
      <c r="V841">
        <v>65</v>
      </c>
      <c r="W841">
        <v>115</v>
      </c>
    </row>
    <row r="842" spans="1:23" x14ac:dyDescent="0.25">
      <c r="A842" t="s">
        <v>260</v>
      </c>
      <c r="C842" t="s">
        <v>26</v>
      </c>
      <c r="E842">
        <v>29</v>
      </c>
      <c r="F842">
        <v>50.291580000000003</v>
      </c>
      <c r="G842">
        <v>0.5</v>
      </c>
      <c r="H842">
        <v>0</v>
      </c>
      <c r="I842" t="s">
        <v>27</v>
      </c>
      <c r="J842" t="s">
        <v>28</v>
      </c>
      <c r="K842" t="s">
        <v>28</v>
      </c>
      <c r="L842" t="s">
        <v>28</v>
      </c>
      <c r="M842" t="s">
        <v>28</v>
      </c>
      <c r="N842">
        <v>0.5</v>
      </c>
      <c r="O842">
        <v>0.5</v>
      </c>
      <c r="P842">
        <v>0.5</v>
      </c>
      <c r="Q842">
        <v>0.5</v>
      </c>
      <c r="R842">
        <v>0</v>
      </c>
      <c r="S842">
        <v>44</v>
      </c>
      <c r="T842">
        <v>2</v>
      </c>
      <c r="V842">
        <v>65</v>
      </c>
      <c r="W842">
        <v>110</v>
      </c>
    </row>
    <row r="843" spans="1:23" x14ac:dyDescent="0.25">
      <c r="A843" t="s">
        <v>260</v>
      </c>
      <c r="C843" t="s">
        <v>26</v>
      </c>
      <c r="E843">
        <v>29</v>
      </c>
      <c r="F843">
        <v>50.291580000000003</v>
      </c>
      <c r="G843">
        <v>0.5</v>
      </c>
      <c r="H843">
        <v>0</v>
      </c>
      <c r="I843" t="s">
        <v>27</v>
      </c>
      <c r="J843" t="s">
        <v>28</v>
      </c>
      <c r="K843" t="s">
        <v>28</v>
      </c>
      <c r="L843" t="s">
        <v>28</v>
      </c>
      <c r="M843" t="s">
        <v>28</v>
      </c>
      <c r="N843">
        <v>0.5</v>
      </c>
      <c r="O843">
        <v>0.5</v>
      </c>
      <c r="P843">
        <v>0.5</v>
      </c>
      <c r="Q843">
        <v>0.5</v>
      </c>
      <c r="R843">
        <v>0</v>
      </c>
      <c r="S843">
        <v>44</v>
      </c>
      <c r="T843">
        <v>2</v>
      </c>
      <c r="V843">
        <v>65</v>
      </c>
      <c r="W843">
        <v>110</v>
      </c>
    </row>
    <row r="844" spans="1:23" x14ac:dyDescent="0.25">
      <c r="A844" t="s">
        <v>260</v>
      </c>
      <c r="C844" t="s">
        <v>26</v>
      </c>
      <c r="E844">
        <v>29</v>
      </c>
      <c r="F844">
        <v>50.291580000000003</v>
      </c>
      <c r="G844">
        <v>0.5</v>
      </c>
      <c r="H844">
        <v>0.5</v>
      </c>
      <c r="I844" t="s">
        <v>27</v>
      </c>
      <c r="J844" t="s">
        <v>28</v>
      </c>
      <c r="K844" t="s">
        <v>28</v>
      </c>
      <c r="L844" t="s">
        <v>28</v>
      </c>
      <c r="M844" t="s">
        <v>28</v>
      </c>
      <c r="N844">
        <v>0.5</v>
      </c>
      <c r="O844">
        <v>0.5</v>
      </c>
      <c r="P844">
        <v>0.5</v>
      </c>
      <c r="Q844">
        <v>1</v>
      </c>
      <c r="R844">
        <v>0</v>
      </c>
      <c r="S844">
        <v>44</v>
      </c>
      <c r="T844">
        <v>3</v>
      </c>
      <c r="V844">
        <v>65</v>
      </c>
      <c r="W844">
        <v>108</v>
      </c>
    </row>
    <row r="845" spans="1:23" x14ac:dyDescent="0.25">
      <c r="A845" t="s">
        <v>260</v>
      </c>
      <c r="C845" t="s">
        <v>26</v>
      </c>
      <c r="E845">
        <v>29</v>
      </c>
      <c r="F845">
        <v>50.291580000000003</v>
      </c>
      <c r="G845">
        <v>0.5</v>
      </c>
      <c r="H845">
        <v>0.5</v>
      </c>
      <c r="I845" t="s">
        <v>27</v>
      </c>
      <c r="J845" t="s">
        <v>28</v>
      </c>
      <c r="K845" t="s">
        <v>28</v>
      </c>
      <c r="L845" t="s">
        <v>28</v>
      </c>
      <c r="M845" t="s">
        <v>28</v>
      </c>
      <c r="N845">
        <v>0.5</v>
      </c>
      <c r="O845">
        <v>0.5</v>
      </c>
      <c r="P845">
        <v>0.5</v>
      </c>
      <c r="Q845">
        <v>1</v>
      </c>
      <c r="R845">
        <v>0</v>
      </c>
      <c r="S845">
        <v>44</v>
      </c>
      <c r="T845">
        <v>3</v>
      </c>
      <c r="V845">
        <v>65</v>
      </c>
      <c r="W845">
        <v>108</v>
      </c>
    </row>
    <row r="846" spans="1:23" x14ac:dyDescent="0.25">
      <c r="A846" t="s">
        <v>260</v>
      </c>
      <c r="C846" t="s">
        <v>26</v>
      </c>
      <c r="E846">
        <v>29</v>
      </c>
      <c r="F846">
        <v>50.291580000000003</v>
      </c>
      <c r="G846">
        <v>1</v>
      </c>
      <c r="H846">
        <v>1</v>
      </c>
      <c r="I846" t="s">
        <v>27</v>
      </c>
      <c r="J846" t="s">
        <v>28</v>
      </c>
      <c r="K846" t="s">
        <v>28</v>
      </c>
      <c r="L846" t="s">
        <v>28</v>
      </c>
      <c r="M846" t="s">
        <v>28</v>
      </c>
      <c r="N846">
        <v>2</v>
      </c>
      <c r="O846">
        <v>1</v>
      </c>
      <c r="P846">
        <v>0.5</v>
      </c>
      <c r="Q846">
        <v>0</v>
      </c>
      <c r="R846">
        <v>0</v>
      </c>
      <c r="S846">
        <v>44</v>
      </c>
      <c r="T846">
        <v>4.5</v>
      </c>
      <c r="V846">
        <v>65</v>
      </c>
      <c r="W846">
        <v>105</v>
      </c>
    </row>
    <row r="847" spans="1:23" x14ac:dyDescent="0.25">
      <c r="A847" t="s">
        <v>260</v>
      </c>
      <c r="C847" t="s">
        <v>26</v>
      </c>
      <c r="E847">
        <v>29</v>
      </c>
      <c r="F847">
        <v>50.291580000000003</v>
      </c>
      <c r="G847">
        <v>1</v>
      </c>
      <c r="H847">
        <v>1</v>
      </c>
      <c r="I847" t="s">
        <v>27</v>
      </c>
      <c r="J847" t="s">
        <v>28</v>
      </c>
      <c r="K847" t="s">
        <v>28</v>
      </c>
      <c r="L847" t="s">
        <v>28</v>
      </c>
      <c r="M847" t="s">
        <v>28</v>
      </c>
      <c r="N847">
        <v>2</v>
      </c>
      <c r="O847">
        <v>1</v>
      </c>
      <c r="P847">
        <v>0.5</v>
      </c>
      <c r="Q847">
        <v>0</v>
      </c>
      <c r="R847">
        <v>0</v>
      </c>
      <c r="S847">
        <v>44</v>
      </c>
      <c r="T847">
        <v>4.5</v>
      </c>
      <c r="V847">
        <v>65</v>
      </c>
      <c r="W847">
        <v>105</v>
      </c>
    </row>
    <row r="848" spans="1:23" x14ac:dyDescent="0.25">
      <c r="A848" t="s">
        <v>260</v>
      </c>
      <c r="C848" t="s">
        <v>26</v>
      </c>
      <c r="E848">
        <v>24</v>
      </c>
      <c r="F848">
        <v>50.291580000000003</v>
      </c>
      <c r="G848">
        <v>1</v>
      </c>
      <c r="H848">
        <v>1</v>
      </c>
      <c r="I848" t="s">
        <v>27</v>
      </c>
      <c r="J848" t="s">
        <v>28</v>
      </c>
      <c r="K848" t="s">
        <v>28</v>
      </c>
      <c r="L848" t="s">
        <v>28</v>
      </c>
      <c r="M848" t="s">
        <v>28</v>
      </c>
      <c r="N848">
        <v>1</v>
      </c>
      <c r="O848">
        <v>1</v>
      </c>
      <c r="P848">
        <v>0</v>
      </c>
      <c r="Q848">
        <v>0.5</v>
      </c>
      <c r="R848">
        <v>1</v>
      </c>
      <c r="S848">
        <v>44</v>
      </c>
      <c r="T848">
        <v>4.5</v>
      </c>
      <c r="V848">
        <v>65</v>
      </c>
      <c r="W848">
        <v>119</v>
      </c>
    </row>
    <row r="849" spans="1:23" x14ac:dyDescent="0.25">
      <c r="A849" t="s">
        <v>260</v>
      </c>
      <c r="C849" t="s">
        <v>26</v>
      </c>
      <c r="E849">
        <v>24</v>
      </c>
      <c r="F849">
        <v>50.291580000000003</v>
      </c>
      <c r="G849">
        <v>1</v>
      </c>
      <c r="H849">
        <v>1</v>
      </c>
      <c r="I849" t="s">
        <v>27</v>
      </c>
      <c r="J849" t="s">
        <v>28</v>
      </c>
      <c r="K849" t="s">
        <v>28</v>
      </c>
      <c r="L849" t="s">
        <v>28</v>
      </c>
      <c r="M849" t="s">
        <v>28</v>
      </c>
      <c r="N849">
        <v>1</v>
      </c>
      <c r="O849">
        <v>1</v>
      </c>
      <c r="P849">
        <v>0</v>
      </c>
      <c r="Q849">
        <v>0.5</v>
      </c>
      <c r="R849">
        <v>1</v>
      </c>
      <c r="S849">
        <v>44</v>
      </c>
      <c r="T849">
        <v>4.5</v>
      </c>
      <c r="V849">
        <v>65</v>
      </c>
      <c r="W849">
        <v>119</v>
      </c>
    </row>
    <row r="850" spans="1:23" x14ac:dyDescent="0.25">
      <c r="A850" t="s">
        <v>305</v>
      </c>
      <c r="C850" t="s">
        <v>26</v>
      </c>
      <c r="E850">
        <v>29</v>
      </c>
      <c r="F850">
        <v>65.804244999999995</v>
      </c>
      <c r="G850">
        <v>0</v>
      </c>
      <c r="H850">
        <v>0</v>
      </c>
      <c r="I850" t="s">
        <v>34</v>
      </c>
      <c r="J850" t="s">
        <v>28</v>
      </c>
      <c r="K850" t="s">
        <v>28</v>
      </c>
      <c r="L850" t="s">
        <v>28</v>
      </c>
      <c r="M850" t="s">
        <v>28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34</v>
      </c>
      <c r="T850">
        <v>0</v>
      </c>
      <c r="W850">
        <v>202</v>
      </c>
    </row>
    <row r="851" spans="1:23" x14ac:dyDescent="0.25">
      <c r="A851" t="s">
        <v>305</v>
      </c>
      <c r="C851" t="s">
        <v>26</v>
      </c>
      <c r="E851">
        <v>29</v>
      </c>
      <c r="F851">
        <v>65.804244999999995</v>
      </c>
      <c r="G851">
        <v>0</v>
      </c>
      <c r="H851">
        <v>0</v>
      </c>
      <c r="I851" t="s">
        <v>34</v>
      </c>
      <c r="J851" t="s">
        <v>28</v>
      </c>
      <c r="K851" t="s">
        <v>28</v>
      </c>
      <c r="L851" t="s">
        <v>28</v>
      </c>
      <c r="M851" t="s">
        <v>28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34</v>
      </c>
      <c r="T851">
        <v>0</v>
      </c>
      <c r="W851">
        <v>196</v>
      </c>
    </row>
    <row r="852" spans="1:23" x14ac:dyDescent="0.25">
      <c r="A852" t="s">
        <v>305</v>
      </c>
      <c r="C852" t="s">
        <v>26</v>
      </c>
      <c r="E852">
        <v>29</v>
      </c>
      <c r="F852">
        <v>65.804244999999995</v>
      </c>
      <c r="G852">
        <v>0</v>
      </c>
      <c r="H852">
        <v>0</v>
      </c>
      <c r="I852" t="s">
        <v>34</v>
      </c>
      <c r="J852" t="s">
        <v>28</v>
      </c>
      <c r="K852" t="s">
        <v>28</v>
      </c>
      <c r="L852" t="s">
        <v>28</v>
      </c>
      <c r="M852" t="s">
        <v>28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34</v>
      </c>
      <c r="T852">
        <v>0</v>
      </c>
      <c r="W852">
        <v>193</v>
      </c>
    </row>
    <row r="853" spans="1:23" x14ac:dyDescent="0.25">
      <c r="A853" t="s">
        <v>305</v>
      </c>
      <c r="C853" t="s">
        <v>26</v>
      </c>
      <c r="E853">
        <v>29</v>
      </c>
      <c r="F853">
        <v>65.804244999999995</v>
      </c>
      <c r="G853">
        <v>0</v>
      </c>
      <c r="H853">
        <v>0</v>
      </c>
      <c r="I853" t="s">
        <v>34</v>
      </c>
      <c r="J853" t="s">
        <v>28</v>
      </c>
      <c r="K853" t="s">
        <v>28</v>
      </c>
      <c r="L853" t="s">
        <v>28</v>
      </c>
      <c r="M853" t="s">
        <v>28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34</v>
      </c>
      <c r="T853">
        <v>0</v>
      </c>
      <c r="W853">
        <v>192</v>
      </c>
    </row>
    <row r="854" spans="1:23" x14ac:dyDescent="0.25">
      <c r="A854" t="s">
        <v>305</v>
      </c>
      <c r="C854" t="s">
        <v>26</v>
      </c>
      <c r="E854">
        <v>30</v>
      </c>
      <c r="F854">
        <v>65.804244999999995</v>
      </c>
      <c r="G854">
        <v>0</v>
      </c>
      <c r="H854">
        <v>0</v>
      </c>
      <c r="I854" t="s">
        <v>34</v>
      </c>
      <c r="J854" t="s">
        <v>28</v>
      </c>
      <c r="K854" t="s">
        <v>28</v>
      </c>
      <c r="L854" t="s">
        <v>28</v>
      </c>
      <c r="M854" t="s">
        <v>28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34</v>
      </c>
      <c r="T854">
        <v>0</v>
      </c>
      <c r="V854">
        <v>67</v>
      </c>
      <c r="W854">
        <v>196</v>
      </c>
    </row>
    <row r="855" spans="1:23" x14ac:dyDescent="0.25">
      <c r="A855" t="s">
        <v>305</v>
      </c>
      <c r="C855" t="s">
        <v>26</v>
      </c>
      <c r="E855">
        <v>30</v>
      </c>
      <c r="F855">
        <v>65.804244999999995</v>
      </c>
      <c r="G855">
        <v>0</v>
      </c>
      <c r="H855">
        <v>0</v>
      </c>
      <c r="I855" t="s">
        <v>34</v>
      </c>
      <c r="J855" t="s">
        <v>28</v>
      </c>
      <c r="K855" t="s">
        <v>28</v>
      </c>
      <c r="L855" t="s">
        <v>28</v>
      </c>
      <c r="M855" t="s">
        <v>28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34</v>
      </c>
      <c r="T855">
        <v>0</v>
      </c>
      <c r="V855">
        <v>70</v>
      </c>
      <c r="W855">
        <v>194</v>
      </c>
    </row>
    <row r="856" spans="1:23" x14ac:dyDescent="0.25">
      <c r="A856" t="s">
        <v>305</v>
      </c>
      <c r="C856" t="s">
        <v>26</v>
      </c>
      <c r="E856">
        <v>28</v>
      </c>
      <c r="F856">
        <v>65.804244999999995</v>
      </c>
      <c r="G856">
        <v>0</v>
      </c>
      <c r="H856">
        <v>0</v>
      </c>
      <c r="I856" t="s">
        <v>34</v>
      </c>
      <c r="J856" t="s">
        <v>28</v>
      </c>
      <c r="K856" t="s">
        <v>28</v>
      </c>
      <c r="L856" t="s">
        <v>28</v>
      </c>
      <c r="M856" t="s">
        <v>28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34</v>
      </c>
      <c r="T856">
        <v>0</v>
      </c>
      <c r="V856">
        <v>69</v>
      </c>
      <c r="W856">
        <v>201</v>
      </c>
    </row>
    <row r="857" spans="1:23" x14ac:dyDescent="0.25">
      <c r="A857" t="s">
        <v>305</v>
      </c>
      <c r="C857" t="s">
        <v>26</v>
      </c>
      <c r="E857">
        <v>30</v>
      </c>
      <c r="F857">
        <v>65.804244999999995</v>
      </c>
      <c r="G857">
        <v>0</v>
      </c>
      <c r="H857">
        <v>0</v>
      </c>
      <c r="I857" t="s">
        <v>34</v>
      </c>
      <c r="J857" t="s">
        <v>28</v>
      </c>
      <c r="K857" t="s">
        <v>28</v>
      </c>
      <c r="L857" t="s">
        <v>28</v>
      </c>
      <c r="M857" t="s">
        <v>28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34</v>
      </c>
      <c r="T857">
        <v>0</v>
      </c>
      <c r="V857">
        <v>69</v>
      </c>
      <c r="W857">
        <v>200</v>
      </c>
    </row>
    <row r="858" spans="1:23" x14ac:dyDescent="0.25">
      <c r="A858" t="s">
        <v>305</v>
      </c>
      <c r="C858" t="s">
        <v>26</v>
      </c>
      <c r="E858">
        <v>29</v>
      </c>
      <c r="F858">
        <v>65.804244999999995</v>
      </c>
      <c r="G858">
        <v>0</v>
      </c>
      <c r="H858">
        <v>0</v>
      </c>
      <c r="I858" t="s">
        <v>34</v>
      </c>
      <c r="J858" t="s">
        <v>28</v>
      </c>
      <c r="K858" t="s">
        <v>28</v>
      </c>
      <c r="L858" t="s">
        <v>28</v>
      </c>
      <c r="M858" t="s">
        <v>28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34</v>
      </c>
      <c r="T858">
        <v>0</v>
      </c>
      <c r="V858">
        <v>69</v>
      </c>
      <c r="W858">
        <v>179</v>
      </c>
    </row>
    <row r="859" spans="1:23" x14ac:dyDescent="0.25">
      <c r="A859" t="s">
        <v>305</v>
      </c>
      <c r="C859" t="s">
        <v>26</v>
      </c>
      <c r="E859">
        <v>30</v>
      </c>
      <c r="F859">
        <v>65.804244999999995</v>
      </c>
      <c r="G859">
        <v>0</v>
      </c>
      <c r="H859">
        <v>0</v>
      </c>
      <c r="I859" t="s">
        <v>34</v>
      </c>
      <c r="J859" t="s">
        <v>28</v>
      </c>
      <c r="K859" t="s">
        <v>28</v>
      </c>
      <c r="L859" t="s">
        <v>28</v>
      </c>
      <c r="M859" t="s">
        <v>28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34</v>
      </c>
      <c r="T859">
        <v>0</v>
      </c>
      <c r="V859">
        <v>69</v>
      </c>
      <c r="W859">
        <v>203</v>
      </c>
    </row>
    <row r="860" spans="1:23" x14ac:dyDescent="0.25">
      <c r="A860" t="s">
        <v>305</v>
      </c>
      <c r="C860" t="s">
        <v>26</v>
      </c>
      <c r="E860">
        <v>29</v>
      </c>
      <c r="F860">
        <v>65.804244999999995</v>
      </c>
      <c r="G860">
        <v>0</v>
      </c>
      <c r="H860">
        <v>0</v>
      </c>
      <c r="I860" t="s">
        <v>34</v>
      </c>
      <c r="J860" t="s">
        <v>28</v>
      </c>
      <c r="K860" t="s">
        <v>28</v>
      </c>
      <c r="L860" t="s">
        <v>28</v>
      </c>
      <c r="M860" t="s">
        <v>28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34</v>
      </c>
      <c r="T860">
        <v>0</v>
      </c>
      <c r="V860">
        <v>69</v>
      </c>
      <c r="W860">
        <v>201</v>
      </c>
    </row>
    <row r="861" spans="1:23" x14ac:dyDescent="0.25">
      <c r="A861" t="s">
        <v>305</v>
      </c>
      <c r="C861" t="s">
        <v>26</v>
      </c>
      <c r="E861">
        <v>26</v>
      </c>
      <c r="F861">
        <v>65.804244999999995</v>
      </c>
      <c r="G861">
        <v>0.5</v>
      </c>
      <c r="H861">
        <v>0</v>
      </c>
      <c r="I861" t="s">
        <v>52</v>
      </c>
      <c r="J861" t="s">
        <v>189</v>
      </c>
      <c r="K861" t="s">
        <v>116</v>
      </c>
      <c r="L861" t="s">
        <v>28</v>
      </c>
      <c r="M861" t="s">
        <v>28</v>
      </c>
      <c r="N861">
        <v>0</v>
      </c>
      <c r="O861">
        <v>0</v>
      </c>
      <c r="P861">
        <v>0.5</v>
      </c>
      <c r="Q861">
        <v>0</v>
      </c>
      <c r="R861">
        <v>0</v>
      </c>
      <c r="S861">
        <v>34</v>
      </c>
      <c r="T861">
        <v>0.5</v>
      </c>
      <c r="V861">
        <v>70</v>
      </c>
      <c r="W861">
        <v>174</v>
      </c>
    </row>
    <row r="862" spans="1:23" x14ac:dyDescent="0.25">
      <c r="A862" t="s">
        <v>192</v>
      </c>
      <c r="C862" t="s">
        <v>26</v>
      </c>
      <c r="E862">
        <v>22</v>
      </c>
      <c r="F862">
        <v>72.668040000000005</v>
      </c>
      <c r="G862">
        <v>1</v>
      </c>
      <c r="H862">
        <v>1</v>
      </c>
      <c r="I862" t="s">
        <v>27</v>
      </c>
      <c r="J862" t="s">
        <v>28</v>
      </c>
      <c r="K862" t="s">
        <v>28</v>
      </c>
      <c r="L862" t="s">
        <v>28</v>
      </c>
      <c r="M862" t="s">
        <v>28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34</v>
      </c>
      <c r="T862">
        <v>5</v>
      </c>
      <c r="W862">
        <v>209</v>
      </c>
    </row>
    <row r="863" spans="1:23" x14ac:dyDescent="0.25">
      <c r="A863" t="s">
        <v>192</v>
      </c>
      <c r="C863" t="s">
        <v>26</v>
      </c>
      <c r="E863">
        <v>23</v>
      </c>
      <c r="F863">
        <v>72.668040000000005</v>
      </c>
      <c r="G863">
        <v>1</v>
      </c>
      <c r="H863">
        <v>1</v>
      </c>
      <c r="I863" t="s">
        <v>27</v>
      </c>
      <c r="J863" t="s">
        <v>28</v>
      </c>
      <c r="K863" t="s">
        <v>28</v>
      </c>
      <c r="L863" t="s">
        <v>28</v>
      </c>
      <c r="M863" t="s">
        <v>28</v>
      </c>
      <c r="N863">
        <v>1</v>
      </c>
      <c r="O863">
        <v>1</v>
      </c>
      <c r="P863">
        <v>2</v>
      </c>
      <c r="Q863">
        <v>2</v>
      </c>
      <c r="R863">
        <v>0</v>
      </c>
      <c r="S863">
        <v>34</v>
      </c>
      <c r="T863">
        <v>7</v>
      </c>
      <c r="W863">
        <v>210</v>
      </c>
    </row>
    <row r="864" spans="1:23" x14ac:dyDescent="0.25">
      <c r="A864" t="s">
        <v>192</v>
      </c>
      <c r="C864" t="s">
        <v>26</v>
      </c>
      <c r="E864">
        <v>19</v>
      </c>
      <c r="F864">
        <v>72.668040000000005</v>
      </c>
      <c r="G864">
        <v>1</v>
      </c>
      <c r="H864">
        <v>2</v>
      </c>
      <c r="I864" t="s">
        <v>27</v>
      </c>
      <c r="J864" t="s">
        <v>28</v>
      </c>
      <c r="K864" t="s">
        <v>28</v>
      </c>
      <c r="L864" t="s">
        <v>28</v>
      </c>
      <c r="M864" t="s">
        <v>28</v>
      </c>
      <c r="N864">
        <v>2</v>
      </c>
      <c r="O864">
        <v>1</v>
      </c>
      <c r="P864">
        <v>1</v>
      </c>
      <c r="Q864">
        <v>1</v>
      </c>
      <c r="R864">
        <v>0</v>
      </c>
      <c r="S864">
        <v>34</v>
      </c>
      <c r="T864">
        <v>7</v>
      </c>
      <c r="V864">
        <v>65</v>
      </c>
      <c r="W864">
        <v>202</v>
      </c>
    </row>
    <row r="865" spans="1:23" x14ac:dyDescent="0.25">
      <c r="A865" t="s">
        <v>192</v>
      </c>
      <c r="C865" t="s">
        <v>26</v>
      </c>
      <c r="E865">
        <v>18</v>
      </c>
      <c r="F865">
        <v>72.668040000000005</v>
      </c>
      <c r="G865">
        <v>1</v>
      </c>
      <c r="H865">
        <v>2</v>
      </c>
      <c r="I865" t="s">
        <v>27</v>
      </c>
      <c r="J865" t="s">
        <v>28</v>
      </c>
      <c r="K865" t="s">
        <v>28</v>
      </c>
      <c r="L865" t="s">
        <v>28</v>
      </c>
      <c r="M865" t="s">
        <v>28</v>
      </c>
      <c r="N865">
        <v>2</v>
      </c>
      <c r="O865">
        <v>1</v>
      </c>
      <c r="P865">
        <v>2</v>
      </c>
      <c r="Q865">
        <v>1</v>
      </c>
      <c r="R865">
        <v>0</v>
      </c>
      <c r="S865">
        <v>34</v>
      </c>
      <c r="T865">
        <v>8</v>
      </c>
      <c r="V865">
        <v>65</v>
      </c>
      <c r="W865">
        <v>195</v>
      </c>
    </row>
    <row r="866" spans="1:23" x14ac:dyDescent="0.25">
      <c r="A866" t="s">
        <v>192</v>
      </c>
      <c r="C866" t="s">
        <v>26</v>
      </c>
      <c r="E866">
        <v>16</v>
      </c>
      <c r="F866">
        <v>72.668040000000005</v>
      </c>
      <c r="G866">
        <v>2</v>
      </c>
      <c r="H866">
        <v>2</v>
      </c>
      <c r="I866" t="s">
        <v>27</v>
      </c>
      <c r="J866" t="s">
        <v>28</v>
      </c>
      <c r="K866" t="s">
        <v>28</v>
      </c>
      <c r="L866" t="s">
        <v>28</v>
      </c>
      <c r="M866" t="s">
        <v>28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34</v>
      </c>
      <c r="T866">
        <v>12</v>
      </c>
      <c r="V866">
        <v>65</v>
      </c>
      <c r="W866">
        <v>191</v>
      </c>
    </row>
    <row r="867" spans="1:23" x14ac:dyDescent="0.25">
      <c r="A867" t="s">
        <v>1090</v>
      </c>
      <c r="C867" t="s">
        <v>30</v>
      </c>
      <c r="E867">
        <v>28</v>
      </c>
      <c r="F867">
        <v>78.49418</v>
      </c>
      <c r="G867">
        <v>0</v>
      </c>
      <c r="H867">
        <v>0</v>
      </c>
      <c r="I867" t="s">
        <v>34</v>
      </c>
      <c r="J867" t="s">
        <v>28</v>
      </c>
      <c r="K867" t="s">
        <v>28</v>
      </c>
      <c r="L867" t="s">
        <v>28</v>
      </c>
      <c r="M867" t="s">
        <v>28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34</v>
      </c>
      <c r="T867">
        <v>0</v>
      </c>
      <c r="V867">
        <v>71</v>
      </c>
      <c r="W867">
        <v>157</v>
      </c>
    </row>
    <row r="868" spans="1:23" x14ac:dyDescent="0.25">
      <c r="A868" t="s">
        <v>1090</v>
      </c>
      <c r="C868" t="s">
        <v>30</v>
      </c>
      <c r="E868">
        <v>21</v>
      </c>
      <c r="F868">
        <v>78.49418</v>
      </c>
      <c r="G868">
        <v>0.5</v>
      </c>
      <c r="H868">
        <v>0</v>
      </c>
      <c r="I868" t="s">
        <v>52</v>
      </c>
      <c r="J868" t="s">
        <v>470</v>
      </c>
      <c r="K868" t="s">
        <v>28</v>
      </c>
      <c r="L868" t="s">
        <v>28</v>
      </c>
      <c r="M868" t="s">
        <v>28</v>
      </c>
      <c r="N868">
        <v>1</v>
      </c>
      <c r="O868">
        <v>0.5</v>
      </c>
      <c r="P868">
        <v>1</v>
      </c>
      <c r="Q868">
        <v>0.5</v>
      </c>
      <c r="R868">
        <v>0</v>
      </c>
      <c r="S868">
        <v>34</v>
      </c>
      <c r="T868">
        <v>3</v>
      </c>
      <c r="V868">
        <v>71</v>
      </c>
      <c r="W868">
        <v>171</v>
      </c>
    </row>
    <row r="869" spans="1:23" x14ac:dyDescent="0.25">
      <c r="A869" t="s">
        <v>624</v>
      </c>
      <c r="C869" t="s">
        <v>26</v>
      </c>
      <c r="E869">
        <v>30</v>
      </c>
      <c r="F869">
        <v>70.729640000000003</v>
      </c>
      <c r="G869">
        <v>0</v>
      </c>
      <c r="H869">
        <v>0</v>
      </c>
      <c r="I869" t="s">
        <v>34</v>
      </c>
      <c r="J869" t="s">
        <v>251</v>
      </c>
      <c r="K869" t="s">
        <v>38</v>
      </c>
      <c r="L869" t="s">
        <v>28</v>
      </c>
      <c r="M869" t="s">
        <v>28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34</v>
      </c>
      <c r="T869">
        <v>0</v>
      </c>
      <c r="V869">
        <v>68</v>
      </c>
      <c r="W869">
        <v>193</v>
      </c>
    </row>
    <row r="870" spans="1:23" x14ac:dyDescent="0.25">
      <c r="A870" t="s">
        <v>624</v>
      </c>
      <c r="C870" t="s">
        <v>26</v>
      </c>
      <c r="E870">
        <v>30</v>
      </c>
      <c r="F870">
        <v>70.729640000000003</v>
      </c>
      <c r="G870">
        <v>0</v>
      </c>
      <c r="H870">
        <v>0</v>
      </c>
      <c r="I870" t="s">
        <v>34</v>
      </c>
      <c r="J870" t="s">
        <v>28</v>
      </c>
      <c r="K870" t="s">
        <v>28</v>
      </c>
      <c r="L870" t="s">
        <v>28</v>
      </c>
      <c r="M870" t="s">
        <v>28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34</v>
      </c>
      <c r="T870">
        <v>0</v>
      </c>
      <c r="V870">
        <v>68</v>
      </c>
      <c r="W870">
        <v>185</v>
      </c>
    </row>
    <row r="871" spans="1:23" x14ac:dyDescent="0.25">
      <c r="A871" t="s">
        <v>624</v>
      </c>
      <c r="C871" t="s">
        <v>26</v>
      </c>
      <c r="E871">
        <v>30</v>
      </c>
      <c r="F871">
        <v>70.729640000000003</v>
      </c>
      <c r="G871">
        <v>0</v>
      </c>
      <c r="H871">
        <v>0</v>
      </c>
      <c r="I871" t="s">
        <v>34</v>
      </c>
      <c r="J871" t="s">
        <v>28</v>
      </c>
      <c r="K871" t="s">
        <v>28</v>
      </c>
      <c r="L871" t="s">
        <v>28</v>
      </c>
      <c r="M871" t="s">
        <v>28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34</v>
      </c>
      <c r="T871">
        <v>0</v>
      </c>
      <c r="V871">
        <v>68</v>
      </c>
      <c r="W871">
        <v>188</v>
      </c>
    </row>
    <row r="872" spans="1:23" x14ac:dyDescent="0.25">
      <c r="A872" t="s">
        <v>624</v>
      </c>
      <c r="C872" t="s">
        <v>26</v>
      </c>
      <c r="E872">
        <v>30</v>
      </c>
      <c r="F872">
        <v>70.729640000000003</v>
      </c>
      <c r="G872">
        <v>0</v>
      </c>
      <c r="H872">
        <v>0</v>
      </c>
      <c r="I872" t="s">
        <v>34</v>
      </c>
      <c r="J872" t="s">
        <v>28</v>
      </c>
      <c r="K872" t="s">
        <v>28</v>
      </c>
      <c r="L872" t="s">
        <v>28</v>
      </c>
      <c r="M872" t="s">
        <v>28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34</v>
      </c>
      <c r="T872">
        <v>0</v>
      </c>
      <c r="V872">
        <v>67</v>
      </c>
      <c r="W872">
        <v>189</v>
      </c>
    </row>
    <row r="873" spans="1:23" x14ac:dyDescent="0.25">
      <c r="A873" t="s">
        <v>624</v>
      </c>
      <c r="C873" t="s">
        <v>26</v>
      </c>
      <c r="E873">
        <v>30</v>
      </c>
      <c r="F873">
        <v>70.729640000000003</v>
      </c>
      <c r="G873">
        <v>0</v>
      </c>
      <c r="H873">
        <v>0</v>
      </c>
      <c r="I873" t="s">
        <v>34</v>
      </c>
      <c r="J873" t="s">
        <v>38</v>
      </c>
      <c r="K873" t="s">
        <v>28</v>
      </c>
      <c r="L873" t="s">
        <v>28</v>
      </c>
      <c r="M873" t="s">
        <v>28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34</v>
      </c>
      <c r="T873">
        <v>0</v>
      </c>
      <c r="V873">
        <v>67</v>
      </c>
      <c r="W873">
        <v>193</v>
      </c>
    </row>
    <row r="874" spans="1:23" x14ac:dyDescent="0.25">
      <c r="A874" t="s">
        <v>624</v>
      </c>
      <c r="C874" t="s">
        <v>26</v>
      </c>
      <c r="E874">
        <v>30</v>
      </c>
      <c r="F874">
        <v>70.729640000000003</v>
      </c>
      <c r="G874">
        <v>0</v>
      </c>
      <c r="H874">
        <v>0</v>
      </c>
      <c r="I874" t="s">
        <v>34</v>
      </c>
      <c r="J874" t="s">
        <v>405</v>
      </c>
      <c r="K874" t="s">
        <v>28</v>
      </c>
      <c r="L874" t="s">
        <v>28</v>
      </c>
      <c r="M874" t="s">
        <v>28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34</v>
      </c>
      <c r="T874">
        <v>0</v>
      </c>
      <c r="V874">
        <v>67</v>
      </c>
      <c r="W874">
        <v>190</v>
      </c>
    </row>
    <row r="875" spans="1:23" x14ac:dyDescent="0.25">
      <c r="A875" t="s">
        <v>624</v>
      </c>
      <c r="C875" t="s">
        <v>26</v>
      </c>
      <c r="E875">
        <v>30</v>
      </c>
      <c r="F875">
        <v>70.729640000000003</v>
      </c>
      <c r="G875">
        <v>0</v>
      </c>
      <c r="H875">
        <v>0</v>
      </c>
      <c r="I875" t="s">
        <v>34</v>
      </c>
      <c r="J875" t="s">
        <v>405</v>
      </c>
      <c r="K875" t="s">
        <v>28</v>
      </c>
      <c r="L875" t="s">
        <v>28</v>
      </c>
      <c r="M875" t="s">
        <v>28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34</v>
      </c>
      <c r="T875">
        <v>0</v>
      </c>
      <c r="V875">
        <v>67</v>
      </c>
      <c r="W875">
        <v>191</v>
      </c>
    </row>
    <row r="876" spans="1:23" x14ac:dyDescent="0.25">
      <c r="A876" t="s">
        <v>624</v>
      </c>
      <c r="C876" t="s">
        <v>26</v>
      </c>
      <c r="E876">
        <v>30</v>
      </c>
      <c r="F876">
        <v>70.729640000000003</v>
      </c>
      <c r="G876">
        <v>0</v>
      </c>
      <c r="H876">
        <v>0</v>
      </c>
      <c r="I876" t="s">
        <v>34</v>
      </c>
      <c r="J876" t="s">
        <v>28</v>
      </c>
      <c r="K876" t="s">
        <v>28</v>
      </c>
      <c r="L876" t="s">
        <v>28</v>
      </c>
      <c r="M876" t="s">
        <v>28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34</v>
      </c>
      <c r="T876">
        <v>0</v>
      </c>
      <c r="V876">
        <v>68</v>
      </c>
      <c r="W876">
        <v>187</v>
      </c>
    </row>
    <row r="877" spans="1:23" x14ac:dyDescent="0.25">
      <c r="A877" t="s">
        <v>624</v>
      </c>
      <c r="C877" t="s">
        <v>26</v>
      </c>
      <c r="E877">
        <v>30</v>
      </c>
      <c r="F877">
        <v>70.729640000000003</v>
      </c>
      <c r="G877">
        <v>0</v>
      </c>
      <c r="H877">
        <v>0</v>
      </c>
      <c r="I877" t="s">
        <v>34</v>
      </c>
      <c r="J877" t="s">
        <v>38</v>
      </c>
      <c r="K877" t="s">
        <v>28</v>
      </c>
      <c r="L877" t="s">
        <v>28</v>
      </c>
      <c r="M877" t="s">
        <v>28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34</v>
      </c>
      <c r="T877">
        <v>0</v>
      </c>
      <c r="V877">
        <v>67</v>
      </c>
      <c r="W877">
        <v>178</v>
      </c>
    </row>
    <row r="878" spans="1:23" x14ac:dyDescent="0.25">
      <c r="A878" t="s">
        <v>624</v>
      </c>
      <c r="C878" t="s">
        <v>26</v>
      </c>
      <c r="E878">
        <v>30</v>
      </c>
      <c r="F878">
        <v>70.729640000000003</v>
      </c>
      <c r="G878">
        <v>0</v>
      </c>
      <c r="H878">
        <v>0</v>
      </c>
      <c r="I878" t="s">
        <v>34</v>
      </c>
      <c r="J878" t="s">
        <v>28</v>
      </c>
      <c r="K878" t="s">
        <v>28</v>
      </c>
      <c r="L878" t="s">
        <v>28</v>
      </c>
      <c r="M878" t="s">
        <v>28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34</v>
      </c>
      <c r="T878">
        <v>0</v>
      </c>
      <c r="V878">
        <v>67</v>
      </c>
      <c r="W878">
        <v>180</v>
      </c>
    </row>
    <row r="879" spans="1:23" x14ac:dyDescent="0.25">
      <c r="A879" t="s">
        <v>624</v>
      </c>
      <c r="C879" t="s">
        <v>26</v>
      </c>
      <c r="E879">
        <v>30</v>
      </c>
      <c r="F879">
        <v>70.729640000000003</v>
      </c>
      <c r="G879">
        <v>0</v>
      </c>
      <c r="H879">
        <v>0</v>
      </c>
      <c r="I879" t="s">
        <v>34</v>
      </c>
      <c r="J879" t="s">
        <v>28</v>
      </c>
      <c r="K879" t="s">
        <v>28</v>
      </c>
      <c r="L879" t="s">
        <v>28</v>
      </c>
      <c r="M879" t="s">
        <v>28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34</v>
      </c>
      <c r="T879">
        <v>0</v>
      </c>
    </row>
    <row r="880" spans="1:23" x14ac:dyDescent="0.25">
      <c r="A880" t="s">
        <v>308</v>
      </c>
      <c r="C880" t="s">
        <v>26</v>
      </c>
      <c r="E880">
        <v>30</v>
      </c>
      <c r="F880">
        <v>57.867213999999997</v>
      </c>
      <c r="G880">
        <v>0.5</v>
      </c>
      <c r="H880">
        <v>0</v>
      </c>
      <c r="I880" t="s">
        <v>34</v>
      </c>
      <c r="J880" t="s">
        <v>35</v>
      </c>
      <c r="K880" t="s">
        <v>28</v>
      </c>
      <c r="L880" t="s">
        <v>28</v>
      </c>
      <c r="M880" t="s">
        <v>28</v>
      </c>
      <c r="N880">
        <v>0</v>
      </c>
      <c r="O880">
        <v>0.5</v>
      </c>
      <c r="P880">
        <v>0.5</v>
      </c>
      <c r="Q880">
        <v>0</v>
      </c>
      <c r="R880">
        <v>0</v>
      </c>
      <c r="S880">
        <v>34</v>
      </c>
      <c r="T880">
        <v>1</v>
      </c>
      <c r="V880">
        <v>69</v>
      </c>
      <c r="W880">
        <v>170</v>
      </c>
    </row>
    <row r="881" spans="1:23" x14ac:dyDescent="0.25">
      <c r="A881" t="s">
        <v>308</v>
      </c>
      <c r="C881" t="s">
        <v>26</v>
      </c>
      <c r="E881">
        <v>30</v>
      </c>
      <c r="F881">
        <v>57.867213999999997</v>
      </c>
      <c r="G881">
        <v>0</v>
      </c>
      <c r="H881">
        <v>0</v>
      </c>
      <c r="I881" t="s">
        <v>34</v>
      </c>
      <c r="J881" t="s">
        <v>28</v>
      </c>
      <c r="K881" t="s">
        <v>28</v>
      </c>
      <c r="L881" t="s">
        <v>28</v>
      </c>
      <c r="M881" t="s">
        <v>28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34</v>
      </c>
      <c r="T881">
        <v>0</v>
      </c>
    </row>
    <row r="882" spans="1:23" x14ac:dyDescent="0.25">
      <c r="A882" t="s">
        <v>308</v>
      </c>
      <c r="C882" t="s">
        <v>26</v>
      </c>
      <c r="E882">
        <v>30</v>
      </c>
      <c r="F882">
        <v>57.867213999999997</v>
      </c>
      <c r="G882">
        <v>0</v>
      </c>
      <c r="H882">
        <v>0</v>
      </c>
      <c r="I882" t="s">
        <v>34</v>
      </c>
      <c r="J882" t="s">
        <v>28</v>
      </c>
      <c r="K882" t="s">
        <v>28</v>
      </c>
      <c r="L882" t="s">
        <v>28</v>
      </c>
      <c r="M882" t="s">
        <v>28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34</v>
      </c>
      <c r="T882">
        <v>0</v>
      </c>
    </row>
    <row r="883" spans="1:23" x14ac:dyDescent="0.25">
      <c r="A883" t="s">
        <v>308</v>
      </c>
      <c r="C883" t="s">
        <v>26</v>
      </c>
      <c r="E883">
        <v>30</v>
      </c>
      <c r="F883">
        <v>57.867213999999997</v>
      </c>
      <c r="G883">
        <v>0</v>
      </c>
      <c r="H883">
        <v>0</v>
      </c>
      <c r="I883" t="s">
        <v>34</v>
      </c>
      <c r="J883" t="s">
        <v>35</v>
      </c>
      <c r="K883" t="s">
        <v>28</v>
      </c>
      <c r="L883" t="s">
        <v>28</v>
      </c>
      <c r="M883" t="s">
        <v>28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34</v>
      </c>
      <c r="T883">
        <v>0</v>
      </c>
      <c r="V883">
        <v>68</v>
      </c>
      <c r="W883">
        <v>175</v>
      </c>
    </row>
    <row r="884" spans="1:23" x14ac:dyDescent="0.25">
      <c r="A884" t="s">
        <v>791</v>
      </c>
      <c r="C884" t="s">
        <v>26</v>
      </c>
      <c r="E884">
        <v>28</v>
      </c>
      <c r="F884">
        <v>70.121830000000003</v>
      </c>
      <c r="G884">
        <v>0</v>
      </c>
      <c r="H884">
        <v>0</v>
      </c>
      <c r="I884" t="s">
        <v>34</v>
      </c>
      <c r="J884" t="s">
        <v>28</v>
      </c>
      <c r="K884" t="s">
        <v>28</v>
      </c>
      <c r="L884" t="s">
        <v>28</v>
      </c>
      <c r="M884" t="s">
        <v>28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34</v>
      </c>
      <c r="T884">
        <v>0</v>
      </c>
      <c r="V884">
        <v>60</v>
      </c>
      <c r="W884">
        <v>182</v>
      </c>
    </row>
    <row r="885" spans="1:23" x14ac:dyDescent="0.25">
      <c r="A885" t="s">
        <v>791</v>
      </c>
      <c r="C885" t="s">
        <v>26</v>
      </c>
      <c r="E885">
        <v>29</v>
      </c>
      <c r="F885">
        <v>70.121830000000003</v>
      </c>
      <c r="G885">
        <v>0</v>
      </c>
      <c r="H885">
        <v>0</v>
      </c>
      <c r="I885" t="s">
        <v>34</v>
      </c>
      <c r="J885" t="s">
        <v>96</v>
      </c>
      <c r="K885" t="s">
        <v>28</v>
      </c>
      <c r="L885" t="s">
        <v>28</v>
      </c>
      <c r="M885" t="s">
        <v>28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34</v>
      </c>
      <c r="T885">
        <v>0</v>
      </c>
      <c r="V885">
        <v>60</v>
      </c>
      <c r="W885">
        <v>181</v>
      </c>
    </row>
    <row r="886" spans="1:23" x14ac:dyDescent="0.25">
      <c r="A886" t="s">
        <v>364</v>
      </c>
      <c r="C886" t="s">
        <v>30</v>
      </c>
      <c r="E886">
        <v>30</v>
      </c>
      <c r="F886">
        <v>66.469539999999995</v>
      </c>
      <c r="G886">
        <v>0</v>
      </c>
      <c r="H886">
        <v>0</v>
      </c>
      <c r="I886" t="s">
        <v>34</v>
      </c>
      <c r="J886" t="s">
        <v>28</v>
      </c>
      <c r="K886" t="s">
        <v>28</v>
      </c>
      <c r="L886" t="s">
        <v>28</v>
      </c>
      <c r="M886" t="s">
        <v>28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33</v>
      </c>
      <c r="T886">
        <v>0</v>
      </c>
      <c r="V886">
        <v>70</v>
      </c>
      <c r="W886">
        <v>203</v>
      </c>
    </row>
    <row r="887" spans="1:23" x14ac:dyDescent="0.25">
      <c r="A887" t="s">
        <v>364</v>
      </c>
      <c r="C887" t="s">
        <v>30</v>
      </c>
      <c r="E887">
        <v>29</v>
      </c>
      <c r="F887">
        <v>66.469539999999995</v>
      </c>
      <c r="G887">
        <v>0</v>
      </c>
      <c r="H887">
        <v>0</v>
      </c>
      <c r="I887" t="s">
        <v>34</v>
      </c>
      <c r="J887" t="s">
        <v>28</v>
      </c>
      <c r="K887" t="s">
        <v>28</v>
      </c>
      <c r="L887" t="s">
        <v>28</v>
      </c>
      <c r="M887" t="s">
        <v>28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33</v>
      </c>
      <c r="T887">
        <v>0</v>
      </c>
      <c r="V887">
        <v>70</v>
      </c>
      <c r="W887">
        <v>193</v>
      </c>
    </row>
    <row r="888" spans="1:23" x14ac:dyDescent="0.25">
      <c r="A888" t="s">
        <v>364</v>
      </c>
      <c r="C888" t="s">
        <v>30</v>
      </c>
      <c r="E888">
        <v>30</v>
      </c>
      <c r="F888">
        <v>66.469539999999995</v>
      </c>
      <c r="G888">
        <v>0</v>
      </c>
      <c r="H888">
        <v>0</v>
      </c>
      <c r="I888" t="s">
        <v>34</v>
      </c>
      <c r="J888" t="s">
        <v>28</v>
      </c>
      <c r="K888" t="s">
        <v>28</v>
      </c>
      <c r="L888" t="s">
        <v>28</v>
      </c>
      <c r="M888" t="s">
        <v>28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33</v>
      </c>
      <c r="T888">
        <v>0</v>
      </c>
      <c r="V888">
        <v>70</v>
      </c>
      <c r="W888">
        <v>207</v>
      </c>
    </row>
    <row r="889" spans="1:23" x14ac:dyDescent="0.25">
      <c r="A889" t="s">
        <v>364</v>
      </c>
      <c r="C889" t="s">
        <v>30</v>
      </c>
      <c r="E889">
        <v>30</v>
      </c>
      <c r="F889">
        <v>66.469539999999995</v>
      </c>
      <c r="G889">
        <v>0</v>
      </c>
      <c r="H889">
        <v>0</v>
      </c>
      <c r="I889" t="s">
        <v>34</v>
      </c>
      <c r="J889" t="s">
        <v>28</v>
      </c>
      <c r="K889" t="s">
        <v>28</v>
      </c>
      <c r="L889" t="s">
        <v>28</v>
      </c>
      <c r="M889" t="s">
        <v>28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33</v>
      </c>
      <c r="T889">
        <v>0</v>
      </c>
      <c r="V889">
        <v>70</v>
      </c>
      <c r="W889">
        <v>197</v>
      </c>
    </row>
    <row r="890" spans="1:23" x14ac:dyDescent="0.25">
      <c r="A890" t="s">
        <v>364</v>
      </c>
      <c r="C890" t="s">
        <v>30</v>
      </c>
      <c r="E890">
        <v>29</v>
      </c>
      <c r="F890">
        <v>66.469539999999995</v>
      </c>
      <c r="G890">
        <v>0</v>
      </c>
      <c r="H890">
        <v>0</v>
      </c>
      <c r="I890" t="s">
        <v>34</v>
      </c>
      <c r="J890" t="s">
        <v>28</v>
      </c>
      <c r="K890" t="s">
        <v>28</v>
      </c>
      <c r="L890" t="s">
        <v>28</v>
      </c>
      <c r="M890" t="s">
        <v>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33</v>
      </c>
      <c r="T890">
        <v>0</v>
      </c>
      <c r="V890">
        <v>70</v>
      </c>
      <c r="W890">
        <v>198</v>
      </c>
    </row>
    <row r="891" spans="1:23" x14ac:dyDescent="0.25">
      <c r="A891" t="s">
        <v>364</v>
      </c>
      <c r="C891" t="s">
        <v>30</v>
      </c>
      <c r="E891">
        <v>30</v>
      </c>
      <c r="F891">
        <v>66.469539999999995</v>
      </c>
      <c r="G891">
        <v>0</v>
      </c>
      <c r="H891">
        <v>0</v>
      </c>
      <c r="I891" t="s">
        <v>34</v>
      </c>
      <c r="J891" t="s">
        <v>28</v>
      </c>
      <c r="K891" t="s">
        <v>28</v>
      </c>
      <c r="L891" t="s">
        <v>28</v>
      </c>
      <c r="M891" t="s">
        <v>28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33</v>
      </c>
      <c r="T891">
        <v>0</v>
      </c>
      <c r="V891">
        <v>69</v>
      </c>
      <c r="W891">
        <v>192</v>
      </c>
    </row>
    <row r="892" spans="1:23" x14ac:dyDescent="0.25">
      <c r="A892" t="s">
        <v>364</v>
      </c>
      <c r="C892" t="s">
        <v>30</v>
      </c>
      <c r="E892">
        <v>30</v>
      </c>
      <c r="F892">
        <v>66.469539999999995</v>
      </c>
      <c r="G892">
        <v>0</v>
      </c>
      <c r="H892">
        <v>0</v>
      </c>
      <c r="I892" t="s">
        <v>34</v>
      </c>
      <c r="J892" t="s">
        <v>28</v>
      </c>
      <c r="K892" t="s">
        <v>28</v>
      </c>
      <c r="L892" t="s">
        <v>28</v>
      </c>
      <c r="M892" t="s">
        <v>28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33</v>
      </c>
      <c r="T892">
        <v>0</v>
      </c>
      <c r="V892">
        <v>70</v>
      </c>
      <c r="W892">
        <v>185</v>
      </c>
    </row>
    <row r="893" spans="1:23" x14ac:dyDescent="0.25">
      <c r="A893" t="s">
        <v>364</v>
      </c>
      <c r="C893" t="s">
        <v>30</v>
      </c>
      <c r="E893">
        <v>30</v>
      </c>
      <c r="F893">
        <v>66.469539999999995</v>
      </c>
      <c r="G893">
        <v>0</v>
      </c>
      <c r="H893">
        <v>0</v>
      </c>
      <c r="I893" t="s">
        <v>34</v>
      </c>
      <c r="J893" t="s">
        <v>28</v>
      </c>
      <c r="K893" t="s">
        <v>28</v>
      </c>
      <c r="L893" t="s">
        <v>28</v>
      </c>
      <c r="M893" t="s">
        <v>28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33</v>
      </c>
      <c r="T893">
        <v>0</v>
      </c>
      <c r="V893">
        <v>70</v>
      </c>
      <c r="W893">
        <v>201</v>
      </c>
    </row>
    <row r="894" spans="1:23" x14ac:dyDescent="0.25">
      <c r="A894" t="s">
        <v>364</v>
      </c>
      <c r="C894" t="s">
        <v>30</v>
      </c>
      <c r="E894">
        <v>28</v>
      </c>
      <c r="F894">
        <v>66.469539999999995</v>
      </c>
      <c r="G894">
        <v>0</v>
      </c>
      <c r="H894">
        <v>0</v>
      </c>
      <c r="I894" t="s">
        <v>34</v>
      </c>
      <c r="J894" t="s">
        <v>28</v>
      </c>
      <c r="K894" t="s">
        <v>28</v>
      </c>
      <c r="L894" t="s">
        <v>28</v>
      </c>
      <c r="M894" t="s">
        <v>28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33</v>
      </c>
      <c r="T894">
        <v>0</v>
      </c>
      <c r="V894">
        <v>70</v>
      </c>
      <c r="W894">
        <v>204</v>
      </c>
    </row>
    <row r="895" spans="1:23" x14ac:dyDescent="0.25">
      <c r="A895" t="s">
        <v>364</v>
      </c>
      <c r="C895" t="s">
        <v>30</v>
      </c>
      <c r="E895">
        <v>30</v>
      </c>
      <c r="F895">
        <v>66.469539999999995</v>
      </c>
      <c r="G895">
        <v>0</v>
      </c>
      <c r="H895">
        <v>0</v>
      </c>
      <c r="I895" t="s">
        <v>34</v>
      </c>
      <c r="J895" t="s">
        <v>28</v>
      </c>
      <c r="K895" t="s">
        <v>28</v>
      </c>
      <c r="L895" t="s">
        <v>28</v>
      </c>
      <c r="M895" t="s">
        <v>28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33</v>
      </c>
      <c r="T895">
        <v>0</v>
      </c>
      <c r="V895">
        <v>70</v>
      </c>
      <c r="W895">
        <v>138</v>
      </c>
    </row>
    <row r="896" spans="1:23" x14ac:dyDescent="0.25">
      <c r="A896" t="s">
        <v>364</v>
      </c>
      <c r="C896" t="s">
        <v>30</v>
      </c>
      <c r="E896">
        <v>30</v>
      </c>
      <c r="F896">
        <v>66.469539999999995</v>
      </c>
      <c r="G896">
        <v>0</v>
      </c>
      <c r="H896">
        <v>0</v>
      </c>
      <c r="I896" t="s">
        <v>34</v>
      </c>
      <c r="J896" t="s">
        <v>28</v>
      </c>
      <c r="K896" t="s">
        <v>28</v>
      </c>
      <c r="L896" t="s">
        <v>28</v>
      </c>
      <c r="M896" t="s">
        <v>28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33</v>
      </c>
      <c r="T896">
        <v>0</v>
      </c>
      <c r="V896">
        <v>70</v>
      </c>
      <c r="W896">
        <v>194</v>
      </c>
    </row>
    <row r="897" spans="1:23" x14ac:dyDescent="0.25">
      <c r="A897" t="s">
        <v>865</v>
      </c>
      <c r="C897" t="s">
        <v>26</v>
      </c>
      <c r="E897">
        <v>29</v>
      </c>
      <c r="F897">
        <v>62.798084000000003</v>
      </c>
      <c r="G897">
        <v>0.5</v>
      </c>
      <c r="H897">
        <v>0</v>
      </c>
      <c r="I897" t="s">
        <v>953</v>
      </c>
      <c r="J897" t="s">
        <v>28</v>
      </c>
      <c r="K897" t="s">
        <v>28</v>
      </c>
      <c r="L897" t="s">
        <v>28</v>
      </c>
      <c r="M897" t="s">
        <v>28</v>
      </c>
      <c r="N897">
        <v>0</v>
      </c>
      <c r="O897">
        <v>0.5</v>
      </c>
      <c r="P897">
        <v>0.5</v>
      </c>
      <c r="Q897">
        <v>0</v>
      </c>
      <c r="R897">
        <v>0</v>
      </c>
      <c r="S897">
        <v>44</v>
      </c>
      <c r="T897">
        <v>1</v>
      </c>
      <c r="V897">
        <v>64</v>
      </c>
      <c r="W897">
        <v>224</v>
      </c>
    </row>
    <row r="898" spans="1:23" x14ac:dyDescent="0.25">
      <c r="A898" t="s">
        <v>865</v>
      </c>
      <c r="C898" t="s">
        <v>26</v>
      </c>
      <c r="E898">
        <v>30</v>
      </c>
      <c r="F898">
        <v>62.798084000000003</v>
      </c>
      <c r="G898">
        <v>0</v>
      </c>
      <c r="H898">
        <v>0</v>
      </c>
      <c r="I898" t="s">
        <v>34</v>
      </c>
      <c r="J898" t="s">
        <v>35</v>
      </c>
      <c r="K898" t="s">
        <v>88</v>
      </c>
      <c r="L898" t="s">
        <v>28</v>
      </c>
      <c r="M898" t="s">
        <v>28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44</v>
      </c>
      <c r="T898">
        <v>0</v>
      </c>
      <c r="V898">
        <v>63</v>
      </c>
      <c r="W898">
        <v>215</v>
      </c>
    </row>
    <row r="899" spans="1:23" x14ac:dyDescent="0.25">
      <c r="A899" t="s">
        <v>865</v>
      </c>
      <c r="C899" t="s">
        <v>26</v>
      </c>
      <c r="E899">
        <v>29</v>
      </c>
      <c r="F899">
        <v>62.798084000000003</v>
      </c>
      <c r="G899">
        <v>0.5</v>
      </c>
      <c r="H899">
        <v>0</v>
      </c>
      <c r="I899" t="s">
        <v>52</v>
      </c>
      <c r="J899" t="s">
        <v>42</v>
      </c>
      <c r="K899" t="s">
        <v>28</v>
      </c>
      <c r="L899" t="s">
        <v>28</v>
      </c>
      <c r="M899" t="s">
        <v>28</v>
      </c>
      <c r="N899">
        <v>0.5</v>
      </c>
      <c r="O899">
        <v>0</v>
      </c>
      <c r="P899">
        <v>0.5</v>
      </c>
      <c r="Q899">
        <v>0.5</v>
      </c>
      <c r="R899">
        <v>0</v>
      </c>
      <c r="S899">
        <v>44</v>
      </c>
      <c r="T899">
        <v>1.5</v>
      </c>
      <c r="V899">
        <v>64</v>
      </c>
      <c r="W899">
        <v>196</v>
      </c>
    </row>
    <row r="900" spans="1:23" x14ac:dyDescent="0.25">
      <c r="A900" t="s">
        <v>865</v>
      </c>
      <c r="C900" t="s">
        <v>26</v>
      </c>
      <c r="E900">
        <v>28</v>
      </c>
      <c r="F900">
        <v>62.798084000000003</v>
      </c>
      <c r="G900">
        <v>0</v>
      </c>
      <c r="H900">
        <v>0</v>
      </c>
      <c r="I900" t="s">
        <v>34</v>
      </c>
      <c r="J900" t="s">
        <v>28</v>
      </c>
      <c r="K900" t="s">
        <v>28</v>
      </c>
      <c r="L900" t="s">
        <v>28</v>
      </c>
      <c r="M900" t="s">
        <v>28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44</v>
      </c>
      <c r="T900">
        <v>0</v>
      </c>
      <c r="V900">
        <v>64</v>
      </c>
      <c r="W900">
        <v>174</v>
      </c>
    </row>
    <row r="901" spans="1:23" x14ac:dyDescent="0.25">
      <c r="A901" t="s">
        <v>865</v>
      </c>
      <c r="C901" t="s">
        <v>26</v>
      </c>
      <c r="E901">
        <v>27</v>
      </c>
      <c r="F901">
        <v>62.798084000000003</v>
      </c>
      <c r="G901">
        <v>0.5</v>
      </c>
      <c r="H901">
        <v>0</v>
      </c>
      <c r="I901" t="s">
        <v>52</v>
      </c>
      <c r="J901" t="s">
        <v>28</v>
      </c>
      <c r="K901" t="s">
        <v>28</v>
      </c>
      <c r="L901" t="s">
        <v>28</v>
      </c>
      <c r="M901" t="s">
        <v>28</v>
      </c>
      <c r="N901">
        <v>0.5</v>
      </c>
      <c r="O901">
        <v>0</v>
      </c>
      <c r="P901">
        <v>0.5</v>
      </c>
      <c r="Q901">
        <v>0.5</v>
      </c>
      <c r="R901">
        <v>0</v>
      </c>
      <c r="S901">
        <v>44</v>
      </c>
      <c r="T901">
        <v>1.5</v>
      </c>
      <c r="V901">
        <v>62</v>
      </c>
      <c r="W901">
        <v>171</v>
      </c>
    </row>
    <row r="902" spans="1:23" x14ac:dyDescent="0.25">
      <c r="A902" t="s">
        <v>865</v>
      </c>
      <c r="C902" t="s">
        <v>26</v>
      </c>
      <c r="E902">
        <v>29</v>
      </c>
      <c r="F902">
        <v>62.798084000000003</v>
      </c>
      <c r="G902">
        <v>0</v>
      </c>
      <c r="H902">
        <v>0</v>
      </c>
      <c r="I902" t="s">
        <v>34</v>
      </c>
      <c r="J902" t="s">
        <v>35</v>
      </c>
      <c r="K902" t="s">
        <v>28</v>
      </c>
      <c r="L902" t="s">
        <v>28</v>
      </c>
      <c r="M902" t="s">
        <v>28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44</v>
      </c>
      <c r="T902">
        <v>0</v>
      </c>
      <c r="V902">
        <v>62</v>
      </c>
      <c r="W902">
        <v>202</v>
      </c>
    </row>
    <row r="903" spans="1:23" x14ac:dyDescent="0.25">
      <c r="A903" t="s">
        <v>865</v>
      </c>
      <c r="C903" t="s">
        <v>26</v>
      </c>
      <c r="E903">
        <v>21</v>
      </c>
      <c r="F903">
        <v>62.798084000000003</v>
      </c>
      <c r="G903">
        <v>1</v>
      </c>
      <c r="H903">
        <v>1</v>
      </c>
      <c r="I903" t="s">
        <v>27</v>
      </c>
      <c r="J903" t="s">
        <v>41</v>
      </c>
      <c r="K903" t="s">
        <v>28</v>
      </c>
      <c r="L903" t="s">
        <v>28</v>
      </c>
      <c r="M903" t="s">
        <v>28</v>
      </c>
      <c r="N903">
        <v>1</v>
      </c>
      <c r="O903">
        <v>0.5</v>
      </c>
      <c r="P903">
        <v>1</v>
      </c>
      <c r="Q903">
        <v>1</v>
      </c>
      <c r="R903">
        <v>0</v>
      </c>
      <c r="S903">
        <v>44</v>
      </c>
      <c r="T903">
        <v>4.5</v>
      </c>
      <c r="V903">
        <v>62</v>
      </c>
      <c r="W903">
        <v>170</v>
      </c>
    </row>
    <row r="904" spans="1:23" x14ac:dyDescent="0.25">
      <c r="A904" t="s">
        <v>865</v>
      </c>
      <c r="C904" t="s">
        <v>26</v>
      </c>
      <c r="E904">
        <v>22</v>
      </c>
      <c r="F904">
        <v>62.798084000000003</v>
      </c>
      <c r="G904">
        <v>1</v>
      </c>
      <c r="H904">
        <v>2</v>
      </c>
      <c r="I904" t="s">
        <v>27</v>
      </c>
      <c r="J904" t="s">
        <v>41</v>
      </c>
      <c r="K904" t="s">
        <v>28</v>
      </c>
      <c r="L904" t="s">
        <v>28</v>
      </c>
      <c r="M904" t="s">
        <v>28</v>
      </c>
      <c r="N904">
        <v>2</v>
      </c>
      <c r="O904">
        <v>1</v>
      </c>
      <c r="P904">
        <v>1</v>
      </c>
      <c r="Q904">
        <v>1</v>
      </c>
      <c r="R904">
        <v>1</v>
      </c>
      <c r="S904">
        <v>44</v>
      </c>
      <c r="T904">
        <v>8</v>
      </c>
      <c r="V904">
        <v>62</v>
      </c>
      <c r="W904">
        <v>200</v>
      </c>
    </row>
    <row r="905" spans="1:23" x14ac:dyDescent="0.25">
      <c r="A905" t="s">
        <v>380</v>
      </c>
      <c r="C905" t="s">
        <v>30</v>
      </c>
      <c r="E905">
        <v>26</v>
      </c>
      <c r="F905">
        <v>72.084879999999998</v>
      </c>
      <c r="G905">
        <v>0</v>
      </c>
      <c r="H905">
        <v>0</v>
      </c>
      <c r="I905" t="s">
        <v>34</v>
      </c>
      <c r="J905" t="s">
        <v>28</v>
      </c>
      <c r="K905" t="s">
        <v>28</v>
      </c>
      <c r="L905" t="s">
        <v>28</v>
      </c>
      <c r="M905" t="s">
        <v>28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44</v>
      </c>
      <c r="T905">
        <v>0</v>
      </c>
      <c r="V905">
        <v>64</v>
      </c>
      <c r="W905">
        <v>151</v>
      </c>
    </row>
    <row r="906" spans="1:23" x14ac:dyDescent="0.25">
      <c r="A906" t="s">
        <v>380</v>
      </c>
      <c r="C906" t="s">
        <v>30</v>
      </c>
      <c r="E906">
        <v>26</v>
      </c>
      <c r="F906">
        <v>72.084879999999998</v>
      </c>
      <c r="G906">
        <v>0</v>
      </c>
      <c r="H906">
        <v>0</v>
      </c>
      <c r="I906" t="s">
        <v>34</v>
      </c>
      <c r="J906" t="s">
        <v>28</v>
      </c>
      <c r="K906" t="s">
        <v>28</v>
      </c>
      <c r="L906" t="s">
        <v>28</v>
      </c>
      <c r="M906" t="s">
        <v>28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44</v>
      </c>
      <c r="T906">
        <v>0</v>
      </c>
      <c r="V906">
        <v>65</v>
      </c>
      <c r="W906">
        <v>162</v>
      </c>
    </row>
    <row r="907" spans="1:23" x14ac:dyDescent="0.25">
      <c r="A907" t="s">
        <v>380</v>
      </c>
      <c r="C907" t="s">
        <v>30</v>
      </c>
      <c r="E907">
        <v>30</v>
      </c>
      <c r="F907">
        <v>72.084879999999998</v>
      </c>
      <c r="G907">
        <v>0</v>
      </c>
      <c r="H907">
        <v>0</v>
      </c>
      <c r="I907" t="s">
        <v>34</v>
      </c>
      <c r="J907" t="s">
        <v>28</v>
      </c>
      <c r="K907" t="s">
        <v>28</v>
      </c>
      <c r="L907" t="s">
        <v>28</v>
      </c>
      <c r="M907" t="s">
        <v>28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44</v>
      </c>
      <c r="T907">
        <v>0</v>
      </c>
      <c r="V907">
        <v>65</v>
      </c>
      <c r="W907">
        <v>156</v>
      </c>
    </row>
    <row r="908" spans="1:23" x14ac:dyDescent="0.25">
      <c r="A908" t="s">
        <v>380</v>
      </c>
      <c r="C908" t="s">
        <v>30</v>
      </c>
      <c r="E908">
        <v>28</v>
      </c>
      <c r="F908">
        <v>72.084879999999998</v>
      </c>
      <c r="G908">
        <v>0</v>
      </c>
      <c r="H908">
        <v>0</v>
      </c>
      <c r="I908" t="s">
        <v>34</v>
      </c>
      <c r="J908" t="s">
        <v>28</v>
      </c>
      <c r="K908" t="s">
        <v>28</v>
      </c>
      <c r="L908" t="s">
        <v>28</v>
      </c>
      <c r="M908" t="s">
        <v>28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44</v>
      </c>
      <c r="T908">
        <v>0</v>
      </c>
      <c r="V908">
        <v>64</v>
      </c>
      <c r="W908">
        <v>152</v>
      </c>
    </row>
    <row r="909" spans="1:23" x14ac:dyDescent="0.25">
      <c r="A909" t="s">
        <v>380</v>
      </c>
      <c r="C909" t="s">
        <v>30</v>
      </c>
      <c r="E909">
        <v>29</v>
      </c>
      <c r="F909">
        <v>72.084879999999998</v>
      </c>
      <c r="G909">
        <v>0</v>
      </c>
      <c r="H909">
        <v>0</v>
      </c>
      <c r="I909" t="s">
        <v>34</v>
      </c>
      <c r="J909" t="s">
        <v>28</v>
      </c>
      <c r="K909" t="s">
        <v>28</v>
      </c>
      <c r="L909" t="s">
        <v>28</v>
      </c>
      <c r="M909" t="s">
        <v>28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44</v>
      </c>
      <c r="T909">
        <v>0</v>
      </c>
      <c r="V909">
        <v>65</v>
      </c>
      <c r="W909">
        <v>149</v>
      </c>
    </row>
    <row r="910" spans="1:23" x14ac:dyDescent="0.25">
      <c r="A910" t="s">
        <v>380</v>
      </c>
      <c r="C910" t="s">
        <v>30</v>
      </c>
      <c r="E910">
        <v>30</v>
      </c>
      <c r="F910">
        <v>72.084879999999998</v>
      </c>
      <c r="G910">
        <v>0</v>
      </c>
      <c r="H910">
        <v>0</v>
      </c>
      <c r="I910" t="s">
        <v>34</v>
      </c>
      <c r="J910" t="s">
        <v>28</v>
      </c>
      <c r="K910" t="s">
        <v>28</v>
      </c>
      <c r="L910" t="s">
        <v>28</v>
      </c>
      <c r="M910" t="s">
        <v>28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44</v>
      </c>
      <c r="T910">
        <v>0</v>
      </c>
    </row>
    <row r="911" spans="1:23" x14ac:dyDescent="0.25">
      <c r="A911" t="s">
        <v>1160</v>
      </c>
      <c r="C911" t="s">
        <v>26</v>
      </c>
      <c r="E911">
        <v>30</v>
      </c>
      <c r="F911">
        <v>61.338810000000002</v>
      </c>
      <c r="G911">
        <v>0</v>
      </c>
      <c r="H911">
        <v>0</v>
      </c>
      <c r="I911" t="s">
        <v>34</v>
      </c>
      <c r="J911" t="s">
        <v>28</v>
      </c>
      <c r="K911" t="s">
        <v>28</v>
      </c>
      <c r="L911" t="s">
        <v>28</v>
      </c>
      <c r="M911" t="s">
        <v>28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33</v>
      </c>
      <c r="T911">
        <v>0</v>
      </c>
      <c r="V911">
        <v>65</v>
      </c>
      <c r="W911">
        <v>125</v>
      </c>
    </row>
    <row r="912" spans="1:23" x14ac:dyDescent="0.25">
      <c r="A912" t="s">
        <v>1160</v>
      </c>
      <c r="C912" t="s">
        <v>26</v>
      </c>
      <c r="E912">
        <v>30</v>
      </c>
      <c r="F912">
        <v>61.338810000000002</v>
      </c>
      <c r="G912">
        <v>0</v>
      </c>
      <c r="H912">
        <v>0</v>
      </c>
      <c r="I912" t="s">
        <v>34</v>
      </c>
      <c r="J912" t="s">
        <v>35</v>
      </c>
      <c r="K912" t="s">
        <v>28</v>
      </c>
      <c r="L912" t="s">
        <v>28</v>
      </c>
      <c r="M912" t="s">
        <v>28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33</v>
      </c>
      <c r="T912">
        <v>0</v>
      </c>
    </row>
    <row r="913" spans="1:23" x14ac:dyDescent="0.25">
      <c r="A913" t="s">
        <v>247</v>
      </c>
      <c r="C913" t="s">
        <v>26</v>
      </c>
      <c r="E913">
        <v>30</v>
      </c>
      <c r="F913">
        <v>60.761124000000002</v>
      </c>
      <c r="G913">
        <v>0</v>
      </c>
      <c r="H913">
        <v>0</v>
      </c>
      <c r="I913" t="s">
        <v>34</v>
      </c>
      <c r="J913" t="s">
        <v>28</v>
      </c>
      <c r="K913" t="s">
        <v>28</v>
      </c>
      <c r="L913" t="s">
        <v>28</v>
      </c>
      <c r="M913" t="s">
        <v>28</v>
      </c>
      <c r="N913">
        <v>0</v>
      </c>
      <c r="O913">
        <v>0.5</v>
      </c>
      <c r="P913">
        <v>0</v>
      </c>
      <c r="Q913">
        <v>0</v>
      </c>
      <c r="R913">
        <v>0</v>
      </c>
      <c r="S913">
        <v>24</v>
      </c>
      <c r="T913">
        <v>0.5</v>
      </c>
      <c r="V913">
        <v>65</v>
      </c>
      <c r="W913">
        <v>183</v>
      </c>
    </row>
    <row r="914" spans="1:23" x14ac:dyDescent="0.25">
      <c r="A914" t="s">
        <v>247</v>
      </c>
      <c r="C914" t="s">
        <v>26</v>
      </c>
      <c r="E914">
        <v>29</v>
      </c>
      <c r="F914">
        <v>60.761124000000002</v>
      </c>
      <c r="G914">
        <v>0</v>
      </c>
      <c r="H914">
        <v>0</v>
      </c>
      <c r="I914" t="s">
        <v>34</v>
      </c>
      <c r="J914" t="s">
        <v>28</v>
      </c>
      <c r="K914" t="s">
        <v>28</v>
      </c>
      <c r="L914" t="s">
        <v>28</v>
      </c>
      <c r="M914" t="s">
        <v>28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24</v>
      </c>
      <c r="T914">
        <v>0</v>
      </c>
      <c r="V914">
        <v>65</v>
      </c>
      <c r="W914">
        <v>199</v>
      </c>
    </row>
    <row r="915" spans="1:23" x14ac:dyDescent="0.25">
      <c r="A915" t="s">
        <v>377</v>
      </c>
      <c r="C915" t="s">
        <v>26</v>
      </c>
      <c r="E915">
        <v>24</v>
      </c>
      <c r="F915">
        <v>95.567419999999998</v>
      </c>
      <c r="G915">
        <v>1</v>
      </c>
      <c r="H915">
        <v>1</v>
      </c>
      <c r="I915" t="s">
        <v>27</v>
      </c>
      <c r="J915" t="s">
        <v>28</v>
      </c>
      <c r="K915" t="s">
        <v>28</v>
      </c>
      <c r="L915" t="s">
        <v>28</v>
      </c>
      <c r="M915" t="s">
        <v>28</v>
      </c>
      <c r="N915">
        <v>1</v>
      </c>
      <c r="O915">
        <v>1</v>
      </c>
      <c r="P915">
        <v>1</v>
      </c>
      <c r="Q915">
        <v>0.5</v>
      </c>
      <c r="R915">
        <v>0</v>
      </c>
      <c r="S915">
        <v>23</v>
      </c>
      <c r="T915">
        <v>4.5</v>
      </c>
    </row>
    <row r="916" spans="1:23" x14ac:dyDescent="0.25">
      <c r="A916" t="s">
        <v>377</v>
      </c>
      <c r="C916" t="s">
        <v>26</v>
      </c>
      <c r="E916">
        <v>23</v>
      </c>
      <c r="F916">
        <v>95.567419999999998</v>
      </c>
      <c r="G916">
        <v>1</v>
      </c>
      <c r="H916">
        <v>0.5</v>
      </c>
      <c r="I916" t="s">
        <v>27</v>
      </c>
      <c r="J916" t="s">
        <v>28</v>
      </c>
      <c r="K916" t="s">
        <v>28</v>
      </c>
      <c r="L916" t="s">
        <v>28</v>
      </c>
      <c r="M916" t="s">
        <v>28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23</v>
      </c>
      <c r="T916">
        <v>4.5</v>
      </c>
      <c r="V916">
        <v>56</v>
      </c>
      <c r="W916">
        <v>92</v>
      </c>
    </row>
    <row r="917" spans="1:23" x14ac:dyDescent="0.25">
      <c r="A917" t="s">
        <v>377</v>
      </c>
      <c r="C917" t="s">
        <v>26</v>
      </c>
      <c r="E917">
        <v>20</v>
      </c>
      <c r="F917">
        <v>95.567419999999998</v>
      </c>
      <c r="G917">
        <v>1</v>
      </c>
      <c r="H917">
        <v>1</v>
      </c>
      <c r="I917" t="s">
        <v>27</v>
      </c>
      <c r="J917" t="s">
        <v>28</v>
      </c>
      <c r="K917" t="s">
        <v>28</v>
      </c>
      <c r="L917" t="s">
        <v>28</v>
      </c>
      <c r="M917" t="s">
        <v>28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23</v>
      </c>
      <c r="T917">
        <v>5</v>
      </c>
      <c r="V917">
        <v>57</v>
      </c>
      <c r="W917">
        <v>89</v>
      </c>
    </row>
    <row r="918" spans="1:23" x14ac:dyDescent="0.25">
      <c r="A918" t="s">
        <v>377</v>
      </c>
      <c r="C918" t="s">
        <v>26</v>
      </c>
      <c r="F918">
        <v>95.567419999999998</v>
      </c>
      <c r="G918">
        <v>2</v>
      </c>
      <c r="H918">
        <v>1</v>
      </c>
      <c r="I918" t="s">
        <v>27</v>
      </c>
      <c r="J918" t="s">
        <v>28</v>
      </c>
      <c r="K918" t="s">
        <v>28</v>
      </c>
      <c r="L918" t="s">
        <v>28</v>
      </c>
      <c r="M918" t="s">
        <v>28</v>
      </c>
      <c r="N918">
        <v>2</v>
      </c>
      <c r="O918">
        <v>2</v>
      </c>
      <c r="P918">
        <v>2</v>
      </c>
      <c r="Q918">
        <v>2</v>
      </c>
      <c r="R918">
        <v>1</v>
      </c>
      <c r="S918">
        <v>23</v>
      </c>
      <c r="T918">
        <v>10</v>
      </c>
      <c r="W918">
        <v>90</v>
      </c>
    </row>
    <row r="919" spans="1:23" x14ac:dyDescent="0.25">
      <c r="A919" t="s">
        <v>298</v>
      </c>
      <c r="C919" t="s">
        <v>30</v>
      </c>
      <c r="E919">
        <v>27</v>
      </c>
      <c r="F919">
        <v>73.837100000000007</v>
      </c>
      <c r="G919">
        <v>0.5</v>
      </c>
      <c r="H919">
        <v>0</v>
      </c>
      <c r="I919" t="s">
        <v>52</v>
      </c>
      <c r="J919" t="s">
        <v>28</v>
      </c>
      <c r="K919" t="s">
        <v>28</v>
      </c>
      <c r="L919" t="s">
        <v>28</v>
      </c>
      <c r="M919" t="s">
        <v>28</v>
      </c>
      <c r="N919">
        <v>0</v>
      </c>
      <c r="O919">
        <v>0.5</v>
      </c>
      <c r="P919">
        <v>0.5</v>
      </c>
      <c r="Q919">
        <v>0</v>
      </c>
      <c r="R919">
        <v>0</v>
      </c>
      <c r="S919">
        <v>33</v>
      </c>
      <c r="T919">
        <v>1</v>
      </c>
      <c r="V919">
        <v>68</v>
      </c>
      <c r="W919">
        <v>177</v>
      </c>
    </row>
    <row r="920" spans="1:23" x14ac:dyDescent="0.25">
      <c r="A920" t="s">
        <v>298</v>
      </c>
      <c r="C920" t="s">
        <v>30</v>
      </c>
      <c r="E920">
        <v>28</v>
      </c>
      <c r="F920">
        <v>73.837100000000007</v>
      </c>
      <c r="G920">
        <v>0</v>
      </c>
      <c r="H920">
        <v>0</v>
      </c>
      <c r="I920" t="s">
        <v>34</v>
      </c>
      <c r="J920" t="s">
        <v>28</v>
      </c>
      <c r="K920" t="s">
        <v>28</v>
      </c>
      <c r="L920" t="s">
        <v>28</v>
      </c>
      <c r="M920" t="s">
        <v>28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33</v>
      </c>
      <c r="T920">
        <v>0</v>
      </c>
      <c r="V920">
        <v>68</v>
      </c>
      <c r="W920">
        <v>184</v>
      </c>
    </row>
    <row r="921" spans="1:23" x14ac:dyDescent="0.25">
      <c r="A921" t="s">
        <v>298</v>
      </c>
      <c r="C921" t="s">
        <v>30</v>
      </c>
      <c r="E921">
        <v>27</v>
      </c>
      <c r="F921">
        <v>73.837100000000007</v>
      </c>
      <c r="G921">
        <v>0.5</v>
      </c>
      <c r="H921">
        <v>0</v>
      </c>
      <c r="I921" t="s">
        <v>27</v>
      </c>
      <c r="J921" t="s">
        <v>28</v>
      </c>
      <c r="K921" t="s">
        <v>28</v>
      </c>
      <c r="L921" t="s">
        <v>28</v>
      </c>
      <c r="M921" t="s">
        <v>28</v>
      </c>
      <c r="N921">
        <v>0</v>
      </c>
      <c r="O921">
        <v>0</v>
      </c>
      <c r="P921">
        <v>0.5</v>
      </c>
      <c r="Q921">
        <v>0</v>
      </c>
      <c r="R921">
        <v>0</v>
      </c>
      <c r="S921">
        <v>33</v>
      </c>
      <c r="T921">
        <v>0.5</v>
      </c>
      <c r="V921">
        <v>68</v>
      </c>
      <c r="W921">
        <v>182</v>
      </c>
    </row>
    <row r="922" spans="1:23" x14ac:dyDescent="0.25">
      <c r="A922" t="s">
        <v>298</v>
      </c>
      <c r="C922" t="s">
        <v>30</v>
      </c>
      <c r="E922">
        <v>27</v>
      </c>
      <c r="F922">
        <v>73.837100000000007</v>
      </c>
      <c r="G922">
        <v>0</v>
      </c>
      <c r="H922">
        <v>0</v>
      </c>
      <c r="I922" t="s">
        <v>34</v>
      </c>
      <c r="J922" t="s">
        <v>41</v>
      </c>
      <c r="K922" t="s">
        <v>28</v>
      </c>
      <c r="L922" t="s">
        <v>28</v>
      </c>
      <c r="M922" t="s">
        <v>28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33</v>
      </c>
      <c r="T922">
        <v>0</v>
      </c>
      <c r="V922">
        <v>68</v>
      </c>
      <c r="W922">
        <v>180</v>
      </c>
    </row>
    <row r="923" spans="1:23" x14ac:dyDescent="0.25">
      <c r="A923" t="s">
        <v>298</v>
      </c>
      <c r="C923" t="s">
        <v>30</v>
      </c>
      <c r="E923">
        <v>27</v>
      </c>
      <c r="F923">
        <v>73.837100000000007</v>
      </c>
      <c r="G923">
        <v>0</v>
      </c>
      <c r="H923">
        <v>0</v>
      </c>
      <c r="I923" t="s">
        <v>34</v>
      </c>
      <c r="J923" t="s">
        <v>41</v>
      </c>
      <c r="K923" t="s">
        <v>96</v>
      </c>
      <c r="L923" t="s">
        <v>28</v>
      </c>
      <c r="M923" t="s">
        <v>28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33</v>
      </c>
      <c r="T923">
        <v>0</v>
      </c>
    </row>
    <row r="924" spans="1:23" x14ac:dyDescent="0.25">
      <c r="A924" t="s">
        <v>298</v>
      </c>
      <c r="C924" t="s">
        <v>30</v>
      </c>
      <c r="E924">
        <v>24</v>
      </c>
      <c r="F924">
        <v>73.837100000000007</v>
      </c>
      <c r="G924">
        <v>0.5</v>
      </c>
      <c r="H924">
        <v>0</v>
      </c>
      <c r="I924" t="s">
        <v>52</v>
      </c>
      <c r="J924" t="s">
        <v>41</v>
      </c>
      <c r="K924" t="s">
        <v>28</v>
      </c>
      <c r="L924" t="s">
        <v>28</v>
      </c>
      <c r="M924" t="s">
        <v>28</v>
      </c>
      <c r="N924">
        <v>0</v>
      </c>
      <c r="O924">
        <v>0.5</v>
      </c>
      <c r="P924">
        <v>0.5</v>
      </c>
      <c r="Q924">
        <v>0</v>
      </c>
      <c r="R924">
        <v>0</v>
      </c>
      <c r="S924">
        <v>33</v>
      </c>
      <c r="T924">
        <v>1</v>
      </c>
      <c r="V924">
        <v>68</v>
      </c>
      <c r="W924">
        <v>186</v>
      </c>
    </row>
    <row r="925" spans="1:23" x14ac:dyDescent="0.25">
      <c r="A925" t="s">
        <v>508</v>
      </c>
      <c r="C925" t="s">
        <v>30</v>
      </c>
      <c r="E925">
        <v>26</v>
      </c>
      <c r="F925">
        <v>61.503079999999997</v>
      </c>
      <c r="G925">
        <v>0.5</v>
      </c>
      <c r="H925">
        <v>0.5</v>
      </c>
      <c r="I925" t="s">
        <v>179</v>
      </c>
      <c r="J925" t="s">
        <v>245</v>
      </c>
      <c r="K925" t="s">
        <v>41</v>
      </c>
      <c r="L925" t="s">
        <v>28</v>
      </c>
      <c r="M925" t="s">
        <v>28</v>
      </c>
      <c r="N925">
        <v>0.5</v>
      </c>
      <c r="O925">
        <v>1</v>
      </c>
      <c r="P925">
        <v>0.5</v>
      </c>
      <c r="Q925">
        <v>0.5</v>
      </c>
      <c r="R925">
        <v>0</v>
      </c>
      <c r="S925">
        <v>23</v>
      </c>
      <c r="T925">
        <v>3</v>
      </c>
      <c r="V925">
        <v>72</v>
      </c>
      <c r="W925">
        <v>160</v>
      </c>
    </row>
    <row r="926" spans="1:23" x14ac:dyDescent="0.25">
      <c r="A926" t="s">
        <v>508</v>
      </c>
      <c r="C926" t="s">
        <v>30</v>
      </c>
      <c r="E926">
        <v>27</v>
      </c>
      <c r="F926">
        <v>61.503079999999997</v>
      </c>
      <c r="G926">
        <v>0.5</v>
      </c>
      <c r="H926">
        <v>0.5</v>
      </c>
      <c r="I926" t="s">
        <v>40</v>
      </c>
      <c r="J926" t="s">
        <v>245</v>
      </c>
      <c r="K926" t="s">
        <v>41</v>
      </c>
      <c r="L926" t="s">
        <v>28</v>
      </c>
      <c r="M926" t="s">
        <v>28</v>
      </c>
      <c r="N926">
        <v>1</v>
      </c>
      <c r="O926">
        <v>1</v>
      </c>
      <c r="P926">
        <v>1</v>
      </c>
      <c r="Q926">
        <v>0.5</v>
      </c>
      <c r="R926">
        <v>0</v>
      </c>
      <c r="S926">
        <v>23</v>
      </c>
      <c r="T926">
        <v>4</v>
      </c>
      <c r="V926">
        <v>72</v>
      </c>
      <c r="W926">
        <v>152</v>
      </c>
    </row>
    <row r="927" spans="1:23" x14ac:dyDescent="0.25">
      <c r="A927" t="s">
        <v>508</v>
      </c>
      <c r="C927" t="s">
        <v>30</v>
      </c>
      <c r="E927">
        <v>24</v>
      </c>
      <c r="F927">
        <v>61.503079999999997</v>
      </c>
      <c r="G927">
        <v>0.5</v>
      </c>
      <c r="H927">
        <v>0.5</v>
      </c>
      <c r="I927" t="s">
        <v>327</v>
      </c>
      <c r="J927" t="s">
        <v>411</v>
      </c>
      <c r="K927" t="s">
        <v>41</v>
      </c>
      <c r="L927" t="s">
        <v>28</v>
      </c>
      <c r="M927" t="s">
        <v>28</v>
      </c>
      <c r="N927">
        <v>1</v>
      </c>
      <c r="O927">
        <v>0.5</v>
      </c>
      <c r="P927">
        <v>1</v>
      </c>
      <c r="Q927">
        <v>0.5</v>
      </c>
      <c r="R927">
        <v>1</v>
      </c>
      <c r="S927">
        <v>23</v>
      </c>
      <c r="T927">
        <v>4.5</v>
      </c>
      <c r="V927">
        <v>70</v>
      </c>
      <c r="W927">
        <v>172</v>
      </c>
    </row>
    <row r="928" spans="1:23" x14ac:dyDescent="0.25">
      <c r="A928" t="s">
        <v>508</v>
      </c>
      <c r="C928" t="s">
        <v>30</v>
      </c>
      <c r="E928">
        <v>25</v>
      </c>
      <c r="F928">
        <v>61.503079999999997</v>
      </c>
      <c r="G928">
        <v>1</v>
      </c>
      <c r="H928">
        <v>1</v>
      </c>
      <c r="I928" t="s">
        <v>27</v>
      </c>
      <c r="J928" t="s">
        <v>706</v>
      </c>
      <c r="K928" t="s">
        <v>28</v>
      </c>
      <c r="L928" t="s">
        <v>28</v>
      </c>
      <c r="M928" t="s">
        <v>28</v>
      </c>
      <c r="N928">
        <v>1</v>
      </c>
      <c r="O928">
        <v>1</v>
      </c>
      <c r="P928">
        <v>1</v>
      </c>
      <c r="Q928">
        <v>0.5</v>
      </c>
      <c r="R928">
        <v>0</v>
      </c>
      <c r="S928">
        <v>23</v>
      </c>
      <c r="T928">
        <v>4.5</v>
      </c>
      <c r="V928">
        <v>70</v>
      </c>
      <c r="W928">
        <v>173</v>
      </c>
    </row>
    <row r="929" spans="1:23" x14ac:dyDescent="0.25">
      <c r="A929" t="s">
        <v>508</v>
      </c>
      <c r="C929" t="s">
        <v>30</v>
      </c>
      <c r="E929">
        <v>25</v>
      </c>
      <c r="F929">
        <v>61.503079999999997</v>
      </c>
      <c r="G929">
        <v>1</v>
      </c>
      <c r="H929">
        <v>0.5</v>
      </c>
      <c r="I929" t="s">
        <v>40</v>
      </c>
      <c r="J929" t="s">
        <v>245</v>
      </c>
      <c r="K929" t="s">
        <v>41</v>
      </c>
      <c r="L929" t="s">
        <v>28</v>
      </c>
      <c r="M929" t="s">
        <v>28</v>
      </c>
      <c r="N929">
        <v>1</v>
      </c>
      <c r="O929">
        <v>1</v>
      </c>
      <c r="P929">
        <v>1</v>
      </c>
      <c r="Q929">
        <v>0.5</v>
      </c>
      <c r="R929">
        <v>1</v>
      </c>
      <c r="S929">
        <v>23</v>
      </c>
      <c r="T929">
        <v>5</v>
      </c>
      <c r="V929">
        <v>71</v>
      </c>
      <c r="W929">
        <v>167</v>
      </c>
    </row>
    <row r="930" spans="1:23" x14ac:dyDescent="0.25">
      <c r="A930" t="s">
        <v>508</v>
      </c>
      <c r="C930" t="s">
        <v>30</v>
      </c>
      <c r="E930">
        <v>15</v>
      </c>
      <c r="F930">
        <v>61.503079999999997</v>
      </c>
      <c r="G930">
        <v>2</v>
      </c>
      <c r="H930">
        <v>1</v>
      </c>
      <c r="I930" t="s">
        <v>27</v>
      </c>
      <c r="J930" t="s">
        <v>706</v>
      </c>
      <c r="K930" t="s">
        <v>147</v>
      </c>
      <c r="L930" t="s">
        <v>28</v>
      </c>
      <c r="M930" t="s">
        <v>28</v>
      </c>
      <c r="N930">
        <v>1</v>
      </c>
      <c r="O930">
        <v>2</v>
      </c>
      <c r="P930">
        <v>2</v>
      </c>
      <c r="Q930">
        <v>2</v>
      </c>
      <c r="R930">
        <v>2</v>
      </c>
      <c r="S930">
        <v>23</v>
      </c>
      <c r="T930">
        <v>10</v>
      </c>
      <c r="V930">
        <v>68</v>
      </c>
      <c r="W930">
        <v>147</v>
      </c>
    </row>
    <row r="931" spans="1:23" x14ac:dyDescent="0.25">
      <c r="A931" t="s">
        <v>110</v>
      </c>
      <c r="C931" t="s">
        <v>26</v>
      </c>
      <c r="E931">
        <v>29</v>
      </c>
      <c r="F931">
        <v>68.251884000000004</v>
      </c>
      <c r="G931">
        <v>0</v>
      </c>
      <c r="H931">
        <v>0</v>
      </c>
      <c r="I931" t="s">
        <v>34</v>
      </c>
      <c r="J931" t="s">
        <v>85</v>
      </c>
      <c r="K931" t="s">
        <v>88</v>
      </c>
      <c r="L931" t="s">
        <v>28</v>
      </c>
      <c r="M931" t="s">
        <v>28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34</v>
      </c>
      <c r="T931">
        <v>0</v>
      </c>
      <c r="W931">
        <v>154</v>
      </c>
    </row>
    <row r="932" spans="1:23" x14ac:dyDescent="0.25">
      <c r="A932" t="s">
        <v>110</v>
      </c>
      <c r="C932" t="s">
        <v>26</v>
      </c>
      <c r="E932">
        <v>26</v>
      </c>
      <c r="F932">
        <v>68.251884000000004</v>
      </c>
      <c r="G932">
        <v>0</v>
      </c>
      <c r="H932">
        <v>0</v>
      </c>
      <c r="I932" t="s">
        <v>34</v>
      </c>
      <c r="J932" t="s">
        <v>28</v>
      </c>
      <c r="K932" t="s">
        <v>28</v>
      </c>
      <c r="L932" t="s">
        <v>28</v>
      </c>
      <c r="M932" t="s">
        <v>28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34</v>
      </c>
      <c r="T932">
        <v>0</v>
      </c>
      <c r="V932">
        <v>67</v>
      </c>
      <c r="W932">
        <v>152</v>
      </c>
    </row>
    <row r="933" spans="1:23" x14ac:dyDescent="0.25">
      <c r="A933" t="s">
        <v>110</v>
      </c>
      <c r="C933" t="s">
        <v>26</v>
      </c>
      <c r="E933">
        <v>27</v>
      </c>
      <c r="F933">
        <v>68.251884000000004</v>
      </c>
      <c r="G933">
        <v>0</v>
      </c>
      <c r="H933">
        <v>0</v>
      </c>
      <c r="I933" t="s">
        <v>34</v>
      </c>
      <c r="J933" t="s">
        <v>28</v>
      </c>
      <c r="K933" t="s">
        <v>28</v>
      </c>
      <c r="L933" t="s">
        <v>28</v>
      </c>
      <c r="M933" t="s">
        <v>28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34</v>
      </c>
      <c r="T933">
        <v>0</v>
      </c>
      <c r="V933">
        <v>66</v>
      </c>
      <c r="W933">
        <v>160</v>
      </c>
    </row>
    <row r="934" spans="1:23" x14ac:dyDescent="0.25">
      <c r="A934" t="s">
        <v>110</v>
      </c>
      <c r="C934" t="s">
        <v>26</v>
      </c>
      <c r="E934">
        <v>26</v>
      </c>
      <c r="F934">
        <v>68.251884000000004</v>
      </c>
      <c r="G934">
        <v>0</v>
      </c>
      <c r="H934">
        <v>0</v>
      </c>
      <c r="I934" t="s">
        <v>34</v>
      </c>
      <c r="J934" t="s">
        <v>28</v>
      </c>
      <c r="K934" t="s">
        <v>28</v>
      </c>
      <c r="L934" t="s">
        <v>28</v>
      </c>
      <c r="M934" t="s">
        <v>28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34</v>
      </c>
      <c r="T934">
        <v>0</v>
      </c>
      <c r="V934">
        <v>67</v>
      </c>
      <c r="W934">
        <v>158</v>
      </c>
    </row>
    <row r="935" spans="1:23" x14ac:dyDescent="0.25">
      <c r="A935" t="s">
        <v>110</v>
      </c>
      <c r="C935" t="s">
        <v>26</v>
      </c>
      <c r="E935">
        <v>27</v>
      </c>
      <c r="F935">
        <v>68.251884000000004</v>
      </c>
      <c r="G935">
        <v>0</v>
      </c>
      <c r="H935">
        <v>0</v>
      </c>
      <c r="I935" t="s">
        <v>34</v>
      </c>
      <c r="J935" t="s">
        <v>85</v>
      </c>
      <c r="K935" t="s">
        <v>28</v>
      </c>
      <c r="L935" t="s">
        <v>28</v>
      </c>
      <c r="M935" t="s">
        <v>28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34</v>
      </c>
      <c r="T935">
        <v>0</v>
      </c>
      <c r="V935">
        <v>66</v>
      </c>
      <c r="W935">
        <v>155</v>
      </c>
    </row>
    <row r="936" spans="1:23" x14ac:dyDescent="0.25">
      <c r="A936" t="s">
        <v>110</v>
      </c>
      <c r="C936" t="s">
        <v>26</v>
      </c>
      <c r="E936">
        <v>27</v>
      </c>
      <c r="F936">
        <v>68.251884000000004</v>
      </c>
      <c r="G936">
        <v>0.5</v>
      </c>
      <c r="H936">
        <v>0</v>
      </c>
      <c r="I936" t="s">
        <v>52</v>
      </c>
      <c r="J936" t="s">
        <v>28</v>
      </c>
      <c r="K936" t="s">
        <v>28</v>
      </c>
      <c r="L936" t="s">
        <v>28</v>
      </c>
      <c r="M936" t="s">
        <v>28</v>
      </c>
      <c r="N936">
        <v>0</v>
      </c>
      <c r="O936">
        <v>0</v>
      </c>
      <c r="P936">
        <v>0.5</v>
      </c>
      <c r="Q936">
        <v>0</v>
      </c>
      <c r="R936">
        <v>0</v>
      </c>
      <c r="S936">
        <v>34</v>
      </c>
      <c r="T936">
        <v>0.5</v>
      </c>
      <c r="V936">
        <v>66</v>
      </c>
      <c r="W936">
        <v>154</v>
      </c>
    </row>
    <row r="937" spans="1:23" x14ac:dyDescent="0.25">
      <c r="A937" t="s">
        <v>110</v>
      </c>
      <c r="C937" t="s">
        <v>26</v>
      </c>
      <c r="E937">
        <v>25</v>
      </c>
      <c r="F937">
        <v>68.251884000000004</v>
      </c>
      <c r="G937">
        <v>0</v>
      </c>
      <c r="H937">
        <v>0</v>
      </c>
      <c r="I937" t="s">
        <v>34</v>
      </c>
      <c r="J937" t="s">
        <v>28</v>
      </c>
      <c r="K937" t="s">
        <v>28</v>
      </c>
      <c r="L937" t="s">
        <v>28</v>
      </c>
      <c r="M937" t="s">
        <v>28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34</v>
      </c>
      <c r="T937">
        <v>0</v>
      </c>
      <c r="V937">
        <v>66</v>
      </c>
      <c r="W937">
        <v>149</v>
      </c>
    </row>
    <row r="938" spans="1:23" x14ac:dyDescent="0.25">
      <c r="A938" t="s">
        <v>110</v>
      </c>
      <c r="C938" t="s">
        <v>26</v>
      </c>
      <c r="E938">
        <v>25</v>
      </c>
      <c r="F938">
        <v>68.251884000000004</v>
      </c>
      <c r="G938">
        <v>0</v>
      </c>
      <c r="H938">
        <v>0</v>
      </c>
      <c r="I938" t="s">
        <v>34</v>
      </c>
      <c r="J938" t="s">
        <v>28</v>
      </c>
      <c r="K938" t="s">
        <v>28</v>
      </c>
      <c r="L938" t="s">
        <v>28</v>
      </c>
      <c r="M938" t="s">
        <v>28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34</v>
      </c>
      <c r="T938">
        <v>0</v>
      </c>
      <c r="V938">
        <v>66</v>
      </c>
      <c r="W938">
        <v>146</v>
      </c>
    </row>
    <row r="939" spans="1:23" x14ac:dyDescent="0.25">
      <c r="A939" t="s">
        <v>110</v>
      </c>
      <c r="C939" t="s">
        <v>26</v>
      </c>
      <c r="E939">
        <v>27</v>
      </c>
      <c r="F939">
        <v>68.251884000000004</v>
      </c>
      <c r="G939">
        <v>0</v>
      </c>
      <c r="H939">
        <v>0</v>
      </c>
      <c r="I939" t="s">
        <v>34</v>
      </c>
      <c r="J939" t="s">
        <v>28</v>
      </c>
      <c r="K939" t="s">
        <v>28</v>
      </c>
      <c r="L939" t="s">
        <v>28</v>
      </c>
      <c r="M939" t="s">
        <v>28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34</v>
      </c>
      <c r="T939">
        <v>0</v>
      </c>
      <c r="V939">
        <v>66</v>
      </c>
      <c r="W939">
        <v>147</v>
      </c>
    </row>
    <row r="940" spans="1:23" x14ac:dyDescent="0.25">
      <c r="A940" t="s">
        <v>110</v>
      </c>
      <c r="C940" t="s">
        <v>26</v>
      </c>
      <c r="E940">
        <v>24</v>
      </c>
      <c r="F940">
        <v>68.251884000000004</v>
      </c>
      <c r="G940">
        <v>0.5</v>
      </c>
      <c r="H940">
        <v>0</v>
      </c>
      <c r="I940" t="s">
        <v>52</v>
      </c>
      <c r="J940" t="s">
        <v>28</v>
      </c>
      <c r="K940" t="s">
        <v>28</v>
      </c>
      <c r="L940" t="s">
        <v>28</v>
      </c>
      <c r="M940" t="s">
        <v>28</v>
      </c>
      <c r="N940">
        <v>0</v>
      </c>
      <c r="O940">
        <v>0.5</v>
      </c>
      <c r="P940">
        <v>0.5</v>
      </c>
      <c r="Q940">
        <v>0.5</v>
      </c>
      <c r="R940">
        <v>0</v>
      </c>
      <c r="S940">
        <v>34</v>
      </c>
      <c r="T940">
        <v>1.5</v>
      </c>
      <c r="V940">
        <v>65</v>
      </c>
      <c r="W940">
        <v>142</v>
      </c>
    </row>
    <row r="941" spans="1:23" x14ac:dyDescent="0.25">
      <c r="A941" t="s">
        <v>514</v>
      </c>
      <c r="C941" t="s">
        <v>30</v>
      </c>
      <c r="E941">
        <v>29</v>
      </c>
      <c r="F941">
        <v>67.123885999999999</v>
      </c>
      <c r="G941">
        <v>0</v>
      </c>
      <c r="H941">
        <v>0</v>
      </c>
      <c r="I941" t="s">
        <v>34</v>
      </c>
      <c r="J941" t="s">
        <v>28</v>
      </c>
      <c r="K941" t="s">
        <v>28</v>
      </c>
      <c r="L941" t="s">
        <v>28</v>
      </c>
      <c r="M941" t="s">
        <v>28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33</v>
      </c>
      <c r="T941">
        <v>0</v>
      </c>
      <c r="V941">
        <v>66</v>
      </c>
      <c r="W941">
        <v>212</v>
      </c>
    </row>
    <row r="942" spans="1:23" x14ac:dyDescent="0.25">
      <c r="A942" t="s">
        <v>514</v>
      </c>
      <c r="C942" t="s">
        <v>30</v>
      </c>
      <c r="E942">
        <v>28</v>
      </c>
      <c r="F942">
        <v>67.123885999999999</v>
      </c>
      <c r="G942">
        <v>0</v>
      </c>
      <c r="H942">
        <v>0</v>
      </c>
      <c r="I942" t="s">
        <v>34</v>
      </c>
      <c r="J942" t="s">
        <v>28</v>
      </c>
      <c r="K942" t="s">
        <v>28</v>
      </c>
      <c r="L942" t="s">
        <v>28</v>
      </c>
      <c r="M942" t="s">
        <v>28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33</v>
      </c>
      <c r="T942">
        <v>0</v>
      </c>
      <c r="V942">
        <v>66</v>
      </c>
      <c r="W942">
        <v>217</v>
      </c>
    </row>
    <row r="943" spans="1:23" x14ac:dyDescent="0.25">
      <c r="A943" t="s">
        <v>514</v>
      </c>
      <c r="C943" t="s">
        <v>30</v>
      </c>
      <c r="E943">
        <v>30</v>
      </c>
      <c r="F943">
        <v>67.123885999999999</v>
      </c>
      <c r="G943">
        <v>0</v>
      </c>
      <c r="H943">
        <v>0</v>
      </c>
      <c r="I943" t="s">
        <v>34</v>
      </c>
      <c r="J943" t="s">
        <v>28</v>
      </c>
      <c r="K943" t="s">
        <v>28</v>
      </c>
      <c r="L943" t="s">
        <v>28</v>
      </c>
      <c r="M943" t="s">
        <v>28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33</v>
      </c>
      <c r="T943">
        <v>0</v>
      </c>
      <c r="V943">
        <v>66</v>
      </c>
      <c r="W943">
        <v>212</v>
      </c>
    </row>
    <row r="944" spans="1:23" x14ac:dyDescent="0.25">
      <c r="A944" t="s">
        <v>514</v>
      </c>
      <c r="C944" t="s">
        <v>30</v>
      </c>
      <c r="E944">
        <v>30</v>
      </c>
      <c r="F944">
        <v>67.123885999999999</v>
      </c>
      <c r="G944">
        <v>0</v>
      </c>
      <c r="H944">
        <v>0</v>
      </c>
      <c r="I944" t="s">
        <v>34</v>
      </c>
      <c r="J944" t="s">
        <v>28</v>
      </c>
      <c r="K944" t="s">
        <v>28</v>
      </c>
      <c r="L944" t="s">
        <v>28</v>
      </c>
      <c r="M944" t="s">
        <v>28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33</v>
      </c>
      <c r="T944">
        <v>0</v>
      </c>
      <c r="V944">
        <v>65</v>
      </c>
      <c r="W944">
        <v>212</v>
      </c>
    </row>
    <row r="945" spans="1:23" x14ac:dyDescent="0.25">
      <c r="A945" t="s">
        <v>514</v>
      </c>
      <c r="C945" t="s">
        <v>30</v>
      </c>
      <c r="E945">
        <v>29</v>
      </c>
      <c r="F945">
        <v>67.123885999999999</v>
      </c>
      <c r="G945">
        <v>0</v>
      </c>
      <c r="H945">
        <v>0</v>
      </c>
      <c r="I945" t="s">
        <v>34</v>
      </c>
      <c r="J945" t="s">
        <v>28</v>
      </c>
      <c r="K945" t="s">
        <v>28</v>
      </c>
      <c r="L945" t="s">
        <v>28</v>
      </c>
      <c r="M945" t="s">
        <v>28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33</v>
      </c>
      <c r="T945">
        <v>0</v>
      </c>
      <c r="V945">
        <v>66</v>
      </c>
      <c r="W945">
        <v>215</v>
      </c>
    </row>
    <row r="946" spans="1:23" x14ac:dyDescent="0.25">
      <c r="A946" t="s">
        <v>514</v>
      </c>
      <c r="C946" t="s">
        <v>30</v>
      </c>
      <c r="E946">
        <v>27</v>
      </c>
      <c r="F946">
        <v>67.123885999999999</v>
      </c>
      <c r="G946">
        <v>0</v>
      </c>
      <c r="H946">
        <v>0</v>
      </c>
      <c r="I946" t="s">
        <v>34</v>
      </c>
      <c r="J946" t="s">
        <v>28</v>
      </c>
      <c r="K946" t="s">
        <v>28</v>
      </c>
      <c r="L946" t="s">
        <v>28</v>
      </c>
      <c r="M946" t="s">
        <v>28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33</v>
      </c>
      <c r="T946">
        <v>0</v>
      </c>
      <c r="V946">
        <v>66</v>
      </c>
      <c r="W946">
        <v>212</v>
      </c>
    </row>
    <row r="947" spans="1:23" x14ac:dyDescent="0.25">
      <c r="A947" t="s">
        <v>214</v>
      </c>
      <c r="C947" t="s">
        <v>26</v>
      </c>
      <c r="E947">
        <v>29</v>
      </c>
      <c r="F947">
        <v>72.840519999999998</v>
      </c>
      <c r="G947">
        <v>0</v>
      </c>
      <c r="H947">
        <v>0</v>
      </c>
      <c r="I947" t="s">
        <v>34</v>
      </c>
      <c r="J947" t="s">
        <v>28</v>
      </c>
      <c r="K947" t="s">
        <v>28</v>
      </c>
      <c r="L947" t="s">
        <v>28</v>
      </c>
      <c r="M947" t="s">
        <v>28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34</v>
      </c>
      <c r="T947">
        <v>0</v>
      </c>
      <c r="V947">
        <v>64</v>
      </c>
      <c r="W947">
        <v>154</v>
      </c>
    </row>
    <row r="948" spans="1:23" x14ac:dyDescent="0.25">
      <c r="A948" t="s">
        <v>214</v>
      </c>
      <c r="C948" t="s">
        <v>26</v>
      </c>
      <c r="E948">
        <v>30</v>
      </c>
      <c r="F948">
        <v>72.840519999999998</v>
      </c>
      <c r="G948">
        <v>0</v>
      </c>
      <c r="H948">
        <v>0</v>
      </c>
      <c r="I948" t="s">
        <v>34</v>
      </c>
      <c r="J948" t="s">
        <v>28</v>
      </c>
      <c r="K948" t="s">
        <v>28</v>
      </c>
      <c r="L948" t="s">
        <v>28</v>
      </c>
      <c r="M948" t="s">
        <v>28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34</v>
      </c>
      <c r="T948">
        <v>0</v>
      </c>
      <c r="V948">
        <v>63</v>
      </c>
      <c r="W948">
        <v>157</v>
      </c>
    </row>
    <row r="949" spans="1:23" x14ac:dyDescent="0.25">
      <c r="A949" t="s">
        <v>214</v>
      </c>
      <c r="C949" t="s">
        <v>26</v>
      </c>
      <c r="E949">
        <v>30</v>
      </c>
      <c r="F949">
        <v>72.840519999999998</v>
      </c>
      <c r="G949">
        <v>0</v>
      </c>
      <c r="H949">
        <v>0</v>
      </c>
      <c r="I949" t="s">
        <v>34</v>
      </c>
      <c r="J949" t="s">
        <v>28</v>
      </c>
      <c r="K949" t="s">
        <v>28</v>
      </c>
      <c r="L949" t="s">
        <v>28</v>
      </c>
      <c r="M949" t="s">
        <v>28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34</v>
      </c>
      <c r="T949">
        <v>0</v>
      </c>
      <c r="V949">
        <v>62</v>
      </c>
      <c r="W949">
        <v>155</v>
      </c>
    </row>
    <row r="950" spans="1:23" x14ac:dyDescent="0.25">
      <c r="A950" t="s">
        <v>214</v>
      </c>
      <c r="C950" t="s">
        <v>26</v>
      </c>
      <c r="E950">
        <v>30</v>
      </c>
      <c r="F950">
        <v>72.840519999999998</v>
      </c>
      <c r="G950">
        <v>0</v>
      </c>
      <c r="H950">
        <v>0</v>
      </c>
      <c r="I950" t="s">
        <v>34</v>
      </c>
      <c r="J950" t="s">
        <v>28</v>
      </c>
      <c r="K950" t="s">
        <v>28</v>
      </c>
      <c r="L950" t="s">
        <v>28</v>
      </c>
      <c r="M950" t="s">
        <v>28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34</v>
      </c>
      <c r="T950">
        <v>0</v>
      </c>
      <c r="V950">
        <v>63</v>
      </c>
      <c r="W950">
        <v>154</v>
      </c>
    </row>
    <row r="951" spans="1:23" x14ac:dyDescent="0.25">
      <c r="A951" t="s">
        <v>781</v>
      </c>
      <c r="C951" t="s">
        <v>30</v>
      </c>
      <c r="E951">
        <v>27</v>
      </c>
      <c r="F951">
        <v>66.880219999999994</v>
      </c>
      <c r="G951">
        <v>0</v>
      </c>
      <c r="H951">
        <v>0</v>
      </c>
      <c r="I951" t="s">
        <v>34</v>
      </c>
      <c r="J951" t="s">
        <v>28</v>
      </c>
      <c r="K951" t="s">
        <v>28</v>
      </c>
      <c r="L951" t="s">
        <v>28</v>
      </c>
      <c r="M951" t="s">
        <v>28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33</v>
      </c>
      <c r="T951">
        <v>0</v>
      </c>
      <c r="V951">
        <v>63</v>
      </c>
      <c r="W951">
        <v>153</v>
      </c>
    </row>
    <row r="952" spans="1:23" x14ac:dyDescent="0.25">
      <c r="A952" t="s">
        <v>781</v>
      </c>
      <c r="C952" t="s">
        <v>30</v>
      </c>
      <c r="E952">
        <v>27</v>
      </c>
      <c r="F952">
        <v>66.880219999999994</v>
      </c>
      <c r="G952">
        <v>0</v>
      </c>
      <c r="H952">
        <v>0</v>
      </c>
      <c r="I952" t="s">
        <v>34</v>
      </c>
      <c r="J952" t="s">
        <v>28</v>
      </c>
      <c r="K952" t="s">
        <v>28</v>
      </c>
      <c r="L952" t="s">
        <v>28</v>
      </c>
      <c r="M952" t="s">
        <v>28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33</v>
      </c>
      <c r="T952">
        <v>0</v>
      </c>
      <c r="V952">
        <v>63</v>
      </c>
      <c r="W952">
        <v>153</v>
      </c>
    </row>
    <row r="953" spans="1:23" x14ac:dyDescent="0.25">
      <c r="A953" t="s">
        <v>781</v>
      </c>
      <c r="C953" t="s">
        <v>30</v>
      </c>
      <c r="E953">
        <v>26</v>
      </c>
      <c r="F953">
        <v>66.880219999999994</v>
      </c>
      <c r="G953">
        <v>0</v>
      </c>
      <c r="H953">
        <v>0</v>
      </c>
      <c r="I953" t="s">
        <v>34</v>
      </c>
      <c r="J953" t="s">
        <v>28</v>
      </c>
      <c r="K953" t="s">
        <v>28</v>
      </c>
      <c r="L953" t="s">
        <v>28</v>
      </c>
      <c r="M953" t="s">
        <v>28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33</v>
      </c>
      <c r="T953">
        <v>0</v>
      </c>
      <c r="V953">
        <v>62</v>
      </c>
      <c r="W953">
        <v>154</v>
      </c>
    </row>
    <row r="954" spans="1:23" x14ac:dyDescent="0.25">
      <c r="A954" t="s">
        <v>781</v>
      </c>
      <c r="C954" t="s">
        <v>30</v>
      </c>
      <c r="E954">
        <v>26</v>
      </c>
      <c r="F954">
        <v>66.880219999999994</v>
      </c>
      <c r="G954">
        <v>0</v>
      </c>
      <c r="H954">
        <v>0</v>
      </c>
      <c r="I954" t="s">
        <v>34</v>
      </c>
      <c r="J954" t="s">
        <v>28</v>
      </c>
      <c r="K954" t="s">
        <v>28</v>
      </c>
      <c r="L954" t="s">
        <v>28</v>
      </c>
      <c r="M954" t="s">
        <v>28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33</v>
      </c>
      <c r="T954">
        <v>0</v>
      </c>
      <c r="V954">
        <v>62</v>
      </c>
      <c r="W954">
        <v>154</v>
      </c>
    </row>
    <row r="955" spans="1:23" x14ac:dyDescent="0.25">
      <c r="A955" t="s">
        <v>781</v>
      </c>
      <c r="C955" t="s">
        <v>30</v>
      </c>
      <c r="E955">
        <v>26</v>
      </c>
      <c r="F955">
        <v>66.880219999999994</v>
      </c>
      <c r="G955">
        <v>0</v>
      </c>
      <c r="H955">
        <v>0</v>
      </c>
      <c r="I955" t="s">
        <v>34</v>
      </c>
      <c r="J955" t="s">
        <v>28</v>
      </c>
      <c r="K955" t="s">
        <v>28</v>
      </c>
      <c r="L955" t="s">
        <v>28</v>
      </c>
      <c r="M955" t="s">
        <v>28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33</v>
      </c>
      <c r="T955">
        <v>0</v>
      </c>
      <c r="V955">
        <v>62</v>
      </c>
      <c r="W955">
        <v>145</v>
      </c>
    </row>
    <row r="956" spans="1:23" x14ac:dyDescent="0.25">
      <c r="A956" t="s">
        <v>781</v>
      </c>
      <c r="C956" t="s">
        <v>30</v>
      </c>
      <c r="E956">
        <v>26</v>
      </c>
      <c r="F956">
        <v>66.880219999999994</v>
      </c>
      <c r="G956">
        <v>0</v>
      </c>
      <c r="H956">
        <v>0</v>
      </c>
      <c r="I956" t="s">
        <v>34</v>
      </c>
      <c r="J956" t="s">
        <v>28</v>
      </c>
      <c r="K956" t="s">
        <v>28</v>
      </c>
      <c r="L956" t="s">
        <v>28</v>
      </c>
      <c r="M956" t="s">
        <v>28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33</v>
      </c>
      <c r="T956">
        <v>0</v>
      </c>
      <c r="V956">
        <v>62</v>
      </c>
      <c r="W956">
        <v>145</v>
      </c>
    </row>
    <row r="957" spans="1:23" x14ac:dyDescent="0.25">
      <c r="A957" t="s">
        <v>140</v>
      </c>
      <c r="C957" t="s">
        <v>26</v>
      </c>
      <c r="E957">
        <v>30</v>
      </c>
      <c r="F957">
        <v>62.442160000000001</v>
      </c>
      <c r="G957">
        <v>0</v>
      </c>
      <c r="H957">
        <v>0</v>
      </c>
      <c r="I957" t="s">
        <v>34</v>
      </c>
      <c r="J957" t="s">
        <v>35</v>
      </c>
      <c r="K957" t="s">
        <v>28</v>
      </c>
      <c r="L957" t="s">
        <v>28</v>
      </c>
      <c r="M957" t="s">
        <v>28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33</v>
      </c>
      <c r="T957">
        <v>0</v>
      </c>
      <c r="V957">
        <v>68</v>
      </c>
      <c r="W957">
        <v>174</v>
      </c>
    </row>
    <row r="958" spans="1:23" x14ac:dyDescent="0.25">
      <c r="A958" t="s">
        <v>140</v>
      </c>
      <c r="C958" t="s">
        <v>26</v>
      </c>
      <c r="E958">
        <v>30</v>
      </c>
      <c r="F958">
        <v>62.442160000000001</v>
      </c>
      <c r="G958">
        <v>0</v>
      </c>
      <c r="H958">
        <v>0</v>
      </c>
      <c r="I958" t="s">
        <v>34</v>
      </c>
      <c r="J958" t="s">
        <v>28</v>
      </c>
      <c r="K958" t="s">
        <v>28</v>
      </c>
      <c r="L958" t="s">
        <v>28</v>
      </c>
      <c r="M958" t="s">
        <v>28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33</v>
      </c>
      <c r="T958">
        <v>0</v>
      </c>
      <c r="V958">
        <v>69</v>
      </c>
      <c r="W958">
        <v>173</v>
      </c>
    </row>
    <row r="959" spans="1:23" x14ac:dyDescent="0.25">
      <c r="A959" t="s">
        <v>140</v>
      </c>
      <c r="C959" t="s">
        <v>26</v>
      </c>
      <c r="E959">
        <v>30</v>
      </c>
      <c r="F959">
        <v>62.442160000000001</v>
      </c>
      <c r="G959">
        <v>0</v>
      </c>
      <c r="H959">
        <v>0</v>
      </c>
      <c r="I959" t="s">
        <v>34</v>
      </c>
      <c r="J959" t="s">
        <v>35</v>
      </c>
      <c r="K959" t="s">
        <v>28</v>
      </c>
      <c r="L959" t="s">
        <v>28</v>
      </c>
      <c r="M959" t="s">
        <v>28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33</v>
      </c>
      <c r="T959">
        <v>0</v>
      </c>
      <c r="V959">
        <v>68</v>
      </c>
      <c r="W959">
        <v>168</v>
      </c>
    </row>
    <row r="960" spans="1:23" x14ac:dyDescent="0.25">
      <c r="A960" t="s">
        <v>140</v>
      </c>
      <c r="C960" t="s">
        <v>26</v>
      </c>
      <c r="E960">
        <v>29</v>
      </c>
      <c r="F960">
        <v>62.442160000000001</v>
      </c>
      <c r="G960">
        <v>0</v>
      </c>
      <c r="H960">
        <v>0</v>
      </c>
      <c r="I960" t="s">
        <v>34</v>
      </c>
      <c r="J960" t="s">
        <v>28</v>
      </c>
      <c r="K960" t="s">
        <v>28</v>
      </c>
      <c r="L960" t="s">
        <v>28</v>
      </c>
      <c r="M960" t="s">
        <v>28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33</v>
      </c>
      <c r="T960">
        <v>0</v>
      </c>
    </row>
    <row r="961" spans="1:23" x14ac:dyDescent="0.25">
      <c r="A961" t="s">
        <v>140</v>
      </c>
      <c r="C961" t="s">
        <v>26</v>
      </c>
      <c r="E961">
        <v>30</v>
      </c>
      <c r="F961">
        <v>62.442160000000001</v>
      </c>
      <c r="G961">
        <v>0</v>
      </c>
      <c r="H961">
        <v>0</v>
      </c>
      <c r="I961" t="s">
        <v>34</v>
      </c>
      <c r="J961" t="s">
        <v>35</v>
      </c>
      <c r="K961" t="s">
        <v>28</v>
      </c>
      <c r="L961" t="s">
        <v>28</v>
      </c>
      <c r="M961" t="s">
        <v>28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33</v>
      </c>
      <c r="T961">
        <v>0</v>
      </c>
    </row>
    <row r="962" spans="1:23" x14ac:dyDescent="0.25">
      <c r="A962" t="s">
        <v>140</v>
      </c>
      <c r="C962" t="s">
        <v>26</v>
      </c>
      <c r="E962">
        <v>30</v>
      </c>
      <c r="F962">
        <v>62.442160000000001</v>
      </c>
      <c r="G962">
        <v>0</v>
      </c>
      <c r="H962">
        <v>0</v>
      </c>
      <c r="I962" t="s">
        <v>34</v>
      </c>
      <c r="J962" t="s">
        <v>28</v>
      </c>
      <c r="K962" t="s">
        <v>28</v>
      </c>
      <c r="L962" t="s">
        <v>28</v>
      </c>
      <c r="M962" t="s">
        <v>28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33</v>
      </c>
      <c r="T962">
        <v>0</v>
      </c>
    </row>
    <row r="963" spans="1:23" x14ac:dyDescent="0.25">
      <c r="A963" t="s">
        <v>140</v>
      </c>
      <c r="C963" t="s">
        <v>26</v>
      </c>
      <c r="E963">
        <v>30</v>
      </c>
      <c r="F963">
        <v>62.442160000000001</v>
      </c>
      <c r="G963">
        <v>0</v>
      </c>
      <c r="H963">
        <v>0</v>
      </c>
      <c r="I963" t="s">
        <v>34</v>
      </c>
      <c r="J963" t="s">
        <v>35</v>
      </c>
      <c r="K963" t="s">
        <v>28</v>
      </c>
      <c r="L963" t="s">
        <v>28</v>
      </c>
      <c r="M963" t="s">
        <v>28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33</v>
      </c>
      <c r="T963">
        <v>0</v>
      </c>
      <c r="V963">
        <v>67</v>
      </c>
      <c r="W963">
        <v>162</v>
      </c>
    </row>
    <row r="964" spans="1:23" x14ac:dyDescent="0.25">
      <c r="A964" t="s">
        <v>140</v>
      </c>
      <c r="C964" t="s">
        <v>26</v>
      </c>
      <c r="E964">
        <v>30</v>
      </c>
      <c r="F964">
        <v>62.442160000000001</v>
      </c>
      <c r="G964">
        <v>0</v>
      </c>
      <c r="H964">
        <v>0</v>
      </c>
      <c r="I964" t="s">
        <v>34</v>
      </c>
      <c r="J964" t="s">
        <v>28</v>
      </c>
      <c r="K964" t="s">
        <v>28</v>
      </c>
      <c r="L964" t="s">
        <v>28</v>
      </c>
      <c r="M964" t="s">
        <v>28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33</v>
      </c>
      <c r="T964">
        <v>0</v>
      </c>
      <c r="V964">
        <v>67</v>
      </c>
      <c r="W964">
        <v>159</v>
      </c>
    </row>
    <row r="965" spans="1:23" x14ac:dyDescent="0.25">
      <c r="A965" t="s">
        <v>140</v>
      </c>
      <c r="C965" t="s">
        <v>26</v>
      </c>
      <c r="E965">
        <v>30</v>
      </c>
      <c r="F965">
        <v>62.442160000000001</v>
      </c>
      <c r="G965">
        <v>0</v>
      </c>
      <c r="H965">
        <v>0</v>
      </c>
      <c r="I965" t="s">
        <v>34</v>
      </c>
      <c r="J965" t="s">
        <v>42</v>
      </c>
      <c r="K965" t="s">
        <v>28</v>
      </c>
      <c r="L965" t="s">
        <v>28</v>
      </c>
      <c r="M965" t="s">
        <v>28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33</v>
      </c>
      <c r="T965">
        <v>0</v>
      </c>
      <c r="V965">
        <v>67</v>
      </c>
      <c r="W965">
        <v>160</v>
      </c>
    </row>
    <row r="966" spans="1:23" x14ac:dyDescent="0.25">
      <c r="A966" t="s">
        <v>140</v>
      </c>
      <c r="C966" t="s">
        <v>26</v>
      </c>
      <c r="E966">
        <v>30</v>
      </c>
      <c r="F966">
        <v>62.442160000000001</v>
      </c>
      <c r="G966">
        <v>0</v>
      </c>
      <c r="H966">
        <v>0</v>
      </c>
      <c r="I966" t="s">
        <v>34</v>
      </c>
      <c r="J966" t="s">
        <v>42</v>
      </c>
      <c r="K966" t="s">
        <v>28</v>
      </c>
      <c r="L966" t="s">
        <v>28</v>
      </c>
      <c r="M966" t="s">
        <v>28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33</v>
      </c>
      <c r="T966">
        <v>0</v>
      </c>
    </row>
    <row r="967" spans="1:23" x14ac:dyDescent="0.25">
      <c r="A967" t="s">
        <v>1144</v>
      </c>
      <c r="C967" t="s">
        <v>26</v>
      </c>
      <c r="E967">
        <v>24</v>
      </c>
      <c r="F967">
        <v>77.856260000000006</v>
      </c>
      <c r="G967">
        <v>0</v>
      </c>
      <c r="H967">
        <v>0</v>
      </c>
      <c r="I967" t="s">
        <v>34</v>
      </c>
      <c r="J967" t="s">
        <v>41</v>
      </c>
      <c r="K967" t="s">
        <v>96</v>
      </c>
      <c r="L967" t="s">
        <v>28</v>
      </c>
      <c r="M967" t="s">
        <v>28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34</v>
      </c>
      <c r="T967">
        <v>0</v>
      </c>
      <c r="V967">
        <v>64</v>
      </c>
      <c r="W967">
        <v>190</v>
      </c>
    </row>
    <row r="968" spans="1:23" x14ac:dyDescent="0.25">
      <c r="A968" t="s">
        <v>1144</v>
      </c>
      <c r="C968" t="s">
        <v>26</v>
      </c>
      <c r="E968">
        <v>24</v>
      </c>
      <c r="F968">
        <v>77.856260000000006</v>
      </c>
      <c r="G968">
        <v>0.5</v>
      </c>
      <c r="H968">
        <v>0</v>
      </c>
      <c r="I968" t="s">
        <v>52</v>
      </c>
      <c r="J968" t="s">
        <v>41</v>
      </c>
      <c r="K968" t="s">
        <v>38</v>
      </c>
      <c r="L968" t="s">
        <v>28</v>
      </c>
      <c r="M968" t="s">
        <v>28</v>
      </c>
      <c r="N968">
        <v>0</v>
      </c>
      <c r="O968">
        <v>0.5</v>
      </c>
      <c r="P968">
        <v>0.5</v>
      </c>
      <c r="Q968">
        <v>0</v>
      </c>
      <c r="R968">
        <v>0</v>
      </c>
      <c r="S968">
        <v>34</v>
      </c>
      <c r="T968">
        <v>1</v>
      </c>
      <c r="V968">
        <v>64</v>
      </c>
      <c r="W968">
        <v>186</v>
      </c>
    </row>
    <row r="969" spans="1:23" x14ac:dyDescent="0.25">
      <c r="A969" t="s">
        <v>1144</v>
      </c>
      <c r="C969" t="s">
        <v>26</v>
      </c>
      <c r="E969">
        <v>24</v>
      </c>
      <c r="F969">
        <v>77.856260000000006</v>
      </c>
      <c r="G969">
        <v>0.5</v>
      </c>
      <c r="H969">
        <v>0.5</v>
      </c>
      <c r="I969" t="s">
        <v>27</v>
      </c>
      <c r="J969" t="s">
        <v>41</v>
      </c>
      <c r="K969" t="s">
        <v>28</v>
      </c>
      <c r="L969" t="s">
        <v>28</v>
      </c>
      <c r="M969" t="s">
        <v>28</v>
      </c>
      <c r="N969">
        <v>0.5</v>
      </c>
      <c r="O969">
        <v>1</v>
      </c>
      <c r="P969">
        <v>1</v>
      </c>
      <c r="Q969">
        <v>1</v>
      </c>
      <c r="R969">
        <v>0</v>
      </c>
      <c r="S969">
        <v>34</v>
      </c>
      <c r="T969">
        <v>4</v>
      </c>
      <c r="V969">
        <v>65</v>
      </c>
      <c r="W969">
        <v>172</v>
      </c>
    </row>
    <row r="970" spans="1:23" x14ac:dyDescent="0.25">
      <c r="A970" t="s">
        <v>627</v>
      </c>
      <c r="C970" t="s">
        <v>26</v>
      </c>
      <c r="E970">
        <v>29</v>
      </c>
      <c r="F970">
        <v>78.765230000000003</v>
      </c>
      <c r="G970">
        <v>0</v>
      </c>
      <c r="H970">
        <v>0</v>
      </c>
      <c r="I970" t="s">
        <v>34</v>
      </c>
      <c r="J970" t="s">
        <v>35</v>
      </c>
      <c r="K970" t="s">
        <v>28</v>
      </c>
      <c r="L970" t="s">
        <v>28</v>
      </c>
      <c r="M970" t="s">
        <v>28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33</v>
      </c>
      <c r="T970">
        <v>0</v>
      </c>
      <c r="V970">
        <v>67</v>
      </c>
      <c r="W970">
        <v>90</v>
      </c>
    </row>
    <row r="971" spans="1:23" x14ac:dyDescent="0.25">
      <c r="A971" t="s">
        <v>627</v>
      </c>
      <c r="C971" t="s">
        <v>26</v>
      </c>
      <c r="E971">
        <v>29</v>
      </c>
      <c r="F971">
        <v>78.765230000000003</v>
      </c>
      <c r="G971">
        <v>0</v>
      </c>
      <c r="H971">
        <v>0</v>
      </c>
      <c r="I971" t="s">
        <v>34</v>
      </c>
      <c r="J971" t="s">
        <v>35</v>
      </c>
      <c r="K971" t="s">
        <v>28</v>
      </c>
      <c r="L971" t="s">
        <v>28</v>
      </c>
      <c r="M971" t="s">
        <v>28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33</v>
      </c>
      <c r="T971">
        <v>0</v>
      </c>
      <c r="V971">
        <v>66</v>
      </c>
      <c r="W971">
        <v>90</v>
      </c>
    </row>
    <row r="972" spans="1:23" x14ac:dyDescent="0.25">
      <c r="A972" t="s">
        <v>627</v>
      </c>
      <c r="C972" t="s">
        <v>26</v>
      </c>
      <c r="E972">
        <v>30</v>
      </c>
      <c r="F972">
        <v>78.765230000000003</v>
      </c>
      <c r="G972">
        <v>0</v>
      </c>
      <c r="H972">
        <v>0</v>
      </c>
      <c r="I972" t="s">
        <v>34</v>
      </c>
      <c r="J972" t="s">
        <v>28</v>
      </c>
      <c r="K972" t="s">
        <v>28</v>
      </c>
      <c r="L972" t="s">
        <v>28</v>
      </c>
      <c r="M972" t="s">
        <v>28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33</v>
      </c>
      <c r="T972">
        <v>0</v>
      </c>
      <c r="V972">
        <v>66</v>
      </c>
      <c r="W972">
        <v>90</v>
      </c>
    </row>
    <row r="973" spans="1:23" x14ac:dyDescent="0.25">
      <c r="A973" t="s">
        <v>627</v>
      </c>
      <c r="C973" t="s">
        <v>26</v>
      </c>
      <c r="F973">
        <v>78.765230000000003</v>
      </c>
      <c r="G973">
        <v>0</v>
      </c>
      <c r="H973">
        <v>0</v>
      </c>
      <c r="I973" t="s">
        <v>34</v>
      </c>
      <c r="J973" t="s">
        <v>28</v>
      </c>
      <c r="K973" t="s">
        <v>28</v>
      </c>
      <c r="L973" t="s">
        <v>28</v>
      </c>
      <c r="M973" t="s">
        <v>28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33</v>
      </c>
      <c r="T973">
        <v>0</v>
      </c>
    </row>
    <row r="974" spans="1:23" x14ac:dyDescent="0.25">
      <c r="A974" t="s">
        <v>627</v>
      </c>
      <c r="C974" t="s">
        <v>26</v>
      </c>
      <c r="F974">
        <v>78.765230000000003</v>
      </c>
      <c r="G974">
        <v>0</v>
      </c>
      <c r="H974">
        <v>0</v>
      </c>
      <c r="I974" t="s">
        <v>34</v>
      </c>
      <c r="J974" t="s">
        <v>41</v>
      </c>
      <c r="K974" t="s">
        <v>38</v>
      </c>
      <c r="L974" t="s">
        <v>28</v>
      </c>
      <c r="M974" t="s">
        <v>28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33</v>
      </c>
      <c r="T974">
        <v>0</v>
      </c>
    </row>
    <row r="975" spans="1:23" x14ac:dyDescent="0.25">
      <c r="A975" t="s">
        <v>1052</v>
      </c>
      <c r="C975" t="s">
        <v>26</v>
      </c>
      <c r="E975">
        <v>30</v>
      </c>
      <c r="F975">
        <v>66.294319999999999</v>
      </c>
      <c r="G975">
        <v>0.5</v>
      </c>
      <c r="H975">
        <v>0</v>
      </c>
      <c r="I975" t="s">
        <v>52</v>
      </c>
      <c r="J975" t="s">
        <v>42</v>
      </c>
      <c r="K975" t="s">
        <v>28</v>
      </c>
      <c r="L975" t="s">
        <v>28</v>
      </c>
      <c r="M975" t="s">
        <v>28</v>
      </c>
      <c r="N975">
        <v>0</v>
      </c>
      <c r="O975">
        <v>0.5</v>
      </c>
      <c r="P975">
        <v>0.5</v>
      </c>
      <c r="Q975">
        <v>0</v>
      </c>
      <c r="R975">
        <v>0</v>
      </c>
      <c r="T975">
        <v>1</v>
      </c>
      <c r="V975">
        <v>66</v>
      </c>
      <c r="W975">
        <v>183</v>
      </c>
    </row>
    <row r="976" spans="1:23" x14ac:dyDescent="0.25">
      <c r="A976" t="s">
        <v>1052</v>
      </c>
      <c r="C976" t="s">
        <v>26</v>
      </c>
      <c r="E976">
        <v>30</v>
      </c>
      <c r="F976">
        <v>66.294319999999999</v>
      </c>
      <c r="G976">
        <v>0</v>
      </c>
      <c r="H976">
        <v>0</v>
      </c>
      <c r="I976" t="s">
        <v>34</v>
      </c>
      <c r="J976" t="s">
        <v>28</v>
      </c>
      <c r="K976" t="s">
        <v>28</v>
      </c>
      <c r="L976" t="s">
        <v>28</v>
      </c>
      <c r="M976" t="s">
        <v>28</v>
      </c>
      <c r="N976">
        <v>0</v>
      </c>
      <c r="O976">
        <v>0</v>
      </c>
      <c r="P976">
        <v>0</v>
      </c>
      <c r="Q976">
        <v>0</v>
      </c>
      <c r="R976">
        <v>0</v>
      </c>
      <c r="T976">
        <v>0</v>
      </c>
      <c r="V976">
        <v>66</v>
      </c>
      <c r="W976">
        <v>168</v>
      </c>
    </row>
    <row r="977" spans="1:23" x14ac:dyDescent="0.25">
      <c r="A977" t="s">
        <v>851</v>
      </c>
      <c r="C977" t="s">
        <v>30</v>
      </c>
      <c r="E977">
        <v>29</v>
      </c>
      <c r="F977">
        <v>56.580424999999998</v>
      </c>
      <c r="G977">
        <v>0</v>
      </c>
      <c r="H977">
        <v>0</v>
      </c>
      <c r="I977" t="s">
        <v>34</v>
      </c>
      <c r="J977" t="s">
        <v>28</v>
      </c>
      <c r="K977" t="s">
        <v>28</v>
      </c>
      <c r="L977" t="s">
        <v>28</v>
      </c>
      <c r="M977" t="s">
        <v>28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33</v>
      </c>
      <c r="T977">
        <v>0</v>
      </c>
      <c r="V977">
        <v>73</v>
      </c>
      <c r="W977">
        <v>192</v>
      </c>
    </row>
    <row r="978" spans="1:23" x14ac:dyDescent="0.25">
      <c r="A978" t="s">
        <v>851</v>
      </c>
      <c r="C978" t="s">
        <v>30</v>
      </c>
      <c r="E978">
        <v>30</v>
      </c>
      <c r="F978">
        <v>56.580424999999998</v>
      </c>
      <c r="G978">
        <v>0</v>
      </c>
      <c r="H978">
        <v>0</v>
      </c>
      <c r="I978" t="s">
        <v>34</v>
      </c>
      <c r="J978" t="s">
        <v>28</v>
      </c>
      <c r="K978" t="s">
        <v>28</v>
      </c>
      <c r="L978" t="s">
        <v>28</v>
      </c>
      <c r="M978" t="s">
        <v>28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33</v>
      </c>
      <c r="T978">
        <v>0</v>
      </c>
      <c r="V978">
        <v>74</v>
      </c>
      <c r="W978">
        <v>203</v>
      </c>
    </row>
    <row r="979" spans="1:23" x14ac:dyDescent="0.25">
      <c r="A979" t="s">
        <v>1112</v>
      </c>
      <c r="C979" t="s">
        <v>26</v>
      </c>
      <c r="E979">
        <v>30</v>
      </c>
      <c r="F979">
        <v>70.587270000000004</v>
      </c>
      <c r="G979">
        <v>0</v>
      </c>
      <c r="H979">
        <v>0</v>
      </c>
      <c r="I979" t="s">
        <v>34</v>
      </c>
      <c r="J979" t="s">
        <v>28</v>
      </c>
      <c r="K979" t="s">
        <v>28</v>
      </c>
      <c r="L979" t="s">
        <v>28</v>
      </c>
      <c r="M979" t="s">
        <v>28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33</v>
      </c>
      <c r="T979">
        <v>0</v>
      </c>
      <c r="V979">
        <v>62</v>
      </c>
      <c r="W979">
        <v>211</v>
      </c>
    </row>
    <row r="980" spans="1:23" x14ac:dyDescent="0.25">
      <c r="A980" t="s">
        <v>1112</v>
      </c>
      <c r="C980" t="s">
        <v>26</v>
      </c>
      <c r="E980">
        <v>30</v>
      </c>
      <c r="F980">
        <v>70.587270000000004</v>
      </c>
      <c r="G980">
        <v>0</v>
      </c>
      <c r="H980">
        <v>0</v>
      </c>
      <c r="I980" t="s">
        <v>34</v>
      </c>
      <c r="J980" t="s">
        <v>28</v>
      </c>
      <c r="K980" t="s">
        <v>28</v>
      </c>
      <c r="L980" t="s">
        <v>28</v>
      </c>
      <c r="M980" t="s">
        <v>28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33</v>
      </c>
      <c r="T980">
        <v>0</v>
      </c>
      <c r="V980">
        <v>62</v>
      </c>
      <c r="W980">
        <v>217</v>
      </c>
    </row>
    <row r="981" spans="1:23" x14ac:dyDescent="0.25">
      <c r="A981" t="s">
        <v>37</v>
      </c>
      <c r="C981" t="s">
        <v>26</v>
      </c>
      <c r="E981">
        <v>27</v>
      </c>
      <c r="F981">
        <v>73.075969999999998</v>
      </c>
      <c r="G981">
        <v>0</v>
      </c>
      <c r="H981">
        <v>0</v>
      </c>
      <c r="I981" t="s">
        <v>34</v>
      </c>
      <c r="J981" t="s">
        <v>38</v>
      </c>
      <c r="K981" t="s">
        <v>28</v>
      </c>
      <c r="L981" t="s">
        <v>28</v>
      </c>
      <c r="M981" t="s">
        <v>28</v>
      </c>
      <c r="N981">
        <v>0</v>
      </c>
      <c r="O981">
        <v>0.5</v>
      </c>
      <c r="P981">
        <v>0</v>
      </c>
      <c r="Q981">
        <v>0</v>
      </c>
      <c r="R981">
        <v>0</v>
      </c>
      <c r="S981">
        <v>33</v>
      </c>
      <c r="T981">
        <v>0.5</v>
      </c>
      <c r="V981">
        <v>68</v>
      </c>
      <c r="W981">
        <v>194</v>
      </c>
    </row>
    <row r="982" spans="1:23" x14ac:dyDescent="0.25">
      <c r="A982" t="s">
        <v>37</v>
      </c>
      <c r="C982" t="s">
        <v>26</v>
      </c>
      <c r="E982">
        <v>30</v>
      </c>
      <c r="F982">
        <v>73.075969999999998</v>
      </c>
      <c r="G982">
        <v>0</v>
      </c>
      <c r="H982">
        <v>0</v>
      </c>
      <c r="I982" t="s">
        <v>34</v>
      </c>
      <c r="J982" t="s">
        <v>28</v>
      </c>
      <c r="K982" t="s">
        <v>28</v>
      </c>
      <c r="L982" t="s">
        <v>28</v>
      </c>
      <c r="M982" t="s">
        <v>28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33</v>
      </c>
      <c r="T982">
        <v>0</v>
      </c>
      <c r="V982">
        <v>68</v>
      </c>
      <c r="W982">
        <v>198</v>
      </c>
    </row>
    <row r="983" spans="1:23" x14ac:dyDescent="0.25">
      <c r="A983" t="s">
        <v>37</v>
      </c>
      <c r="C983" t="s">
        <v>26</v>
      </c>
      <c r="E983">
        <v>30</v>
      </c>
      <c r="F983">
        <v>73.075969999999998</v>
      </c>
      <c r="G983">
        <v>0</v>
      </c>
      <c r="H983">
        <v>0</v>
      </c>
      <c r="I983" t="s">
        <v>34</v>
      </c>
      <c r="J983" t="s">
        <v>28</v>
      </c>
      <c r="K983" t="s">
        <v>28</v>
      </c>
      <c r="L983" t="s">
        <v>28</v>
      </c>
      <c r="M983" t="s">
        <v>28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33</v>
      </c>
      <c r="T983">
        <v>0</v>
      </c>
      <c r="V983">
        <v>68</v>
      </c>
      <c r="W983">
        <v>199</v>
      </c>
    </row>
    <row r="984" spans="1:23" x14ac:dyDescent="0.25">
      <c r="A984" t="s">
        <v>37</v>
      </c>
      <c r="C984" t="s">
        <v>26</v>
      </c>
      <c r="E984">
        <v>29</v>
      </c>
      <c r="F984">
        <v>73.075969999999998</v>
      </c>
      <c r="G984">
        <v>0</v>
      </c>
      <c r="H984">
        <v>0</v>
      </c>
      <c r="I984" t="s">
        <v>34</v>
      </c>
      <c r="J984" t="s">
        <v>28</v>
      </c>
      <c r="K984" t="s">
        <v>28</v>
      </c>
      <c r="L984" t="s">
        <v>28</v>
      </c>
      <c r="M984" t="s">
        <v>28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33</v>
      </c>
      <c r="T984">
        <v>0</v>
      </c>
      <c r="V984">
        <v>68</v>
      </c>
      <c r="W984">
        <v>198</v>
      </c>
    </row>
    <row r="985" spans="1:23" x14ac:dyDescent="0.25">
      <c r="A985" t="s">
        <v>37</v>
      </c>
      <c r="C985" t="s">
        <v>26</v>
      </c>
      <c r="E985">
        <v>29</v>
      </c>
      <c r="F985">
        <v>73.075969999999998</v>
      </c>
      <c r="G985">
        <v>0</v>
      </c>
      <c r="H985">
        <v>0</v>
      </c>
      <c r="I985" t="s">
        <v>34</v>
      </c>
      <c r="J985" t="s">
        <v>28</v>
      </c>
      <c r="K985" t="s">
        <v>28</v>
      </c>
      <c r="L985" t="s">
        <v>28</v>
      </c>
      <c r="M985" t="s">
        <v>28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33</v>
      </c>
      <c r="T985">
        <v>0</v>
      </c>
      <c r="V985">
        <v>68</v>
      </c>
      <c r="W985">
        <v>193</v>
      </c>
    </row>
    <row r="986" spans="1:23" x14ac:dyDescent="0.25">
      <c r="A986" t="s">
        <v>37</v>
      </c>
      <c r="C986" t="s">
        <v>26</v>
      </c>
      <c r="E986">
        <v>29</v>
      </c>
      <c r="F986">
        <v>73.075969999999998</v>
      </c>
      <c r="G986">
        <v>0</v>
      </c>
      <c r="H986">
        <v>0</v>
      </c>
      <c r="I986" t="s">
        <v>34</v>
      </c>
      <c r="J986" t="s">
        <v>28</v>
      </c>
      <c r="K986" t="s">
        <v>28</v>
      </c>
      <c r="L986" t="s">
        <v>28</v>
      </c>
      <c r="M986" t="s">
        <v>28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33</v>
      </c>
      <c r="T986">
        <v>0</v>
      </c>
      <c r="V986">
        <v>67</v>
      </c>
      <c r="W986">
        <v>182</v>
      </c>
    </row>
    <row r="987" spans="1:23" x14ac:dyDescent="0.25">
      <c r="A987" t="s">
        <v>37</v>
      </c>
      <c r="C987" t="s">
        <v>26</v>
      </c>
      <c r="E987">
        <v>29</v>
      </c>
      <c r="F987">
        <v>73.075969999999998</v>
      </c>
      <c r="G987">
        <v>0</v>
      </c>
      <c r="H987">
        <v>0</v>
      </c>
      <c r="I987" t="s">
        <v>34</v>
      </c>
      <c r="J987" t="s">
        <v>28</v>
      </c>
      <c r="K987" t="s">
        <v>28</v>
      </c>
      <c r="L987" t="s">
        <v>28</v>
      </c>
      <c r="M987" t="s">
        <v>28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33</v>
      </c>
      <c r="T987">
        <v>0</v>
      </c>
      <c r="V987">
        <v>68</v>
      </c>
      <c r="W987">
        <v>185</v>
      </c>
    </row>
    <row r="988" spans="1:23" x14ac:dyDescent="0.25">
      <c r="A988" t="s">
        <v>37</v>
      </c>
      <c r="C988" t="s">
        <v>26</v>
      </c>
      <c r="E988">
        <v>30</v>
      </c>
      <c r="F988">
        <v>73.075969999999998</v>
      </c>
      <c r="G988">
        <v>0</v>
      </c>
      <c r="H988">
        <v>0</v>
      </c>
      <c r="I988" t="s">
        <v>34</v>
      </c>
      <c r="J988" t="s">
        <v>38</v>
      </c>
      <c r="K988" t="s">
        <v>28</v>
      </c>
      <c r="L988" t="s">
        <v>28</v>
      </c>
      <c r="M988" t="s">
        <v>28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33</v>
      </c>
      <c r="T988">
        <v>0</v>
      </c>
      <c r="V988">
        <v>68</v>
      </c>
      <c r="W988">
        <v>180</v>
      </c>
    </row>
    <row r="989" spans="1:23" x14ac:dyDescent="0.25">
      <c r="A989" t="s">
        <v>37</v>
      </c>
      <c r="C989" t="s">
        <v>26</v>
      </c>
      <c r="E989">
        <v>26</v>
      </c>
      <c r="F989">
        <v>73.075969999999998</v>
      </c>
      <c r="G989">
        <v>0</v>
      </c>
      <c r="H989">
        <v>0</v>
      </c>
      <c r="I989" t="s">
        <v>34</v>
      </c>
      <c r="J989" t="s">
        <v>28</v>
      </c>
      <c r="K989" t="s">
        <v>28</v>
      </c>
      <c r="L989" t="s">
        <v>28</v>
      </c>
      <c r="M989" t="s">
        <v>28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33</v>
      </c>
      <c r="T989">
        <v>0</v>
      </c>
      <c r="V989">
        <v>68</v>
      </c>
      <c r="W989">
        <v>182</v>
      </c>
    </row>
    <row r="990" spans="1:23" x14ac:dyDescent="0.25">
      <c r="A990" t="s">
        <v>37</v>
      </c>
      <c r="C990" t="s">
        <v>26</v>
      </c>
      <c r="E990">
        <v>28</v>
      </c>
      <c r="F990">
        <v>73.075969999999998</v>
      </c>
      <c r="G990">
        <v>0</v>
      </c>
      <c r="H990">
        <v>0</v>
      </c>
      <c r="I990" t="s">
        <v>34</v>
      </c>
      <c r="J990" t="s">
        <v>28</v>
      </c>
      <c r="K990" t="s">
        <v>28</v>
      </c>
      <c r="L990" t="s">
        <v>28</v>
      </c>
      <c r="M990" t="s">
        <v>28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33</v>
      </c>
      <c r="T990">
        <v>0</v>
      </c>
      <c r="V990">
        <v>67</v>
      </c>
      <c r="W990">
        <v>177</v>
      </c>
    </row>
    <row r="991" spans="1:23" x14ac:dyDescent="0.25">
      <c r="A991" t="s">
        <v>145</v>
      </c>
      <c r="C991" t="s">
        <v>26</v>
      </c>
      <c r="E991">
        <v>28</v>
      </c>
      <c r="F991">
        <v>63.745379999999997</v>
      </c>
      <c r="G991">
        <v>0.5</v>
      </c>
      <c r="H991">
        <v>0.5</v>
      </c>
      <c r="I991" t="s">
        <v>52</v>
      </c>
      <c r="J991" t="s">
        <v>41</v>
      </c>
      <c r="K991" t="s">
        <v>28</v>
      </c>
      <c r="L991" t="s">
        <v>28</v>
      </c>
      <c r="M991" t="s">
        <v>28</v>
      </c>
      <c r="N991">
        <v>0</v>
      </c>
      <c r="O991">
        <v>0.5</v>
      </c>
      <c r="P991">
        <v>0.5</v>
      </c>
      <c r="Q991">
        <v>0</v>
      </c>
      <c r="R991">
        <v>0</v>
      </c>
      <c r="S991">
        <v>33</v>
      </c>
      <c r="T991">
        <v>1.5</v>
      </c>
      <c r="W991">
        <v>78</v>
      </c>
    </row>
    <row r="992" spans="1:23" x14ac:dyDescent="0.25">
      <c r="A992" t="s">
        <v>145</v>
      </c>
      <c r="C992" t="s">
        <v>26</v>
      </c>
      <c r="E992">
        <v>29</v>
      </c>
      <c r="F992">
        <v>63.745379999999997</v>
      </c>
      <c r="G992">
        <v>0</v>
      </c>
      <c r="H992">
        <v>0</v>
      </c>
      <c r="I992" t="s">
        <v>34</v>
      </c>
      <c r="J992" t="s">
        <v>41</v>
      </c>
      <c r="K992" t="s">
        <v>28</v>
      </c>
      <c r="L992" t="s">
        <v>28</v>
      </c>
      <c r="M992" t="s">
        <v>28</v>
      </c>
      <c r="N992">
        <v>0.5</v>
      </c>
      <c r="O992">
        <v>0</v>
      </c>
      <c r="P992">
        <v>0</v>
      </c>
      <c r="Q992">
        <v>0</v>
      </c>
      <c r="R992">
        <v>0</v>
      </c>
      <c r="S992">
        <v>33</v>
      </c>
      <c r="T992">
        <v>0.5</v>
      </c>
      <c r="W992">
        <v>183</v>
      </c>
    </row>
    <row r="993" spans="1:23" x14ac:dyDescent="0.25">
      <c r="A993" t="s">
        <v>145</v>
      </c>
      <c r="C993" t="s">
        <v>26</v>
      </c>
      <c r="E993">
        <v>25</v>
      </c>
      <c r="F993">
        <v>63.745379999999997</v>
      </c>
      <c r="G993">
        <v>0.5</v>
      </c>
      <c r="H993">
        <v>0</v>
      </c>
      <c r="I993" t="s">
        <v>953</v>
      </c>
      <c r="J993" t="s">
        <v>41</v>
      </c>
      <c r="K993" t="s">
        <v>28</v>
      </c>
      <c r="L993" t="s">
        <v>28</v>
      </c>
      <c r="M993" t="s">
        <v>28</v>
      </c>
      <c r="N993">
        <v>0</v>
      </c>
      <c r="O993">
        <v>0</v>
      </c>
      <c r="P993">
        <v>0.5</v>
      </c>
      <c r="Q993">
        <v>0</v>
      </c>
      <c r="R993">
        <v>0</v>
      </c>
      <c r="S993">
        <v>33</v>
      </c>
      <c r="T993">
        <v>0.5</v>
      </c>
      <c r="W993">
        <v>190</v>
      </c>
    </row>
    <row r="994" spans="1:23" x14ac:dyDescent="0.25">
      <c r="A994" t="s">
        <v>145</v>
      </c>
      <c r="C994" t="s">
        <v>26</v>
      </c>
      <c r="E994">
        <v>28</v>
      </c>
      <c r="F994">
        <v>63.745379999999997</v>
      </c>
      <c r="G994">
        <v>0.5</v>
      </c>
      <c r="H994">
        <v>0</v>
      </c>
      <c r="I994" t="s">
        <v>310</v>
      </c>
      <c r="J994" t="s">
        <v>41</v>
      </c>
      <c r="K994" t="s">
        <v>28</v>
      </c>
      <c r="L994" t="s">
        <v>28</v>
      </c>
      <c r="M994" t="s">
        <v>28</v>
      </c>
      <c r="N994">
        <v>0.5</v>
      </c>
      <c r="O994">
        <v>0</v>
      </c>
      <c r="P994">
        <v>0.5</v>
      </c>
      <c r="Q994">
        <v>0</v>
      </c>
      <c r="R994">
        <v>0</v>
      </c>
      <c r="S994">
        <v>33</v>
      </c>
      <c r="T994">
        <v>1</v>
      </c>
      <c r="W994">
        <v>191</v>
      </c>
    </row>
    <row r="995" spans="1:23" x14ac:dyDescent="0.25">
      <c r="A995" t="s">
        <v>145</v>
      </c>
      <c r="C995" t="s">
        <v>26</v>
      </c>
      <c r="E995">
        <v>30</v>
      </c>
      <c r="F995">
        <v>63.745379999999997</v>
      </c>
      <c r="G995">
        <v>0.5</v>
      </c>
      <c r="H995">
        <v>0</v>
      </c>
      <c r="I995" t="s">
        <v>75</v>
      </c>
      <c r="J995" t="s">
        <v>41</v>
      </c>
      <c r="K995" t="s">
        <v>42</v>
      </c>
      <c r="L995" t="s">
        <v>28</v>
      </c>
      <c r="M995" t="s">
        <v>28</v>
      </c>
      <c r="N995">
        <v>0</v>
      </c>
      <c r="O995">
        <v>0</v>
      </c>
      <c r="P995">
        <v>0.5</v>
      </c>
      <c r="Q995">
        <v>0</v>
      </c>
      <c r="R995">
        <v>0</v>
      </c>
      <c r="S995">
        <v>33</v>
      </c>
      <c r="T995">
        <v>0.5</v>
      </c>
      <c r="W995">
        <v>187</v>
      </c>
    </row>
    <row r="996" spans="1:23" x14ac:dyDescent="0.25">
      <c r="A996" t="s">
        <v>145</v>
      </c>
      <c r="C996" t="s">
        <v>26</v>
      </c>
      <c r="E996">
        <v>28</v>
      </c>
      <c r="F996">
        <v>63.745379999999997</v>
      </c>
      <c r="G996">
        <v>0</v>
      </c>
      <c r="H996">
        <v>0</v>
      </c>
      <c r="I996" t="s">
        <v>34</v>
      </c>
      <c r="J996" t="s">
        <v>41</v>
      </c>
      <c r="K996" t="s">
        <v>42</v>
      </c>
      <c r="L996" t="s">
        <v>28</v>
      </c>
      <c r="M996" t="s">
        <v>28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33</v>
      </c>
      <c r="T996">
        <v>0</v>
      </c>
      <c r="V996">
        <v>61</v>
      </c>
      <c r="W996">
        <v>186</v>
      </c>
    </row>
    <row r="997" spans="1:23" x14ac:dyDescent="0.25">
      <c r="A997" t="s">
        <v>145</v>
      </c>
      <c r="C997" t="s">
        <v>26</v>
      </c>
      <c r="E997">
        <v>28</v>
      </c>
      <c r="F997">
        <v>63.745379999999997</v>
      </c>
      <c r="G997">
        <v>0</v>
      </c>
      <c r="H997">
        <v>0</v>
      </c>
      <c r="I997" t="s">
        <v>34</v>
      </c>
      <c r="J997" t="s">
        <v>41</v>
      </c>
      <c r="K997" t="s">
        <v>96</v>
      </c>
      <c r="L997" t="s">
        <v>42</v>
      </c>
      <c r="M997" t="s">
        <v>28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33</v>
      </c>
      <c r="T997">
        <v>0</v>
      </c>
      <c r="V997">
        <v>61</v>
      </c>
      <c r="W997">
        <v>182</v>
      </c>
    </row>
    <row r="998" spans="1:23" x14ac:dyDescent="0.25">
      <c r="A998" t="s">
        <v>145</v>
      </c>
      <c r="C998" t="s">
        <v>26</v>
      </c>
      <c r="E998">
        <v>27</v>
      </c>
      <c r="F998">
        <v>63.745379999999997</v>
      </c>
      <c r="G998">
        <v>0</v>
      </c>
      <c r="H998">
        <v>0</v>
      </c>
      <c r="I998" t="s">
        <v>34</v>
      </c>
      <c r="J998" t="s">
        <v>41</v>
      </c>
      <c r="K998" t="s">
        <v>28</v>
      </c>
      <c r="L998" t="s">
        <v>28</v>
      </c>
      <c r="M998" t="s">
        <v>28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33</v>
      </c>
      <c r="T998">
        <v>0</v>
      </c>
      <c r="V998">
        <v>61</v>
      </c>
      <c r="W998">
        <v>191</v>
      </c>
    </row>
    <row r="999" spans="1:23" x14ac:dyDescent="0.25">
      <c r="A999" t="s">
        <v>145</v>
      </c>
      <c r="C999" t="s">
        <v>26</v>
      </c>
      <c r="E999">
        <v>28</v>
      </c>
      <c r="F999">
        <v>63.745379999999997</v>
      </c>
      <c r="G999">
        <v>0.5</v>
      </c>
      <c r="H999">
        <v>0</v>
      </c>
      <c r="I999" t="s">
        <v>52</v>
      </c>
      <c r="J999" t="s">
        <v>41</v>
      </c>
      <c r="K999" t="s">
        <v>42</v>
      </c>
      <c r="L999" t="s">
        <v>28</v>
      </c>
      <c r="M999" t="s">
        <v>28</v>
      </c>
      <c r="N999">
        <v>0.5</v>
      </c>
      <c r="O999">
        <v>0</v>
      </c>
      <c r="P999">
        <v>0.5</v>
      </c>
      <c r="Q999">
        <v>0</v>
      </c>
      <c r="R999">
        <v>0</v>
      </c>
      <c r="S999">
        <v>33</v>
      </c>
      <c r="T999">
        <v>1</v>
      </c>
      <c r="V999">
        <v>61</v>
      </c>
      <c r="W999">
        <v>187</v>
      </c>
    </row>
    <row r="1000" spans="1:23" x14ac:dyDescent="0.25">
      <c r="A1000" t="s">
        <v>145</v>
      </c>
      <c r="C1000" t="s">
        <v>26</v>
      </c>
      <c r="E1000">
        <v>27</v>
      </c>
      <c r="F1000">
        <v>63.745379999999997</v>
      </c>
      <c r="G1000">
        <v>0</v>
      </c>
      <c r="H1000">
        <v>0</v>
      </c>
      <c r="I1000" t="s">
        <v>34</v>
      </c>
      <c r="J1000" t="s">
        <v>41</v>
      </c>
      <c r="K1000" t="s">
        <v>38</v>
      </c>
      <c r="L1000" t="s">
        <v>42</v>
      </c>
      <c r="M1000" t="s">
        <v>28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33</v>
      </c>
      <c r="T1000">
        <v>0</v>
      </c>
      <c r="V1000">
        <v>60</v>
      </c>
      <c r="W1000">
        <v>179</v>
      </c>
    </row>
    <row r="1001" spans="1:23" x14ac:dyDescent="0.25">
      <c r="A1001" t="s">
        <v>145</v>
      </c>
      <c r="C1001" t="s">
        <v>26</v>
      </c>
      <c r="E1001">
        <v>28</v>
      </c>
      <c r="F1001">
        <v>63.745379999999997</v>
      </c>
      <c r="G1001">
        <v>0</v>
      </c>
      <c r="H1001">
        <v>0</v>
      </c>
      <c r="I1001" t="s">
        <v>34</v>
      </c>
      <c r="J1001" t="s">
        <v>41</v>
      </c>
      <c r="K1001" t="s">
        <v>38</v>
      </c>
      <c r="L1001" t="s">
        <v>28</v>
      </c>
      <c r="M1001" t="s">
        <v>28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33</v>
      </c>
      <c r="T1001">
        <v>0</v>
      </c>
      <c r="V1001">
        <v>60</v>
      </c>
      <c r="W1001">
        <v>171</v>
      </c>
    </row>
    <row r="1002" spans="1:23" x14ac:dyDescent="0.25">
      <c r="A1002" t="s">
        <v>145</v>
      </c>
      <c r="C1002" t="s">
        <v>26</v>
      </c>
      <c r="E1002">
        <v>28</v>
      </c>
      <c r="F1002">
        <v>63.745379999999997</v>
      </c>
      <c r="G1002">
        <v>0</v>
      </c>
      <c r="H1002">
        <v>0</v>
      </c>
      <c r="I1002" t="s">
        <v>34</v>
      </c>
      <c r="J1002" t="s">
        <v>35</v>
      </c>
      <c r="K1002" t="s">
        <v>38</v>
      </c>
      <c r="L1002" t="s">
        <v>28</v>
      </c>
      <c r="M1002" t="s">
        <v>28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33</v>
      </c>
      <c r="T1002">
        <v>0</v>
      </c>
      <c r="V1002">
        <v>60</v>
      </c>
      <c r="W1002">
        <v>189</v>
      </c>
    </row>
    <row r="1003" spans="1:23" x14ac:dyDescent="0.25">
      <c r="A1003" t="s">
        <v>145</v>
      </c>
      <c r="C1003" t="s">
        <v>26</v>
      </c>
      <c r="E1003">
        <v>27</v>
      </c>
      <c r="F1003">
        <v>63.745379999999997</v>
      </c>
      <c r="G1003">
        <v>0</v>
      </c>
      <c r="H1003">
        <v>0</v>
      </c>
      <c r="I1003" t="s">
        <v>34</v>
      </c>
      <c r="J1003" t="s">
        <v>28</v>
      </c>
      <c r="K1003" t="s">
        <v>28</v>
      </c>
      <c r="L1003" t="s">
        <v>28</v>
      </c>
      <c r="M1003" t="s">
        <v>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33</v>
      </c>
      <c r="T1003">
        <v>0</v>
      </c>
    </row>
    <row r="1004" spans="1:23" x14ac:dyDescent="0.25">
      <c r="A1004" t="s">
        <v>980</v>
      </c>
      <c r="C1004" t="s">
        <v>30</v>
      </c>
      <c r="E1004">
        <v>30</v>
      </c>
      <c r="F1004">
        <v>69.486660000000001</v>
      </c>
      <c r="G1004">
        <v>0</v>
      </c>
      <c r="H1004">
        <v>0</v>
      </c>
      <c r="I1004" t="s">
        <v>34</v>
      </c>
      <c r="J1004" t="s">
        <v>28</v>
      </c>
      <c r="K1004" t="s">
        <v>28</v>
      </c>
      <c r="L1004" t="s">
        <v>28</v>
      </c>
      <c r="M1004" t="s">
        <v>28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22</v>
      </c>
      <c r="T1004">
        <v>0</v>
      </c>
      <c r="V1004">
        <v>73</v>
      </c>
      <c r="W1004">
        <v>208</v>
      </c>
    </row>
    <row r="1005" spans="1:23" x14ac:dyDescent="0.25">
      <c r="A1005" t="s">
        <v>980</v>
      </c>
      <c r="C1005" t="s">
        <v>30</v>
      </c>
      <c r="E1005">
        <v>29</v>
      </c>
      <c r="F1005">
        <v>69.486660000000001</v>
      </c>
      <c r="G1005">
        <v>0</v>
      </c>
      <c r="H1005">
        <v>0</v>
      </c>
      <c r="I1005" t="s">
        <v>34</v>
      </c>
      <c r="J1005" t="s">
        <v>35</v>
      </c>
      <c r="K1005" t="s">
        <v>28</v>
      </c>
      <c r="L1005" t="s">
        <v>28</v>
      </c>
      <c r="M1005" t="s">
        <v>28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22</v>
      </c>
      <c r="T1005">
        <v>0</v>
      </c>
      <c r="V1005">
        <v>75</v>
      </c>
      <c r="W1005">
        <v>208</v>
      </c>
    </row>
    <row r="1006" spans="1:23" x14ac:dyDescent="0.25">
      <c r="A1006" t="s">
        <v>980</v>
      </c>
      <c r="C1006" t="s">
        <v>30</v>
      </c>
      <c r="E1006">
        <v>27</v>
      </c>
      <c r="F1006">
        <v>69.486660000000001</v>
      </c>
      <c r="G1006">
        <v>0</v>
      </c>
      <c r="H1006">
        <v>0</v>
      </c>
      <c r="I1006" t="s">
        <v>34</v>
      </c>
      <c r="J1006" t="s">
        <v>119</v>
      </c>
      <c r="K1006" t="s">
        <v>28</v>
      </c>
      <c r="L1006" t="s">
        <v>28</v>
      </c>
      <c r="M1006" t="s">
        <v>28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22</v>
      </c>
      <c r="T1006">
        <v>0</v>
      </c>
      <c r="V1006">
        <v>73</v>
      </c>
      <c r="W1006">
        <v>208</v>
      </c>
    </row>
    <row r="1007" spans="1:23" x14ac:dyDescent="0.25">
      <c r="A1007" t="s">
        <v>290</v>
      </c>
      <c r="C1007" t="s">
        <v>26</v>
      </c>
      <c r="E1007">
        <v>29</v>
      </c>
      <c r="F1007">
        <v>45.212868</v>
      </c>
      <c r="G1007">
        <v>0</v>
      </c>
      <c r="H1007">
        <v>0</v>
      </c>
      <c r="I1007" t="s">
        <v>34</v>
      </c>
      <c r="J1007" t="s">
        <v>28</v>
      </c>
      <c r="K1007" t="s">
        <v>28</v>
      </c>
      <c r="L1007" t="s">
        <v>28</v>
      </c>
      <c r="M1007" t="s">
        <v>28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44</v>
      </c>
      <c r="T1007">
        <v>0</v>
      </c>
      <c r="W1007">
        <v>157</v>
      </c>
    </row>
    <row r="1008" spans="1:23" x14ac:dyDescent="0.25">
      <c r="A1008" t="s">
        <v>290</v>
      </c>
      <c r="C1008" t="s">
        <v>26</v>
      </c>
      <c r="E1008">
        <v>29</v>
      </c>
      <c r="F1008">
        <v>45.212868</v>
      </c>
      <c r="G1008">
        <v>0</v>
      </c>
      <c r="H1008">
        <v>0</v>
      </c>
      <c r="I1008" t="s">
        <v>34</v>
      </c>
      <c r="J1008" t="s">
        <v>28</v>
      </c>
      <c r="K1008" t="s">
        <v>28</v>
      </c>
      <c r="L1008" t="s">
        <v>28</v>
      </c>
      <c r="M1008" t="s">
        <v>28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44</v>
      </c>
      <c r="T1008">
        <v>0</v>
      </c>
      <c r="V1008">
        <v>65</v>
      </c>
      <c r="W1008">
        <v>155</v>
      </c>
    </row>
    <row r="1009" spans="1:23" x14ac:dyDescent="0.25">
      <c r="A1009" t="s">
        <v>290</v>
      </c>
      <c r="C1009" t="s">
        <v>26</v>
      </c>
      <c r="E1009">
        <v>29</v>
      </c>
      <c r="F1009">
        <v>45.212868</v>
      </c>
      <c r="G1009">
        <v>0</v>
      </c>
      <c r="H1009">
        <v>0</v>
      </c>
      <c r="I1009" t="s">
        <v>34</v>
      </c>
      <c r="J1009" t="s">
        <v>28</v>
      </c>
      <c r="K1009" t="s">
        <v>28</v>
      </c>
      <c r="L1009" t="s">
        <v>28</v>
      </c>
      <c r="M1009" t="s">
        <v>28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44</v>
      </c>
      <c r="T1009">
        <v>0</v>
      </c>
      <c r="V1009">
        <v>64</v>
      </c>
      <c r="W1009">
        <v>149</v>
      </c>
    </row>
    <row r="1010" spans="1:23" x14ac:dyDescent="0.25">
      <c r="A1010" t="s">
        <v>290</v>
      </c>
      <c r="C1010" t="s">
        <v>26</v>
      </c>
      <c r="E1010">
        <v>30</v>
      </c>
      <c r="F1010">
        <v>45.212868</v>
      </c>
      <c r="G1010">
        <v>0</v>
      </c>
      <c r="H1010">
        <v>0</v>
      </c>
      <c r="I1010" t="s">
        <v>34</v>
      </c>
      <c r="J1010" t="s">
        <v>28</v>
      </c>
      <c r="K1010" t="s">
        <v>28</v>
      </c>
      <c r="L1010" t="s">
        <v>28</v>
      </c>
      <c r="M1010" t="s">
        <v>28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44</v>
      </c>
      <c r="T1010">
        <v>0</v>
      </c>
    </row>
    <row r="1011" spans="1:23" x14ac:dyDescent="0.25">
      <c r="A1011" t="s">
        <v>992</v>
      </c>
      <c r="C1011" t="s">
        <v>26</v>
      </c>
      <c r="E1011">
        <v>29</v>
      </c>
      <c r="F1011">
        <v>68.071179999999998</v>
      </c>
      <c r="G1011">
        <v>0</v>
      </c>
      <c r="H1011">
        <v>0</v>
      </c>
      <c r="I1011" t="s">
        <v>34</v>
      </c>
      <c r="J1011" t="s">
        <v>28</v>
      </c>
      <c r="K1011" t="s">
        <v>28</v>
      </c>
      <c r="L1011" t="s">
        <v>28</v>
      </c>
      <c r="M1011" t="s">
        <v>28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23</v>
      </c>
      <c r="T1011">
        <v>0</v>
      </c>
      <c r="V1011">
        <v>65</v>
      </c>
      <c r="W1011">
        <v>202</v>
      </c>
    </row>
    <row r="1012" spans="1:23" x14ac:dyDescent="0.25">
      <c r="A1012" t="s">
        <v>992</v>
      </c>
      <c r="C1012" t="s">
        <v>26</v>
      </c>
      <c r="E1012">
        <v>29</v>
      </c>
      <c r="F1012">
        <v>68.071179999999998</v>
      </c>
      <c r="G1012">
        <v>0</v>
      </c>
      <c r="H1012">
        <v>0</v>
      </c>
      <c r="I1012" t="s">
        <v>34</v>
      </c>
      <c r="J1012" t="s">
        <v>96</v>
      </c>
      <c r="K1012" t="s">
        <v>28</v>
      </c>
      <c r="L1012" t="s">
        <v>28</v>
      </c>
      <c r="M1012" t="s">
        <v>28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23</v>
      </c>
      <c r="T1012">
        <v>0</v>
      </c>
      <c r="V1012">
        <v>65</v>
      </c>
      <c r="W1012">
        <v>208</v>
      </c>
    </row>
    <row r="1013" spans="1:23" x14ac:dyDescent="0.25">
      <c r="A1013" t="s">
        <v>992</v>
      </c>
      <c r="C1013" t="s">
        <v>26</v>
      </c>
      <c r="E1013">
        <v>29</v>
      </c>
      <c r="F1013">
        <v>68.071179999999998</v>
      </c>
      <c r="G1013">
        <v>0</v>
      </c>
      <c r="H1013">
        <v>0</v>
      </c>
      <c r="I1013" t="s">
        <v>34</v>
      </c>
      <c r="J1013" t="s">
        <v>28</v>
      </c>
      <c r="K1013" t="s">
        <v>28</v>
      </c>
      <c r="L1013" t="s">
        <v>28</v>
      </c>
      <c r="M1013" t="s">
        <v>28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23</v>
      </c>
      <c r="T1013">
        <v>0</v>
      </c>
    </row>
    <row r="1014" spans="1:23" x14ac:dyDescent="0.25">
      <c r="A1014" t="s">
        <v>1126</v>
      </c>
      <c r="C1014" t="s">
        <v>26</v>
      </c>
      <c r="E1014">
        <v>17</v>
      </c>
      <c r="F1014">
        <v>88.917180000000002</v>
      </c>
      <c r="G1014">
        <v>1</v>
      </c>
      <c r="H1014">
        <v>1</v>
      </c>
      <c r="I1014" t="s">
        <v>40</v>
      </c>
      <c r="J1014" t="s">
        <v>41</v>
      </c>
      <c r="K1014" t="s">
        <v>28</v>
      </c>
      <c r="L1014" t="s">
        <v>28</v>
      </c>
      <c r="M1014" t="s">
        <v>28</v>
      </c>
      <c r="N1014">
        <v>2</v>
      </c>
      <c r="O1014">
        <v>2</v>
      </c>
      <c r="P1014">
        <v>2</v>
      </c>
      <c r="Q1014">
        <v>1</v>
      </c>
      <c r="R1014">
        <v>1</v>
      </c>
      <c r="S1014">
        <v>34</v>
      </c>
      <c r="T1014">
        <v>9</v>
      </c>
      <c r="V1014">
        <v>59</v>
      </c>
      <c r="W1014">
        <v>110</v>
      </c>
    </row>
    <row r="1015" spans="1:23" x14ac:dyDescent="0.25">
      <c r="A1015" t="s">
        <v>1126</v>
      </c>
      <c r="C1015" t="s">
        <v>26</v>
      </c>
      <c r="E1015">
        <v>21</v>
      </c>
      <c r="F1015">
        <v>88.917180000000002</v>
      </c>
      <c r="G1015">
        <v>1</v>
      </c>
      <c r="H1015">
        <v>2</v>
      </c>
      <c r="I1015" t="s">
        <v>40</v>
      </c>
      <c r="J1015" t="s">
        <v>41</v>
      </c>
      <c r="K1015" t="s">
        <v>28</v>
      </c>
      <c r="L1015" t="s">
        <v>28</v>
      </c>
      <c r="M1015" t="s">
        <v>28</v>
      </c>
      <c r="N1015">
        <v>2</v>
      </c>
      <c r="O1015">
        <v>1</v>
      </c>
      <c r="P1015">
        <v>2</v>
      </c>
      <c r="Q1015">
        <v>1</v>
      </c>
      <c r="R1015">
        <v>1</v>
      </c>
      <c r="S1015">
        <v>34</v>
      </c>
      <c r="T1015">
        <v>9</v>
      </c>
      <c r="V1015">
        <v>60</v>
      </c>
      <c r="W1015">
        <v>112</v>
      </c>
    </row>
    <row r="1016" spans="1:23" x14ac:dyDescent="0.25">
      <c r="A1016" t="s">
        <v>361</v>
      </c>
      <c r="C1016" t="s">
        <v>26</v>
      </c>
      <c r="E1016">
        <v>30</v>
      </c>
      <c r="F1016">
        <v>61.637233999999999</v>
      </c>
      <c r="G1016">
        <v>0</v>
      </c>
      <c r="H1016">
        <v>0</v>
      </c>
      <c r="I1016" t="s">
        <v>34</v>
      </c>
      <c r="J1016" t="s">
        <v>28</v>
      </c>
      <c r="K1016" t="s">
        <v>28</v>
      </c>
      <c r="L1016" t="s">
        <v>28</v>
      </c>
      <c r="M1016" t="s">
        <v>28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44</v>
      </c>
      <c r="T1016">
        <v>0</v>
      </c>
      <c r="V1016">
        <v>64</v>
      </c>
      <c r="W1016">
        <v>234</v>
      </c>
    </row>
    <row r="1017" spans="1:23" x14ac:dyDescent="0.25">
      <c r="A1017" t="s">
        <v>361</v>
      </c>
      <c r="C1017" t="s">
        <v>26</v>
      </c>
      <c r="E1017">
        <v>29</v>
      </c>
      <c r="F1017">
        <v>61.637233999999999</v>
      </c>
      <c r="G1017">
        <v>0</v>
      </c>
      <c r="H1017">
        <v>0</v>
      </c>
      <c r="I1017" t="s">
        <v>34</v>
      </c>
      <c r="J1017" t="s">
        <v>28</v>
      </c>
      <c r="K1017" t="s">
        <v>28</v>
      </c>
      <c r="L1017" t="s">
        <v>28</v>
      </c>
      <c r="M1017" t="s">
        <v>28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44</v>
      </c>
      <c r="T1017">
        <v>0</v>
      </c>
    </row>
    <row r="1018" spans="1:23" x14ac:dyDescent="0.25">
      <c r="A1018" t="s">
        <v>361</v>
      </c>
      <c r="C1018" t="s">
        <v>26</v>
      </c>
      <c r="E1018">
        <v>29</v>
      </c>
      <c r="F1018">
        <v>61.637233999999999</v>
      </c>
      <c r="G1018">
        <v>0</v>
      </c>
      <c r="H1018">
        <v>0</v>
      </c>
      <c r="I1018" t="s">
        <v>34</v>
      </c>
      <c r="J1018" t="s">
        <v>28</v>
      </c>
      <c r="K1018" t="s">
        <v>28</v>
      </c>
      <c r="L1018" t="s">
        <v>28</v>
      </c>
      <c r="M1018" t="s">
        <v>28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44</v>
      </c>
      <c r="T1018">
        <v>0</v>
      </c>
      <c r="V1018">
        <v>64</v>
      </c>
      <c r="W1018">
        <v>222</v>
      </c>
    </row>
    <row r="1019" spans="1:23" x14ac:dyDescent="0.25">
      <c r="A1019" t="s">
        <v>361</v>
      </c>
      <c r="C1019" t="s">
        <v>26</v>
      </c>
      <c r="E1019">
        <v>28</v>
      </c>
      <c r="F1019">
        <v>61.637233999999999</v>
      </c>
      <c r="G1019">
        <v>0</v>
      </c>
      <c r="H1019">
        <v>0</v>
      </c>
      <c r="I1019" t="s">
        <v>34</v>
      </c>
      <c r="J1019" t="s">
        <v>28</v>
      </c>
      <c r="K1019" t="s">
        <v>28</v>
      </c>
      <c r="L1019" t="s">
        <v>28</v>
      </c>
      <c r="M1019" t="s">
        <v>28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44</v>
      </c>
      <c r="T1019">
        <v>0</v>
      </c>
      <c r="V1019">
        <v>64</v>
      </c>
      <c r="W1019">
        <v>221</v>
      </c>
    </row>
    <row r="1020" spans="1:23" x14ac:dyDescent="0.25">
      <c r="A1020" t="s">
        <v>361</v>
      </c>
      <c r="C1020" t="s">
        <v>26</v>
      </c>
      <c r="E1020">
        <v>29</v>
      </c>
      <c r="F1020">
        <v>61.637233999999999</v>
      </c>
      <c r="G1020">
        <v>0</v>
      </c>
      <c r="H1020">
        <v>0</v>
      </c>
      <c r="I1020" t="s">
        <v>34</v>
      </c>
      <c r="J1020" t="s">
        <v>28</v>
      </c>
      <c r="K1020" t="s">
        <v>28</v>
      </c>
      <c r="L1020" t="s">
        <v>28</v>
      </c>
      <c r="M1020" t="s">
        <v>28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44</v>
      </c>
      <c r="T1020">
        <v>0</v>
      </c>
      <c r="V1020">
        <v>64</v>
      </c>
      <c r="W1020">
        <v>216</v>
      </c>
    </row>
    <row r="1021" spans="1:23" x14ac:dyDescent="0.25">
      <c r="A1021" t="s">
        <v>927</v>
      </c>
      <c r="C1021" t="s">
        <v>30</v>
      </c>
      <c r="E1021">
        <v>30</v>
      </c>
      <c r="F1021">
        <v>46.07255</v>
      </c>
      <c r="G1021">
        <v>0</v>
      </c>
      <c r="H1021">
        <v>0</v>
      </c>
      <c r="I1021" t="s">
        <v>34</v>
      </c>
      <c r="J1021" t="s">
        <v>28</v>
      </c>
      <c r="K1021" t="s">
        <v>28</v>
      </c>
      <c r="L1021" t="s">
        <v>28</v>
      </c>
      <c r="M1021" t="s">
        <v>28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33</v>
      </c>
      <c r="T1021">
        <v>0</v>
      </c>
      <c r="W1021">
        <v>146</v>
      </c>
    </row>
    <row r="1022" spans="1:23" x14ac:dyDescent="0.25">
      <c r="A1022" t="s">
        <v>927</v>
      </c>
      <c r="C1022" t="s">
        <v>30</v>
      </c>
      <c r="E1022">
        <v>30</v>
      </c>
      <c r="F1022">
        <v>46.07255</v>
      </c>
      <c r="G1022">
        <v>0</v>
      </c>
      <c r="H1022">
        <v>0</v>
      </c>
      <c r="I1022" t="s">
        <v>34</v>
      </c>
      <c r="J1022" t="s">
        <v>28</v>
      </c>
      <c r="K1022" t="s">
        <v>28</v>
      </c>
      <c r="L1022" t="s">
        <v>28</v>
      </c>
      <c r="M1022" t="s">
        <v>28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33</v>
      </c>
      <c r="T1022">
        <v>0</v>
      </c>
      <c r="V1022">
        <v>72</v>
      </c>
      <c r="W1022">
        <v>151</v>
      </c>
    </row>
    <row r="1023" spans="1:23" x14ac:dyDescent="0.25">
      <c r="A1023" t="s">
        <v>497</v>
      </c>
      <c r="C1023" t="s">
        <v>30</v>
      </c>
      <c r="E1023">
        <v>26</v>
      </c>
      <c r="F1023">
        <v>74.428473999999994</v>
      </c>
      <c r="G1023">
        <v>0</v>
      </c>
      <c r="H1023">
        <v>0</v>
      </c>
      <c r="I1023" t="s">
        <v>34</v>
      </c>
      <c r="J1023" t="s">
        <v>28</v>
      </c>
      <c r="K1023" t="s">
        <v>28</v>
      </c>
      <c r="L1023" t="s">
        <v>28</v>
      </c>
      <c r="M1023" t="s">
        <v>28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23</v>
      </c>
      <c r="T1023">
        <v>0</v>
      </c>
      <c r="V1023">
        <v>67</v>
      </c>
      <c r="W1023">
        <v>172</v>
      </c>
    </row>
    <row r="1024" spans="1:23" x14ac:dyDescent="0.25">
      <c r="A1024" t="s">
        <v>497</v>
      </c>
      <c r="C1024" t="s">
        <v>30</v>
      </c>
      <c r="E1024">
        <v>28</v>
      </c>
      <c r="F1024">
        <v>74.428473999999994</v>
      </c>
      <c r="G1024">
        <v>0</v>
      </c>
      <c r="H1024">
        <v>0</v>
      </c>
      <c r="I1024" t="s">
        <v>34</v>
      </c>
      <c r="J1024" t="s">
        <v>28</v>
      </c>
      <c r="K1024" t="s">
        <v>28</v>
      </c>
      <c r="L1024" t="s">
        <v>28</v>
      </c>
      <c r="M1024" t="s">
        <v>28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23</v>
      </c>
      <c r="T1024">
        <v>0</v>
      </c>
      <c r="V1024">
        <v>67</v>
      </c>
      <c r="W1024">
        <v>173</v>
      </c>
    </row>
    <row r="1025" spans="1:23" x14ac:dyDescent="0.25">
      <c r="A1025" t="s">
        <v>497</v>
      </c>
      <c r="C1025" t="s">
        <v>30</v>
      </c>
      <c r="E1025">
        <v>28</v>
      </c>
      <c r="F1025">
        <v>74.428473999999994</v>
      </c>
      <c r="G1025">
        <v>0</v>
      </c>
      <c r="H1025">
        <v>0</v>
      </c>
      <c r="I1025" t="s">
        <v>34</v>
      </c>
      <c r="J1025" t="s">
        <v>38</v>
      </c>
      <c r="K1025" t="s">
        <v>28</v>
      </c>
      <c r="L1025" t="s">
        <v>28</v>
      </c>
      <c r="M1025" t="s">
        <v>28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23</v>
      </c>
      <c r="T1025">
        <v>0</v>
      </c>
      <c r="V1025">
        <v>66</v>
      </c>
      <c r="W1025">
        <v>178</v>
      </c>
    </row>
    <row r="1026" spans="1:23" x14ac:dyDescent="0.25">
      <c r="A1026" t="s">
        <v>497</v>
      </c>
      <c r="C1026" t="s">
        <v>30</v>
      </c>
      <c r="E1026">
        <v>27</v>
      </c>
      <c r="F1026">
        <v>74.428473999999994</v>
      </c>
      <c r="G1026">
        <v>0</v>
      </c>
      <c r="H1026">
        <v>0</v>
      </c>
      <c r="I1026" t="s">
        <v>34</v>
      </c>
      <c r="J1026" t="s">
        <v>28</v>
      </c>
      <c r="K1026" t="s">
        <v>28</v>
      </c>
      <c r="L1026" t="s">
        <v>28</v>
      </c>
      <c r="M1026" t="s">
        <v>28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23</v>
      </c>
      <c r="T1026">
        <v>0</v>
      </c>
      <c r="V1026">
        <v>66</v>
      </c>
      <c r="W1026">
        <v>175</v>
      </c>
    </row>
    <row r="1027" spans="1:23" x14ac:dyDescent="0.25">
      <c r="A1027" t="s">
        <v>497</v>
      </c>
      <c r="C1027" t="s">
        <v>30</v>
      </c>
      <c r="E1027">
        <v>29</v>
      </c>
      <c r="F1027">
        <v>74.428473999999994</v>
      </c>
      <c r="G1027">
        <v>0</v>
      </c>
      <c r="H1027">
        <v>0</v>
      </c>
      <c r="I1027" t="s">
        <v>34</v>
      </c>
      <c r="J1027" t="s">
        <v>28</v>
      </c>
      <c r="K1027" t="s">
        <v>28</v>
      </c>
      <c r="L1027" t="s">
        <v>28</v>
      </c>
      <c r="M1027" t="s">
        <v>28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23</v>
      </c>
      <c r="T1027">
        <v>0</v>
      </c>
      <c r="V1027">
        <v>66</v>
      </c>
      <c r="W1027">
        <v>156</v>
      </c>
    </row>
    <row r="1028" spans="1:23" x14ac:dyDescent="0.25">
      <c r="A1028" t="s">
        <v>497</v>
      </c>
      <c r="C1028" t="s">
        <v>30</v>
      </c>
      <c r="E1028">
        <v>29</v>
      </c>
      <c r="F1028">
        <v>74.428473999999994</v>
      </c>
      <c r="G1028">
        <v>0</v>
      </c>
      <c r="H1028">
        <v>0</v>
      </c>
      <c r="I1028" t="s">
        <v>34</v>
      </c>
      <c r="J1028" t="s">
        <v>28</v>
      </c>
      <c r="K1028" t="s">
        <v>28</v>
      </c>
      <c r="L1028" t="s">
        <v>28</v>
      </c>
      <c r="M1028" t="s">
        <v>28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23</v>
      </c>
      <c r="T1028">
        <v>0</v>
      </c>
      <c r="V1028">
        <v>67</v>
      </c>
      <c r="W1028">
        <v>165</v>
      </c>
    </row>
    <row r="1029" spans="1:23" x14ac:dyDescent="0.25">
      <c r="A1029" t="s">
        <v>497</v>
      </c>
      <c r="C1029" t="s">
        <v>30</v>
      </c>
      <c r="E1029">
        <v>29</v>
      </c>
      <c r="F1029">
        <v>74.428473999999994</v>
      </c>
      <c r="G1029">
        <v>0</v>
      </c>
      <c r="H1029">
        <v>0</v>
      </c>
      <c r="I1029" t="s">
        <v>34</v>
      </c>
      <c r="J1029" t="s">
        <v>28</v>
      </c>
      <c r="K1029" t="s">
        <v>28</v>
      </c>
      <c r="L1029" t="s">
        <v>28</v>
      </c>
      <c r="M1029" t="s">
        <v>28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23</v>
      </c>
      <c r="T1029">
        <v>0</v>
      </c>
      <c r="V1029">
        <v>66</v>
      </c>
      <c r="W1029">
        <v>158</v>
      </c>
    </row>
    <row r="1030" spans="1:23" x14ac:dyDescent="0.25">
      <c r="A1030" t="s">
        <v>240</v>
      </c>
      <c r="C1030" t="s">
        <v>30</v>
      </c>
      <c r="F1030">
        <v>60.676250000000003</v>
      </c>
      <c r="G1030">
        <v>0</v>
      </c>
      <c r="H1030">
        <v>0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34</v>
      </c>
      <c r="T1030">
        <v>0</v>
      </c>
    </row>
    <row r="1031" spans="1:23" x14ac:dyDescent="0.25">
      <c r="A1031" t="s">
        <v>240</v>
      </c>
      <c r="C1031" t="s">
        <v>30</v>
      </c>
      <c r="F1031">
        <v>60.676250000000003</v>
      </c>
      <c r="G1031">
        <v>0</v>
      </c>
      <c r="H1031">
        <v>0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34</v>
      </c>
      <c r="T1031">
        <v>0</v>
      </c>
    </row>
    <row r="1032" spans="1:23" x14ac:dyDescent="0.25">
      <c r="A1032" t="s">
        <v>240</v>
      </c>
      <c r="C1032" t="s">
        <v>30</v>
      </c>
      <c r="F1032">
        <v>60.676250000000003</v>
      </c>
      <c r="G1032">
        <v>0</v>
      </c>
      <c r="H1032">
        <v>0</v>
      </c>
      <c r="I1032" t="s">
        <v>34</v>
      </c>
      <c r="J1032" t="s">
        <v>28</v>
      </c>
      <c r="K1032" t="s">
        <v>28</v>
      </c>
      <c r="L1032" t="s">
        <v>28</v>
      </c>
      <c r="M1032" t="s">
        <v>28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34</v>
      </c>
      <c r="T1032">
        <v>0</v>
      </c>
    </row>
    <row r="1033" spans="1:23" x14ac:dyDescent="0.25">
      <c r="A1033" t="s">
        <v>240</v>
      </c>
      <c r="C1033" t="s">
        <v>30</v>
      </c>
      <c r="F1033">
        <v>60.676250000000003</v>
      </c>
      <c r="G1033">
        <v>0</v>
      </c>
      <c r="H1033">
        <v>0</v>
      </c>
      <c r="I1033" t="s">
        <v>34</v>
      </c>
      <c r="J1033" t="s">
        <v>1030</v>
      </c>
      <c r="K1033" t="s">
        <v>28</v>
      </c>
      <c r="L1033" t="s">
        <v>28</v>
      </c>
      <c r="M1033" t="s">
        <v>28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34</v>
      </c>
      <c r="T1033">
        <v>0</v>
      </c>
      <c r="W1033">
        <v>188</v>
      </c>
    </row>
    <row r="1034" spans="1:23" x14ac:dyDescent="0.25">
      <c r="A1034" t="s">
        <v>240</v>
      </c>
      <c r="C1034" t="s">
        <v>30</v>
      </c>
      <c r="F1034">
        <v>60.676250000000003</v>
      </c>
      <c r="G1034">
        <v>0</v>
      </c>
      <c r="H1034">
        <v>0</v>
      </c>
      <c r="I1034" t="s">
        <v>34</v>
      </c>
      <c r="J1034" t="s">
        <v>28</v>
      </c>
      <c r="K1034" t="s">
        <v>28</v>
      </c>
      <c r="L1034" t="s">
        <v>28</v>
      </c>
      <c r="M1034" t="s">
        <v>28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34</v>
      </c>
      <c r="T1034">
        <v>0</v>
      </c>
      <c r="W1034">
        <v>197</v>
      </c>
    </row>
    <row r="1035" spans="1:23" x14ac:dyDescent="0.25">
      <c r="A1035" t="s">
        <v>240</v>
      </c>
      <c r="C1035" t="s">
        <v>30</v>
      </c>
      <c r="F1035">
        <v>60.676250000000003</v>
      </c>
      <c r="G1035">
        <v>0</v>
      </c>
      <c r="H1035">
        <v>0</v>
      </c>
      <c r="I1035" t="s">
        <v>34</v>
      </c>
      <c r="J1035" t="s">
        <v>1030</v>
      </c>
      <c r="K1035" t="s">
        <v>28</v>
      </c>
      <c r="L1035" t="s">
        <v>28</v>
      </c>
      <c r="M1035" t="s">
        <v>28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34</v>
      </c>
      <c r="T1035">
        <v>0</v>
      </c>
      <c r="W1035">
        <v>198</v>
      </c>
    </row>
    <row r="1036" spans="1:23" x14ac:dyDescent="0.25">
      <c r="A1036" t="s">
        <v>240</v>
      </c>
      <c r="C1036" t="s">
        <v>30</v>
      </c>
      <c r="F1036">
        <v>60.676250000000003</v>
      </c>
      <c r="G1036">
        <v>0</v>
      </c>
      <c r="H1036">
        <v>0</v>
      </c>
      <c r="I1036" t="s">
        <v>34</v>
      </c>
      <c r="J1036" t="s">
        <v>28</v>
      </c>
      <c r="K1036" t="s">
        <v>28</v>
      </c>
      <c r="L1036" t="s">
        <v>28</v>
      </c>
      <c r="M1036" t="s">
        <v>28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34</v>
      </c>
      <c r="T1036">
        <v>0</v>
      </c>
      <c r="W1036">
        <v>198</v>
      </c>
    </row>
    <row r="1037" spans="1:23" x14ac:dyDescent="0.25">
      <c r="A1037" t="s">
        <v>240</v>
      </c>
      <c r="C1037" t="s">
        <v>30</v>
      </c>
      <c r="F1037">
        <v>60.676250000000003</v>
      </c>
      <c r="G1037">
        <v>0</v>
      </c>
      <c r="H1037">
        <v>0</v>
      </c>
      <c r="I1037" t="s">
        <v>34</v>
      </c>
      <c r="J1037" t="s">
        <v>1030</v>
      </c>
      <c r="K1037" t="s">
        <v>28</v>
      </c>
      <c r="L1037" t="s">
        <v>28</v>
      </c>
      <c r="M1037" t="s">
        <v>28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34</v>
      </c>
      <c r="T1037">
        <v>0</v>
      </c>
      <c r="W1037">
        <v>196</v>
      </c>
    </row>
    <row r="1038" spans="1:23" x14ac:dyDescent="0.25">
      <c r="A1038" t="s">
        <v>240</v>
      </c>
      <c r="C1038" t="s">
        <v>30</v>
      </c>
      <c r="E1038">
        <v>30</v>
      </c>
      <c r="F1038">
        <v>60.676250000000003</v>
      </c>
      <c r="G1038">
        <v>0</v>
      </c>
      <c r="H1038">
        <v>0</v>
      </c>
      <c r="I1038" t="s">
        <v>34</v>
      </c>
      <c r="J1038" t="s">
        <v>28</v>
      </c>
      <c r="K1038" t="s">
        <v>28</v>
      </c>
      <c r="L1038" t="s">
        <v>28</v>
      </c>
      <c r="M1038" t="s">
        <v>28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34</v>
      </c>
      <c r="T1038">
        <v>0</v>
      </c>
      <c r="W1038">
        <v>187</v>
      </c>
    </row>
    <row r="1039" spans="1:23" x14ac:dyDescent="0.25">
      <c r="A1039" t="s">
        <v>240</v>
      </c>
      <c r="C1039" t="s">
        <v>30</v>
      </c>
      <c r="E1039">
        <v>30</v>
      </c>
      <c r="F1039">
        <v>60.676250000000003</v>
      </c>
      <c r="G1039">
        <v>0</v>
      </c>
      <c r="H1039">
        <v>0</v>
      </c>
      <c r="I1039" t="s">
        <v>34</v>
      </c>
      <c r="J1039" t="s">
        <v>28</v>
      </c>
      <c r="K1039" t="s">
        <v>28</v>
      </c>
      <c r="L1039" t="s">
        <v>28</v>
      </c>
      <c r="M1039" t="s">
        <v>28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34</v>
      </c>
      <c r="T1039">
        <v>0</v>
      </c>
      <c r="W1039">
        <v>186</v>
      </c>
    </row>
    <row r="1040" spans="1:23" x14ac:dyDescent="0.25">
      <c r="A1040" t="s">
        <v>240</v>
      </c>
      <c r="C1040" t="s">
        <v>30</v>
      </c>
      <c r="E1040">
        <v>30</v>
      </c>
      <c r="F1040">
        <v>60.676250000000003</v>
      </c>
      <c r="G1040">
        <v>0</v>
      </c>
      <c r="H1040">
        <v>0</v>
      </c>
      <c r="I1040" t="s">
        <v>34</v>
      </c>
      <c r="J1040" t="s">
        <v>28</v>
      </c>
      <c r="K1040" t="s">
        <v>28</v>
      </c>
      <c r="L1040" t="s">
        <v>28</v>
      </c>
      <c r="M1040" t="s">
        <v>28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34</v>
      </c>
      <c r="T1040">
        <v>0</v>
      </c>
      <c r="W1040">
        <v>191</v>
      </c>
    </row>
    <row r="1041" spans="1:23" x14ac:dyDescent="0.25">
      <c r="A1041" t="s">
        <v>240</v>
      </c>
      <c r="C1041" t="s">
        <v>30</v>
      </c>
      <c r="E1041">
        <v>29</v>
      </c>
      <c r="F1041">
        <v>60.676250000000003</v>
      </c>
      <c r="G1041">
        <v>0</v>
      </c>
      <c r="H1041">
        <v>0</v>
      </c>
      <c r="I1041" t="s">
        <v>34</v>
      </c>
      <c r="J1041" t="s">
        <v>28</v>
      </c>
      <c r="K1041" t="s">
        <v>28</v>
      </c>
      <c r="L1041" t="s">
        <v>28</v>
      </c>
      <c r="M1041" t="s">
        <v>28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34</v>
      </c>
      <c r="T1041">
        <v>0</v>
      </c>
      <c r="W1041">
        <v>199</v>
      </c>
    </row>
    <row r="1042" spans="1:23" x14ac:dyDescent="0.25">
      <c r="A1042" t="s">
        <v>240</v>
      </c>
      <c r="C1042" t="s">
        <v>30</v>
      </c>
      <c r="E1042">
        <v>30</v>
      </c>
      <c r="F1042">
        <v>60.676250000000003</v>
      </c>
      <c r="G1042">
        <v>0</v>
      </c>
      <c r="H1042">
        <v>0</v>
      </c>
      <c r="I1042" t="s">
        <v>34</v>
      </c>
      <c r="J1042" t="s">
        <v>28</v>
      </c>
      <c r="K1042" t="s">
        <v>28</v>
      </c>
      <c r="L1042" t="s">
        <v>28</v>
      </c>
      <c r="M1042" t="s">
        <v>28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34</v>
      </c>
      <c r="T1042">
        <v>0</v>
      </c>
      <c r="W1042">
        <v>194</v>
      </c>
    </row>
    <row r="1043" spans="1:23" x14ac:dyDescent="0.25">
      <c r="A1043" t="s">
        <v>240</v>
      </c>
      <c r="C1043" t="s">
        <v>30</v>
      </c>
      <c r="E1043">
        <v>29</v>
      </c>
      <c r="F1043">
        <v>60.676250000000003</v>
      </c>
      <c r="G1043">
        <v>0</v>
      </c>
      <c r="H1043">
        <v>0</v>
      </c>
      <c r="I1043" t="s">
        <v>34</v>
      </c>
      <c r="J1043" t="s">
        <v>28</v>
      </c>
      <c r="K1043" t="s">
        <v>28</v>
      </c>
      <c r="L1043" t="s">
        <v>28</v>
      </c>
      <c r="M1043" t="s">
        <v>28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34</v>
      </c>
      <c r="T1043">
        <v>0</v>
      </c>
      <c r="W1043">
        <v>179</v>
      </c>
    </row>
    <row r="1044" spans="1:23" x14ac:dyDescent="0.25">
      <c r="A1044" t="s">
        <v>240</v>
      </c>
      <c r="C1044" t="s">
        <v>30</v>
      </c>
      <c r="E1044">
        <v>30</v>
      </c>
      <c r="F1044">
        <v>60.676250000000003</v>
      </c>
      <c r="G1044">
        <v>0</v>
      </c>
      <c r="H1044">
        <v>0</v>
      </c>
      <c r="I1044" t="s">
        <v>34</v>
      </c>
      <c r="J1044" t="s">
        <v>28</v>
      </c>
      <c r="K1044" t="s">
        <v>28</v>
      </c>
      <c r="L1044" t="s">
        <v>28</v>
      </c>
      <c r="M1044" t="s">
        <v>28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34</v>
      </c>
      <c r="T1044">
        <v>0</v>
      </c>
      <c r="W1044">
        <v>193</v>
      </c>
    </row>
    <row r="1045" spans="1:23" x14ac:dyDescent="0.25">
      <c r="A1045" t="s">
        <v>240</v>
      </c>
      <c r="C1045" t="s">
        <v>30</v>
      </c>
      <c r="E1045">
        <v>30</v>
      </c>
      <c r="F1045">
        <v>60.676250000000003</v>
      </c>
      <c r="G1045">
        <v>0</v>
      </c>
      <c r="H1045">
        <v>0</v>
      </c>
      <c r="I1045" t="s">
        <v>34</v>
      </c>
      <c r="J1045" t="s">
        <v>28</v>
      </c>
      <c r="K1045" t="s">
        <v>28</v>
      </c>
      <c r="L1045" t="s">
        <v>28</v>
      </c>
      <c r="M1045" t="s">
        <v>28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34</v>
      </c>
      <c r="T1045">
        <v>0</v>
      </c>
      <c r="W1045">
        <v>189</v>
      </c>
    </row>
    <row r="1046" spans="1:23" x14ac:dyDescent="0.25">
      <c r="A1046" t="s">
        <v>240</v>
      </c>
      <c r="C1046" t="s">
        <v>30</v>
      </c>
      <c r="E1046">
        <v>30</v>
      </c>
      <c r="F1046">
        <v>60.676250000000003</v>
      </c>
      <c r="G1046">
        <v>0</v>
      </c>
      <c r="H1046">
        <v>0</v>
      </c>
      <c r="I1046" t="s">
        <v>34</v>
      </c>
      <c r="J1046" t="s">
        <v>28</v>
      </c>
      <c r="K1046" t="s">
        <v>28</v>
      </c>
      <c r="L1046" t="s">
        <v>28</v>
      </c>
      <c r="M1046" t="s">
        <v>28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34</v>
      </c>
      <c r="T1046">
        <v>0</v>
      </c>
      <c r="W1046">
        <v>183</v>
      </c>
    </row>
    <row r="1047" spans="1:23" x14ac:dyDescent="0.25">
      <c r="A1047" t="s">
        <v>240</v>
      </c>
      <c r="C1047" t="s">
        <v>30</v>
      </c>
      <c r="E1047">
        <v>29</v>
      </c>
      <c r="F1047">
        <v>60.676250000000003</v>
      </c>
      <c r="G1047">
        <v>0</v>
      </c>
      <c r="H1047">
        <v>0</v>
      </c>
      <c r="I1047" t="s">
        <v>34</v>
      </c>
      <c r="J1047" t="s">
        <v>28</v>
      </c>
      <c r="K1047" t="s">
        <v>28</v>
      </c>
      <c r="L1047" t="s">
        <v>28</v>
      </c>
      <c r="M1047" t="s">
        <v>28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34</v>
      </c>
      <c r="T1047">
        <v>0</v>
      </c>
      <c r="V1047">
        <v>67</v>
      </c>
      <c r="W1047">
        <v>195</v>
      </c>
    </row>
    <row r="1048" spans="1:23" x14ac:dyDescent="0.25">
      <c r="A1048" t="s">
        <v>240</v>
      </c>
      <c r="C1048" t="s">
        <v>30</v>
      </c>
      <c r="E1048">
        <v>30</v>
      </c>
      <c r="F1048">
        <v>60.676250000000003</v>
      </c>
      <c r="G1048">
        <v>0</v>
      </c>
      <c r="H1048">
        <v>0</v>
      </c>
      <c r="I1048" t="s">
        <v>34</v>
      </c>
      <c r="J1048" t="s">
        <v>28</v>
      </c>
      <c r="K1048" t="s">
        <v>28</v>
      </c>
      <c r="L1048" t="s">
        <v>28</v>
      </c>
      <c r="M1048" t="s">
        <v>28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34</v>
      </c>
      <c r="T1048">
        <v>0</v>
      </c>
      <c r="V1048">
        <v>67</v>
      </c>
      <c r="W1048">
        <v>190</v>
      </c>
    </row>
    <row r="1049" spans="1:23" x14ac:dyDescent="0.25">
      <c r="A1049" t="s">
        <v>240</v>
      </c>
      <c r="C1049" t="s">
        <v>30</v>
      </c>
      <c r="E1049">
        <v>30</v>
      </c>
      <c r="F1049">
        <v>60.676250000000003</v>
      </c>
      <c r="G1049">
        <v>0</v>
      </c>
      <c r="H1049">
        <v>0</v>
      </c>
      <c r="I1049" t="s">
        <v>34</v>
      </c>
      <c r="J1049" t="s">
        <v>28</v>
      </c>
      <c r="K1049" t="s">
        <v>28</v>
      </c>
      <c r="L1049" t="s">
        <v>28</v>
      </c>
      <c r="M1049" t="s">
        <v>28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34</v>
      </c>
      <c r="T1049">
        <v>0</v>
      </c>
      <c r="V1049">
        <v>67</v>
      </c>
      <c r="W1049">
        <v>191</v>
      </c>
    </row>
    <row r="1050" spans="1:23" x14ac:dyDescent="0.25">
      <c r="A1050" t="s">
        <v>240</v>
      </c>
      <c r="C1050" t="s">
        <v>30</v>
      </c>
      <c r="E1050">
        <v>29</v>
      </c>
      <c r="F1050">
        <v>60.676250000000003</v>
      </c>
      <c r="G1050">
        <v>0</v>
      </c>
      <c r="H1050">
        <v>0</v>
      </c>
      <c r="I1050" t="s">
        <v>34</v>
      </c>
      <c r="J1050" t="s">
        <v>28</v>
      </c>
      <c r="K1050" t="s">
        <v>28</v>
      </c>
      <c r="L1050" t="s">
        <v>28</v>
      </c>
      <c r="M1050" t="s">
        <v>28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34</v>
      </c>
      <c r="T1050">
        <v>0</v>
      </c>
      <c r="V1050">
        <v>67</v>
      </c>
      <c r="W1050">
        <v>181</v>
      </c>
    </row>
    <row r="1051" spans="1:23" x14ac:dyDescent="0.25">
      <c r="A1051" t="s">
        <v>240</v>
      </c>
      <c r="C1051" t="s">
        <v>30</v>
      </c>
      <c r="E1051">
        <v>30</v>
      </c>
      <c r="F1051">
        <v>60.676250000000003</v>
      </c>
      <c r="G1051">
        <v>0</v>
      </c>
      <c r="H1051">
        <v>0</v>
      </c>
      <c r="I1051" t="s">
        <v>34</v>
      </c>
      <c r="J1051" t="s">
        <v>28</v>
      </c>
      <c r="K1051" t="s">
        <v>28</v>
      </c>
      <c r="L1051" t="s">
        <v>28</v>
      </c>
      <c r="M1051" t="s">
        <v>28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34</v>
      </c>
      <c r="T1051">
        <v>0</v>
      </c>
      <c r="V1051">
        <v>67</v>
      </c>
      <c r="W1051">
        <v>182</v>
      </c>
    </row>
    <row r="1052" spans="1:23" x14ac:dyDescent="0.25">
      <c r="A1052" t="s">
        <v>240</v>
      </c>
      <c r="C1052" t="s">
        <v>30</v>
      </c>
      <c r="E1052">
        <v>29</v>
      </c>
      <c r="F1052">
        <v>60.676250000000003</v>
      </c>
      <c r="G1052">
        <v>0.5</v>
      </c>
      <c r="H1052">
        <v>0</v>
      </c>
      <c r="I1052" t="s">
        <v>52</v>
      </c>
      <c r="J1052" t="s">
        <v>28</v>
      </c>
      <c r="K1052" t="s">
        <v>28</v>
      </c>
      <c r="L1052" t="s">
        <v>28</v>
      </c>
      <c r="M1052" t="s">
        <v>28</v>
      </c>
      <c r="N1052">
        <v>0.5</v>
      </c>
      <c r="O1052">
        <v>0</v>
      </c>
      <c r="P1052">
        <v>0.5</v>
      </c>
      <c r="Q1052">
        <v>0</v>
      </c>
      <c r="R1052">
        <v>0</v>
      </c>
      <c r="S1052">
        <v>34</v>
      </c>
      <c r="T1052">
        <v>1</v>
      </c>
      <c r="V1052">
        <v>67</v>
      </c>
      <c r="W1052">
        <v>176</v>
      </c>
    </row>
    <row r="1053" spans="1:23" x14ac:dyDescent="0.25">
      <c r="A1053" t="s">
        <v>240</v>
      </c>
      <c r="C1053" t="s">
        <v>30</v>
      </c>
      <c r="E1053">
        <v>28</v>
      </c>
      <c r="F1053">
        <v>60.676250000000003</v>
      </c>
      <c r="G1053">
        <v>0</v>
      </c>
      <c r="H1053">
        <v>0</v>
      </c>
      <c r="I1053" t="s">
        <v>34</v>
      </c>
      <c r="J1053" t="s">
        <v>28</v>
      </c>
      <c r="K1053" t="s">
        <v>28</v>
      </c>
      <c r="L1053" t="s">
        <v>28</v>
      </c>
      <c r="M1053" t="s">
        <v>28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34</v>
      </c>
      <c r="T1053">
        <v>0</v>
      </c>
      <c r="V1053">
        <v>66</v>
      </c>
      <c r="W1053">
        <v>171</v>
      </c>
    </row>
    <row r="1054" spans="1:23" x14ac:dyDescent="0.25">
      <c r="A1054" t="s">
        <v>240</v>
      </c>
      <c r="C1054" t="s">
        <v>30</v>
      </c>
      <c r="E1054">
        <v>27</v>
      </c>
      <c r="F1054">
        <v>60.676250000000003</v>
      </c>
      <c r="G1054">
        <v>0</v>
      </c>
      <c r="H1054">
        <v>0</v>
      </c>
      <c r="I1054" t="s">
        <v>34</v>
      </c>
      <c r="J1054" t="s">
        <v>28</v>
      </c>
      <c r="K1054" t="s">
        <v>28</v>
      </c>
      <c r="L1054" t="s">
        <v>28</v>
      </c>
      <c r="M1054" t="s">
        <v>28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34</v>
      </c>
      <c r="T1054">
        <v>0</v>
      </c>
      <c r="V1054">
        <v>67</v>
      </c>
      <c r="W1054">
        <v>174</v>
      </c>
    </row>
    <row r="1055" spans="1:23" x14ac:dyDescent="0.25">
      <c r="A1055" t="s">
        <v>240</v>
      </c>
      <c r="C1055" t="s">
        <v>30</v>
      </c>
      <c r="E1055">
        <v>26</v>
      </c>
      <c r="F1055">
        <v>60.676250000000003</v>
      </c>
      <c r="G1055">
        <v>0.5</v>
      </c>
      <c r="H1055">
        <v>0</v>
      </c>
      <c r="I1055" t="s">
        <v>52</v>
      </c>
      <c r="J1055" t="s">
        <v>42</v>
      </c>
      <c r="K1055" t="s">
        <v>28</v>
      </c>
      <c r="L1055" t="s">
        <v>28</v>
      </c>
      <c r="M1055" t="s">
        <v>28</v>
      </c>
      <c r="N1055">
        <v>0</v>
      </c>
      <c r="O1055">
        <v>0.5</v>
      </c>
      <c r="P1055">
        <v>0.5</v>
      </c>
      <c r="Q1055">
        <v>0</v>
      </c>
      <c r="R1055">
        <v>0</v>
      </c>
      <c r="S1055">
        <v>34</v>
      </c>
      <c r="T1055">
        <v>1</v>
      </c>
      <c r="V1055">
        <v>67</v>
      </c>
      <c r="W1055">
        <v>165</v>
      </c>
    </row>
    <row r="1056" spans="1:23" x14ac:dyDescent="0.25">
      <c r="A1056" t="s">
        <v>240</v>
      </c>
      <c r="C1056" t="s">
        <v>30</v>
      </c>
      <c r="E1056">
        <v>30</v>
      </c>
      <c r="F1056">
        <v>60.676250000000003</v>
      </c>
      <c r="G1056">
        <v>0.5</v>
      </c>
      <c r="H1056">
        <v>0.5</v>
      </c>
      <c r="I1056" t="s">
        <v>27</v>
      </c>
      <c r="J1056" t="s">
        <v>28</v>
      </c>
      <c r="K1056" t="s">
        <v>28</v>
      </c>
      <c r="L1056" t="s">
        <v>28</v>
      </c>
      <c r="M1056" t="s">
        <v>28</v>
      </c>
      <c r="N1056">
        <v>1</v>
      </c>
      <c r="O1056">
        <v>0.5</v>
      </c>
      <c r="P1056">
        <v>0.5</v>
      </c>
      <c r="Q1056">
        <v>0.5</v>
      </c>
      <c r="R1056">
        <v>0</v>
      </c>
      <c r="S1056">
        <v>34</v>
      </c>
      <c r="T1056">
        <v>3</v>
      </c>
      <c r="V1056">
        <v>66</v>
      </c>
      <c r="W1056">
        <v>158</v>
      </c>
    </row>
    <row r="1057" spans="1:23" x14ac:dyDescent="0.25">
      <c r="A1057" t="s">
        <v>240</v>
      </c>
      <c r="C1057" t="s">
        <v>30</v>
      </c>
      <c r="E1057">
        <v>27</v>
      </c>
      <c r="F1057">
        <v>60.676250000000003</v>
      </c>
      <c r="G1057">
        <v>2</v>
      </c>
      <c r="H1057">
        <v>2</v>
      </c>
      <c r="I1057" t="s">
        <v>356</v>
      </c>
      <c r="J1057" t="s">
        <v>28</v>
      </c>
      <c r="K1057" t="s">
        <v>28</v>
      </c>
      <c r="L1057" t="s">
        <v>28</v>
      </c>
      <c r="M1057" t="s">
        <v>28</v>
      </c>
      <c r="N1057">
        <v>2</v>
      </c>
      <c r="O1057">
        <v>1</v>
      </c>
      <c r="P1057">
        <v>1</v>
      </c>
      <c r="Q1057">
        <v>0.5</v>
      </c>
      <c r="R1057">
        <v>2</v>
      </c>
      <c r="S1057">
        <v>34</v>
      </c>
      <c r="T1057">
        <v>8.5</v>
      </c>
      <c r="V1057">
        <v>66</v>
      </c>
      <c r="W1057">
        <v>149</v>
      </c>
    </row>
    <row r="1058" spans="1:23" x14ac:dyDescent="0.25">
      <c r="A1058" t="s">
        <v>1063</v>
      </c>
      <c r="C1058" t="s">
        <v>30</v>
      </c>
      <c r="E1058">
        <v>30</v>
      </c>
      <c r="F1058">
        <v>66.584530000000001</v>
      </c>
      <c r="G1058">
        <v>0</v>
      </c>
      <c r="H1058">
        <v>0</v>
      </c>
      <c r="I1058" t="s">
        <v>34</v>
      </c>
      <c r="J1058" t="s">
        <v>28</v>
      </c>
      <c r="K1058" t="s">
        <v>28</v>
      </c>
      <c r="L1058" t="s">
        <v>28</v>
      </c>
      <c r="M1058" t="s">
        <v>28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23</v>
      </c>
      <c r="T1058">
        <v>0</v>
      </c>
      <c r="V1058">
        <v>63</v>
      </c>
      <c r="W1058">
        <v>138</v>
      </c>
    </row>
    <row r="1059" spans="1:23" x14ac:dyDescent="0.25">
      <c r="A1059" t="s">
        <v>1063</v>
      </c>
      <c r="C1059" t="s">
        <v>30</v>
      </c>
      <c r="E1059">
        <v>30</v>
      </c>
      <c r="F1059">
        <v>66.584530000000001</v>
      </c>
      <c r="G1059">
        <v>0</v>
      </c>
      <c r="H1059">
        <v>0</v>
      </c>
      <c r="I1059" t="s">
        <v>34</v>
      </c>
      <c r="J1059" t="s">
        <v>28</v>
      </c>
      <c r="K1059" t="s">
        <v>28</v>
      </c>
      <c r="L1059" t="s">
        <v>28</v>
      </c>
      <c r="M1059" t="s">
        <v>28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23</v>
      </c>
      <c r="T1059">
        <v>0</v>
      </c>
      <c r="V1059">
        <v>63</v>
      </c>
      <c r="W1059">
        <v>141</v>
      </c>
    </row>
    <row r="1060" spans="1:23" x14ac:dyDescent="0.25">
      <c r="A1060" t="s">
        <v>1063</v>
      </c>
      <c r="C1060" t="s">
        <v>30</v>
      </c>
      <c r="E1060">
        <v>28</v>
      </c>
      <c r="F1060">
        <v>66.584530000000001</v>
      </c>
      <c r="G1060">
        <v>0</v>
      </c>
      <c r="H1060">
        <v>0</v>
      </c>
      <c r="I1060" t="s">
        <v>34</v>
      </c>
      <c r="J1060" t="s">
        <v>28</v>
      </c>
      <c r="K1060" t="s">
        <v>28</v>
      </c>
      <c r="L1060" t="s">
        <v>28</v>
      </c>
      <c r="M1060" t="s">
        <v>28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23</v>
      </c>
      <c r="T1060">
        <v>0</v>
      </c>
      <c r="V1060">
        <v>63</v>
      </c>
      <c r="W1060">
        <v>126</v>
      </c>
    </row>
    <row r="1061" spans="1:23" x14ac:dyDescent="0.25">
      <c r="A1061" t="s">
        <v>656</v>
      </c>
      <c r="C1061" t="s">
        <v>26</v>
      </c>
      <c r="E1061">
        <v>28</v>
      </c>
      <c r="F1061">
        <v>76.813140000000004</v>
      </c>
      <c r="G1061">
        <v>0</v>
      </c>
      <c r="H1061">
        <v>0</v>
      </c>
      <c r="I1061" t="s">
        <v>34</v>
      </c>
      <c r="J1061" t="s">
        <v>28</v>
      </c>
      <c r="K1061" t="s">
        <v>28</v>
      </c>
      <c r="L1061" t="s">
        <v>28</v>
      </c>
      <c r="M1061" t="s">
        <v>28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33</v>
      </c>
      <c r="T1061">
        <v>0</v>
      </c>
      <c r="V1061">
        <v>64</v>
      </c>
      <c r="W1061">
        <v>163</v>
      </c>
    </row>
    <row r="1062" spans="1:23" x14ac:dyDescent="0.25">
      <c r="A1062" t="s">
        <v>972</v>
      </c>
      <c r="C1062" t="s">
        <v>30</v>
      </c>
      <c r="E1062">
        <v>20</v>
      </c>
      <c r="F1062">
        <v>88.673509999999993</v>
      </c>
      <c r="G1062">
        <v>1</v>
      </c>
      <c r="H1062">
        <v>0.5</v>
      </c>
      <c r="I1062" t="s">
        <v>27</v>
      </c>
      <c r="J1062" t="s">
        <v>35</v>
      </c>
      <c r="K1062" t="s">
        <v>38</v>
      </c>
      <c r="L1062" t="s">
        <v>28</v>
      </c>
      <c r="M1062" t="s">
        <v>28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33</v>
      </c>
      <c r="T1062">
        <v>4.5</v>
      </c>
      <c r="V1062">
        <v>65</v>
      </c>
      <c r="W1062">
        <v>149</v>
      </c>
    </row>
    <row r="1063" spans="1:23" x14ac:dyDescent="0.25">
      <c r="A1063" t="s">
        <v>1150</v>
      </c>
      <c r="C1063" t="s">
        <v>26</v>
      </c>
      <c r="E1063">
        <v>24</v>
      </c>
      <c r="F1063">
        <v>91.096509999999995</v>
      </c>
      <c r="G1063">
        <v>1</v>
      </c>
      <c r="H1063">
        <v>1</v>
      </c>
      <c r="I1063" t="s">
        <v>27</v>
      </c>
      <c r="J1063" t="s">
        <v>28</v>
      </c>
      <c r="K1063" t="s">
        <v>28</v>
      </c>
      <c r="L1063" t="s">
        <v>28</v>
      </c>
      <c r="M1063" t="s">
        <v>28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33</v>
      </c>
      <c r="T1063">
        <v>6</v>
      </c>
      <c r="V1063">
        <v>63</v>
      </c>
      <c r="W1063">
        <v>129</v>
      </c>
    </row>
    <row r="1064" spans="1:23" x14ac:dyDescent="0.25">
      <c r="A1064" t="s">
        <v>1150</v>
      </c>
      <c r="C1064" t="s">
        <v>26</v>
      </c>
      <c r="E1064">
        <v>23</v>
      </c>
      <c r="F1064">
        <v>91.096509999999995</v>
      </c>
      <c r="G1064">
        <v>1</v>
      </c>
      <c r="H1064">
        <v>1</v>
      </c>
      <c r="I1064" t="s">
        <v>27</v>
      </c>
      <c r="J1064" t="s">
        <v>38</v>
      </c>
      <c r="K1064" t="s">
        <v>28</v>
      </c>
      <c r="L1064" t="s">
        <v>28</v>
      </c>
      <c r="M1064" t="s">
        <v>28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33</v>
      </c>
      <c r="T1064">
        <v>6</v>
      </c>
      <c r="V1064">
        <v>63</v>
      </c>
      <c r="W1064">
        <v>146</v>
      </c>
    </row>
    <row r="1065" spans="1:23" x14ac:dyDescent="0.25">
      <c r="A1065" t="s">
        <v>993</v>
      </c>
      <c r="C1065" t="s">
        <v>30</v>
      </c>
      <c r="E1065">
        <v>30</v>
      </c>
      <c r="F1065">
        <v>53.420943999999999</v>
      </c>
      <c r="G1065">
        <v>0</v>
      </c>
      <c r="H1065">
        <v>0</v>
      </c>
      <c r="I1065" t="s">
        <v>34</v>
      </c>
      <c r="J1065" t="s">
        <v>28</v>
      </c>
      <c r="K1065" t="s">
        <v>28</v>
      </c>
      <c r="L1065" t="s">
        <v>28</v>
      </c>
      <c r="M1065" t="s">
        <v>28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34</v>
      </c>
      <c r="T1065">
        <v>0</v>
      </c>
      <c r="V1065">
        <v>69</v>
      </c>
      <c r="W1065">
        <v>180</v>
      </c>
    </row>
    <row r="1066" spans="1:23" x14ac:dyDescent="0.25">
      <c r="A1066" t="s">
        <v>993</v>
      </c>
      <c r="C1066" t="s">
        <v>30</v>
      </c>
      <c r="E1066">
        <v>30</v>
      </c>
      <c r="F1066">
        <v>53.420943999999999</v>
      </c>
      <c r="G1066">
        <v>0</v>
      </c>
      <c r="H1066">
        <v>0</v>
      </c>
      <c r="I1066" t="s">
        <v>34</v>
      </c>
      <c r="J1066" t="s">
        <v>28</v>
      </c>
      <c r="K1066" t="s">
        <v>28</v>
      </c>
      <c r="L1066" t="s">
        <v>28</v>
      </c>
      <c r="M1066" t="s">
        <v>28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34</v>
      </c>
      <c r="T1066">
        <v>0</v>
      </c>
    </row>
    <row r="1067" spans="1:23" x14ac:dyDescent="0.25">
      <c r="A1067" t="s">
        <v>1014</v>
      </c>
      <c r="C1067" t="s">
        <v>30</v>
      </c>
      <c r="E1067">
        <v>19</v>
      </c>
      <c r="F1067">
        <v>65.845314000000002</v>
      </c>
      <c r="G1067">
        <v>1</v>
      </c>
      <c r="H1067">
        <v>0.5</v>
      </c>
      <c r="I1067" t="s">
        <v>27</v>
      </c>
      <c r="J1067" t="s">
        <v>28</v>
      </c>
      <c r="K1067" t="s">
        <v>28</v>
      </c>
      <c r="L1067" t="s">
        <v>28</v>
      </c>
      <c r="M1067" t="s">
        <v>28</v>
      </c>
      <c r="N1067">
        <v>1</v>
      </c>
      <c r="O1067">
        <v>1</v>
      </c>
      <c r="P1067">
        <v>1</v>
      </c>
      <c r="Q1067">
        <v>1</v>
      </c>
      <c r="R1067">
        <v>0</v>
      </c>
      <c r="S1067">
        <v>33</v>
      </c>
      <c r="T1067">
        <v>4.5</v>
      </c>
      <c r="V1067">
        <v>64</v>
      </c>
      <c r="W1067">
        <v>172</v>
      </c>
    </row>
    <row r="1068" spans="1:23" x14ac:dyDescent="0.25">
      <c r="A1068" t="s">
        <v>1014</v>
      </c>
      <c r="C1068" t="s">
        <v>30</v>
      </c>
      <c r="E1068">
        <v>20</v>
      </c>
      <c r="F1068">
        <v>65.845314000000002</v>
      </c>
      <c r="G1068">
        <v>1</v>
      </c>
      <c r="H1068">
        <v>1</v>
      </c>
      <c r="I1068" t="s">
        <v>27</v>
      </c>
      <c r="J1068" t="s">
        <v>28</v>
      </c>
      <c r="K1068" t="s">
        <v>28</v>
      </c>
      <c r="L1068" t="s">
        <v>28</v>
      </c>
      <c r="M1068" t="s">
        <v>28</v>
      </c>
      <c r="N1068">
        <v>1</v>
      </c>
      <c r="O1068">
        <v>1</v>
      </c>
      <c r="P1068">
        <v>2</v>
      </c>
      <c r="Q1068">
        <v>1</v>
      </c>
      <c r="R1068">
        <v>0</v>
      </c>
      <c r="S1068">
        <v>33</v>
      </c>
      <c r="T1068">
        <v>6</v>
      </c>
      <c r="V1068">
        <v>64</v>
      </c>
      <c r="W1068">
        <v>170</v>
      </c>
    </row>
    <row r="1069" spans="1:23" x14ac:dyDescent="0.25">
      <c r="A1069" t="s">
        <v>1014</v>
      </c>
      <c r="C1069" t="s">
        <v>30</v>
      </c>
      <c r="E1069">
        <v>17</v>
      </c>
      <c r="F1069">
        <v>65.845314000000002</v>
      </c>
      <c r="G1069">
        <v>1</v>
      </c>
      <c r="H1069">
        <v>2</v>
      </c>
      <c r="I1069" t="s">
        <v>27</v>
      </c>
      <c r="J1069" t="s">
        <v>28</v>
      </c>
      <c r="K1069" t="s">
        <v>28</v>
      </c>
      <c r="L1069" t="s">
        <v>28</v>
      </c>
      <c r="M1069" t="s">
        <v>28</v>
      </c>
      <c r="N1069">
        <v>2</v>
      </c>
      <c r="O1069">
        <v>1</v>
      </c>
      <c r="P1069">
        <v>1</v>
      </c>
      <c r="Q1069">
        <v>1</v>
      </c>
      <c r="R1069">
        <v>0</v>
      </c>
      <c r="S1069">
        <v>33</v>
      </c>
      <c r="T1069">
        <v>7</v>
      </c>
      <c r="V1069">
        <v>64</v>
      </c>
      <c r="W1069">
        <v>171</v>
      </c>
    </row>
    <row r="1070" spans="1:23" x14ac:dyDescent="0.25">
      <c r="A1070" t="s">
        <v>1014</v>
      </c>
      <c r="C1070" t="s">
        <v>30</v>
      </c>
      <c r="E1070">
        <v>16</v>
      </c>
      <c r="F1070">
        <v>65.845314000000002</v>
      </c>
      <c r="G1070">
        <v>1</v>
      </c>
      <c r="H1070">
        <v>1</v>
      </c>
      <c r="I1070" t="s">
        <v>349</v>
      </c>
      <c r="J1070" t="s">
        <v>706</v>
      </c>
      <c r="K1070" t="s">
        <v>258</v>
      </c>
      <c r="L1070" t="s">
        <v>35</v>
      </c>
      <c r="M1070" t="s">
        <v>28</v>
      </c>
      <c r="N1070">
        <v>2</v>
      </c>
      <c r="O1070">
        <v>1</v>
      </c>
      <c r="P1070">
        <v>2</v>
      </c>
      <c r="Q1070">
        <v>1</v>
      </c>
      <c r="R1070">
        <v>1</v>
      </c>
      <c r="S1070">
        <v>33</v>
      </c>
      <c r="T1070">
        <v>8</v>
      </c>
      <c r="V1070">
        <v>63</v>
      </c>
      <c r="W1070">
        <v>186</v>
      </c>
    </row>
    <row r="1071" spans="1:23" x14ac:dyDescent="0.25">
      <c r="A1071" t="s">
        <v>1014</v>
      </c>
      <c r="C1071" t="s">
        <v>30</v>
      </c>
      <c r="E1071">
        <v>13</v>
      </c>
      <c r="F1071">
        <v>65.845314000000002</v>
      </c>
      <c r="G1071">
        <v>2</v>
      </c>
      <c r="H1071">
        <v>2</v>
      </c>
      <c r="I1071" t="s">
        <v>27</v>
      </c>
      <c r="J1071" t="s">
        <v>119</v>
      </c>
      <c r="K1071" t="s">
        <v>35</v>
      </c>
      <c r="L1071" t="s">
        <v>337</v>
      </c>
      <c r="M1071" t="s">
        <v>28</v>
      </c>
      <c r="N1071">
        <v>2</v>
      </c>
      <c r="O1071">
        <v>1</v>
      </c>
      <c r="P1071">
        <v>2</v>
      </c>
      <c r="Q1071">
        <v>2</v>
      </c>
      <c r="R1071">
        <v>2</v>
      </c>
      <c r="S1071">
        <v>33</v>
      </c>
      <c r="T1071">
        <v>11</v>
      </c>
      <c r="V1071">
        <v>64</v>
      </c>
      <c r="W1071">
        <v>170</v>
      </c>
    </row>
    <row r="1072" spans="1:23" x14ac:dyDescent="0.25">
      <c r="A1072" t="s">
        <v>343</v>
      </c>
      <c r="C1072" t="s">
        <v>30</v>
      </c>
      <c r="E1072">
        <v>29</v>
      </c>
      <c r="F1072">
        <v>58.412050000000001</v>
      </c>
      <c r="G1072">
        <v>0</v>
      </c>
      <c r="H1072">
        <v>0</v>
      </c>
      <c r="I1072" t="s">
        <v>34</v>
      </c>
      <c r="J1072" t="s">
        <v>28</v>
      </c>
      <c r="K1072" t="s">
        <v>28</v>
      </c>
      <c r="L1072" t="s">
        <v>28</v>
      </c>
      <c r="M1072" t="s">
        <v>28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34</v>
      </c>
      <c r="T1072">
        <v>0</v>
      </c>
      <c r="W1072">
        <v>279</v>
      </c>
    </row>
    <row r="1073" spans="1:23" x14ac:dyDescent="0.25">
      <c r="A1073" t="s">
        <v>343</v>
      </c>
      <c r="C1073" t="s">
        <v>30</v>
      </c>
      <c r="E1073">
        <v>30</v>
      </c>
      <c r="F1073">
        <v>58.412050000000001</v>
      </c>
      <c r="G1073">
        <v>0</v>
      </c>
      <c r="H1073">
        <v>0</v>
      </c>
      <c r="I1073" t="s">
        <v>34</v>
      </c>
      <c r="J1073" t="s">
        <v>28</v>
      </c>
      <c r="K1073" t="s">
        <v>28</v>
      </c>
      <c r="L1073" t="s">
        <v>28</v>
      </c>
      <c r="M1073" t="s">
        <v>28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34</v>
      </c>
      <c r="T1073">
        <v>0</v>
      </c>
      <c r="W1073">
        <v>231</v>
      </c>
    </row>
    <row r="1074" spans="1:23" x14ac:dyDescent="0.25">
      <c r="A1074" t="s">
        <v>343</v>
      </c>
      <c r="C1074" t="s">
        <v>30</v>
      </c>
      <c r="E1074">
        <v>28</v>
      </c>
      <c r="F1074">
        <v>58.412050000000001</v>
      </c>
      <c r="G1074">
        <v>0</v>
      </c>
      <c r="H1074">
        <v>0</v>
      </c>
      <c r="I1074" t="s">
        <v>34</v>
      </c>
      <c r="J1074" t="s">
        <v>28</v>
      </c>
      <c r="K1074" t="s">
        <v>28</v>
      </c>
      <c r="L1074" t="s">
        <v>28</v>
      </c>
      <c r="M1074" t="s">
        <v>28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34</v>
      </c>
      <c r="T1074">
        <v>0</v>
      </c>
      <c r="V1074">
        <v>71</v>
      </c>
      <c r="W1074">
        <v>220</v>
      </c>
    </row>
    <row r="1075" spans="1:23" x14ac:dyDescent="0.25">
      <c r="A1075" t="s">
        <v>343</v>
      </c>
      <c r="C1075" t="s">
        <v>30</v>
      </c>
      <c r="E1075">
        <v>29</v>
      </c>
      <c r="F1075">
        <v>58.412050000000001</v>
      </c>
      <c r="G1075">
        <v>0</v>
      </c>
      <c r="H1075">
        <v>0</v>
      </c>
      <c r="I1075" t="s">
        <v>34</v>
      </c>
      <c r="J1075" t="s">
        <v>28</v>
      </c>
      <c r="K1075" t="s">
        <v>28</v>
      </c>
      <c r="L1075" t="s">
        <v>28</v>
      </c>
      <c r="M1075" t="s">
        <v>28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34</v>
      </c>
      <c r="T1075">
        <v>0</v>
      </c>
      <c r="V1075">
        <v>71</v>
      </c>
      <c r="W1075">
        <v>217</v>
      </c>
    </row>
    <row r="1076" spans="1:23" x14ac:dyDescent="0.25">
      <c r="A1076" t="s">
        <v>343</v>
      </c>
      <c r="C1076" t="s">
        <v>30</v>
      </c>
      <c r="E1076">
        <v>29</v>
      </c>
      <c r="F1076">
        <v>58.412050000000001</v>
      </c>
      <c r="G1076">
        <v>0.5</v>
      </c>
      <c r="H1076">
        <v>0</v>
      </c>
      <c r="I1076" t="s">
        <v>52</v>
      </c>
      <c r="J1076" t="s">
        <v>41</v>
      </c>
      <c r="K1076" t="s">
        <v>42</v>
      </c>
      <c r="L1076" t="s">
        <v>28</v>
      </c>
      <c r="M1076" t="s">
        <v>28</v>
      </c>
      <c r="N1076">
        <v>0</v>
      </c>
      <c r="O1076">
        <v>0</v>
      </c>
      <c r="P1076">
        <v>0.5</v>
      </c>
      <c r="Q1076">
        <v>0</v>
      </c>
      <c r="R1076">
        <v>0</v>
      </c>
      <c r="S1076">
        <v>34</v>
      </c>
      <c r="T1076">
        <v>0.5</v>
      </c>
      <c r="V1076">
        <v>71</v>
      </c>
      <c r="W1076">
        <v>210</v>
      </c>
    </row>
    <row r="1077" spans="1:23" x14ac:dyDescent="0.25">
      <c r="A1077" t="s">
        <v>343</v>
      </c>
      <c r="C1077" t="s">
        <v>30</v>
      </c>
      <c r="E1077">
        <v>29</v>
      </c>
      <c r="F1077">
        <v>58.412050000000001</v>
      </c>
      <c r="G1077">
        <v>0.5</v>
      </c>
      <c r="H1077">
        <v>0</v>
      </c>
      <c r="I1077" t="s">
        <v>52</v>
      </c>
      <c r="J1077" t="s">
        <v>41</v>
      </c>
      <c r="K1077" t="s">
        <v>28</v>
      </c>
      <c r="L1077" t="s">
        <v>28</v>
      </c>
      <c r="M1077" t="s">
        <v>28</v>
      </c>
      <c r="N1077">
        <v>0</v>
      </c>
      <c r="O1077">
        <v>0</v>
      </c>
      <c r="P1077">
        <v>0.5</v>
      </c>
      <c r="Q1077">
        <v>0</v>
      </c>
      <c r="R1077">
        <v>0</v>
      </c>
      <c r="S1077">
        <v>34</v>
      </c>
      <c r="T1077">
        <v>0.5</v>
      </c>
      <c r="V1077">
        <v>70</v>
      </c>
      <c r="W1077">
        <v>211</v>
      </c>
    </row>
    <row r="1078" spans="1:23" x14ac:dyDescent="0.25">
      <c r="A1078" t="s">
        <v>343</v>
      </c>
      <c r="C1078" t="s">
        <v>30</v>
      </c>
      <c r="E1078">
        <v>29</v>
      </c>
      <c r="F1078">
        <v>58.412050000000001</v>
      </c>
      <c r="G1078">
        <v>0.5</v>
      </c>
      <c r="H1078">
        <v>0</v>
      </c>
      <c r="I1078" t="s">
        <v>52</v>
      </c>
      <c r="J1078" t="s">
        <v>28</v>
      </c>
      <c r="K1078" t="s">
        <v>28</v>
      </c>
      <c r="L1078" t="s">
        <v>28</v>
      </c>
      <c r="M1078" t="s">
        <v>28</v>
      </c>
      <c r="N1078">
        <v>0</v>
      </c>
      <c r="O1078">
        <v>0</v>
      </c>
      <c r="P1078">
        <v>0.5</v>
      </c>
      <c r="Q1078">
        <v>0</v>
      </c>
      <c r="R1078">
        <v>0</v>
      </c>
      <c r="S1078">
        <v>34</v>
      </c>
      <c r="T1078">
        <v>0.5</v>
      </c>
      <c r="V1078">
        <v>70</v>
      </c>
      <c r="W1078">
        <v>202</v>
      </c>
    </row>
    <row r="1079" spans="1:23" x14ac:dyDescent="0.25">
      <c r="A1079" t="s">
        <v>343</v>
      </c>
      <c r="C1079" t="s">
        <v>30</v>
      </c>
      <c r="E1079">
        <v>29</v>
      </c>
      <c r="F1079">
        <v>58.412050000000001</v>
      </c>
      <c r="G1079">
        <v>0</v>
      </c>
      <c r="H1079">
        <v>0</v>
      </c>
      <c r="I1079" t="s">
        <v>34</v>
      </c>
      <c r="J1079" t="s">
        <v>41</v>
      </c>
      <c r="K1079" t="s">
        <v>28</v>
      </c>
      <c r="L1079" t="s">
        <v>28</v>
      </c>
      <c r="M1079" t="s">
        <v>28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34</v>
      </c>
      <c r="T1079">
        <v>0</v>
      </c>
      <c r="V1079">
        <v>71</v>
      </c>
      <c r="W1079">
        <v>208</v>
      </c>
    </row>
    <row r="1080" spans="1:23" x14ac:dyDescent="0.25">
      <c r="A1080" t="s">
        <v>1189</v>
      </c>
      <c r="C1080" t="s">
        <v>30</v>
      </c>
      <c r="E1080">
        <v>29</v>
      </c>
      <c r="F1080">
        <v>69.092399999999998</v>
      </c>
      <c r="G1080">
        <v>0</v>
      </c>
      <c r="H1080">
        <v>0</v>
      </c>
      <c r="I1080" t="s">
        <v>34</v>
      </c>
      <c r="J1080" t="s">
        <v>28</v>
      </c>
      <c r="K1080" t="s">
        <v>28</v>
      </c>
      <c r="L1080" t="s">
        <v>28</v>
      </c>
      <c r="M1080" t="s">
        <v>28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34</v>
      </c>
      <c r="T1080">
        <v>0</v>
      </c>
      <c r="V1080">
        <v>69</v>
      </c>
      <c r="W1080">
        <v>152</v>
      </c>
    </row>
    <row r="1081" spans="1:23" x14ac:dyDescent="0.25">
      <c r="A1081" t="s">
        <v>292</v>
      </c>
      <c r="C1081" t="s">
        <v>26</v>
      </c>
      <c r="E1081">
        <v>29</v>
      </c>
      <c r="F1081">
        <v>78.078025999999994</v>
      </c>
      <c r="G1081">
        <v>0</v>
      </c>
      <c r="H1081">
        <v>0</v>
      </c>
      <c r="I1081" t="s">
        <v>34</v>
      </c>
      <c r="J1081" t="s">
        <v>28</v>
      </c>
      <c r="K1081" t="s">
        <v>28</v>
      </c>
      <c r="L1081" t="s">
        <v>28</v>
      </c>
      <c r="M1081" t="s">
        <v>28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34</v>
      </c>
      <c r="T1081">
        <v>0</v>
      </c>
      <c r="V1081">
        <v>63</v>
      </c>
      <c r="W1081">
        <v>122</v>
      </c>
    </row>
    <row r="1082" spans="1:23" x14ac:dyDescent="0.25">
      <c r="A1082" t="s">
        <v>292</v>
      </c>
      <c r="C1082" t="s">
        <v>26</v>
      </c>
      <c r="E1082">
        <v>27</v>
      </c>
      <c r="F1082">
        <v>78.078025999999994</v>
      </c>
      <c r="G1082">
        <v>0</v>
      </c>
      <c r="H1082">
        <v>0</v>
      </c>
      <c r="I1082" t="s">
        <v>34</v>
      </c>
      <c r="J1082" t="s">
        <v>28</v>
      </c>
      <c r="K1082" t="s">
        <v>28</v>
      </c>
      <c r="L1082" t="s">
        <v>28</v>
      </c>
      <c r="M1082" t="s">
        <v>28</v>
      </c>
      <c r="N1082">
        <v>0</v>
      </c>
      <c r="O1082">
        <v>0</v>
      </c>
      <c r="P1082">
        <v>0</v>
      </c>
      <c r="Q1082">
        <v>0.5</v>
      </c>
      <c r="R1082">
        <v>0</v>
      </c>
      <c r="S1082">
        <v>34</v>
      </c>
      <c r="T1082">
        <v>0.5</v>
      </c>
      <c r="V1082">
        <v>64</v>
      </c>
      <c r="W1082">
        <v>114</v>
      </c>
    </row>
    <row r="1083" spans="1:23" x14ac:dyDescent="0.25">
      <c r="A1083" t="s">
        <v>292</v>
      </c>
      <c r="C1083" t="s">
        <v>26</v>
      </c>
      <c r="E1083">
        <v>28</v>
      </c>
      <c r="F1083">
        <v>78.078025999999994</v>
      </c>
      <c r="G1083">
        <v>0</v>
      </c>
      <c r="H1083">
        <v>0</v>
      </c>
      <c r="I1083" t="s">
        <v>34</v>
      </c>
      <c r="J1083" t="s">
        <v>28</v>
      </c>
      <c r="K1083" t="s">
        <v>28</v>
      </c>
      <c r="L1083" t="s">
        <v>28</v>
      </c>
      <c r="M1083" t="s">
        <v>28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34</v>
      </c>
      <c r="T1083">
        <v>0</v>
      </c>
    </row>
    <row r="1084" spans="1:23" x14ac:dyDescent="0.25">
      <c r="A1084" t="s">
        <v>292</v>
      </c>
      <c r="C1084" t="s">
        <v>26</v>
      </c>
      <c r="E1084">
        <v>28</v>
      </c>
      <c r="F1084">
        <v>78.078025999999994</v>
      </c>
      <c r="G1084">
        <v>0.5</v>
      </c>
      <c r="H1084">
        <v>0</v>
      </c>
      <c r="I1084" t="s">
        <v>52</v>
      </c>
      <c r="J1084" t="s">
        <v>41</v>
      </c>
      <c r="K1084" t="s">
        <v>28</v>
      </c>
      <c r="L1084" t="s">
        <v>28</v>
      </c>
      <c r="M1084" t="s">
        <v>28</v>
      </c>
      <c r="N1084">
        <v>0.5</v>
      </c>
      <c r="O1084">
        <v>0.5</v>
      </c>
      <c r="P1084">
        <v>0.5</v>
      </c>
      <c r="Q1084">
        <v>0.5</v>
      </c>
      <c r="R1084">
        <v>0</v>
      </c>
      <c r="S1084">
        <v>34</v>
      </c>
      <c r="T1084">
        <v>2</v>
      </c>
      <c r="V1084">
        <v>63</v>
      </c>
      <c r="W1084">
        <v>113</v>
      </c>
    </row>
    <row r="1085" spans="1:23" x14ac:dyDescent="0.25">
      <c r="A1085" t="s">
        <v>292</v>
      </c>
      <c r="C1085" t="s">
        <v>26</v>
      </c>
      <c r="E1085">
        <v>27</v>
      </c>
      <c r="F1085">
        <v>78.078025999999994</v>
      </c>
      <c r="G1085">
        <v>0.5</v>
      </c>
      <c r="H1085">
        <v>0.5</v>
      </c>
      <c r="I1085" t="s">
        <v>52</v>
      </c>
      <c r="J1085" t="s">
        <v>41</v>
      </c>
      <c r="K1085" t="s">
        <v>42</v>
      </c>
      <c r="L1085" t="s">
        <v>28</v>
      </c>
      <c r="M1085" t="s">
        <v>28</v>
      </c>
      <c r="N1085">
        <v>0.5</v>
      </c>
      <c r="O1085">
        <v>0.5</v>
      </c>
      <c r="P1085">
        <v>0.5</v>
      </c>
      <c r="Q1085">
        <v>0.5</v>
      </c>
      <c r="R1085">
        <v>0</v>
      </c>
      <c r="S1085">
        <v>34</v>
      </c>
      <c r="T1085">
        <v>2.5</v>
      </c>
      <c r="V1085">
        <v>63</v>
      </c>
      <c r="W1085">
        <v>115</v>
      </c>
    </row>
    <row r="1086" spans="1:23" x14ac:dyDescent="0.25">
      <c r="A1086" t="s">
        <v>292</v>
      </c>
      <c r="C1086" t="s">
        <v>26</v>
      </c>
      <c r="E1086">
        <v>28</v>
      </c>
      <c r="F1086">
        <v>78.078025999999994</v>
      </c>
      <c r="G1086">
        <v>0.5</v>
      </c>
      <c r="H1086">
        <v>0.5</v>
      </c>
      <c r="I1086" t="s">
        <v>27</v>
      </c>
      <c r="J1086" t="s">
        <v>28</v>
      </c>
      <c r="K1086" t="s">
        <v>28</v>
      </c>
      <c r="L1086" t="s">
        <v>28</v>
      </c>
      <c r="M1086" t="s">
        <v>28</v>
      </c>
      <c r="N1086">
        <v>0.5</v>
      </c>
      <c r="O1086">
        <v>0.5</v>
      </c>
      <c r="P1086">
        <v>1</v>
      </c>
      <c r="Q1086">
        <v>1</v>
      </c>
      <c r="R1086">
        <v>0</v>
      </c>
      <c r="S1086">
        <v>34</v>
      </c>
      <c r="T1086">
        <v>3.5</v>
      </c>
      <c r="V1086">
        <v>63</v>
      </c>
      <c r="W1086">
        <v>110</v>
      </c>
    </row>
    <row r="1087" spans="1:23" x14ac:dyDescent="0.25">
      <c r="A1087" t="s">
        <v>500</v>
      </c>
      <c r="C1087" t="s">
        <v>30</v>
      </c>
      <c r="E1087">
        <v>30</v>
      </c>
      <c r="F1087">
        <v>79.080085999999994</v>
      </c>
      <c r="G1087">
        <v>0.5</v>
      </c>
      <c r="H1087">
        <v>0</v>
      </c>
      <c r="I1087" t="s">
        <v>27</v>
      </c>
      <c r="J1087" t="s">
        <v>28</v>
      </c>
      <c r="K1087" t="s">
        <v>28</v>
      </c>
      <c r="L1087" t="s">
        <v>28</v>
      </c>
      <c r="M1087" t="s">
        <v>28</v>
      </c>
      <c r="N1087">
        <v>0.5</v>
      </c>
      <c r="O1087">
        <v>0.5</v>
      </c>
      <c r="P1087">
        <v>0.5</v>
      </c>
      <c r="Q1087">
        <v>0</v>
      </c>
      <c r="R1087">
        <v>0</v>
      </c>
      <c r="S1087">
        <v>33</v>
      </c>
      <c r="T1087">
        <v>1.5</v>
      </c>
      <c r="V1087">
        <v>71</v>
      </c>
      <c r="W1087">
        <v>163</v>
      </c>
    </row>
    <row r="1088" spans="1:23" x14ac:dyDescent="0.25">
      <c r="A1088" t="s">
        <v>500</v>
      </c>
      <c r="C1088" t="s">
        <v>30</v>
      </c>
      <c r="E1088">
        <v>30</v>
      </c>
      <c r="F1088">
        <v>79.080085999999994</v>
      </c>
      <c r="G1088">
        <v>0.5</v>
      </c>
      <c r="H1088">
        <v>0.5</v>
      </c>
      <c r="I1088" t="s">
        <v>27</v>
      </c>
      <c r="J1088" t="s">
        <v>28</v>
      </c>
      <c r="K1088" t="s">
        <v>28</v>
      </c>
      <c r="L1088" t="s">
        <v>28</v>
      </c>
      <c r="M1088" t="s">
        <v>28</v>
      </c>
      <c r="N1088">
        <v>0.5</v>
      </c>
      <c r="O1088">
        <v>0</v>
      </c>
      <c r="P1088">
        <v>0.5</v>
      </c>
      <c r="Q1088">
        <v>0.5</v>
      </c>
      <c r="R1088">
        <v>0</v>
      </c>
      <c r="S1088">
        <v>33</v>
      </c>
      <c r="T1088">
        <v>2</v>
      </c>
      <c r="V1088">
        <v>71</v>
      </c>
      <c r="W1088">
        <v>163</v>
      </c>
    </row>
    <row r="1089" spans="1:23" x14ac:dyDescent="0.25">
      <c r="A1089" t="s">
        <v>500</v>
      </c>
      <c r="C1089" t="s">
        <v>30</v>
      </c>
      <c r="E1089">
        <v>30</v>
      </c>
      <c r="F1089">
        <v>79.080085999999994</v>
      </c>
      <c r="G1089">
        <v>0.5</v>
      </c>
      <c r="H1089">
        <v>0.5</v>
      </c>
      <c r="I1089" t="s">
        <v>52</v>
      </c>
      <c r="J1089" t="s">
        <v>28</v>
      </c>
      <c r="K1089" t="s">
        <v>28</v>
      </c>
      <c r="L1089" t="s">
        <v>28</v>
      </c>
      <c r="M1089" t="s">
        <v>28</v>
      </c>
      <c r="N1089">
        <v>0</v>
      </c>
      <c r="O1089">
        <v>0.5</v>
      </c>
      <c r="P1089">
        <v>0.5</v>
      </c>
      <c r="Q1089">
        <v>0</v>
      </c>
      <c r="R1089">
        <v>0</v>
      </c>
      <c r="S1089">
        <v>33</v>
      </c>
      <c r="T1089">
        <v>1.5</v>
      </c>
      <c r="V1089">
        <v>70</v>
      </c>
      <c r="W1089">
        <v>164</v>
      </c>
    </row>
    <row r="1090" spans="1:23" x14ac:dyDescent="0.25">
      <c r="A1090" t="s">
        <v>500</v>
      </c>
      <c r="C1090" t="s">
        <v>30</v>
      </c>
      <c r="E1090">
        <v>30</v>
      </c>
      <c r="F1090">
        <v>79.080085999999994</v>
      </c>
      <c r="G1090">
        <v>0.5</v>
      </c>
      <c r="H1090">
        <v>0</v>
      </c>
      <c r="I1090" t="s">
        <v>52</v>
      </c>
      <c r="J1090" t="s">
        <v>28</v>
      </c>
      <c r="K1090" t="s">
        <v>28</v>
      </c>
      <c r="L1090" t="s">
        <v>28</v>
      </c>
      <c r="M1090" t="s">
        <v>28</v>
      </c>
      <c r="N1090">
        <v>0</v>
      </c>
      <c r="O1090">
        <v>0.5</v>
      </c>
      <c r="P1090">
        <v>0.5</v>
      </c>
      <c r="Q1090">
        <v>0</v>
      </c>
      <c r="R1090">
        <v>0</v>
      </c>
      <c r="S1090">
        <v>33</v>
      </c>
      <c r="T1090">
        <v>1</v>
      </c>
      <c r="V1090">
        <v>71</v>
      </c>
      <c r="W1090">
        <v>157</v>
      </c>
    </row>
    <row r="1091" spans="1:23" x14ac:dyDescent="0.25">
      <c r="A1091" t="s">
        <v>500</v>
      </c>
      <c r="C1091" t="s">
        <v>30</v>
      </c>
      <c r="E1091">
        <v>30</v>
      </c>
      <c r="F1091">
        <v>79.080085999999994</v>
      </c>
      <c r="G1091">
        <v>0.5</v>
      </c>
      <c r="H1091">
        <v>0.5</v>
      </c>
      <c r="I1091" t="s">
        <v>27</v>
      </c>
      <c r="J1091" t="s">
        <v>28</v>
      </c>
      <c r="K1091" t="s">
        <v>28</v>
      </c>
      <c r="L1091" t="s">
        <v>28</v>
      </c>
      <c r="M1091" t="s">
        <v>28</v>
      </c>
      <c r="N1091">
        <v>0.5</v>
      </c>
      <c r="O1091">
        <v>0.5</v>
      </c>
      <c r="P1091">
        <v>0.5</v>
      </c>
      <c r="Q1091">
        <v>0.5</v>
      </c>
      <c r="R1091">
        <v>0</v>
      </c>
      <c r="S1091">
        <v>33</v>
      </c>
      <c r="T1091">
        <v>2.5</v>
      </c>
      <c r="V1091">
        <v>71</v>
      </c>
      <c r="W1091">
        <v>159</v>
      </c>
    </row>
    <row r="1092" spans="1:23" x14ac:dyDescent="0.25">
      <c r="A1092" t="s">
        <v>500</v>
      </c>
      <c r="C1092" t="s">
        <v>30</v>
      </c>
      <c r="E1092">
        <v>29</v>
      </c>
      <c r="F1092">
        <v>79.080085999999994</v>
      </c>
      <c r="G1092">
        <v>0.5</v>
      </c>
      <c r="H1092">
        <v>0</v>
      </c>
      <c r="I1092" t="s">
        <v>52</v>
      </c>
      <c r="J1092" t="s">
        <v>28</v>
      </c>
      <c r="K1092" t="s">
        <v>28</v>
      </c>
      <c r="L1092" t="s">
        <v>28</v>
      </c>
      <c r="M1092" t="s">
        <v>28</v>
      </c>
      <c r="N1092">
        <v>0</v>
      </c>
      <c r="O1092">
        <v>0.5</v>
      </c>
      <c r="P1092">
        <v>0.5</v>
      </c>
      <c r="Q1092">
        <v>0</v>
      </c>
      <c r="R1092">
        <v>0</v>
      </c>
      <c r="S1092">
        <v>33</v>
      </c>
      <c r="T1092">
        <v>1</v>
      </c>
      <c r="V1092">
        <v>70</v>
      </c>
      <c r="W1092">
        <v>159</v>
      </c>
    </row>
    <row r="1093" spans="1:23" x14ac:dyDescent="0.25">
      <c r="A1093" t="s">
        <v>500</v>
      </c>
      <c r="C1093" t="s">
        <v>30</v>
      </c>
      <c r="E1093">
        <v>30</v>
      </c>
      <c r="F1093">
        <v>79.080085999999994</v>
      </c>
      <c r="G1093">
        <v>0.5</v>
      </c>
      <c r="H1093">
        <v>0</v>
      </c>
      <c r="I1093" t="s">
        <v>52</v>
      </c>
      <c r="J1093" t="s">
        <v>28</v>
      </c>
      <c r="K1093" t="s">
        <v>28</v>
      </c>
      <c r="L1093" t="s">
        <v>28</v>
      </c>
      <c r="M1093" t="s">
        <v>28</v>
      </c>
      <c r="N1093">
        <v>0</v>
      </c>
      <c r="O1093">
        <v>0</v>
      </c>
      <c r="P1093">
        <v>0.5</v>
      </c>
      <c r="Q1093">
        <v>0</v>
      </c>
      <c r="R1093">
        <v>0</v>
      </c>
      <c r="S1093">
        <v>33</v>
      </c>
      <c r="T1093">
        <v>0.5</v>
      </c>
      <c r="V1093">
        <v>70</v>
      </c>
      <c r="W1093">
        <v>160</v>
      </c>
    </row>
    <row r="1094" spans="1:23" x14ac:dyDescent="0.25">
      <c r="A1094" t="s">
        <v>500</v>
      </c>
      <c r="C1094" t="s">
        <v>30</v>
      </c>
      <c r="E1094">
        <v>30</v>
      </c>
      <c r="F1094">
        <v>79.080085999999994</v>
      </c>
      <c r="G1094">
        <v>0</v>
      </c>
      <c r="H1094">
        <v>0</v>
      </c>
      <c r="I1094" t="s">
        <v>34</v>
      </c>
      <c r="J1094" t="s">
        <v>28</v>
      </c>
      <c r="K1094" t="s">
        <v>28</v>
      </c>
      <c r="L1094" t="s">
        <v>28</v>
      </c>
      <c r="M1094" t="s">
        <v>28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33</v>
      </c>
      <c r="T1094">
        <v>0</v>
      </c>
      <c r="V1094">
        <v>70</v>
      </c>
      <c r="W1094">
        <v>160</v>
      </c>
    </row>
    <row r="1095" spans="1:23" x14ac:dyDescent="0.25">
      <c r="A1095" t="s">
        <v>500</v>
      </c>
      <c r="C1095" t="s">
        <v>30</v>
      </c>
      <c r="E1095">
        <v>30</v>
      </c>
      <c r="F1095">
        <v>79.080085999999994</v>
      </c>
      <c r="G1095">
        <v>0</v>
      </c>
      <c r="H1095">
        <v>0</v>
      </c>
      <c r="I1095" t="s">
        <v>34</v>
      </c>
      <c r="J1095" t="s">
        <v>28</v>
      </c>
      <c r="K1095" t="s">
        <v>28</v>
      </c>
      <c r="L1095" t="s">
        <v>28</v>
      </c>
      <c r="M1095" t="s">
        <v>28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33</v>
      </c>
      <c r="T1095">
        <v>0</v>
      </c>
      <c r="V1095">
        <v>70</v>
      </c>
      <c r="W1095">
        <v>159</v>
      </c>
    </row>
    <row r="1096" spans="1:23" x14ac:dyDescent="0.25">
      <c r="A1096" t="s">
        <v>500</v>
      </c>
      <c r="C1096" t="s">
        <v>30</v>
      </c>
      <c r="E1096">
        <v>30</v>
      </c>
      <c r="F1096">
        <v>79.080085999999994</v>
      </c>
      <c r="G1096">
        <v>0</v>
      </c>
      <c r="H1096">
        <v>0</v>
      </c>
      <c r="I1096" t="s">
        <v>34</v>
      </c>
      <c r="J1096" t="s">
        <v>28</v>
      </c>
      <c r="K1096" t="s">
        <v>28</v>
      </c>
      <c r="L1096" t="s">
        <v>28</v>
      </c>
      <c r="M1096" t="s">
        <v>28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33</v>
      </c>
      <c r="T1096">
        <v>0</v>
      </c>
      <c r="V1096">
        <v>70</v>
      </c>
      <c r="W1096">
        <v>158</v>
      </c>
    </row>
    <row r="1097" spans="1:23" x14ac:dyDescent="0.25">
      <c r="A1097" t="s">
        <v>500</v>
      </c>
      <c r="C1097" t="s">
        <v>30</v>
      </c>
      <c r="E1097">
        <v>29</v>
      </c>
      <c r="F1097">
        <v>79.080085999999994</v>
      </c>
      <c r="G1097">
        <v>0</v>
      </c>
      <c r="H1097">
        <v>0</v>
      </c>
      <c r="I1097" t="s">
        <v>34</v>
      </c>
      <c r="J1097" t="s">
        <v>28</v>
      </c>
      <c r="K1097" t="s">
        <v>28</v>
      </c>
      <c r="L1097" t="s">
        <v>28</v>
      </c>
      <c r="M1097" t="s">
        <v>28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33</v>
      </c>
      <c r="T1097">
        <v>0</v>
      </c>
    </row>
    <row r="1098" spans="1:23" x14ac:dyDescent="0.25">
      <c r="A1098" t="s">
        <v>1105</v>
      </c>
      <c r="C1098" t="s">
        <v>30</v>
      </c>
      <c r="E1098">
        <v>29</v>
      </c>
      <c r="F1098">
        <v>72.210814999999997</v>
      </c>
      <c r="G1098">
        <v>0</v>
      </c>
      <c r="H1098">
        <v>0</v>
      </c>
      <c r="I1098" t="s">
        <v>34</v>
      </c>
      <c r="J1098" t="s">
        <v>28</v>
      </c>
      <c r="K1098" t="s">
        <v>28</v>
      </c>
      <c r="L1098" t="s">
        <v>28</v>
      </c>
      <c r="M1098" t="s">
        <v>28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23</v>
      </c>
      <c r="T1098">
        <v>0</v>
      </c>
      <c r="V1098">
        <v>71</v>
      </c>
      <c r="W1098">
        <v>271</v>
      </c>
    </row>
    <row r="1099" spans="1:23" x14ac:dyDescent="0.25">
      <c r="A1099" t="s">
        <v>1105</v>
      </c>
      <c r="C1099" t="s">
        <v>30</v>
      </c>
      <c r="E1099">
        <v>30</v>
      </c>
      <c r="F1099">
        <v>72.210814999999997</v>
      </c>
      <c r="G1099">
        <v>0</v>
      </c>
      <c r="H1099">
        <v>0</v>
      </c>
      <c r="I1099" t="s">
        <v>34</v>
      </c>
      <c r="J1099" t="s">
        <v>28</v>
      </c>
      <c r="K1099" t="s">
        <v>28</v>
      </c>
      <c r="L1099" t="s">
        <v>28</v>
      </c>
      <c r="M1099" t="s">
        <v>28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23</v>
      </c>
      <c r="T1099">
        <v>0</v>
      </c>
      <c r="V1099">
        <v>70</v>
      </c>
      <c r="W1099">
        <v>266</v>
      </c>
    </row>
    <row r="1100" spans="1:23" x14ac:dyDescent="0.25">
      <c r="A1100" t="s">
        <v>1105</v>
      </c>
      <c r="C1100" t="s">
        <v>30</v>
      </c>
      <c r="E1100">
        <v>30</v>
      </c>
      <c r="F1100">
        <v>72.210814999999997</v>
      </c>
      <c r="G1100">
        <v>0</v>
      </c>
      <c r="H1100">
        <v>0</v>
      </c>
      <c r="I1100" t="s">
        <v>34</v>
      </c>
      <c r="J1100" t="s">
        <v>28</v>
      </c>
      <c r="K1100" t="s">
        <v>28</v>
      </c>
      <c r="L1100" t="s">
        <v>28</v>
      </c>
      <c r="M1100" t="s">
        <v>28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23</v>
      </c>
      <c r="T1100">
        <v>0</v>
      </c>
      <c r="V1100">
        <v>70</v>
      </c>
      <c r="W1100">
        <v>268</v>
      </c>
    </row>
    <row r="1101" spans="1:23" x14ac:dyDescent="0.25">
      <c r="A1101" t="s">
        <v>228</v>
      </c>
      <c r="C1101" t="s">
        <v>26</v>
      </c>
      <c r="E1101">
        <v>29</v>
      </c>
      <c r="F1101">
        <v>75.468860000000006</v>
      </c>
      <c r="G1101">
        <v>0</v>
      </c>
      <c r="H1101">
        <v>0</v>
      </c>
      <c r="I1101" t="s">
        <v>34</v>
      </c>
      <c r="J1101" t="s">
        <v>35</v>
      </c>
      <c r="K1101" t="s">
        <v>28</v>
      </c>
      <c r="L1101" t="s">
        <v>28</v>
      </c>
      <c r="M1101" t="s">
        <v>28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33</v>
      </c>
      <c r="T1101">
        <v>0</v>
      </c>
      <c r="V1101">
        <v>62</v>
      </c>
      <c r="W1101">
        <v>137</v>
      </c>
    </row>
    <row r="1102" spans="1:23" x14ac:dyDescent="0.25">
      <c r="A1102" t="s">
        <v>228</v>
      </c>
      <c r="C1102" t="s">
        <v>26</v>
      </c>
      <c r="E1102">
        <v>29</v>
      </c>
      <c r="F1102">
        <v>75.468860000000006</v>
      </c>
      <c r="G1102">
        <v>0</v>
      </c>
      <c r="H1102">
        <v>0</v>
      </c>
      <c r="I1102" t="s">
        <v>34</v>
      </c>
      <c r="J1102" t="s">
        <v>35</v>
      </c>
      <c r="K1102" t="s">
        <v>28</v>
      </c>
      <c r="L1102" t="s">
        <v>28</v>
      </c>
      <c r="M1102" t="s">
        <v>28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33</v>
      </c>
      <c r="T1102">
        <v>0</v>
      </c>
      <c r="V1102">
        <v>63</v>
      </c>
      <c r="W1102">
        <v>139</v>
      </c>
    </row>
    <row r="1103" spans="1:23" x14ac:dyDescent="0.25">
      <c r="A1103" t="s">
        <v>228</v>
      </c>
      <c r="C1103" t="s">
        <v>26</v>
      </c>
      <c r="E1103">
        <v>29</v>
      </c>
      <c r="F1103">
        <v>75.468860000000006</v>
      </c>
      <c r="G1103">
        <v>0.5</v>
      </c>
      <c r="H1103">
        <v>0.5</v>
      </c>
      <c r="I1103" t="s">
        <v>52</v>
      </c>
      <c r="J1103" t="s">
        <v>41</v>
      </c>
      <c r="K1103" t="s">
        <v>28</v>
      </c>
      <c r="L1103" t="s">
        <v>28</v>
      </c>
      <c r="M1103" t="s">
        <v>28</v>
      </c>
      <c r="N1103">
        <v>0</v>
      </c>
      <c r="O1103">
        <v>0</v>
      </c>
      <c r="P1103">
        <v>0.5</v>
      </c>
      <c r="Q1103">
        <v>0</v>
      </c>
      <c r="R1103">
        <v>0</v>
      </c>
      <c r="S1103">
        <v>33</v>
      </c>
      <c r="T1103">
        <v>1</v>
      </c>
      <c r="V1103">
        <v>62</v>
      </c>
      <c r="W1103">
        <v>136</v>
      </c>
    </row>
    <row r="1104" spans="1:23" x14ac:dyDescent="0.25">
      <c r="A1104" t="s">
        <v>228</v>
      </c>
      <c r="C1104" t="s">
        <v>26</v>
      </c>
      <c r="E1104">
        <v>27</v>
      </c>
      <c r="F1104">
        <v>75.468860000000006</v>
      </c>
      <c r="G1104">
        <v>0</v>
      </c>
      <c r="H1104">
        <v>0</v>
      </c>
      <c r="I1104" t="s">
        <v>34</v>
      </c>
      <c r="J1104" t="s">
        <v>41</v>
      </c>
      <c r="K1104" t="s">
        <v>28</v>
      </c>
      <c r="L1104" t="s">
        <v>28</v>
      </c>
      <c r="M1104" t="s">
        <v>28</v>
      </c>
      <c r="N1104">
        <v>0</v>
      </c>
      <c r="O1104">
        <v>0.5</v>
      </c>
      <c r="P1104">
        <v>0</v>
      </c>
      <c r="Q1104">
        <v>0</v>
      </c>
      <c r="R1104">
        <v>0</v>
      </c>
      <c r="S1104">
        <v>33</v>
      </c>
      <c r="T1104">
        <v>0.5</v>
      </c>
    </row>
    <row r="1105" spans="1:23" x14ac:dyDescent="0.25">
      <c r="A1105" t="s">
        <v>297</v>
      </c>
      <c r="C1105" t="s">
        <v>30</v>
      </c>
      <c r="E1105">
        <v>26</v>
      </c>
      <c r="F1105">
        <v>73.555099999999996</v>
      </c>
      <c r="G1105">
        <v>1</v>
      </c>
      <c r="H1105">
        <v>1</v>
      </c>
      <c r="I1105" t="s">
        <v>27</v>
      </c>
      <c r="J1105" t="s">
        <v>28</v>
      </c>
      <c r="K1105" t="s">
        <v>28</v>
      </c>
      <c r="L1105" t="s">
        <v>28</v>
      </c>
      <c r="M1105" t="s">
        <v>28</v>
      </c>
      <c r="N1105">
        <v>0.5</v>
      </c>
      <c r="O1105">
        <v>1</v>
      </c>
      <c r="P1105">
        <v>1</v>
      </c>
      <c r="Q1105">
        <v>0.5</v>
      </c>
      <c r="R1105">
        <v>1</v>
      </c>
      <c r="S1105">
        <v>34</v>
      </c>
      <c r="T1105">
        <v>5</v>
      </c>
      <c r="V1105">
        <v>67</v>
      </c>
      <c r="W1105">
        <v>169</v>
      </c>
    </row>
    <row r="1106" spans="1:23" x14ac:dyDescent="0.25">
      <c r="A1106" t="s">
        <v>297</v>
      </c>
      <c r="C1106" t="s">
        <v>30</v>
      </c>
      <c r="E1106">
        <v>23</v>
      </c>
      <c r="F1106">
        <v>73.555099999999996</v>
      </c>
      <c r="G1106">
        <v>1</v>
      </c>
      <c r="H1106">
        <v>0.5</v>
      </c>
      <c r="I1106" t="s">
        <v>27</v>
      </c>
      <c r="J1106" t="s">
        <v>28</v>
      </c>
      <c r="K1106" t="s">
        <v>28</v>
      </c>
      <c r="L1106" t="s">
        <v>28</v>
      </c>
      <c r="M1106" t="s">
        <v>28</v>
      </c>
      <c r="N1106">
        <v>1</v>
      </c>
      <c r="O1106">
        <v>1</v>
      </c>
      <c r="P1106">
        <v>1</v>
      </c>
      <c r="Q1106">
        <v>0.5</v>
      </c>
      <c r="R1106">
        <v>1</v>
      </c>
      <c r="S1106">
        <v>34</v>
      </c>
      <c r="T1106">
        <v>5</v>
      </c>
      <c r="V1106">
        <v>67</v>
      </c>
      <c r="W1106">
        <v>165</v>
      </c>
    </row>
    <row r="1107" spans="1:23" x14ac:dyDescent="0.25">
      <c r="A1107" t="s">
        <v>297</v>
      </c>
      <c r="C1107" t="s">
        <v>30</v>
      </c>
      <c r="E1107">
        <v>23</v>
      </c>
      <c r="F1107">
        <v>73.555099999999996</v>
      </c>
      <c r="G1107">
        <v>1</v>
      </c>
      <c r="H1107">
        <v>1</v>
      </c>
      <c r="I1107" t="s">
        <v>27</v>
      </c>
      <c r="J1107" t="s">
        <v>28</v>
      </c>
      <c r="K1107" t="s">
        <v>28</v>
      </c>
      <c r="L1107" t="s">
        <v>28</v>
      </c>
      <c r="M1107" t="s">
        <v>28</v>
      </c>
      <c r="N1107">
        <v>1</v>
      </c>
      <c r="O1107">
        <v>1</v>
      </c>
      <c r="P1107">
        <v>2</v>
      </c>
      <c r="Q1107">
        <v>1</v>
      </c>
      <c r="R1107">
        <v>1</v>
      </c>
      <c r="S1107">
        <v>34</v>
      </c>
      <c r="T1107">
        <v>7</v>
      </c>
      <c r="V1107">
        <v>67</v>
      </c>
      <c r="W1107">
        <v>167</v>
      </c>
    </row>
    <row r="1108" spans="1:23" x14ac:dyDescent="0.25">
      <c r="A1108" t="s">
        <v>297</v>
      </c>
      <c r="C1108" t="s">
        <v>30</v>
      </c>
      <c r="E1108">
        <v>17</v>
      </c>
      <c r="F1108">
        <v>73.555099999999996</v>
      </c>
      <c r="G1108">
        <v>1</v>
      </c>
      <c r="H1108">
        <v>0.5</v>
      </c>
      <c r="I1108" t="s">
        <v>27</v>
      </c>
      <c r="J1108" t="s">
        <v>28</v>
      </c>
      <c r="K1108" t="s">
        <v>28</v>
      </c>
      <c r="L1108" t="s">
        <v>28</v>
      </c>
      <c r="M1108" t="s">
        <v>28</v>
      </c>
      <c r="N1108">
        <v>1</v>
      </c>
      <c r="O1108">
        <v>1</v>
      </c>
      <c r="P1108">
        <v>2</v>
      </c>
      <c r="Q1108">
        <v>1</v>
      </c>
      <c r="R1108">
        <v>1</v>
      </c>
      <c r="S1108">
        <v>34</v>
      </c>
      <c r="T1108">
        <v>6.5</v>
      </c>
      <c r="V1108">
        <v>66</v>
      </c>
      <c r="W1108">
        <v>164</v>
      </c>
    </row>
    <row r="1109" spans="1:23" x14ac:dyDescent="0.25">
      <c r="A1109" t="s">
        <v>297</v>
      </c>
      <c r="C1109" t="s">
        <v>30</v>
      </c>
      <c r="E1109">
        <v>21</v>
      </c>
      <c r="F1109">
        <v>73.555099999999996</v>
      </c>
      <c r="G1109">
        <v>1</v>
      </c>
      <c r="H1109">
        <v>1</v>
      </c>
      <c r="I1109" t="s">
        <v>31</v>
      </c>
      <c r="J1109" t="s">
        <v>41</v>
      </c>
      <c r="K1109" t="s">
        <v>28</v>
      </c>
      <c r="L1109" t="s">
        <v>28</v>
      </c>
      <c r="M1109" t="s">
        <v>28</v>
      </c>
      <c r="N1109">
        <v>1</v>
      </c>
      <c r="O1109">
        <v>1</v>
      </c>
      <c r="P1109">
        <v>2</v>
      </c>
      <c r="Q1109">
        <v>1</v>
      </c>
      <c r="R1109">
        <v>1</v>
      </c>
      <c r="S1109">
        <v>34</v>
      </c>
      <c r="T1109">
        <v>7</v>
      </c>
      <c r="V1109">
        <v>68</v>
      </c>
      <c r="W1109">
        <v>162</v>
      </c>
    </row>
    <row r="1110" spans="1:23" x14ac:dyDescent="0.25">
      <c r="A1110" t="s">
        <v>297</v>
      </c>
      <c r="C1110" t="s">
        <v>30</v>
      </c>
      <c r="E1110">
        <v>24</v>
      </c>
      <c r="F1110">
        <v>73.555099999999996</v>
      </c>
      <c r="G1110">
        <v>1</v>
      </c>
      <c r="H1110">
        <v>1</v>
      </c>
      <c r="I1110" t="s">
        <v>27</v>
      </c>
      <c r="J1110" t="s">
        <v>28</v>
      </c>
      <c r="K1110" t="s">
        <v>28</v>
      </c>
      <c r="L1110" t="s">
        <v>28</v>
      </c>
      <c r="M1110" t="s">
        <v>28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34</v>
      </c>
      <c r="T1110">
        <v>6</v>
      </c>
      <c r="V1110">
        <v>65</v>
      </c>
      <c r="W1110">
        <v>165</v>
      </c>
    </row>
    <row r="1111" spans="1:23" x14ac:dyDescent="0.25">
      <c r="A1111" t="s">
        <v>297</v>
      </c>
      <c r="C1111" t="s">
        <v>30</v>
      </c>
      <c r="E1111">
        <v>22</v>
      </c>
      <c r="F1111">
        <v>73.555099999999996</v>
      </c>
      <c r="G1111">
        <v>1</v>
      </c>
      <c r="H1111">
        <v>1</v>
      </c>
      <c r="I1111" t="s">
        <v>27</v>
      </c>
      <c r="J1111" t="s">
        <v>35</v>
      </c>
      <c r="K1111" t="s">
        <v>232</v>
      </c>
      <c r="L1111" t="s">
        <v>28</v>
      </c>
      <c r="M1111" t="s">
        <v>28</v>
      </c>
      <c r="N1111">
        <v>2</v>
      </c>
      <c r="O1111">
        <v>2</v>
      </c>
      <c r="P1111">
        <v>1</v>
      </c>
      <c r="Q1111">
        <v>1</v>
      </c>
      <c r="R1111">
        <v>0</v>
      </c>
      <c r="S1111">
        <v>34</v>
      </c>
      <c r="T1111">
        <v>7</v>
      </c>
      <c r="V1111">
        <v>66</v>
      </c>
      <c r="W1111">
        <v>169</v>
      </c>
    </row>
    <row r="1112" spans="1:23" x14ac:dyDescent="0.25">
      <c r="A1112" t="s">
        <v>297</v>
      </c>
      <c r="C1112" t="s">
        <v>30</v>
      </c>
      <c r="E1112">
        <v>24</v>
      </c>
      <c r="F1112">
        <v>73.555099999999996</v>
      </c>
      <c r="G1112">
        <v>1</v>
      </c>
      <c r="H1112">
        <v>1</v>
      </c>
      <c r="I1112" t="s">
        <v>27</v>
      </c>
      <c r="J1112" t="s">
        <v>35</v>
      </c>
      <c r="K1112" t="s">
        <v>28</v>
      </c>
      <c r="L1112" t="s">
        <v>28</v>
      </c>
      <c r="M1112" t="s">
        <v>28</v>
      </c>
      <c r="N1112">
        <v>2</v>
      </c>
      <c r="O1112">
        <v>2</v>
      </c>
      <c r="P1112">
        <v>1</v>
      </c>
      <c r="Q1112">
        <v>1</v>
      </c>
      <c r="R1112">
        <v>1</v>
      </c>
      <c r="S1112">
        <v>34</v>
      </c>
      <c r="T1112">
        <v>8</v>
      </c>
      <c r="V1112">
        <v>66</v>
      </c>
      <c r="W1112">
        <v>157</v>
      </c>
    </row>
    <row r="1113" spans="1:23" x14ac:dyDescent="0.25">
      <c r="A1113" t="s">
        <v>297</v>
      </c>
      <c r="C1113" t="s">
        <v>30</v>
      </c>
      <c r="E1113">
        <v>20</v>
      </c>
      <c r="F1113">
        <v>73.555099999999996</v>
      </c>
      <c r="G1113">
        <v>2</v>
      </c>
      <c r="H1113">
        <v>2</v>
      </c>
      <c r="I1113" t="s">
        <v>976</v>
      </c>
      <c r="J1113" t="s">
        <v>85</v>
      </c>
      <c r="K1113" t="s">
        <v>28</v>
      </c>
      <c r="L1113" t="s">
        <v>28</v>
      </c>
      <c r="M1113" t="s">
        <v>28</v>
      </c>
      <c r="N1113">
        <v>2</v>
      </c>
      <c r="O1113">
        <v>2</v>
      </c>
      <c r="P1113">
        <v>2</v>
      </c>
      <c r="Q1113">
        <v>2</v>
      </c>
      <c r="R1113">
        <v>1</v>
      </c>
      <c r="S1113">
        <v>34</v>
      </c>
      <c r="T1113">
        <v>11</v>
      </c>
      <c r="V1113">
        <v>66</v>
      </c>
      <c r="W1113">
        <v>157</v>
      </c>
    </row>
    <row r="1114" spans="1:23" x14ac:dyDescent="0.25">
      <c r="A1114" t="s">
        <v>1119</v>
      </c>
      <c r="C1114" t="s">
        <v>26</v>
      </c>
      <c r="E1114">
        <v>30</v>
      </c>
      <c r="F1114">
        <v>83.523610000000005</v>
      </c>
      <c r="G1114">
        <v>0.5</v>
      </c>
      <c r="H1114">
        <v>0</v>
      </c>
      <c r="I1114" t="s">
        <v>479</v>
      </c>
      <c r="J1114" t="s">
        <v>28</v>
      </c>
      <c r="K1114" t="s">
        <v>28</v>
      </c>
      <c r="L1114" t="s">
        <v>28</v>
      </c>
      <c r="M1114" t="s">
        <v>28</v>
      </c>
      <c r="N1114">
        <v>0</v>
      </c>
      <c r="O1114">
        <v>0</v>
      </c>
      <c r="P1114">
        <v>0.5</v>
      </c>
      <c r="Q1114">
        <v>0</v>
      </c>
      <c r="R1114">
        <v>0</v>
      </c>
      <c r="S1114">
        <v>33</v>
      </c>
      <c r="T1114">
        <v>0.5</v>
      </c>
      <c r="V1114">
        <v>62</v>
      </c>
      <c r="W1114">
        <v>118</v>
      </c>
    </row>
    <row r="1115" spans="1:23" x14ac:dyDescent="0.25">
      <c r="A1115" t="s">
        <v>1040</v>
      </c>
      <c r="C1115" t="s">
        <v>30</v>
      </c>
      <c r="E1115">
        <v>30</v>
      </c>
      <c r="F1115">
        <v>45.916496000000002</v>
      </c>
      <c r="G1115">
        <v>0</v>
      </c>
      <c r="H1115">
        <v>0</v>
      </c>
      <c r="I1115" t="s">
        <v>34</v>
      </c>
      <c r="J1115" t="s">
        <v>28</v>
      </c>
      <c r="K1115" t="s">
        <v>28</v>
      </c>
      <c r="L1115" t="s">
        <v>28</v>
      </c>
      <c r="M1115" t="s">
        <v>28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33</v>
      </c>
      <c r="T1115">
        <v>0</v>
      </c>
      <c r="V1115">
        <v>71</v>
      </c>
      <c r="W1115">
        <v>201</v>
      </c>
    </row>
    <row r="1116" spans="1:23" x14ac:dyDescent="0.25">
      <c r="A1116" t="s">
        <v>1040</v>
      </c>
      <c r="C1116" t="s">
        <v>30</v>
      </c>
      <c r="E1116">
        <v>30</v>
      </c>
      <c r="F1116">
        <v>45.916496000000002</v>
      </c>
      <c r="G1116">
        <v>0</v>
      </c>
      <c r="H1116">
        <v>0</v>
      </c>
      <c r="I1116" t="s">
        <v>34</v>
      </c>
      <c r="J1116" t="s">
        <v>41</v>
      </c>
      <c r="K1116" t="s">
        <v>232</v>
      </c>
      <c r="L1116" t="s">
        <v>28</v>
      </c>
      <c r="M1116" t="s">
        <v>28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33</v>
      </c>
      <c r="T1116">
        <v>0</v>
      </c>
      <c r="V1116">
        <v>71</v>
      </c>
      <c r="W1116">
        <v>184</v>
      </c>
    </row>
    <row r="1117" spans="1:23" x14ac:dyDescent="0.25">
      <c r="A1117" t="s">
        <v>478</v>
      </c>
      <c r="C1117" t="s">
        <v>26</v>
      </c>
      <c r="E1117">
        <v>23</v>
      </c>
      <c r="F1117">
        <v>79.638599999999997</v>
      </c>
      <c r="G1117">
        <v>0</v>
      </c>
      <c r="H1117">
        <v>0</v>
      </c>
      <c r="I1117" t="s">
        <v>34</v>
      </c>
      <c r="J1117" t="s">
        <v>28</v>
      </c>
      <c r="K1117" t="s">
        <v>28</v>
      </c>
      <c r="L1117" t="s">
        <v>28</v>
      </c>
      <c r="M1117" t="s">
        <v>28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33</v>
      </c>
      <c r="T1117">
        <v>0</v>
      </c>
      <c r="V1117">
        <v>59</v>
      </c>
      <c r="W1117">
        <v>122</v>
      </c>
    </row>
    <row r="1118" spans="1:23" x14ac:dyDescent="0.25">
      <c r="A1118" t="s">
        <v>478</v>
      </c>
      <c r="C1118" t="s">
        <v>26</v>
      </c>
      <c r="E1118">
        <v>26</v>
      </c>
      <c r="F1118">
        <v>79.638599999999997</v>
      </c>
      <c r="G1118">
        <v>0.5</v>
      </c>
      <c r="H1118">
        <v>0</v>
      </c>
      <c r="I1118" t="s">
        <v>27</v>
      </c>
      <c r="J1118" t="s">
        <v>28</v>
      </c>
      <c r="K1118" t="s">
        <v>28</v>
      </c>
      <c r="L1118" t="s">
        <v>28</v>
      </c>
      <c r="M1118" t="s">
        <v>28</v>
      </c>
      <c r="N1118">
        <v>0</v>
      </c>
      <c r="O1118">
        <v>0.5</v>
      </c>
      <c r="P1118">
        <v>0.5</v>
      </c>
      <c r="Q1118">
        <v>0</v>
      </c>
      <c r="R1118">
        <v>0</v>
      </c>
      <c r="S1118">
        <v>33</v>
      </c>
      <c r="T1118">
        <v>1</v>
      </c>
      <c r="V1118">
        <v>59</v>
      </c>
      <c r="W1118">
        <v>121</v>
      </c>
    </row>
    <row r="1119" spans="1:23" x14ac:dyDescent="0.25">
      <c r="A1119" t="s">
        <v>478</v>
      </c>
      <c r="C1119" t="s">
        <v>26</v>
      </c>
      <c r="E1119">
        <v>24</v>
      </c>
      <c r="F1119">
        <v>79.638599999999997</v>
      </c>
      <c r="G1119">
        <v>0.5</v>
      </c>
      <c r="H1119">
        <v>0</v>
      </c>
      <c r="I1119" t="s">
        <v>52</v>
      </c>
      <c r="J1119" t="s">
        <v>28</v>
      </c>
      <c r="K1119" t="s">
        <v>28</v>
      </c>
      <c r="L1119" t="s">
        <v>28</v>
      </c>
      <c r="M1119" t="s">
        <v>28</v>
      </c>
      <c r="N1119">
        <v>0</v>
      </c>
      <c r="O1119">
        <v>0.5</v>
      </c>
      <c r="P1119">
        <v>0.5</v>
      </c>
      <c r="Q1119">
        <v>0</v>
      </c>
      <c r="R1119">
        <v>0</v>
      </c>
      <c r="S1119">
        <v>33</v>
      </c>
      <c r="T1119">
        <v>1</v>
      </c>
      <c r="V1119">
        <v>58</v>
      </c>
      <c r="W1119">
        <v>109</v>
      </c>
    </row>
    <row r="1120" spans="1:23" x14ac:dyDescent="0.25">
      <c r="A1120" t="s">
        <v>478</v>
      </c>
      <c r="C1120" t="s">
        <v>26</v>
      </c>
      <c r="E1120">
        <v>28</v>
      </c>
      <c r="F1120">
        <v>79.638599999999997</v>
      </c>
      <c r="G1120">
        <v>0.5</v>
      </c>
      <c r="H1120">
        <v>0</v>
      </c>
      <c r="I1120" t="s">
        <v>479</v>
      </c>
      <c r="J1120" t="s">
        <v>28</v>
      </c>
      <c r="K1120" t="s">
        <v>28</v>
      </c>
      <c r="L1120" t="s">
        <v>28</v>
      </c>
      <c r="M1120" t="s">
        <v>28</v>
      </c>
      <c r="N1120">
        <v>0</v>
      </c>
      <c r="O1120">
        <v>0</v>
      </c>
      <c r="P1120">
        <v>0.5</v>
      </c>
      <c r="Q1120">
        <v>0</v>
      </c>
      <c r="R1120">
        <v>0</v>
      </c>
      <c r="S1120">
        <v>33</v>
      </c>
      <c r="T1120">
        <v>0.5</v>
      </c>
      <c r="V1120">
        <v>58</v>
      </c>
      <c r="W1120">
        <v>114</v>
      </c>
    </row>
    <row r="1121" spans="1:23" x14ac:dyDescent="0.25">
      <c r="A1121" t="s">
        <v>478</v>
      </c>
      <c r="C1121" t="s">
        <v>26</v>
      </c>
      <c r="E1121">
        <v>26</v>
      </c>
      <c r="F1121">
        <v>79.638599999999997</v>
      </c>
      <c r="G1121">
        <v>0.5</v>
      </c>
      <c r="H1121">
        <v>0</v>
      </c>
      <c r="I1121" t="s">
        <v>27</v>
      </c>
      <c r="J1121" t="s">
        <v>38</v>
      </c>
      <c r="K1121" t="s">
        <v>85</v>
      </c>
      <c r="L1121" t="s">
        <v>28</v>
      </c>
      <c r="M1121" t="s">
        <v>28</v>
      </c>
      <c r="N1121">
        <v>0</v>
      </c>
      <c r="O1121">
        <v>0.5</v>
      </c>
      <c r="P1121">
        <v>0.5</v>
      </c>
      <c r="Q1121">
        <v>0.5</v>
      </c>
      <c r="R1121">
        <v>0</v>
      </c>
      <c r="S1121">
        <v>33</v>
      </c>
      <c r="T1121">
        <v>1.5</v>
      </c>
      <c r="V1121">
        <v>58</v>
      </c>
      <c r="W1121">
        <v>120</v>
      </c>
    </row>
    <row r="1122" spans="1:23" x14ac:dyDescent="0.25">
      <c r="A1122" t="s">
        <v>478</v>
      </c>
      <c r="C1122" t="s">
        <v>26</v>
      </c>
      <c r="E1122">
        <v>25</v>
      </c>
      <c r="F1122">
        <v>79.638599999999997</v>
      </c>
      <c r="G1122">
        <v>0.5</v>
      </c>
      <c r="H1122">
        <v>0</v>
      </c>
      <c r="I1122" t="s">
        <v>479</v>
      </c>
      <c r="J1122" t="s">
        <v>28</v>
      </c>
      <c r="K1122" t="s">
        <v>28</v>
      </c>
      <c r="L1122" t="s">
        <v>28</v>
      </c>
      <c r="M1122" t="s">
        <v>28</v>
      </c>
      <c r="N1122">
        <v>0</v>
      </c>
      <c r="O1122">
        <v>0</v>
      </c>
      <c r="P1122">
        <v>0.5</v>
      </c>
      <c r="Q1122">
        <v>0</v>
      </c>
      <c r="R1122">
        <v>0</v>
      </c>
      <c r="S1122">
        <v>33</v>
      </c>
      <c r="T1122">
        <v>0.5</v>
      </c>
      <c r="V1122">
        <v>58</v>
      </c>
      <c r="W1122">
        <v>117</v>
      </c>
    </row>
    <row r="1123" spans="1:23" x14ac:dyDescent="0.25">
      <c r="A1123" t="s">
        <v>478</v>
      </c>
      <c r="C1123" t="s">
        <v>26</v>
      </c>
      <c r="E1123">
        <v>27</v>
      </c>
      <c r="F1123">
        <v>79.638599999999997</v>
      </c>
      <c r="G1123">
        <v>0</v>
      </c>
      <c r="H1123">
        <v>0</v>
      </c>
      <c r="I1123" t="s">
        <v>34</v>
      </c>
      <c r="J1123" t="s">
        <v>28</v>
      </c>
      <c r="K1123" t="s">
        <v>28</v>
      </c>
      <c r="L1123" t="s">
        <v>28</v>
      </c>
      <c r="M1123" t="s">
        <v>28</v>
      </c>
      <c r="N1123">
        <v>0</v>
      </c>
      <c r="O1123">
        <v>0</v>
      </c>
      <c r="P1123">
        <v>0.5</v>
      </c>
      <c r="Q1123">
        <v>0</v>
      </c>
      <c r="R1123">
        <v>0</v>
      </c>
      <c r="S1123">
        <v>33</v>
      </c>
      <c r="T1123">
        <v>0</v>
      </c>
      <c r="V1123">
        <v>60</v>
      </c>
      <c r="W1123">
        <v>118</v>
      </c>
    </row>
    <row r="1124" spans="1:23" x14ac:dyDescent="0.25">
      <c r="A1124" t="s">
        <v>478</v>
      </c>
      <c r="C1124" t="s">
        <v>26</v>
      </c>
      <c r="E1124">
        <v>24</v>
      </c>
      <c r="F1124">
        <v>79.638599999999997</v>
      </c>
      <c r="G1124">
        <v>0.5</v>
      </c>
      <c r="H1124">
        <v>0</v>
      </c>
      <c r="I1124" t="s">
        <v>27</v>
      </c>
      <c r="J1124" t="s">
        <v>28</v>
      </c>
      <c r="K1124" t="s">
        <v>28</v>
      </c>
      <c r="L1124" t="s">
        <v>28</v>
      </c>
      <c r="M1124" t="s">
        <v>28</v>
      </c>
      <c r="N1124">
        <v>0</v>
      </c>
      <c r="O1124">
        <v>0.5</v>
      </c>
      <c r="P1124">
        <v>0.5</v>
      </c>
      <c r="Q1124">
        <v>0</v>
      </c>
      <c r="R1124">
        <v>0</v>
      </c>
      <c r="S1124">
        <v>33</v>
      </c>
      <c r="T1124">
        <v>1</v>
      </c>
      <c r="V1124">
        <v>58</v>
      </c>
      <c r="W1124">
        <v>113</v>
      </c>
    </row>
    <row r="1125" spans="1:23" x14ac:dyDescent="0.25">
      <c r="A1125" t="s">
        <v>478</v>
      </c>
      <c r="C1125" t="s">
        <v>26</v>
      </c>
      <c r="E1125">
        <v>21</v>
      </c>
      <c r="F1125">
        <v>79.638599999999997</v>
      </c>
      <c r="G1125">
        <v>0.5</v>
      </c>
      <c r="H1125">
        <v>0</v>
      </c>
      <c r="I1125" t="s">
        <v>27</v>
      </c>
      <c r="J1125" t="s">
        <v>38</v>
      </c>
      <c r="K1125" t="s">
        <v>28</v>
      </c>
      <c r="L1125" t="s">
        <v>28</v>
      </c>
      <c r="M1125" t="s">
        <v>28</v>
      </c>
      <c r="N1125">
        <v>0</v>
      </c>
      <c r="O1125">
        <v>0.5</v>
      </c>
      <c r="P1125">
        <v>1</v>
      </c>
      <c r="Q1125">
        <v>0.5</v>
      </c>
      <c r="R1125">
        <v>0</v>
      </c>
      <c r="S1125">
        <v>33</v>
      </c>
      <c r="T1125">
        <v>2</v>
      </c>
      <c r="V1125">
        <v>57</v>
      </c>
      <c r="W1125">
        <v>111</v>
      </c>
    </row>
    <row r="1126" spans="1:23" x14ac:dyDescent="0.25">
      <c r="A1126" t="s">
        <v>478</v>
      </c>
      <c r="C1126" t="s">
        <v>26</v>
      </c>
      <c r="E1126">
        <v>22</v>
      </c>
      <c r="F1126">
        <v>79.638599999999997</v>
      </c>
      <c r="G1126">
        <v>0.5</v>
      </c>
      <c r="H1126">
        <v>0</v>
      </c>
      <c r="I1126" t="s">
        <v>27</v>
      </c>
      <c r="J1126" t="s">
        <v>28</v>
      </c>
      <c r="K1126" t="s">
        <v>28</v>
      </c>
      <c r="L1126" t="s">
        <v>28</v>
      </c>
      <c r="M1126" t="s">
        <v>28</v>
      </c>
      <c r="N1126">
        <v>0</v>
      </c>
      <c r="O1126">
        <v>0.5</v>
      </c>
      <c r="P1126">
        <v>1</v>
      </c>
      <c r="Q1126">
        <v>0.5</v>
      </c>
      <c r="R1126">
        <v>0</v>
      </c>
      <c r="S1126">
        <v>33</v>
      </c>
      <c r="T1126">
        <v>2</v>
      </c>
    </row>
    <row r="1127" spans="1:23" x14ac:dyDescent="0.25">
      <c r="A1127" t="s">
        <v>1166</v>
      </c>
      <c r="C1127" t="s">
        <v>26</v>
      </c>
      <c r="E1127">
        <v>30</v>
      </c>
      <c r="F1127">
        <v>46.012320000000003</v>
      </c>
      <c r="G1127">
        <v>0</v>
      </c>
      <c r="H1127">
        <v>0</v>
      </c>
      <c r="I1127" t="s">
        <v>34</v>
      </c>
      <c r="J1127" t="s">
        <v>41</v>
      </c>
      <c r="K1127" t="s">
        <v>28</v>
      </c>
      <c r="L1127" t="s">
        <v>28</v>
      </c>
      <c r="M1127" t="s">
        <v>28</v>
      </c>
      <c r="N1127">
        <v>0</v>
      </c>
      <c r="O1127">
        <v>0</v>
      </c>
      <c r="P1127">
        <v>0</v>
      </c>
      <c r="Q1127">
        <v>0</v>
      </c>
      <c r="R1127">
        <v>0</v>
      </c>
      <c r="T1127">
        <v>0</v>
      </c>
      <c r="V1127">
        <v>65</v>
      </c>
      <c r="W1127">
        <v>186</v>
      </c>
    </row>
    <row r="1128" spans="1:23" x14ac:dyDescent="0.25">
      <c r="A1128" t="s">
        <v>125</v>
      </c>
      <c r="C1128" t="s">
        <v>30</v>
      </c>
      <c r="E1128">
        <v>27</v>
      </c>
      <c r="F1128">
        <v>67.129363999999995</v>
      </c>
      <c r="G1128">
        <v>0.5</v>
      </c>
      <c r="H1128">
        <v>0</v>
      </c>
      <c r="I1128" t="s">
        <v>203</v>
      </c>
      <c r="J1128" t="s">
        <v>28</v>
      </c>
      <c r="K1128" t="s">
        <v>28</v>
      </c>
      <c r="L1128" t="s">
        <v>28</v>
      </c>
      <c r="M1128" t="s">
        <v>28</v>
      </c>
      <c r="N1128">
        <v>0</v>
      </c>
      <c r="O1128">
        <v>0</v>
      </c>
      <c r="P1128">
        <v>0.5</v>
      </c>
      <c r="Q1128">
        <v>0</v>
      </c>
      <c r="R1128">
        <v>0</v>
      </c>
      <c r="S1128">
        <v>44</v>
      </c>
      <c r="T1128">
        <v>0.5</v>
      </c>
      <c r="W1128">
        <v>183</v>
      </c>
    </row>
    <row r="1129" spans="1:23" x14ac:dyDescent="0.25">
      <c r="A1129" t="s">
        <v>125</v>
      </c>
      <c r="C1129" t="s">
        <v>30</v>
      </c>
      <c r="E1129">
        <v>24</v>
      </c>
      <c r="F1129">
        <v>67.129363999999995</v>
      </c>
      <c r="G1129">
        <v>0.5</v>
      </c>
      <c r="H1129">
        <v>0</v>
      </c>
      <c r="I1129" t="s">
        <v>203</v>
      </c>
      <c r="J1129" t="s">
        <v>28</v>
      </c>
      <c r="K1129" t="s">
        <v>28</v>
      </c>
      <c r="L1129" t="s">
        <v>28</v>
      </c>
      <c r="M1129" t="s">
        <v>28</v>
      </c>
      <c r="N1129">
        <v>0</v>
      </c>
      <c r="O1129">
        <v>0</v>
      </c>
      <c r="P1129">
        <v>0.5</v>
      </c>
      <c r="Q1129">
        <v>0.5</v>
      </c>
      <c r="R1129">
        <v>0</v>
      </c>
      <c r="S1129">
        <v>44</v>
      </c>
      <c r="T1129">
        <v>1</v>
      </c>
      <c r="W1129">
        <v>180</v>
      </c>
    </row>
    <row r="1130" spans="1:23" x14ac:dyDescent="0.25">
      <c r="A1130" t="s">
        <v>125</v>
      </c>
      <c r="C1130" t="s">
        <v>30</v>
      </c>
      <c r="E1130">
        <v>24</v>
      </c>
      <c r="F1130">
        <v>67.129363999999995</v>
      </c>
      <c r="G1130">
        <v>0.5</v>
      </c>
      <c r="H1130">
        <v>0</v>
      </c>
      <c r="I1130" t="s">
        <v>203</v>
      </c>
      <c r="J1130" t="s">
        <v>28</v>
      </c>
      <c r="K1130" t="s">
        <v>28</v>
      </c>
      <c r="L1130" t="s">
        <v>28</v>
      </c>
      <c r="M1130" t="s">
        <v>28</v>
      </c>
      <c r="N1130">
        <v>0</v>
      </c>
      <c r="O1130">
        <v>0</v>
      </c>
      <c r="P1130">
        <v>0.5</v>
      </c>
      <c r="Q1130">
        <v>0.5</v>
      </c>
      <c r="R1130">
        <v>0</v>
      </c>
      <c r="S1130">
        <v>44</v>
      </c>
      <c r="T1130">
        <v>1</v>
      </c>
      <c r="W1130">
        <v>180</v>
      </c>
    </row>
    <row r="1131" spans="1:23" x14ac:dyDescent="0.25">
      <c r="A1131" t="s">
        <v>125</v>
      </c>
      <c r="C1131" t="s">
        <v>30</v>
      </c>
      <c r="E1131">
        <v>25</v>
      </c>
      <c r="F1131">
        <v>67.129363999999995</v>
      </c>
      <c r="G1131">
        <v>0.5</v>
      </c>
      <c r="H1131">
        <v>0</v>
      </c>
      <c r="I1131" t="s">
        <v>27</v>
      </c>
      <c r="J1131" t="s">
        <v>28</v>
      </c>
      <c r="K1131" t="s">
        <v>28</v>
      </c>
      <c r="L1131" t="s">
        <v>28</v>
      </c>
      <c r="M1131" t="s">
        <v>28</v>
      </c>
      <c r="N1131">
        <v>0</v>
      </c>
      <c r="O1131">
        <v>0</v>
      </c>
      <c r="P1131">
        <v>0.5</v>
      </c>
      <c r="Q1131">
        <v>0.5</v>
      </c>
      <c r="R1131">
        <v>0</v>
      </c>
      <c r="S1131">
        <v>44</v>
      </c>
      <c r="T1131">
        <v>1</v>
      </c>
      <c r="W1131">
        <v>182</v>
      </c>
    </row>
    <row r="1132" spans="1:23" x14ac:dyDescent="0.25">
      <c r="A1132" t="s">
        <v>125</v>
      </c>
      <c r="C1132" t="s">
        <v>30</v>
      </c>
      <c r="E1132">
        <v>24</v>
      </c>
      <c r="F1132">
        <v>67.129363999999995</v>
      </c>
      <c r="G1132">
        <v>0.5</v>
      </c>
      <c r="H1132">
        <v>0.5</v>
      </c>
      <c r="I1132" t="s">
        <v>27</v>
      </c>
      <c r="J1132" t="s">
        <v>28</v>
      </c>
      <c r="K1132" t="s">
        <v>28</v>
      </c>
      <c r="L1132" t="s">
        <v>28</v>
      </c>
      <c r="M1132" t="s">
        <v>28</v>
      </c>
      <c r="N1132">
        <v>0.5</v>
      </c>
      <c r="O1132">
        <v>0.5</v>
      </c>
      <c r="P1132">
        <v>1</v>
      </c>
      <c r="Q1132">
        <v>0.5</v>
      </c>
      <c r="R1132">
        <v>0</v>
      </c>
      <c r="S1132">
        <v>44</v>
      </c>
      <c r="T1132">
        <v>3</v>
      </c>
      <c r="W1132">
        <v>175</v>
      </c>
    </row>
    <row r="1133" spans="1:23" x14ac:dyDescent="0.25">
      <c r="A1133" t="s">
        <v>125</v>
      </c>
      <c r="C1133" t="s">
        <v>30</v>
      </c>
      <c r="E1133">
        <v>24</v>
      </c>
      <c r="F1133">
        <v>67.129363999999995</v>
      </c>
      <c r="G1133">
        <v>0.5</v>
      </c>
      <c r="H1133">
        <v>0.5</v>
      </c>
      <c r="I1133" t="s">
        <v>27</v>
      </c>
      <c r="J1133" t="s">
        <v>28</v>
      </c>
      <c r="K1133" t="s">
        <v>28</v>
      </c>
      <c r="L1133" t="s">
        <v>28</v>
      </c>
      <c r="M1133" t="s">
        <v>28</v>
      </c>
      <c r="N1133">
        <v>0.5</v>
      </c>
      <c r="O1133">
        <v>0.5</v>
      </c>
      <c r="P1133">
        <v>0.5</v>
      </c>
      <c r="Q1133">
        <v>0.5</v>
      </c>
      <c r="R1133">
        <v>0</v>
      </c>
      <c r="S1133">
        <v>44</v>
      </c>
      <c r="T1133">
        <v>2.5</v>
      </c>
      <c r="W1133">
        <v>173</v>
      </c>
    </row>
    <row r="1134" spans="1:23" x14ac:dyDescent="0.25">
      <c r="A1134" t="s">
        <v>125</v>
      </c>
      <c r="C1134" t="s">
        <v>30</v>
      </c>
      <c r="E1134">
        <v>25</v>
      </c>
      <c r="F1134">
        <v>67.129363999999995</v>
      </c>
      <c r="G1134">
        <v>0.5</v>
      </c>
      <c r="H1134">
        <v>0.5</v>
      </c>
      <c r="I1134" t="s">
        <v>27</v>
      </c>
      <c r="J1134" t="s">
        <v>28</v>
      </c>
      <c r="K1134" t="s">
        <v>28</v>
      </c>
      <c r="L1134" t="s">
        <v>28</v>
      </c>
      <c r="M1134" t="s">
        <v>28</v>
      </c>
      <c r="N1134">
        <v>0.5</v>
      </c>
      <c r="O1134">
        <v>0.5</v>
      </c>
      <c r="P1134">
        <v>1</v>
      </c>
      <c r="Q1134">
        <v>0.5</v>
      </c>
      <c r="R1134">
        <v>0</v>
      </c>
      <c r="S1134">
        <v>44</v>
      </c>
      <c r="T1134">
        <v>3</v>
      </c>
      <c r="V1134">
        <v>70</v>
      </c>
      <c r="W1134">
        <v>171</v>
      </c>
    </row>
    <row r="1135" spans="1:23" x14ac:dyDescent="0.25">
      <c r="A1135" t="s">
        <v>125</v>
      </c>
      <c r="C1135" t="s">
        <v>30</v>
      </c>
      <c r="E1135">
        <v>27</v>
      </c>
      <c r="F1135">
        <v>67.129363999999995</v>
      </c>
      <c r="G1135">
        <v>0.5</v>
      </c>
      <c r="H1135">
        <v>0.5</v>
      </c>
      <c r="I1135" t="s">
        <v>27</v>
      </c>
      <c r="J1135" t="s">
        <v>28</v>
      </c>
      <c r="K1135" t="s">
        <v>28</v>
      </c>
      <c r="L1135" t="s">
        <v>28</v>
      </c>
      <c r="M1135" t="s">
        <v>28</v>
      </c>
      <c r="N1135">
        <v>0.5</v>
      </c>
      <c r="O1135">
        <v>0.5</v>
      </c>
      <c r="P1135">
        <v>1</v>
      </c>
      <c r="Q1135">
        <v>1</v>
      </c>
      <c r="R1135">
        <v>0</v>
      </c>
      <c r="S1135">
        <v>44</v>
      </c>
      <c r="T1135">
        <v>3.5</v>
      </c>
      <c r="V1135">
        <v>70</v>
      </c>
      <c r="W1135">
        <v>166</v>
      </c>
    </row>
    <row r="1136" spans="1:23" x14ac:dyDescent="0.25">
      <c r="A1136" t="s">
        <v>125</v>
      </c>
      <c r="C1136" t="s">
        <v>30</v>
      </c>
      <c r="E1136">
        <v>25</v>
      </c>
      <c r="F1136">
        <v>67.129363999999995</v>
      </c>
      <c r="G1136">
        <v>1</v>
      </c>
      <c r="H1136">
        <v>1</v>
      </c>
      <c r="I1136" t="s">
        <v>27</v>
      </c>
      <c r="J1136" t="s">
        <v>28</v>
      </c>
      <c r="K1136" t="s">
        <v>28</v>
      </c>
      <c r="L1136" t="s">
        <v>28</v>
      </c>
      <c r="M1136" t="s">
        <v>28</v>
      </c>
      <c r="N1136">
        <v>1</v>
      </c>
      <c r="O1136">
        <v>0.5</v>
      </c>
      <c r="P1136">
        <v>2</v>
      </c>
      <c r="Q1136">
        <v>1</v>
      </c>
      <c r="R1136">
        <v>0</v>
      </c>
      <c r="S1136">
        <v>44</v>
      </c>
      <c r="T1136">
        <v>5.5</v>
      </c>
      <c r="V1136">
        <v>70</v>
      </c>
      <c r="W1136">
        <v>169</v>
      </c>
    </row>
    <row r="1137" spans="1:23" x14ac:dyDescent="0.25">
      <c r="A1137" t="s">
        <v>125</v>
      </c>
      <c r="C1137" t="s">
        <v>30</v>
      </c>
      <c r="E1137">
        <v>23</v>
      </c>
      <c r="F1137">
        <v>67.129363999999995</v>
      </c>
      <c r="G1137">
        <v>1</v>
      </c>
      <c r="H1137">
        <v>1</v>
      </c>
      <c r="I1137" t="s">
        <v>27</v>
      </c>
      <c r="J1137" t="s">
        <v>28</v>
      </c>
      <c r="K1137" t="s">
        <v>28</v>
      </c>
      <c r="L1137" t="s">
        <v>28</v>
      </c>
      <c r="M1137" t="s">
        <v>28</v>
      </c>
      <c r="N1137">
        <v>1</v>
      </c>
      <c r="O1137">
        <v>1</v>
      </c>
      <c r="P1137">
        <v>2</v>
      </c>
      <c r="Q1137">
        <v>1</v>
      </c>
      <c r="R1137">
        <v>1</v>
      </c>
      <c r="S1137">
        <v>44</v>
      </c>
      <c r="T1137">
        <v>7</v>
      </c>
      <c r="V1137">
        <v>70</v>
      </c>
      <c r="W1137">
        <v>171</v>
      </c>
    </row>
    <row r="1138" spans="1:23" x14ac:dyDescent="0.25">
      <c r="A1138" t="s">
        <v>125</v>
      </c>
      <c r="C1138" t="s">
        <v>30</v>
      </c>
      <c r="E1138">
        <v>23</v>
      </c>
      <c r="F1138">
        <v>67.129363999999995</v>
      </c>
      <c r="G1138">
        <v>1</v>
      </c>
      <c r="H1138">
        <v>1</v>
      </c>
      <c r="I1138" t="s">
        <v>27</v>
      </c>
      <c r="J1138" t="s">
        <v>28</v>
      </c>
      <c r="K1138" t="s">
        <v>28</v>
      </c>
      <c r="L1138" t="s">
        <v>28</v>
      </c>
      <c r="M1138" t="s">
        <v>28</v>
      </c>
      <c r="N1138">
        <v>2</v>
      </c>
      <c r="O1138">
        <v>1</v>
      </c>
      <c r="P1138">
        <v>2</v>
      </c>
      <c r="Q1138">
        <v>1</v>
      </c>
      <c r="R1138">
        <v>0</v>
      </c>
      <c r="S1138">
        <v>44</v>
      </c>
      <c r="T1138">
        <v>7</v>
      </c>
      <c r="V1138">
        <v>69</v>
      </c>
      <c r="W1138">
        <v>173</v>
      </c>
    </row>
    <row r="1139" spans="1:23" x14ac:dyDescent="0.25">
      <c r="A1139" t="s">
        <v>125</v>
      </c>
      <c r="C1139" t="s">
        <v>30</v>
      </c>
      <c r="E1139">
        <v>17</v>
      </c>
      <c r="F1139">
        <v>67.129363999999995</v>
      </c>
      <c r="G1139">
        <v>1</v>
      </c>
      <c r="H1139">
        <v>1</v>
      </c>
      <c r="I1139" t="s">
        <v>27</v>
      </c>
      <c r="J1139" t="s">
        <v>28</v>
      </c>
      <c r="K1139" t="s">
        <v>28</v>
      </c>
      <c r="L1139" t="s">
        <v>28</v>
      </c>
      <c r="M1139" t="s">
        <v>28</v>
      </c>
      <c r="N1139">
        <v>2</v>
      </c>
      <c r="O1139">
        <v>1</v>
      </c>
      <c r="P1139">
        <v>2</v>
      </c>
      <c r="Q1139">
        <v>1</v>
      </c>
      <c r="R1139">
        <v>1</v>
      </c>
      <c r="S1139">
        <v>44</v>
      </c>
      <c r="T1139">
        <v>8</v>
      </c>
      <c r="V1139">
        <v>69</v>
      </c>
      <c r="W1139">
        <v>172</v>
      </c>
    </row>
    <row r="1140" spans="1:23" x14ac:dyDescent="0.25">
      <c r="A1140" t="s">
        <v>125</v>
      </c>
      <c r="C1140" t="s">
        <v>30</v>
      </c>
      <c r="E1140">
        <v>10</v>
      </c>
      <c r="F1140">
        <v>67.129363999999995</v>
      </c>
      <c r="G1140">
        <v>2</v>
      </c>
      <c r="H1140">
        <v>2</v>
      </c>
      <c r="I1140" t="s">
        <v>27</v>
      </c>
      <c r="J1140" t="s">
        <v>28</v>
      </c>
      <c r="K1140" t="s">
        <v>28</v>
      </c>
      <c r="L1140" t="s">
        <v>28</v>
      </c>
      <c r="M1140" t="s">
        <v>28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44</v>
      </c>
      <c r="T1140">
        <v>11</v>
      </c>
      <c r="V1140">
        <v>69</v>
      </c>
      <c r="W1140">
        <v>179</v>
      </c>
    </row>
    <row r="1141" spans="1:23" x14ac:dyDescent="0.25">
      <c r="A1141" t="s">
        <v>1171</v>
      </c>
      <c r="C1141" t="s">
        <v>30</v>
      </c>
      <c r="E1141">
        <v>29</v>
      </c>
      <c r="F1141">
        <v>70.622860000000003</v>
      </c>
      <c r="G1141">
        <v>0.5</v>
      </c>
      <c r="H1141">
        <v>0</v>
      </c>
      <c r="I1141" t="s">
        <v>441</v>
      </c>
      <c r="J1141" t="s">
        <v>411</v>
      </c>
      <c r="K1141" t="s">
        <v>41</v>
      </c>
      <c r="L1141" t="s">
        <v>28</v>
      </c>
      <c r="M1141" t="s">
        <v>28</v>
      </c>
      <c r="N1141">
        <v>0.5</v>
      </c>
      <c r="O1141">
        <v>1</v>
      </c>
      <c r="P1141">
        <v>0.5</v>
      </c>
      <c r="Q1141">
        <v>0.5</v>
      </c>
      <c r="R1141">
        <v>1</v>
      </c>
      <c r="S1141">
        <v>33</v>
      </c>
      <c r="T1141">
        <v>3.5</v>
      </c>
      <c r="V1141">
        <v>70</v>
      </c>
      <c r="W1141">
        <v>171</v>
      </c>
    </row>
    <row r="1142" spans="1:23" x14ac:dyDescent="0.25">
      <c r="A1142" t="s">
        <v>274</v>
      </c>
      <c r="C1142" t="s">
        <v>26</v>
      </c>
      <c r="E1142">
        <v>30</v>
      </c>
      <c r="F1142">
        <v>56.353183999999999</v>
      </c>
      <c r="G1142">
        <v>0</v>
      </c>
      <c r="H1142">
        <v>0</v>
      </c>
      <c r="I1142" t="s">
        <v>34</v>
      </c>
      <c r="J1142" t="s">
        <v>28</v>
      </c>
      <c r="K1142" t="s">
        <v>28</v>
      </c>
      <c r="L1142" t="s">
        <v>28</v>
      </c>
      <c r="M1142" t="s">
        <v>28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33</v>
      </c>
      <c r="T1142">
        <v>0</v>
      </c>
      <c r="W1142">
        <v>154</v>
      </c>
    </row>
    <row r="1143" spans="1:23" x14ac:dyDescent="0.25">
      <c r="A1143" t="s">
        <v>274</v>
      </c>
      <c r="C1143" t="s">
        <v>26</v>
      </c>
      <c r="E1143">
        <v>30</v>
      </c>
      <c r="F1143">
        <v>56.353183999999999</v>
      </c>
      <c r="G1143">
        <v>0</v>
      </c>
      <c r="H1143">
        <v>0</v>
      </c>
      <c r="I1143" t="s">
        <v>34</v>
      </c>
      <c r="J1143" t="s">
        <v>28</v>
      </c>
      <c r="K1143" t="s">
        <v>28</v>
      </c>
      <c r="L1143" t="s">
        <v>28</v>
      </c>
      <c r="M1143" t="s">
        <v>28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33</v>
      </c>
      <c r="T1143">
        <v>0</v>
      </c>
      <c r="W1143">
        <v>154</v>
      </c>
    </row>
    <row r="1144" spans="1:23" x14ac:dyDescent="0.25">
      <c r="A1144" t="s">
        <v>274</v>
      </c>
      <c r="C1144" t="s">
        <v>26</v>
      </c>
      <c r="E1144">
        <v>28</v>
      </c>
      <c r="F1144">
        <v>56.353183999999999</v>
      </c>
      <c r="G1144">
        <v>0</v>
      </c>
      <c r="H1144">
        <v>0</v>
      </c>
      <c r="I1144" t="s">
        <v>34</v>
      </c>
      <c r="J1144" t="s">
        <v>28</v>
      </c>
      <c r="K1144" t="s">
        <v>28</v>
      </c>
      <c r="L1144" t="s">
        <v>28</v>
      </c>
      <c r="M1144" t="s">
        <v>28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33</v>
      </c>
      <c r="T1144">
        <v>0</v>
      </c>
      <c r="W1144">
        <v>154</v>
      </c>
    </row>
    <row r="1145" spans="1:23" x14ac:dyDescent="0.25">
      <c r="A1145" t="s">
        <v>274</v>
      </c>
      <c r="C1145" t="s">
        <v>26</v>
      </c>
      <c r="E1145">
        <v>30</v>
      </c>
      <c r="F1145">
        <v>56.353183999999999</v>
      </c>
      <c r="G1145">
        <v>0</v>
      </c>
      <c r="H1145">
        <v>0</v>
      </c>
      <c r="I1145" t="s">
        <v>34</v>
      </c>
      <c r="J1145" t="s">
        <v>28</v>
      </c>
      <c r="K1145" t="s">
        <v>28</v>
      </c>
      <c r="L1145" t="s">
        <v>28</v>
      </c>
      <c r="M1145" t="s">
        <v>28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33</v>
      </c>
      <c r="T1145">
        <v>0</v>
      </c>
    </row>
    <row r="1146" spans="1:23" x14ac:dyDescent="0.25">
      <c r="A1146" t="s">
        <v>274</v>
      </c>
      <c r="C1146" t="s">
        <v>26</v>
      </c>
      <c r="E1146">
        <v>30</v>
      </c>
      <c r="F1146">
        <v>56.353183999999999</v>
      </c>
      <c r="G1146">
        <v>0</v>
      </c>
      <c r="H1146">
        <v>0</v>
      </c>
      <c r="I1146" t="s">
        <v>34</v>
      </c>
      <c r="J1146" t="s">
        <v>88</v>
      </c>
      <c r="K1146" t="s">
        <v>28</v>
      </c>
      <c r="L1146" t="s">
        <v>28</v>
      </c>
      <c r="M1146" t="s">
        <v>28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33</v>
      </c>
      <c r="T1146">
        <v>0</v>
      </c>
      <c r="W1146">
        <v>162</v>
      </c>
    </row>
    <row r="1147" spans="1:23" x14ac:dyDescent="0.25">
      <c r="A1147" t="s">
        <v>274</v>
      </c>
      <c r="C1147" t="s">
        <v>26</v>
      </c>
      <c r="E1147">
        <v>29</v>
      </c>
      <c r="F1147">
        <v>56.353183999999999</v>
      </c>
      <c r="G1147">
        <v>0</v>
      </c>
      <c r="H1147">
        <v>0</v>
      </c>
      <c r="I1147" t="s">
        <v>34</v>
      </c>
      <c r="J1147" t="s">
        <v>28</v>
      </c>
      <c r="K1147" t="s">
        <v>28</v>
      </c>
      <c r="L1147" t="s">
        <v>28</v>
      </c>
      <c r="M1147" t="s">
        <v>28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33</v>
      </c>
      <c r="T1147">
        <v>0</v>
      </c>
      <c r="W1147">
        <v>155</v>
      </c>
    </row>
    <row r="1148" spans="1:23" x14ac:dyDescent="0.25">
      <c r="A1148" t="s">
        <v>274</v>
      </c>
      <c r="C1148" t="s">
        <v>26</v>
      </c>
      <c r="E1148">
        <v>30</v>
      </c>
      <c r="F1148">
        <v>56.353183999999999</v>
      </c>
      <c r="G1148">
        <v>0</v>
      </c>
      <c r="H1148">
        <v>0</v>
      </c>
      <c r="I1148" t="s">
        <v>34</v>
      </c>
      <c r="J1148" t="s">
        <v>28</v>
      </c>
      <c r="K1148" t="s">
        <v>28</v>
      </c>
      <c r="L1148" t="s">
        <v>28</v>
      </c>
      <c r="M1148" t="s">
        <v>28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33</v>
      </c>
      <c r="T1148">
        <v>0</v>
      </c>
      <c r="V1148">
        <v>63</v>
      </c>
      <c r="W1148">
        <v>160</v>
      </c>
    </row>
    <row r="1149" spans="1:23" x14ac:dyDescent="0.25">
      <c r="A1149" t="s">
        <v>274</v>
      </c>
      <c r="C1149" t="s">
        <v>26</v>
      </c>
      <c r="E1149">
        <v>29</v>
      </c>
      <c r="F1149">
        <v>56.353183999999999</v>
      </c>
      <c r="G1149">
        <v>0</v>
      </c>
      <c r="H1149">
        <v>0</v>
      </c>
      <c r="I1149" t="s">
        <v>34</v>
      </c>
      <c r="J1149" t="s">
        <v>28</v>
      </c>
      <c r="K1149" t="s">
        <v>28</v>
      </c>
      <c r="L1149" t="s">
        <v>28</v>
      </c>
      <c r="M1149" t="s">
        <v>28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33</v>
      </c>
      <c r="T1149">
        <v>0</v>
      </c>
      <c r="V1149">
        <v>63</v>
      </c>
      <c r="W1149">
        <v>171</v>
      </c>
    </row>
    <row r="1150" spans="1:23" x14ac:dyDescent="0.25">
      <c r="A1150" t="s">
        <v>274</v>
      </c>
      <c r="C1150" t="s">
        <v>26</v>
      </c>
      <c r="E1150">
        <v>30</v>
      </c>
      <c r="F1150">
        <v>56.353183999999999</v>
      </c>
      <c r="G1150">
        <v>0</v>
      </c>
      <c r="H1150">
        <v>0</v>
      </c>
      <c r="I1150" t="s">
        <v>34</v>
      </c>
      <c r="J1150" t="s">
        <v>28</v>
      </c>
      <c r="K1150" t="s">
        <v>28</v>
      </c>
      <c r="L1150" t="s">
        <v>28</v>
      </c>
      <c r="M1150" t="s">
        <v>28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33</v>
      </c>
      <c r="T1150">
        <v>0</v>
      </c>
      <c r="V1150">
        <v>63</v>
      </c>
      <c r="W1150">
        <v>156</v>
      </c>
    </row>
    <row r="1151" spans="1:23" x14ac:dyDescent="0.25">
      <c r="A1151" t="s">
        <v>274</v>
      </c>
      <c r="C1151" t="s">
        <v>26</v>
      </c>
      <c r="E1151">
        <v>30</v>
      </c>
      <c r="F1151">
        <v>56.353183999999999</v>
      </c>
      <c r="G1151">
        <v>0</v>
      </c>
      <c r="H1151">
        <v>0</v>
      </c>
      <c r="I1151" t="s">
        <v>34</v>
      </c>
      <c r="J1151" t="s">
        <v>28</v>
      </c>
      <c r="K1151" t="s">
        <v>28</v>
      </c>
      <c r="L1151" t="s">
        <v>28</v>
      </c>
      <c r="M1151" t="s">
        <v>28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33</v>
      </c>
      <c r="T1151">
        <v>0</v>
      </c>
      <c r="V1151">
        <v>62</v>
      </c>
      <c r="W1151">
        <v>161</v>
      </c>
    </row>
    <row r="1152" spans="1:23" x14ac:dyDescent="0.25">
      <c r="A1152" t="s">
        <v>274</v>
      </c>
      <c r="C1152" t="s">
        <v>26</v>
      </c>
      <c r="E1152">
        <v>30</v>
      </c>
      <c r="F1152">
        <v>56.353183999999999</v>
      </c>
      <c r="G1152">
        <v>0</v>
      </c>
      <c r="H1152">
        <v>0</v>
      </c>
      <c r="I1152" t="s">
        <v>34</v>
      </c>
      <c r="J1152" t="s">
        <v>28</v>
      </c>
      <c r="K1152" t="s">
        <v>28</v>
      </c>
      <c r="L1152" t="s">
        <v>28</v>
      </c>
      <c r="M1152" t="s">
        <v>28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33</v>
      </c>
      <c r="T1152">
        <v>0</v>
      </c>
      <c r="V1152">
        <v>62</v>
      </c>
      <c r="W1152">
        <v>147</v>
      </c>
    </row>
    <row r="1153" spans="1:23" x14ac:dyDescent="0.25">
      <c r="A1153" t="s">
        <v>274</v>
      </c>
      <c r="C1153" t="s">
        <v>26</v>
      </c>
      <c r="E1153">
        <v>30</v>
      </c>
      <c r="F1153">
        <v>56.353183999999999</v>
      </c>
      <c r="G1153">
        <v>0</v>
      </c>
      <c r="H1153">
        <v>0</v>
      </c>
      <c r="I1153" t="s">
        <v>34</v>
      </c>
      <c r="J1153" t="s">
        <v>28</v>
      </c>
      <c r="K1153" t="s">
        <v>28</v>
      </c>
      <c r="L1153" t="s">
        <v>28</v>
      </c>
      <c r="M1153" t="s">
        <v>28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33</v>
      </c>
      <c r="T1153">
        <v>0</v>
      </c>
      <c r="V1153">
        <v>63</v>
      </c>
      <c r="W1153">
        <v>150</v>
      </c>
    </row>
    <row r="1154" spans="1:23" x14ac:dyDescent="0.25">
      <c r="A1154" t="s">
        <v>274</v>
      </c>
      <c r="C1154" t="s">
        <v>26</v>
      </c>
      <c r="E1154">
        <v>30</v>
      </c>
      <c r="F1154">
        <v>56.353183999999999</v>
      </c>
      <c r="G1154">
        <v>0</v>
      </c>
      <c r="H1154">
        <v>0</v>
      </c>
      <c r="I1154" t="s">
        <v>34</v>
      </c>
      <c r="J1154" t="s">
        <v>28</v>
      </c>
      <c r="K1154" t="s">
        <v>28</v>
      </c>
      <c r="L1154" t="s">
        <v>28</v>
      </c>
      <c r="M1154" t="s">
        <v>28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33</v>
      </c>
      <c r="T1154">
        <v>0</v>
      </c>
      <c r="V1154">
        <v>62</v>
      </c>
      <c r="W1154">
        <v>153</v>
      </c>
    </row>
    <row r="1155" spans="1:23" x14ac:dyDescent="0.25">
      <c r="A1155" t="s">
        <v>274</v>
      </c>
      <c r="C1155" t="s">
        <v>26</v>
      </c>
      <c r="E1155">
        <v>29</v>
      </c>
      <c r="F1155">
        <v>56.353183999999999</v>
      </c>
      <c r="G1155">
        <v>0</v>
      </c>
      <c r="H1155">
        <v>0</v>
      </c>
      <c r="I1155" t="s">
        <v>34</v>
      </c>
      <c r="J1155" t="s">
        <v>28</v>
      </c>
      <c r="K1155" t="s">
        <v>28</v>
      </c>
      <c r="L1155" t="s">
        <v>28</v>
      </c>
      <c r="M1155" t="s">
        <v>28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33</v>
      </c>
      <c r="T1155">
        <v>0</v>
      </c>
      <c r="V1155">
        <v>62</v>
      </c>
      <c r="W1155">
        <v>155</v>
      </c>
    </row>
    <row r="1156" spans="1:23" x14ac:dyDescent="0.25">
      <c r="A1156" t="s">
        <v>274</v>
      </c>
      <c r="C1156" t="s">
        <v>26</v>
      </c>
      <c r="E1156">
        <v>30</v>
      </c>
      <c r="F1156">
        <v>56.353183999999999</v>
      </c>
      <c r="G1156">
        <v>0</v>
      </c>
      <c r="H1156">
        <v>0</v>
      </c>
      <c r="I1156" t="s">
        <v>34</v>
      </c>
      <c r="J1156" t="s">
        <v>28</v>
      </c>
      <c r="K1156" t="s">
        <v>28</v>
      </c>
      <c r="L1156" t="s">
        <v>28</v>
      </c>
      <c r="M1156" t="s">
        <v>28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33</v>
      </c>
      <c r="T1156">
        <v>0</v>
      </c>
      <c r="V1156">
        <v>63</v>
      </c>
      <c r="W1156">
        <v>158</v>
      </c>
    </row>
    <row r="1157" spans="1:23" x14ac:dyDescent="0.25">
      <c r="A1157" t="s">
        <v>274</v>
      </c>
      <c r="C1157" t="s">
        <v>26</v>
      </c>
      <c r="E1157">
        <v>29</v>
      </c>
      <c r="F1157">
        <v>56.353183999999999</v>
      </c>
      <c r="G1157">
        <v>0</v>
      </c>
      <c r="H1157">
        <v>0</v>
      </c>
      <c r="I1157" t="s">
        <v>34</v>
      </c>
      <c r="J1157" t="s">
        <v>28</v>
      </c>
      <c r="K1157" t="s">
        <v>28</v>
      </c>
      <c r="L1157" t="s">
        <v>28</v>
      </c>
      <c r="M1157" t="s">
        <v>28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33</v>
      </c>
      <c r="T1157">
        <v>0</v>
      </c>
      <c r="V1157">
        <v>63</v>
      </c>
      <c r="W1157">
        <v>157</v>
      </c>
    </row>
    <row r="1158" spans="1:23" x14ac:dyDescent="0.25">
      <c r="A1158" t="s">
        <v>274</v>
      </c>
      <c r="C1158" t="s">
        <v>26</v>
      </c>
      <c r="E1158">
        <v>30</v>
      </c>
      <c r="F1158">
        <v>56.353183999999999</v>
      </c>
      <c r="G1158">
        <v>0</v>
      </c>
      <c r="H1158">
        <v>0</v>
      </c>
      <c r="I1158" t="s">
        <v>34</v>
      </c>
      <c r="J1158" t="s">
        <v>28</v>
      </c>
      <c r="K1158" t="s">
        <v>28</v>
      </c>
      <c r="L1158" t="s">
        <v>28</v>
      </c>
      <c r="M1158" t="s">
        <v>28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33</v>
      </c>
      <c r="T1158">
        <v>0</v>
      </c>
      <c r="V1158">
        <v>62</v>
      </c>
      <c r="W1158">
        <v>138</v>
      </c>
    </row>
    <row r="1159" spans="1:23" x14ac:dyDescent="0.25">
      <c r="A1159" t="s">
        <v>274</v>
      </c>
      <c r="C1159" t="s">
        <v>26</v>
      </c>
      <c r="E1159">
        <v>29</v>
      </c>
      <c r="F1159">
        <v>56.353183999999999</v>
      </c>
      <c r="G1159">
        <v>0</v>
      </c>
      <c r="H1159">
        <v>0</v>
      </c>
      <c r="I1159" t="s">
        <v>34</v>
      </c>
      <c r="J1159" t="s">
        <v>28</v>
      </c>
      <c r="K1159" t="s">
        <v>28</v>
      </c>
      <c r="L1159" t="s">
        <v>28</v>
      </c>
      <c r="M1159" t="s">
        <v>28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33</v>
      </c>
      <c r="T1159">
        <v>0</v>
      </c>
    </row>
    <row r="1160" spans="1:23" x14ac:dyDescent="0.25">
      <c r="A1160" t="s">
        <v>1147</v>
      </c>
      <c r="C1160" t="s">
        <v>30</v>
      </c>
      <c r="E1160">
        <v>25</v>
      </c>
      <c r="F1160">
        <v>78.466804999999994</v>
      </c>
      <c r="G1160">
        <v>0.5</v>
      </c>
      <c r="H1160">
        <v>0.5</v>
      </c>
      <c r="I1160" t="s">
        <v>27</v>
      </c>
      <c r="J1160" t="s">
        <v>28</v>
      </c>
      <c r="K1160" t="s">
        <v>28</v>
      </c>
      <c r="L1160" t="s">
        <v>28</v>
      </c>
      <c r="M1160" t="s">
        <v>28</v>
      </c>
      <c r="N1160">
        <v>0.5</v>
      </c>
      <c r="O1160">
        <v>1</v>
      </c>
      <c r="P1160">
        <v>1</v>
      </c>
      <c r="Q1160">
        <v>1</v>
      </c>
      <c r="R1160">
        <v>0</v>
      </c>
      <c r="S1160">
        <v>34</v>
      </c>
      <c r="T1160">
        <v>4</v>
      </c>
      <c r="V1160">
        <v>69</v>
      </c>
      <c r="W1160">
        <v>156</v>
      </c>
    </row>
    <row r="1161" spans="1:23" x14ac:dyDescent="0.25">
      <c r="A1161" t="s">
        <v>586</v>
      </c>
      <c r="C1161" t="s">
        <v>30</v>
      </c>
      <c r="E1161">
        <v>26</v>
      </c>
      <c r="F1161">
        <v>77.336074999999994</v>
      </c>
      <c r="G1161">
        <v>0.5</v>
      </c>
      <c r="H1161">
        <v>0</v>
      </c>
      <c r="I1161" t="s">
        <v>52</v>
      </c>
      <c r="J1161" t="s">
        <v>41</v>
      </c>
      <c r="K1161" t="s">
        <v>28</v>
      </c>
      <c r="L1161" t="s">
        <v>28</v>
      </c>
      <c r="M1161" t="s">
        <v>28</v>
      </c>
      <c r="N1161">
        <v>0</v>
      </c>
      <c r="O1161">
        <v>0</v>
      </c>
      <c r="P1161">
        <v>0.5</v>
      </c>
      <c r="Q1161">
        <v>0</v>
      </c>
      <c r="R1161">
        <v>0</v>
      </c>
      <c r="S1161">
        <v>24</v>
      </c>
      <c r="T1161">
        <v>0.5</v>
      </c>
      <c r="V1161">
        <v>70</v>
      </c>
      <c r="W1161">
        <v>162</v>
      </c>
    </row>
    <row r="1162" spans="1:23" x14ac:dyDescent="0.25">
      <c r="A1162" t="s">
        <v>586</v>
      </c>
      <c r="C1162" t="s">
        <v>30</v>
      </c>
      <c r="E1162">
        <v>29</v>
      </c>
      <c r="F1162">
        <v>77.336074999999994</v>
      </c>
      <c r="G1162">
        <v>0</v>
      </c>
      <c r="H1162">
        <v>0</v>
      </c>
      <c r="I1162" t="s">
        <v>34</v>
      </c>
      <c r="J1162" t="s">
        <v>41</v>
      </c>
      <c r="K1162" t="s">
        <v>28</v>
      </c>
      <c r="L1162" t="s">
        <v>28</v>
      </c>
      <c r="M1162" t="s">
        <v>28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24</v>
      </c>
      <c r="T1162">
        <v>0</v>
      </c>
      <c r="V1162">
        <v>67</v>
      </c>
      <c r="W1162">
        <v>170</v>
      </c>
    </row>
    <row r="1163" spans="1:23" x14ac:dyDescent="0.25">
      <c r="A1163" t="s">
        <v>586</v>
      </c>
      <c r="C1163" t="s">
        <v>30</v>
      </c>
      <c r="E1163">
        <v>28</v>
      </c>
      <c r="F1163">
        <v>77.336074999999994</v>
      </c>
      <c r="G1163">
        <v>0.5</v>
      </c>
      <c r="H1163">
        <v>0</v>
      </c>
      <c r="I1163" t="s">
        <v>52</v>
      </c>
      <c r="J1163" t="s">
        <v>41</v>
      </c>
      <c r="K1163" t="s">
        <v>28</v>
      </c>
      <c r="L1163" t="s">
        <v>28</v>
      </c>
      <c r="M1163" t="s">
        <v>28</v>
      </c>
      <c r="N1163">
        <v>0</v>
      </c>
      <c r="O1163">
        <v>0.5</v>
      </c>
      <c r="P1163">
        <v>0.5</v>
      </c>
      <c r="Q1163">
        <v>0</v>
      </c>
      <c r="R1163">
        <v>0</v>
      </c>
      <c r="S1163">
        <v>24</v>
      </c>
      <c r="T1163">
        <v>1</v>
      </c>
      <c r="V1163">
        <v>69</v>
      </c>
      <c r="W1163">
        <v>171</v>
      </c>
    </row>
    <row r="1164" spans="1:23" x14ac:dyDescent="0.25">
      <c r="A1164" t="s">
        <v>586</v>
      </c>
      <c r="C1164" t="s">
        <v>30</v>
      </c>
      <c r="E1164">
        <v>29</v>
      </c>
      <c r="F1164">
        <v>77.336074999999994</v>
      </c>
      <c r="G1164">
        <v>0</v>
      </c>
      <c r="H1164">
        <v>0</v>
      </c>
      <c r="I1164" t="s">
        <v>34</v>
      </c>
      <c r="J1164" t="s">
        <v>41</v>
      </c>
      <c r="K1164" t="s">
        <v>28</v>
      </c>
      <c r="L1164" t="s">
        <v>28</v>
      </c>
      <c r="M1164" t="s">
        <v>28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24</v>
      </c>
      <c r="T1164">
        <v>0</v>
      </c>
      <c r="V1164">
        <v>69</v>
      </c>
      <c r="W1164">
        <v>167</v>
      </c>
    </row>
    <row r="1165" spans="1:23" x14ac:dyDescent="0.25">
      <c r="A1165" t="s">
        <v>586</v>
      </c>
      <c r="C1165" t="s">
        <v>30</v>
      </c>
      <c r="E1165">
        <v>30</v>
      </c>
      <c r="F1165">
        <v>77.336074999999994</v>
      </c>
      <c r="G1165">
        <v>0</v>
      </c>
      <c r="H1165">
        <v>0</v>
      </c>
      <c r="I1165" t="s">
        <v>34</v>
      </c>
      <c r="J1165" t="s">
        <v>28</v>
      </c>
      <c r="K1165" t="s">
        <v>28</v>
      </c>
      <c r="L1165" t="s">
        <v>28</v>
      </c>
      <c r="M1165" t="s">
        <v>28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24</v>
      </c>
      <c r="T1165">
        <v>0</v>
      </c>
      <c r="V1165">
        <v>67</v>
      </c>
      <c r="W1165">
        <v>165</v>
      </c>
    </row>
    <row r="1166" spans="1:23" x14ac:dyDescent="0.25">
      <c r="A1166" t="s">
        <v>586</v>
      </c>
      <c r="C1166" t="s">
        <v>30</v>
      </c>
      <c r="E1166">
        <v>30</v>
      </c>
      <c r="F1166">
        <v>77.336074999999994</v>
      </c>
      <c r="G1166">
        <v>0.5</v>
      </c>
      <c r="H1166">
        <v>0</v>
      </c>
      <c r="I1166" t="s">
        <v>52</v>
      </c>
      <c r="J1166" t="s">
        <v>41</v>
      </c>
      <c r="K1166" t="s">
        <v>28</v>
      </c>
      <c r="L1166" t="s">
        <v>28</v>
      </c>
      <c r="M1166" t="s">
        <v>28</v>
      </c>
      <c r="N1166">
        <v>0.5</v>
      </c>
      <c r="O1166">
        <v>0.5</v>
      </c>
      <c r="P1166">
        <v>0.5</v>
      </c>
      <c r="Q1166">
        <v>0</v>
      </c>
      <c r="R1166">
        <v>0</v>
      </c>
      <c r="S1166">
        <v>24</v>
      </c>
      <c r="T1166">
        <v>1.5</v>
      </c>
      <c r="V1166">
        <v>69</v>
      </c>
      <c r="W1166">
        <v>171</v>
      </c>
    </row>
    <row r="1167" spans="1:23" x14ac:dyDescent="0.25">
      <c r="A1167" t="s">
        <v>586</v>
      </c>
      <c r="C1167" t="s">
        <v>30</v>
      </c>
      <c r="E1167">
        <v>28</v>
      </c>
      <c r="F1167">
        <v>77.336074999999994</v>
      </c>
      <c r="G1167">
        <v>0</v>
      </c>
      <c r="H1167">
        <v>0</v>
      </c>
      <c r="I1167" t="s">
        <v>34</v>
      </c>
      <c r="J1167" t="s">
        <v>41</v>
      </c>
      <c r="K1167" t="s">
        <v>116</v>
      </c>
      <c r="L1167" t="s">
        <v>28</v>
      </c>
      <c r="M1167" t="s">
        <v>28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24</v>
      </c>
      <c r="T1167">
        <v>0</v>
      </c>
      <c r="V1167">
        <v>69</v>
      </c>
      <c r="W1167">
        <v>172</v>
      </c>
    </row>
    <row r="1168" spans="1:23" x14ac:dyDescent="0.25">
      <c r="A1168" t="s">
        <v>586</v>
      </c>
      <c r="C1168" t="s">
        <v>30</v>
      </c>
      <c r="E1168">
        <v>30</v>
      </c>
      <c r="F1168">
        <v>77.336074999999994</v>
      </c>
      <c r="G1168">
        <v>0</v>
      </c>
      <c r="H1168">
        <v>0</v>
      </c>
      <c r="I1168" t="s">
        <v>34</v>
      </c>
      <c r="J1168" t="s">
        <v>28</v>
      </c>
      <c r="K1168" t="s">
        <v>28</v>
      </c>
      <c r="L1168" t="s">
        <v>28</v>
      </c>
      <c r="M1168" t="s">
        <v>28</v>
      </c>
      <c r="N1168">
        <v>0</v>
      </c>
      <c r="O1168">
        <v>0.5</v>
      </c>
      <c r="P1168">
        <v>0</v>
      </c>
      <c r="Q1168">
        <v>0</v>
      </c>
      <c r="R1168">
        <v>0</v>
      </c>
      <c r="S1168">
        <v>24</v>
      </c>
      <c r="T1168">
        <v>0.5</v>
      </c>
      <c r="V1168">
        <v>68</v>
      </c>
      <c r="W1168">
        <v>172</v>
      </c>
    </row>
    <row r="1169" spans="1:23" x14ac:dyDescent="0.25">
      <c r="A1169" t="s">
        <v>586</v>
      </c>
      <c r="C1169" t="s">
        <v>30</v>
      </c>
      <c r="E1169">
        <v>27</v>
      </c>
      <c r="F1169">
        <v>77.336074999999994</v>
      </c>
      <c r="G1169">
        <v>0.5</v>
      </c>
      <c r="H1169">
        <v>0</v>
      </c>
      <c r="I1169" t="s">
        <v>52</v>
      </c>
      <c r="J1169" t="s">
        <v>41</v>
      </c>
      <c r="K1169" t="s">
        <v>28</v>
      </c>
      <c r="L1169" t="s">
        <v>28</v>
      </c>
      <c r="M1169" t="s">
        <v>28</v>
      </c>
      <c r="N1169">
        <v>0</v>
      </c>
      <c r="O1169">
        <v>0.5</v>
      </c>
      <c r="P1169">
        <v>0.5</v>
      </c>
      <c r="Q1169">
        <v>0</v>
      </c>
      <c r="R1169">
        <v>0</v>
      </c>
      <c r="S1169">
        <v>24</v>
      </c>
      <c r="T1169">
        <v>1</v>
      </c>
      <c r="V1169">
        <v>68</v>
      </c>
      <c r="W1169">
        <v>161</v>
      </c>
    </row>
    <row r="1170" spans="1:23" x14ac:dyDescent="0.25">
      <c r="A1170" t="s">
        <v>833</v>
      </c>
      <c r="C1170" t="s">
        <v>26</v>
      </c>
      <c r="E1170">
        <v>30</v>
      </c>
      <c r="F1170">
        <v>58.850099999999998</v>
      </c>
      <c r="G1170">
        <v>0</v>
      </c>
      <c r="H1170">
        <v>0</v>
      </c>
      <c r="I1170" t="s">
        <v>34</v>
      </c>
      <c r="J1170" t="s">
        <v>28</v>
      </c>
      <c r="K1170" t="s">
        <v>28</v>
      </c>
      <c r="L1170" t="s">
        <v>28</v>
      </c>
      <c r="M1170" t="s">
        <v>28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44</v>
      </c>
      <c r="T1170">
        <v>0</v>
      </c>
    </row>
    <row r="1171" spans="1:23" x14ac:dyDescent="0.25">
      <c r="A1171" t="s">
        <v>833</v>
      </c>
      <c r="C1171" t="s">
        <v>26</v>
      </c>
      <c r="E1171">
        <v>30</v>
      </c>
      <c r="F1171">
        <v>58.850099999999998</v>
      </c>
      <c r="G1171">
        <v>0</v>
      </c>
      <c r="H1171">
        <v>0</v>
      </c>
      <c r="I1171" t="s">
        <v>34</v>
      </c>
      <c r="J1171" t="s">
        <v>42</v>
      </c>
      <c r="K1171" t="s">
        <v>28</v>
      </c>
      <c r="L1171" t="s">
        <v>28</v>
      </c>
      <c r="M1171" t="s">
        <v>28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44</v>
      </c>
      <c r="T1171">
        <v>0</v>
      </c>
      <c r="V1171">
        <v>64</v>
      </c>
      <c r="W1171">
        <v>152</v>
      </c>
    </row>
    <row r="1172" spans="1:23" x14ac:dyDescent="0.25">
      <c r="A1172" t="s">
        <v>613</v>
      </c>
      <c r="C1172" t="s">
        <v>30</v>
      </c>
      <c r="E1172">
        <v>30</v>
      </c>
      <c r="F1172">
        <v>64.060233999999994</v>
      </c>
      <c r="G1172">
        <v>0</v>
      </c>
      <c r="H1172">
        <v>0</v>
      </c>
      <c r="I1172" t="s">
        <v>34</v>
      </c>
      <c r="J1172" t="s">
        <v>28</v>
      </c>
      <c r="K1172" t="s">
        <v>28</v>
      </c>
      <c r="L1172" t="s">
        <v>28</v>
      </c>
      <c r="M1172" t="s">
        <v>28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33</v>
      </c>
      <c r="T1172">
        <v>0</v>
      </c>
      <c r="V1172">
        <v>69</v>
      </c>
      <c r="W1172">
        <v>166</v>
      </c>
    </row>
    <row r="1173" spans="1:23" x14ac:dyDescent="0.25">
      <c r="A1173" t="s">
        <v>613</v>
      </c>
      <c r="C1173" t="s">
        <v>30</v>
      </c>
      <c r="E1173">
        <v>30</v>
      </c>
      <c r="F1173">
        <v>64.060233999999994</v>
      </c>
      <c r="G1173">
        <v>0</v>
      </c>
      <c r="H1173">
        <v>0</v>
      </c>
      <c r="I1173" t="s">
        <v>34</v>
      </c>
      <c r="J1173" t="s">
        <v>28</v>
      </c>
      <c r="K1173" t="s">
        <v>28</v>
      </c>
      <c r="L1173" t="s">
        <v>28</v>
      </c>
      <c r="M1173" t="s">
        <v>28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33</v>
      </c>
      <c r="T1173">
        <v>0</v>
      </c>
      <c r="V1173">
        <v>69</v>
      </c>
      <c r="W1173">
        <v>164</v>
      </c>
    </row>
    <row r="1174" spans="1:23" x14ac:dyDescent="0.25">
      <c r="A1174" t="s">
        <v>613</v>
      </c>
      <c r="C1174" t="s">
        <v>30</v>
      </c>
      <c r="E1174">
        <v>30</v>
      </c>
      <c r="F1174">
        <v>64.060233999999994</v>
      </c>
      <c r="G1174">
        <v>0</v>
      </c>
      <c r="H1174">
        <v>0</v>
      </c>
      <c r="I1174" t="s">
        <v>34</v>
      </c>
      <c r="J1174" t="s">
        <v>28</v>
      </c>
      <c r="K1174" t="s">
        <v>28</v>
      </c>
      <c r="L1174" t="s">
        <v>28</v>
      </c>
      <c r="M1174" t="s">
        <v>28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33</v>
      </c>
      <c r="T1174">
        <v>0</v>
      </c>
      <c r="V1174">
        <v>69</v>
      </c>
      <c r="W1174">
        <v>162</v>
      </c>
    </row>
    <row r="1175" spans="1:23" x14ac:dyDescent="0.25">
      <c r="A1175" t="s">
        <v>613</v>
      </c>
      <c r="C1175" t="s">
        <v>30</v>
      </c>
      <c r="E1175">
        <v>30</v>
      </c>
      <c r="F1175">
        <v>64.060233999999994</v>
      </c>
      <c r="G1175">
        <v>0</v>
      </c>
      <c r="H1175">
        <v>0</v>
      </c>
      <c r="I1175" t="s">
        <v>34</v>
      </c>
      <c r="J1175" t="s">
        <v>28</v>
      </c>
      <c r="K1175" t="s">
        <v>28</v>
      </c>
      <c r="L1175" t="s">
        <v>28</v>
      </c>
      <c r="M1175" t="s">
        <v>28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33</v>
      </c>
      <c r="T1175">
        <v>0</v>
      </c>
    </row>
    <row r="1176" spans="1:23" x14ac:dyDescent="0.25">
      <c r="A1176" t="s">
        <v>1159</v>
      </c>
      <c r="C1176" t="s">
        <v>26</v>
      </c>
      <c r="E1176">
        <v>30</v>
      </c>
      <c r="F1176">
        <v>59.849420000000002</v>
      </c>
      <c r="G1176">
        <v>0</v>
      </c>
      <c r="H1176">
        <v>0</v>
      </c>
      <c r="I1176" t="s">
        <v>34</v>
      </c>
      <c r="J1176" t="s">
        <v>28</v>
      </c>
      <c r="K1176" t="s">
        <v>28</v>
      </c>
      <c r="L1176" t="s">
        <v>28</v>
      </c>
      <c r="M1176" t="s">
        <v>28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33</v>
      </c>
      <c r="T1176">
        <v>0</v>
      </c>
      <c r="V1176">
        <v>66</v>
      </c>
      <c r="W1176">
        <v>133</v>
      </c>
    </row>
    <row r="1177" spans="1:23" x14ac:dyDescent="0.25">
      <c r="A1177" t="s">
        <v>1159</v>
      </c>
      <c r="C1177" t="s">
        <v>26</v>
      </c>
      <c r="E1177">
        <v>29</v>
      </c>
      <c r="F1177">
        <v>59.849420000000002</v>
      </c>
      <c r="G1177">
        <v>0</v>
      </c>
      <c r="H1177">
        <v>0</v>
      </c>
      <c r="I1177" t="s">
        <v>34</v>
      </c>
      <c r="J1177" t="s">
        <v>41</v>
      </c>
      <c r="K1177" t="s">
        <v>28</v>
      </c>
      <c r="L1177" t="s">
        <v>28</v>
      </c>
      <c r="M1177" t="s">
        <v>28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33</v>
      </c>
      <c r="T1177">
        <v>0</v>
      </c>
      <c r="V1177">
        <v>66</v>
      </c>
      <c r="W1177">
        <v>144</v>
      </c>
    </row>
    <row r="1178" spans="1:23" x14ac:dyDescent="0.25">
      <c r="A1178" t="s">
        <v>719</v>
      </c>
      <c r="C1178" t="s">
        <v>30</v>
      </c>
      <c r="E1178">
        <v>30</v>
      </c>
      <c r="F1178">
        <v>51.479810000000001</v>
      </c>
      <c r="G1178">
        <v>0</v>
      </c>
      <c r="H1178">
        <v>0</v>
      </c>
      <c r="I1178" t="s">
        <v>34</v>
      </c>
      <c r="J1178" t="s">
        <v>28</v>
      </c>
      <c r="K1178" t="s">
        <v>28</v>
      </c>
      <c r="L1178" t="s">
        <v>28</v>
      </c>
      <c r="M1178" t="s">
        <v>28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33</v>
      </c>
      <c r="T1178">
        <v>0</v>
      </c>
      <c r="W1178">
        <v>182</v>
      </c>
    </row>
    <row r="1179" spans="1:23" x14ac:dyDescent="0.25">
      <c r="A1179" t="s">
        <v>719</v>
      </c>
      <c r="C1179" t="s">
        <v>30</v>
      </c>
      <c r="E1179">
        <v>29</v>
      </c>
      <c r="F1179">
        <v>51.479810000000001</v>
      </c>
      <c r="G1179">
        <v>0</v>
      </c>
      <c r="H1179">
        <v>0</v>
      </c>
      <c r="I1179" t="s">
        <v>34</v>
      </c>
      <c r="J1179" t="s">
        <v>28</v>
      </c>
      <c r="K1179" t="s">
        <v>28</v>
      </c>
      <c r="L1179" t="s">
        <v>28</v>
      </c>
      <c r="M1179" t="s">
        <v>28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33</v>
      </c>
      <c r="T1179">
        <v>0</v>
      </c>
      <c r="V1179">
        <v>69</v>
      </c>
      <c r="W1179">
        <v>188</v>
      </c>
    </row>
    <row r="1180" spans="1:23" x14ac:dyDescent="0.25">
      <c r="A1180" t="s">
        <v>719</v>
      </c>
      <c r="C1180" t="s">
        <v>30</v>
      </c>
      <c r="E1180">
        <v>30</v>
      </c>
      <c r="F1180">
        <v>51.479810000000001</v>
      </c>
      <c r="G1180">
        <v>0</v>
      </c>
      <c r="H1180">
        <v>0</v>
      </c>
      <c r="I1180" t="s">
        <v>34</v>
      </c>
      <c r="J1180" t="s">
        <v>28</v>
      </c>
      <c r="K1180" t="s">
        <v>28</v>
      </c>
      <c r="L1180" t="s">
        <v>28</v>
      </c>
      <c r="M1180" t="s">
        <v>28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33</v>
      </c>
      <c r="T1180">
        <v>0</v>
      </c>
      <c r="V1180">
        <v>68</v>
      </c>
      <c r="W1180">
        <v>190</v>
      </c>
    </row>
    <row r="1181" spans="1:23" x14ac:dyDescent="0.25">
      <c r="A1181" t="s">
        <v>711</v>
      </c>
      <c r="C1181" t="s">
        <v>26</v>
      </c>
      <c r="E1181">
        <v>27</v>
      </c>
      <c r="F1181">
        <v>80.73648</v>
      </c>
      <c r="G1181">
        <v>0</v>
      </c>
      <c r="H1181">
        <v>0</v>
      </c>
      <c r="I1181" t="s">
        <v>34</v>
      </c>
      <c r="J1181" t="s">
        <v>28</v>
      </c>
      <c r="K1181" t="s">
        <v>28</v>
      </c>
      <c r="L1181" t="s">
        <v>28</v>
      </c>
      <c r="M1181" t="s">
        <v>28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23</v>
      </c>
      <c r="T1181">
        <v>0</v>
      </c>
      <c r="V1181">
        <v>62</v>
      </c>
      <c r="W1181">
        <v>119</v>
      </c>
    </row>
    <row r="1182" spans="1:23" x14ac:dyDescent="0.25">
      <c r="A1182" t="s">
        <v>711</v>
      </c>
      <c r="C1182" t="s">
        <v>26</v>
      </c>
      <c r="E1182">
        <v>27</v>
      </c>
      <c r="F1182">
        <v>80.73648</v>
      </c>
      <c r="G1182">
        <v>0</v>
      </c>
      <c r="H1182">
        <v>0</v>
      </c>
      <c r="I1182" t="s">
        <v>34</v>
      </c>
      <c r="J1182" t="s">
        <v>28</v>
      </c>
      <c r="K1182" t="s">
        <v>28</v>
      </c>
      <c r="L1182" t="s">
        <v>28</v>
      </c>
      <c r="M1182" t="s">
        <v>28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23</v>
      </c>
      <c r="T1182">
        <v>0</v>
      </c>
      <c r="V1182">
        <v>61</v>
      </c>
      <c r="W1182">
        <v>115</v>
      </c>
    </row>
    <row r="1183" spans="1:23" x14ac:dyDescent="0.25">
      <c r="A1183" t="s">
        <v>711</v>
      </c>
      <c r="C1183" t="s">
        <v>26</v>
      </c>
      <c r="E1183">
        <v>28</v>
      </c>
      <c r="F1183">
        <v>80.73648</v>
      </c>
      <c r="G1183">
        <v>0</v>
      </c>
      <c r="H1183">
        <v>0</v>
      </c>
      <c r="I1183" t="s">
        <v>34</v>
      </c>
      <c r="J1183" t="s">
        <v>28</v>
      </c>
      <c r="K1183" t="s">
        <v>28</v>
      </c>
      <c r="L1183" t="s">
        <v>28</v>
      </c>
      <c r="M1183" t="s">
        <v>28</v>
      </c>
      <c r="N1183">
        <v>0</v>
      </c>
      <c r="O1183">
        <v>0.5</v>
      </c>
      <c r="P1183">
        <v>0</v>
      </c>
      <c r="Q1183">
        <v>0</v>
      </c>
      <c r="R1183">
        <v>0</v>
      </c>
      <c r="S1183">
        <v>23</v>
      </c>
      <c r="T1183">
        <v>0.5</v>
      </c>
      <c r="V1183">
        <v>62</v>
      </c>
      <c r="W1183">
        <v>93</v>
      </c>
    </row>
    <row r="1184" spans="1:23" x14ac:dyDescent="0.25">
      <c r="A1184" t="s">
        <v>711</v>
      </c>
      <c r="C1184" t="s">
        <v>26</v>
      </c>
      <c r="E1184">
        <v>25</v>
      </c>
      <c r="F1184">
        <v>80.73648</v>
      </c>
      <c r="G1184">
        <v>0.5</v>
      </c>
      <c r="H1184">
        <v>0.5</v>
      </c>
      <c r="I1184" t="s">
        <v>27</v>
      </c>
      <c r="J1184" t="s">
        <v>28</v>
      </c>
      <c r="K1184" t="s">
        <v>28</v>
      </c>
      <c r="L1184" t="s">
        <v>28</v>
      </c>
      <c r="M1184" t="s">
        <v>28</v>
      </c>
      <c r="N1184">
        <v>0</v>
      </c>
      <c r="O1184">
        <v>0.5</v>
      </c>
      <c r="P1184">
        <v>0.5</v>
      </c>
      <c r="Q1184">
        <v>0</v>
      </c>
      <c r="R1184">
        <v>0</v>
      </c>
      <c r="S1184">
        <v>23</v>
      </c>
      <c r="T1184">
        <v>1.5</v>
      </c>
      <c r="V1184">
        <v>60</v>
      </c>
      <c r="W1184">
        <v>115</v>
      </c>
    </row>
    <row r="1185" spans="1:23" x14ac:dyDescent="0.25">
      <c r="A1185" t="s">
        <v>711</v>
      </c>
      <c r="C1185" t="s">
        <v>26</v>
      </c>
      <c r="E1185">
        <v>25</v>
      </c>
      <c r="F1185">
        <v>80.73648</v>
      </c>
      <c r="G1185">
        <v>0</v>
      </c>
      <c r="H1185">
        <v>0</v>
      </c>
      <c r="I1185" t="s">
        <v>34</v>
      </c>
      <c r="J1185" t="s">
        <v>28</v>
      </c>
      <c r="K1185" t="s">
        <v>28</v>
      </c>
      <c r="L1185" t="s">
        <v>28</v>
      </c>
      <c r="M1185" t="s">
        <v>28</v>
      </c>
      <c r="N1185">
        <v>0</v>
      </c>
      <c r="O1185">
        <v>0.5</v>
      </c>
      <c r="P1185">
        <v>0</v>
      </c>
      <c r="Q1185">
        <v>0</v>
      </c>
      <c r="R1185">
        <v>0</v>
      </c>
      <c r="S1185">
        <v>23</v>
      </c>
      <c r="T1185">
        <v>0.5</v>
      </c>
      <c r="V1185">
        <v>61</v>
      </c>
      <c r="W1185">
        <v>112</v>
      </c>
    </row>
    <row r="1186" spans="1:23" x14ac:dyDescent="0.25">
      <c r="A1186" t="s">
        <v>342</v>
      </c>
      <c r="C1186" t="s">
        <v>30</v>
      </c>
      <c r="E1186">
        <v>30</v>
      </c>
      <c r="F1186">
        <v>82.412049999999994</v>
      </c>
      <c r="G1186">
        <v>0</v>
      </c>
      <c r="H1186">
        <v>0</v>
      </c>
      <c r="I1186" t="s">
        <v>34</v>
      </c>
      <c r="J1186" t="s">
        <v>28</v>
      </c>
      <c r="K1186" t="s">
        <v>28</v>
      </c>
      <c r="L1186" t="s">
        <v>28</v>
      </c>
      <c r="M1186" t="s">
        <v>28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34</v>
      </c>
      <c r="T1186">
        <v>0</v>
      </c>
      <c r="V1186">
        <v>68</v>
      </c>
      <c r="W1186">
        <v>147</v>
      </c>
    </row>
    <row r="1187" spans="1:23" x14ac:dyDescent="0.25">
      <c r="A1187" t="s">
        <v>342</v>
      </c>
      <c r="C1187" t="s">
        <v>30</v>
      </c>
      <c r="E1187">
        <v>25</v>
      </c>
      <c r="F1187">
        <v>82.412049999999994</v>
      </c>
      <c r="G1187">
        <v>0</v>
      </c>
      <c r="H1187">
        <v>0</v>
      </c>
      <c r="I1187" t="s">
        <v>34</v>
      </c>
      <c r="J1187" t="s">
        <v>28</v>
      </c>
      <c r="K1187" t="s">
        <v>28</v>
      </c>
      <c r="L1187" t="s">
        <v>28</v>
      </c>
      <c r="M1187" t="s">
        <v>28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34</v>
      </c>
      <c r="T1187">
        <v>0</v>
      </c>
      <c r="V1187">
        <v>67</v>
      </c>
      <c r="W1187">
        <v>138</v>
      </c>
    </row>
    <row r="1188" spans="1:23" x14ac:dyDescent="0.25">
      <c r="A1188" t="s">
        <v>342</v>
      </c>
      <c r="C1188" t="s">
        <v>30</v>
      </c>
      <c r="E1188">
        <v>25</v>
      </c>
      <c r="F1188">
        <v>82.412049999999994</v>
      </c>
      <c r="G1188">
        <v>0.5</v>
      </c>
      <c r="H1188">
        <v>0</v>
      </c>
      <c r="I1188" t="s">
        <v>52</v>
      </c>
      <c r="J1188" t="s">
        <v>28</v>
      </c>
      <c r="K1188" t="s">
        <v>28</v>
      </c>
      <c r="L1188" t="s">
        <v>28</v>
      </c>
      <c r="M1188" t="s">
        <v>28</v>
      </c>
      <c r="N1188">
        <v>0</v>
      </c>
      <c r="O1188">
        <v>0</v>
      </c>
      <c r="P1188">
        <v>0.5</v>
      </c>
      <c r="Q1188">
        <v>0.5</v>
      </c>
      <c r="R1188">
        <v>0</v>
      </c>
      <c r="S1188">
        <v>34</v>
      </c>
      <c r="T1188">
        <v>1</v>
      </c>
      <c r="V1188">
        <v>67</v>
      </c>
      <c r="W1188">
        <v>140</v>
      </c>
    </row>
    <row r="1189" spans="1:23" x14ac:dyDescent="0.25">
      <c r="A1189" t="s">
        <v>342</v>
      </c>
      <c r="C1189" t="s">
        <v>30</v>
      </c>
      <c r="E1189">
        <v>27</v>
      </c>
      <c r="F1189">
        <v>82.412049999999994</v>
      </c>
      <c r="G1189">
        <v>0</v>
      </c>
      <c r="H1189">
        <v>0</v>
      </c>
      <c r="I1189" t="s">
        <v>34</v>
      </c>
      <c r="J1189" t="s">
        <v>28</v>
      </c>
      <c r="K1189" t="s">
        <v>28</v>
      </c>
      <c r="L1189" t="s">
        <v>28</v>
      </c>
      <c r="M1189" t="s">
        <v>28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34</v>
      </c>
      <c r="T1189">
        <v>0</v>
      </c>
      <c r="V1189">
        <v>66</v>
      </c>
      <c r="W1189">
        <v>133</v>
      </c>
    </row>
    <row r="1190" spans="1:23" x14ac:dyDescent="0.25">
      <c r="A1190" t="s">
        <v>342</v>
      </c>
      <c r="C1190" t="s">
        <v>30</v>
      </c>
      <c r="E1190">
        <v>22</v>
      </c>
      <c r="F1190">
        <v>82.412049999999994</v>
      </c>
      <c r="G1190">
        <v>0.5</v>
      </c>
      <c r="H1190">
        <v>0</v>
      </c>
      <c r="I1190" t="s">
        <v>27</v>
      </c>
      <c r="J1190" t="s">
        <v>35</v>
      </c>
      <c r="K1190" t="s">
        <v>28</v>
      </c>
      <c r="L1190" t="s">
        <v>28</v>
      </c>
      <c r="M1190" t="s">
        <v>28</v>
      </c>
      <c r="N1190">
        <v>0</v>
      </c>
      <c r="O1190">
        <v>0</v>
      </c>
      <c r="P1190">
        <v>0.5</v>
      </c>
      <c r="Q1190">
        <v>0.5</v>
      </c>
      <c r="R1190">
        <v>0</v>
      </c>
      <c r="S1190">
        <v>34</v>
      </c>
      <c r="T1190">
        <v>1</v>
      </c>
      <c r="V1190">
        <v>66</v>
      </c>
      <c r="W1190">
        <v>129</v>
      </c>
    </row>
    <row r="1191" spans="1:23" x14ac:dyDescent="0.25">
      <c r="A1191" t="s">
        <v>342</v>
      </c>
      <c r="C1191" t="s">
        <v>30</v>
      </c>
      <c r="E1191">
        <v>23</v>
      </c>
      <c r="F1191">
        <v>82.412049999999994</v>
      </c>
      <c r="G1191">
        <v>0.5</v>
      </c>
      <c r="H1191">
        <v>0.5</v>
      </c>
      <c r="I1191" t="s">
        <v>27</v>
      </c>
      <c r="J1191" t="s">
        <v>28</v>
      </c>
      <c r="K1191" t="s">
        <v>28</v>
      </c>
      <c r="L1191" t="s">
        <v>28</v>
      </c>
      <c r="M1191" t="s">
        <v>28</v>
      </c>
      <c r="N1191">
        <v>0.5</v>
      </c>
      <c r="O1191">
        <v>0.5</v>
      </c>
      <c r="P1191">
        <v>0.5</v>
      </c>
      <c r="Q1191">
        <v>0.5</v>
      </c>
      <c r="R1191">
        <v>0</v>
      </c>
      <c r="S1191">
        <v>34</v>
      </c>
      <c r="T1191">
        <v>2.5</v>
      </c>
      <c r="V1191">
        <v>67</v>
      </c>
      <c r="W1191">
        <v>122</v>
      </c>
    </row>
    <row r="1192" spans="1:23" x14ac:dyDescent="0.25">
      <c r="A1192" t="s">
        <v>1083</v>
      </c>
      <c r="C1192" t="s">
        <v>26</v>
      </c>
      <c r="E1192">
        <v>30</v>
      </c>
      <c r="F1192">
        <v>78.231346000000002</v>
      </c>
      <c r="G1192">
        <v>0</v>
      </c>
      <c r="H1192">
        <v>0</v>
      </c>
      <c r="I1192" t="s">
        <v>34</v>
      </c>
      <c r="J1192" t="s">
        <v>405</v>
      </c>
      <c r="K1192" t="s">
        <v>28</v>
      </c>
      <c r="L1192" t="s">
        <v>28</v>
      </c>
      <c r="M1192" t="s">
        <v>28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34</v>
      </c>
      <c r="T1192">
        <v>0</v>
      </c>
      <c r="V1192">
        <v>67</v>
      </c>
      <c r="W1192">
        <v>175</v>
      </c>
    </row>
    <row r="1193" spans="1:23" x14ac:dyDescent="0.25">
      <c r="A1193" t="s">
        <v>1083</v>
      </c>
      <c r="C1193" t="s">
        <v>26</v>
      </c>
      <c r="E1193">
        <v>30</v>
      </c>
      <c r="F1193">
        <v>78.231346000000002</v>
      </c>
      <c r="G1193">
        <v>0</v>
      </c>
      <c r="H1193">
        <v>0</v>
      </c>
      <c r="I1193" t="s">
        <v>34</v>
      </c>
      <c r="J1193" t="s">
        <v>405</v>
      </c>
      <c r="K1193" t="s">
        <v>28</v>
      </c>
      <c r="L1193" t="s">
        <v>28</v>
      </c>
      <c r="M1193" t="s">
        <v>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34</v>
      </c>
      <c r="T1193">
        <v>0</v>
      </c>
      <c r="V1193">
        <v>67</v>
      </c>
      <c r="W1193">
        <v>175</v>
      </c>
    </row>
    <row r="1194" spans="1:23" x14ac:dyDescent="0.25">
      <c r="A1194" t="s">
        <v>1083</v>
      </c>
      <c r="C1194" t="s">
        <v>26</v>
      </c>
      <c r="E1194">
        <v>29</v>
      </c>
      <c r="F1194">
        <v>78.231346000000002</v>
      </c>
      <c r="G1194">
        <v>0</v>
      </c>
      <c r="H1194">
        <v>0</v>
      </c>
      <c r="I1194" t="s">
        <v>34</v>
      </c>
      <c r="J1194" t="s">
        <v>28</v>
      </c>
      <c r="K1194" t="s">
        <v>28</v>
      </c>
      <c r="L1194" t="s">
        <v>28</v>
      </c>
      <c r="M1194" t="s">
        <v>28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34</v>
      </c>
      <c r="T1194">
        <v>0</v>
      </c>
      <c r="V1194">
        <v>67</v>
      </c>
      <c r="W1194">
        <v>174</v>
      </c>
    </row>
    <row r="1195" spans="1:23" x14ac:dyDescent="0.25">
      <c r="A1195" t="s">
        <v>690</v>
      </c>
      <c r="C1195" t="s">
        <v>30</v>
      </c>
      <c r="E1195">
        <v>22</v>
      </c>
      <c r="F1195">
        <v>79.091033999999993</v>
      </c>
      <c r="G1195">
        <v>0.5</v>
      </c>
      <c r="H1195">
        <v>0.5</v>
      </c>
      <c r="I1195" t="s">
        <v>27</v>
      </c>
      <c r="J1195" t="s">
        <v>28</v>
      </c>
      <c r="K1195" t="s">
        <v>28</v>
      </c>
      <c r="L1195" t="s">
        <v>28</v>
      </c>
      <c r="M1195" t="s">
        <v>28</v>
      </c>
      <c r="N1195">
        <v>1</v>
      </c>
      <c r="O1195">
        <v>0.5</v>
      </c>
      <c r="P1195">
        <v>1</v>
      </c>
      <c r="Q1195">
        <v>0.5</v>
      </c>
      <c r="R1195">
        <v>0</v>
      </c>
      <c r="S1195">
        <v>33</v>
      </c>
      <c r="T1195">
        <v>3.5</v>
      </c>
      <c r="V1195">
        <v>68</v>
      </c>
      <c r="W1195">
        <v>173</v>
      </c>
    </row>
    <row r="1196" spans="1:23" x14ac:dyDescent="0.25">
      <c r="A1196" t="s">
        <v>690</v>
      </c>
      <c r="C1196" t="s">
        <v>30</v>
      </c>
      <c r="E1196">
        <v>22</v>
      </c>
      <c r="F1196">
        <v>79.091033999999993</v>
      </c>
      <c r="G1196">
        <v>0.5</v>
      </c>
      <c r="H1196">
        <v>0</v>
      </c>
      <c r="I1196" t="s">
        <v>27</v>
      </c>
      <c r="J1196" t="s">
        <v>28</v>
      </c>
      <c r="K1196" t="s">
        <v>28</v>
      </c>
      <c r="L1196" t="s">
        <v>28</v>
      </c>
      <c r="M1196" t="s">
        <v>28</v>
      </c>
      <c r="N1196">
        <v>0.5</v>
      </c>
      <c r="O1196">
        <v>0.5</v>
      </c>
      <c r="P1196">
        <v>0.5</v>
      </c>
      <c r="Q1196">
        <v>0.5</v>
      </c>
      <c r="R1196">
        <v>0</v>
      </c>
      <c r="S1196">
        <v>33</v>
      </c>
      <c r="T1196">
        <v>2</v>
      </c>
      <c r="V1196">
        <v>65</v>
      </c>
      <c r="W1196">
        <v>172</v>
      </c>
    </row>
    <row r="1197" spans="1:23" x14ac:dyDescent="0.25">
      <c r="A1197" t="s">
        <v>690</v>
      </c>
      <c r="C1197" t="s">
        <v>30</v>
      </c>
      <c r="E1197">
        <v>22</v>
      </c>
      <c r="F1197">
        <v>79.091033999999993</v>
      </c>
      <c r="G1197">
        <v>0.5</v>
      </c>
      <c r="H1197">
        <v>0.5</v>
      </c>
      <c r="I1197" t="s">
        <v>27</v>
      </c>
      <c r="J1197" t="s">
        <v>28</v>
      </c>
      <c r="K1197" t="s">
        <v>28</v>
      </c>
      <c r="L1197" t="s">
        <v>28</v>
      </c>
      <c r="M1197" t="s">
        <v>28</v>
      </c>
      <c r="N1197">
        <v>1</v>
      </c>
      <c r="O1197">
        <v>1</v>
      </c>
      <c r="P1197">
        <v>1</v>
      </c>
      <c r="Q1197">
        <v>0.5</v>
      </c>
      <c r="R1197">
        <v>0</v>
      </c>
      <c r="S1197">
        <v>33</v>
      </c>
      <c r="T1197">
        <v>4</v>
      </c>
      <c r="V1197">
        <v>65</v>
      </c>
      <c r="W1197">
        <v>184</v>
      </c>
    </row>
    <row r="1198" spans="1:23" x14ac:dyDescent="0.25">
      <c r="A1198" t="s">
        <v>690</v>
      </c>
      <c r="C1198" t="s">
        <v>30</v>
      </c>
      <c r="E1198">
        <v>19</v>
      </c>
      <c r="F1198">
        <v>79.091033999999993</v>
      </c>
      <c r="G1198">
        <v>1</v>
      </c>
      <c r="H1198">
        <v>1</v>
      </c>
      <c r="I1198" t="s">
        <v>27</v>
      </c>
      <c r="J1198" t="s">
        <v>28</v>
      </c>
      <c r="K1198" t="s">
        <v>28</v>
      </c>
      <c r="L1198" t="s">
        <v>28</v>
      </c>
      <c r="M1198" t="s">
        <v>28</v>
      </c>
      <c r="N1198">
        <v>1</v>
      </c>
      <c r="O1198">
        <v>1</v>
      </c>
      <c r="P1198">
        <v>1</v>
      </c>
      <c r="Q1198">
        <v>1</v>
      </c>
      <c r="R1198">
        <v>0</v>
      </c>
      <c r="S1198">
        <v>33</v>
      </c>
      <c r="T1198">
        <v>5</v>
      </c>
      <c r="V1198">
        <v>66</v>
      </c>
      <c r="W1198">
        <v>186</v>
      </c>
    </row>
    <row r="1199" spans="1:23" x14ac:dyDescent="0.25">
      <c r="A1199" t="s">
        <v>690</v>
      </c>
      <c r="C1199" t="s">
        <v>30</v>
      </c>
      <c r="E1199">
        <v>12</v>
      </c>
      <c r="F1199">
        <v>79.091033999999993</v>
      </c>
      <c r="G1199">
        <v>2</v>
      </c>
      <c r="H1199">
        <v>2</v>
      </c>
      <c r="I1199" t="s">
        <v>27</v>
      </c>
      <c r="J1199" t="s">
        <v>28</v>
      </c>
      <c r="K1199" t="s">
        <v>28</v>
      </c>
      <c r="L1199" t="s">
        <v>28</v>
      </c>
      <c r="M1199" t="s">
        <v>28</v>
      </c>
      <c r="N1199">
        <v>2</v>
      </c>
      <c r="O1199">
        <v>1</v>
      </c>
      <c r="P1199">
        <v>2</v>
      </c>
      <c r="Q1199">
        <v>2</v>
      </c>
      <c r="R1199">
        <v>1</v>
      </c>
      <c r="S1199">
        <v>33</v>
      </c>
      <c r="T1199">
        <v>10</v>
      </c>
      <c r="V1199">
        <v>66</v>
      </c>
      <c r="W1199">
        <v>194</v>
      </c>
    </row>
    <row r="1200" spans="1:23" x14ac:dyDescent="0.25">
      <c r="A1200" t="s">
        <v>1187</v>
      </c>
      <c r="C1200" t="s">
        <v>26</v>
      </c>
      <c r="E1200">
        <v>30</v>
      </c>
      <c r="F1200">
        <v>58.521560000000001</v>
      </c>
      <c r="G1200">
        <v>0</v>
      </c>
      <c r="H1200">
        <v>0</v>
      </c>
      <c r="I1200" t="s">
        <v>34</v>
      </c>
      <c r="J1200" t="s">
        <v>28</v>
      </c>
      <c r="K1200" t="s">
        <v>28</v>
      </c>
      <c r="L1200" t="s">
        <v>28</v>
      </c>
      <c r="M1200" t="s">
        <v>28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33</v>
      </c>
      <c r="T1200">
        <v>0</v>
      </c>
      <c r="V1200">
        <v>63</v>
      </c>
      <c r="W1200">
        <v>135</v>
      </c>
    </row>
    <row r="1201" spans="1:23" x14ac:dyDescent="0.25">
      <c r="A1201" t="s">
        <v>1187</v>
      </c>
      <c r="C1201" t="s">
        <v>26</v>
      </c>
      <c r="E1201">
        <v>30</v>
      </c>
      <c r="F1201">
        <v>58.521560000000001</v>
      </c>
      <c r="G1201">
        <v>0</v>
      </c>
      <c r="H1201">
        <v>0</v>
      </c>
      <c r="I1201" t="s">
        <v>34</v>
      </c>
      <c r="J1201" t="s">
        <v>28</v>
      </c>
      <c r="K1201" t="s">
        <v>28</v>
      </c>
      <c r="L1201" t="s">
        <v>28</v>
      </c>
      <c r="M1201" t="s">
        <v>28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33</v>
      </c>
      <c r="T1201">
        <v>0</v>
      </c>
      <c r="V1201">
        <v>63</v>
      </c>
      <c r="W1201">
        <v>135</v>
      </c>
    </row>
    <row r="1202" spans="1:23" x14ac:dyDescent="0.25">
      <c r="A1202" t="s">
        <v>908</v>
      </c>
      <c r="C1202" t="s">
        <v>30</v>
      </c>
      <c r="E1202">
        <v>29</v>
      </c>
      <c r="F1202">
        <v>63.778233</v>
      </c>
      <c r="G1202">
        <v>0</v>
      </c>
      <c r="H1202">
        <v>0</v>
      </c>
      <c r="I1202" t="s">
        <v>34</v>
      </c>
      <c r="J1202" t="s">
        <v>28</v>
      </c>
      <c r="K1202" t="s">
        <v>28</v>
      </c>
      <c r="L1202" t="s">
        <v>28</v>
      </c>
      <c r="M1202" t="s">
        <v>28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33</v>
      </c>
      <c r="T1202">
        <v>0</v>
      </c>
      <c r="V1202">
        <v>69</v>
      </c>
      <c r="W1202">
        <v>169</v>
      </c>
    </row>
    <row r="1203" spans="1:23" x14ac:dyDescent="0.25">
      <c r="A1203" t="s">
        <v>658</v>
      </c>
      <c r="C1203" t="s">
        <v>30</v>
      </c>
      <c r="E1203">
        <v>29</v>
      </c>
      <c r="F1203">
        <v>72.380560000000003</v>
      </c>
      <c r="G1203">
        <v>0</v>
      </c>
      <c r="H1203">
        <v>0</v>
      </c>
      <c r="I1203" t="s">
        <v>34</v>
      </c>
      <c r="J1203" t="s">
        <v>35</v>
      </c>
      <c r="K1203" t="s">
        <v>42</v>
      </c>
      <c r="L1203" t="s">
        <v>28</v>
      </c>
      <c r="M1203" t="s">
        <v>28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33</v>
      </c>
      <c r="T1203">
        <v>0</v>
      </c>
      <c r="V1203">
        <v>68</v>
      </c>
      <c r="W1203">
        <v>237</v>
      </c>
    </row>
    <row r="1204" spans="1:23" x14ac:dyDescent="0.25">
      <c r="A1204" t="s">
        <v>658</v>
      </c>
      <c r="C1204" t="s">
        <v>30</v>
      </c>
      <c r="E1204">
        <v>30</v>
      </c>
      <c r="F1204">
        <v>72.380560000000003</v>
      </c>
      <c r="G1204">
        <v>0</v>
      </c>
      <c r="H1204">
        <v>0</v>
      </c>
      <c r="I1204" t="s">
        <v>34</v>
      </c>
      <c r="J1204" t="s">
        <v>41</v>
      </c>
      <c r="K1204" t="s">
        <v>42</v>
      </c>
      <c r="L1204" t="s">
        <v>28</v>
      </c>
      <c r="M1204" t="s">
        <v>28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33</v>
      </c>
      <c r="T1204">
        <v>0</v>
      </c>
      <c r="V1204">
        <v>68</v>
      </c>
      <c r="W1204">
        <v>243</v>
      </c>
    </row>
    <row r="1205" spans="1:23" x14ac:dyDescent="0.25">
      <c r="A1205" t="s">
        <v>658</v>
      </c>
      <c r="C1205" t="s">
        <v>30</v>
      </c>
      <c r="E1205">
        <v>29</v>
      </c>
      <c r="F1205">
        <v>72.380560000000003</v>
      </c>
      <c r="G1205">
        <v>0</v>
      </c>
      <c r="H1205">
        <v>0</v>
      </c>
      <c r="I1205" t="s">
        <v>34</v>
      </c>
      <c r="J1205" t="s">
        <v>41</v>
      </c>
      <c r="K1205" t="s">
        <v>28</v>
      </c>
      <c r="L1205" t="s">
        <v>28</v>
      </c>
      <c r="M1205" t="s">
        <v>28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33</v>
      </c>
      <c r="T1205">
        <v>0</v>
      </c>
      <c r="V1205">
        <v>67</v>
      </c>
      <c r="W1205">
        <v>238</v>
      </c>
    </row>
    <row r="1206" spans="1:23" x14ac:dyDescent="0.25">
      <c r="A1206" t="s">
        <v>923</v>
      </c>
      <c r="C1206" t="s">
        <v>26</v>
      </c>
      <c r="E1206">
        <v>28</v>
      </c>
      <c r="F1206">
        <v>46.255989999999997</v>
      </c>
      <c r="G1206">
        <v>0</v>
      </c>
      <c r="H1206">
        <v>0</v>
      </c>
      <c r="I1206" t="s">
        <v>34</v>
      </c>
      <c r="J1206" t="s">
        <v>28</v>
      </c>
      <c r="K1206" t="s">
        <v>28</v>
      </c>
      <c r="L1206" t="s">
        <v>28</v>
      </c>
      <c r="M1206" t="s">
        <v>28</v>
      </c>
      <c r="N1206">
        <v>0</v>
      </c>
      <c r="O1206">
        <v>0.5</v>
      </c>
      <c r="P1206">
        <v>0</v>
      </c>
      <c r="Q1206">
        <v>0</v>
      </c>
      <c r="R1206">
        <v>0</v>
      </c>
      <c r="S1206">
        <v>22</v>
      </c>
      <c r="T1206">
        <v>0.5</v>
      </c>
      <c r="W1206">
        <v>155</v>
      </c>
    </row>
    <row r="1207" spans="1:23" x14ac:dyDescent="0.25">
      <c r="A1207" t="s">
        <v>923</v>
      </c>
      <c r="C1207" t="s">
        <v>26</v>
      </c>
      <c r="E1207">
        <v>29</v>
      </c>
      <c r="F1207">
        <v>46.255989999999997</v>
      </c>
      <c r="G1207">
        <v>0</v>
      </c>
      <c r="H1207">
        <v>0</v>
      </c>
      <c r="I1207" t="s">
        <v>34</v>
      </c>
      <c r="J1207" t="s">
        <v>28</v>
      </c>
      <c r="K1207" t="s">
        <v>28</v>
      </c>
      <c r="L1207" t="s">
        <v>28</v>
      </c>
      <c r="M1207" t="s">
        <v>28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22</v>
      </c>
      <c r="T1207">
        <v>0</v>
      </c>
      <c r="V1207">
        <v>63</v>
      </c>
      <c r="W1207">
        <v>166</v>
      </c>
    </row>
    <row r="1208" spans="1:23" x14ac:dyDescent="0.25">
      <c r="A1208" t="s">
        <v>579</v>
      </c>
      <c r="C1208" t="s">
        <v>26</v>
      </c>
      <c r="E1208">
        <v>29</v>
      </c>
      <c r="F1208">
        <v>45.486651999999999</v>
      </c>
      <c r="G1208">
        <v>0</v>
      </c>
      <c r="H1208">
        <v>0</v>
      </c>
      <c r="I1208" t="s">
        <v>34</v>
      </c>
      <c r="J1208" t="s">
        <v>28</v>
      </c>
      <c r="K1208" t="s">
        <v>28</v>
      </c>
      <c r="L1208" t="s">
        <v>28</v>
      </c>
      <c r="M1208" t="s">
        <v>28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33</v>
      </c>
      <c r="T1208">
        <v>0</v>
      </c>
      <c r="W1208">
        <v>206</v>
      </c>
    </row>
    <row r="1209" spans="1:23" x14ac:dyDescent="0.25">
      <c r="A1209" t="s">
        <v>579</v>
      </c>
      <c r="C1209" t="s">
        <v>26</v>
      </c>
      <c r="E1209">
        <v>30</v>
      </c>
      <c r="F1209">
        <v>45.486651999999999</v>
      </c>
      <c r="G1209">
        <v>0</v>
      </c>
      <c r="H1209">
        <v>0</v>
      </c>
      <c r="I1209" t="s">
        <v>34</v>
      </c>
      <c r="J1209" t="s">
        <v>28</v>
      </c>
      <c r="K1209" t="s">
        <v>28</v>
      </c>
      <c r="L1209" t="s">
        <v>28</v>
      </c>
      <c r="M1209" t="s">
        <v>28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33</v>
      </c>
      <c r="T1209">
        <v>0</v>
      </c>
      <c r="V1209">
        <v>68</v>
      </c>
      <c r="W1209">
        <v>216</v>
      </c>
    </row>
    <row r="1210" spans="1:23" x14ac:dyDescent="0.25">
      <c r="A1210" t="s">
        <v>579</v>
      </c>
      <c r="C1210" t="s">
        <v>26</v>
      </c>
      <c r="E1210">
        <v>30</v>
      </c>
      <c r="F1210">
        <v>45.486651999999999</v>
      </c>
      <c r="G1210">
        <v>0</v>
      </c>
      <c r="H1210">
        <v>0</v>
      </c>
      <c r="I1210" t="s">
        <v>34</v>
      </c>
      <c r="J1210" t="s">
        <v>28</v>
      </c>
      <c r="K1210" t="s">
        <v>28</v>
      </c>
      <c r="L1210" t="s">
        <v>28</v>
      </c>
      <c r="M1210" t="s">
        <v>28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33</v>
      </c>
      <c r="T1210">
        <v>0</v>
      </c>
      <c r="V1210">
        <v>68</v>
      </c>
      <c r="W1210">
        <v>229</v>
      </c>
    </row>
    <row r="1211" spans="1:23" x14ac:dyDescent="0.25">
      <c r="A1211" t="s">
        <v>579</v>
      </c>
      <c r="C1211" t="s">
        <v>26</v>
      </c>
      <c r="E1211">
        <v>30</v>
      </c>
      <c r="F1211">
        <v>45.486651999999999</v>
      </c>
      <c r="G1211">
        <v>0</v>
      </c>
      <c r="H1211">
        <v>0</v>
      </c>
      <c r="I1211" t="s">
        <v>34</v>
      </c>
      <c r="J1211" t="s">
        <v>28</v>
      </c>
      <c r="K1211" t="s">
        <v>28</v>
      </c>
      <c r="L1211" t="s">
        <v>28</v>
      </c>
      <c r="M1211" t="s">
        <v>28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33</v>
      </c>
      <c r="T1211">
        <v>0</v>
      </c>
      <c r="V1211">
        <v>68</v>
      </c>
      <c r="W1211">
        <v>225</v>
      </c>
    </row>
    <row r="1212" spans="1:23" x14ac:dyDescent="0.25">
      <c r="A1212" t="s">
        <v>579</v>
      </c>
      <c r="C1212" t="s">
        <v>26</v>
      </c>
      <c r="E1212">
        <v>30</v>
      </c>
      <c r="F1212">
        <v>45.486651999999999</v>
      </c>
      <c r="G1212">
        <v>0</v>
      </c>
      <c r="H1212">
        <v>0</v>
      </c>
      <c r="I1212" t="s">
        <v>34</v>
      </c>
      <c r="J1212" t="s">
        <v>28</v>
      </c>
      <c r="K1212" t="s">
        <v>28</v>
      </c>
      <c r="L1212" t="s">
        <v>28</v>
      </c>
      <c r="M1212" t="s">
        <v>28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33</v>
      </c>
      <c r="T1212">
        <v>0</v>
      </c>
      <c r="V1212">
        <v>69</v>
      </c>
      <c r="W1212">
        <v>239</v>
      </c>
    </row>
    <row r="1213" spans="1:23" x14ac:dyDescent="0.25">
      <c r="A1213" t="s">
        <v>944</v>
      </c>
      <c r="C1213" t="s">
        <v>26</v>
      </c>
      <c r="E1213">
        <v>30</v>
      </c>
      <c r="F1213">
        <v>65.670090000000002</v>
      </c>
      <c r="G1213">
        <v>0</v>
      </c>
      <c r="H1213">
        <v>0</v>
      </c>
      <c r="I1213" t="s">
        <v>34</v>
      </c>
      <c r="J1213" t="s">
        <v>35</v>
      </c>
      <c r="K1213" t="s">
        <v>28</v>
      </c>
      <c r="L1213" t="s">
        <v>28</v>
      </c>
      <c r="M1213" t="s">
        <v>28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34</v>
      </c>
      <c r="T1213">
        <v>0</v>
      </c>
      <c r="V1213">
        <v>63</v>
      </c>
      <c r="W1213">
        <v>134</v>
      </c>
    </row>
    <row r="1214" spans="1:23" x14ac:dyDescent="0.25">
      <c r="A1214" t="s">
        <v>944</v>
      </c>
      <c r="C1214" t="s">
        <v>26</v>
      </c>
      <c r="E1214">
        <v>30</v>
      </c>
      <c r="F1214">
        <v>65.670090000000002</v>
      </c>
      <c r="G1214">
        <v>0</v>
      </c>
      <c r="H1214">
        <v>0</v>
      </c>
      <c r="I1214" t="s">
        <v>34</v>
      </c>
      <c r="J1214" t="s">
        <v>41</v>
      </c>
      <c r="K1214" t="s">
        <v>28</v>
      </c>
      <c r="L1214" t="s">
        <v>28</v>
      </c>
      <c r="M1214" t="s">
        <v>28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34</v>
      </c>
      <c r="T1214">
        <v>0</v>
      </c>
      <c r="V1214">
        <v>63</v>
      </c>
      <c r="W1214">
        <v>131</v>
      </c>
    </row>
    <row r="1215" spans="1:23" x14ac:dyDescent="0.25">
      <c r="A1215" t="s">
        <v>944</v>
      </c>
      <c r="C1215" t="s">
        <v>26</v>
      </c>
      <c r="E1215">
        <v>29</v>
      </c>
      <c r="F1215">
        <v>65.670090000000002</v>
      </c>
      <c r="G1215">
        <v>0</v>
      </c>
      <c r="H1215">
        <v>0</v>
      </c>
      <c r="I1215" t="s">
        <v>34</v>
      </c>
      <c r="J1215" t="s">
        <v>28</v>
      </c>
      <c r="K1215" t="s">
        <v>28</v>
      </c>
      <c r="L1215" t="s">
        <v>28</v>
      </c>
      <c r="M1215" t="s">
        <v>28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34</v>
      </c>
      <c r="T1215">
        <v>0</v>
      </c>
      <c r="V1215">
        <v>63</v>
      </c>
      <c r="W1215">
        <v>131</v>
      </c>
    </row>
    <row r="1216" spans="1:23" x14ac:dyDescent="0.25">
      <c r="A1216" t="s">
        <v>944</v>
      </c>
      <c r="C1216" t="s">
        <v>26</v>
      </c>
      <c r="E1216">
        <v>30</v>
      </c>
      <c r="F1216">
        <v>65.670090000000002</v>
      </c>
      <c r="G1216">
        <v>0</v>
      </c>
      <c r="H1216">
        <v>0</v>
      </c>
      <c r="I1216" t="s">
        <v>34</v>
      </c>
      <c r="J1216" t="s">
        <v>35</v>
      </c>
      <c r="K1216" t="s">
        <v>28</v>
      </c>
      <c r="L1216" t="s">
        <v>28</v>
      </c>
      <c r="M1216" t="s">
        <v>28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34</v>
      </c>
      <c r="T1216">
        <v>0</v>
      </c>
      <c r="V1216">
        <v>63</v>
      </c>
      <c r="W1216">
        <v>132</v>
      </c>
    </row>
    <row r="1217" spans="1:23" x14ac:dyDescent="0.25">
      <c r="A1217" t="s">
        <v>944</v>
      </c>
      <c r="C1217" t="s">
        <v>26</v>
      </c>
      <c r="E1217">
        <v>29</v>
      </c>
      <c r="F1217">
        <v>65.670090000000002</v>
      </c>
      <c r="G1217">
        <v>0</v>
      </c>
      <c r="H1217">
        <v>0</v>
      </c>
      <c r="I1217" t="s">
        <v>34</v>
      </c>
      <c r="J1217" t="s">
        <v>36</v>
      </c>
      <c r="K1217" t="s">
        <v>28</v>
      </c>
      <c r="L1217" t="s">
        <v>28</v>
      </c>
      <c r="M1217" t="s">
        <v>28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34</v>
      </c>
      <c r="T1217">
        <v>0</v>
      </c>
      <c r="V1217">
        <v>63</v>
      </c>
      <c r="W1217">
        <v>134</v>
      </c>
    </row>
    <row r="1218" spans="1:23" x14ac:dyDescent="0.25">
      <c r="A1218" t="s">
        <v>944</v>
      </c>
      <c r="C1218" t="s">
        <v>26</v>
      </c>
      <c r="E1218">
        <v>30</v>
      </c>
      <c r="F1218">
        <v>65.670090000000002</v>
      </c>
      <c r="G1218">
        <v>0</v>
      </c>
      <c r="H1218">
        <v>0</v>
      </c>
      <c r="I1218" t="s">
        <v>34</v>
      </c>
      <c r="J1218" t="s">
        <v>28</v>
      </c>
      <c r="K1218" t="s">
        <v>28</v>
      </c>
      <c r="L1218" t="s">
        <v>28</v>
      </c>
      <c r="M1218" t="s">
        <v>28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34</v>
      </c>
      <c r="T1218">
        <v>0</v>
      </c>
      <c r="V1218">
        <v>63</v>
      </c>
      <c r="W1218">
        <v>132</v>
      </c>
    </row>
    <row r="1219" spans="1:23" x14ac:dyDescent="0.25">
      <c r="A1219" t="s">
        <v>944</v>
      </c>
      <c r="C1219" t="s">
        <v>26</v>
      </c>
      <c r="E1219">
        <v>29</v>
      </c>
      <c r="F1219">
        <v>65.670090000000002</v>
      </c>
      <c r="G1219">
        <v>0</v>
      </c>
      <c r="H1219">
        <v>0</v>
      </c>
      <c r="I1219" t="s">
        <v>34</v>
      </c>
      <c r="J1219" t="s">
        <v>35</v>
      </c>
      <c r="K1219" t="s">
        <v>28</v>
      </c>
      <c r="L1219" t="s">
        <v>28</v>
      </c>
      <c r="M1219" t="s">
        <v>28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34</v>
      </c>
      <c r="T1219">
        <v>0</v>
      </c>
      <c r="V1219">
        <v>63</v>
      </c>
      <c r="W1219">
        <v>132</v>
      </c>
    </row>
    <row r="1220" spans="1:23" x14ac:dyDescent="0.25">
      <c r="A1220" t="s">
        <v>944</v>
      </c>
      <c r="C1220" t="s">
        <v>26</v>
      </c>
      <c r="E1220">
        <v>30</v>
      </c>
      <c r="F1220">
        <v>65.670090000000002</v>
      </c>
      <c r="G1220">
        <v>0</v>
      </c>
      <c r="H1220">
        <v>0</v>
      </c>
      <c r="I1220" t="s">
        <v>34</v>
      </c>
      <c r="J1220" t="s">
        <v>35</v>
      </c>
      <c r="K1220" t="s">
        <v>28</v>
      </c>
      <c r="L1220" t="s">
        <v>28</v>
      </c>
      <c r="M1220" t="s">
        <v>28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34</v>
      </c>
      <c r="T1220">
        <v>0</v>
      </c>
      <c r="V1220">
        <v>63</v>
      </c>
      <c r="W1220">
        <v>125</v>
      </c>
    </row>
    <row r="1221" spans="1:23" x14ac:dyDescent="0.25">
      <c r="A1221" t="s">
        <v>1053</v>
      </c>
      <c r="C1221" t="s">
        <v>26</v>
      </c>
      <c r="E1221">
        <v>25</v>
      </c>
      <c r="F1221">
        <v>55.635863999999998</v>
      </c>
      <c r="G1221">
        <v>0</v>
      </c>
      <c r="H1221">
        <v>0</v>
      </c>
      <c r="I1221" t="s">
        <v>34</v>
      </c>
      <c r="J1221" t="s">
        <v>28</v>
      </c>
      <c r="K1221" t="s">
        <v>28</v>
      </c>
      <c r="L1221" t="s">
        <v>28</v>
      </c>
      <c r="M1221" t="s">
        <v>28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33</v>
      </c>
      <c r="T1221">
        <v>0</v>
      </c>
      <c r="W1221">
        <v>194</v>
      </c>
    </row>
    <row r="1222" spans="1:23" x14ac:dyDescent="0.25">
      <c r="A1222" t="s">
        <v>1053</v>
      </c>
      <c r="C1222" t="s">
        <v>26</v>
      </c>
      <c r="E1222">
        <v>28</v>
      </c>
      <c r="F1222">
        <v>55.635863999999998</v>
      </c>
      <c r="G1222">
        <v>0.5</v>
      </c>
      <c r="H1222">
        <v>0</v>
      </c>
      <c r="I1222" t="s">
        <v>52</v>
      </c>
      <c r="J1222" t="s">
        <v>41</v>
      </c>
      <c r="K1222" t="s">
        <v>28</v>
      </c>
      <c r="L1222" t="s">
        <v>28</v>
      </c>
      <c r="M1222" t="s">
        <v>28</v>
      </c>
      <c r="N1222">
        <v>0</v>
      </c>
      <c r="O1222">
        <v>0.5</v>
      </c>
      <c r="P1222">
        <v>0.5</v>
      </c>
      <c r="Q1222">
        <v>0</v>
      </c>
      <c r="R1222">
        <v>0</v>
      </c>
      <c r="S1222">
        <v>33</v>
      </c>
      <c r="T1222">
        <v>1</v>
      </c>
      <c r="V1222">
        <v>63</v>
      </c>
      <c r="W1222">
        <v>211</v>
      </c>
    </row>
    <row r="1223" spans="1:23" x14ac:dyDescent="0.25">
      <c r="A1223" t="s">
        <v>1053</v>
      </c>
      <c r="C1223" t="s">
        <v>26</v>
      </c>
      <c r="E1223">
        <v>28</v>
      </c>
      <c r="F1223">
        <v>55.635863999999998</v>
      </c>
      <c r="G1223">
        <v>0</v>
      </c>
      <c r="H1223">
        <v>0</v>
      </c>
      <c r="I1223" t="s">
        <v>34</v>
      </c>
      <c r="J1223" t="s">
        <v>41</v>
      </c>
      <c r="K1223" t="s">
        <v>28</v>
      </c>
      <c r="L1223" t="s">
        <v>28</v>
      </c>
      <c r="M1223" t="s">
        <v>28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33</v>
      </c>
      <c r="T1223">
        <v>0</v>
      </c>
      <c r="V1223">
        <v>63</v>
      </c>
      <c r="W1223">
        <v>212</v>
      </c>
    </row>
    <row r="1224" spans="1:23" x14ac:dyDescent="0.25">
      <c r="A1224" t="s">
        <v>1053</v>
      </c>
      <c r="C1224" t="s">
        <v>26</v>
      </c>
      <c r="E1224">
        <v>29</v>
      </c>
      <c r="F1224">
        <v>55.635863999999998</v>
      </c>
      <c r="G1224">
        <v>0</v>
      </c>
      <c r="H1224">
        <v>0</v>
      </c>
      <c r="I1224" t="s">
        <v>34</v>
      </c>
      <c r="J1224" t="s">
        <v>28</v>
      </c>
      <c r="K1224" t="s">
        <v>28</v>
      </c>
      <c r="L1224" t="s">
        <v>28</v>
      </c>
      <c r="M1224" t="s">
        <v>28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33</v>
      </c>
      <c r="T1224">
        <v>0</v>
      </c>
      <c r="V1224">
        <v>63</v>
      </c>
      <c r="W1224">
        <v>191</v>
      </c>
    </row>
    <row r="1225" spans="1:23" x14ac:dyDescent="0.25">
      <c r="A1225" t="s">
        <v>1053</v>
      </c>
      <c r="C1225" t="s">
        <v>26</v>
      </c>
      <c r="E1225">
        <v>29</v>
      </c>
      <c r="F1225">
        <v>55.635863999999998</v>
      </c>
      <c r="G1225">
        <v>0</v>
      </c>
      <c r="H1225">
        <v>0</v>
      </c>
      <c r="I1225" t="s">
        <v>34</v>
      </c>
      <c r="J1225" t="s">
        <v>41</v>
      </c>
      <c r="K1225" t="s">
        <v>28</v>
      </c>
      <c r="L1225" t="s">
        <v>28</v>
      </c>
      <c r="M1225" t="s">
        <v>28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33</v>
      </c>
      <c r="T1225">
        <v>0</v>
      </c>
      <c r="V1225">
        <v>63</v>
      </c>
      <c r="W1225">
        <v>192</v>
      </c>
    </row>
    <row r="1226" spans="1:23" x14ac:dyDescent="0.25">
      <c r="A1226" t="s">
        <v>1053</v>
      </c>
      <c r="C1226" t="s">
        <v>26</v>
      </c>
      <c r="E1226">
        <v>29</v>
      </c>
      <c r="F1226">
        <v>55.635863999999998</v>
      </c>
      <c r="G1226">
        <v>0</v>
      </c>
      <c r="H1226">
        <v>0</v>
      </c>
      <c r="I1226" t="s">
        <v>34</v>
      </c>
      <c r="J1226" t="s">
        <v>28</v>
      </c>
      <c r="K1226" t="s">
        <v>28</v>
      </c>
      <c r="L1226" t="s">
        <v>28</v>
      </c>
      <c r="M1226" t="s">
        <v>28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33</v>
      </c>
      <c r="T1226">
        <v>0</v>
      </c>
      <c r="V1226">
        <v>62</v>
      </c>
      <c r="W1226">
        <v>180</v>
      </c>
    </row>
    <row r="1227" spans="1:23" x14ac:dyDescent="0.25">
      <c r="A1227" t="s">
        <v>1053</v>
      </c>
      <c r="C1227" t="s">
        <v>26</v>
      </c>
      <c r="E1227">
        <v>30</v>
      </c>
      <c r="F1227">
        <v>55.635863999999998</v>
      </c>
      <c r="G1227">
        <v>0</v>
      </c>
      <c r="H1227">
        <v>0</v>
      </c>
      <c r="I1227" t="s">
        <v>34</v>
      </c>
      <c r="J1227" t="s">
        <v>41</v>
      </c>
      <c r="K1227" t="s">
        <v>28</v>
      </c>
      <c r="L1227" t="s">
        <v>28</v>
      </c>
      <c r="M1227" t="s">
        <v>28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33</v>
      </c>
      <c r="T1227">
        <v>0</v>
      </c>
      <c r="V1227">
        <v>63</v>
      </c>
      <c r="W1227">
        <v>180</v>
      </c>
    </row>
    <row r="1228" spans="1:23" x14ac:dyDescent="0.25">
      <c r="A1228" t="s">
        <v>1053</v>
      </c>
      <c r="C1228" t="s">
        <v>26</v>
      </c>
      <c r="E1228">
        <v>29</v>
      </c>
      <c r="F1228">
        <v>55.635863999999998</v>
      </c>
      <c r="G1228">
        <v>0</v>
      </c>
      <c r="H1228">
        <v>0</v>
      </c>
      <c r="I1228" t="s">
        <v>34</v>
      </c>
      <c r="J1228" t="s">
        <v>35</v>
      </c>
      <c r="K1228" t="s">
        <v>28</v>
      </c>
      <c r="L1228" t="s">
        <v>28</v>
      </c>
      <c r="M1228" t="s">
        <v>28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33</v>
      </c>
      <c r="T1228">
        <v>0</v>
      </c>
      <c r="V1228">
        <v>63</v>
      </c>
      <c r="W1228">
        <v>174</v>
      </c>
    </row>
    <row r="1229" spans="1:23" x14ac:dyDescent="0.25">
      <c r="A1229" t="s">
        <v>513</v>
      </c>
      <c r="C1229" t="s">
        <v>26</v>
      </c>
      <c r="E1229">
        <v>30</v>
      </c>
      <c r="F1229">
        <v>79.64134</v>
      </c>
      <c r="G1229">
        <v>0</v>
      </c>
      <c r="H1229">
        <v>0</v>
      </c>
      <c r="I1229" t="s">
        <v>34</v>
      </c>
      <c r="J1229" t="s">
        <v>28</v>
      </c>
      <c r="K1229" t="s">
        <v>28</v>
      </c>
      <c r="L1229" t="s">
        <v>28</v>
      </c>
      <c r="M1229" t="s">
        <v>28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33</v>
      </c>
      <c r="T1229">
        <v>0</v>
      </c>
      <c r="W1229">
        <v>178</v>
      </c>
    </row>
    <row r="1230" spans="1:23" x14ac:dyDescent="0.25">
      <c r="A1230" t="s">
        <v>513</v>
      </c>
      <c r="C1230" t="s">
        <v>26</v>
      </c>
      <c r="E1230">
        <v>30</v>
      </c>
      <c r="F1230">
        <v>79.64134</v>
      </c>
      <c r="G1230">
        <v>0</v>
      </c>
      <c r="H1230">
        <v>0</v>
      </c>
      <c r="I1230" t="s">
        <v>34</v>
      </c>
      <c r="J1230" t="s">
        <v>28</v>
      </c>
      <c r="K1230" t="s">
        <v>28</v>
      </c>
      <c r="L1230" t="s">
        <v>28</v>
      </c>
      <c r="M1230" t="s">
        <v>28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33</v>
      </c>
      <c r="T1230">
        <v>0</v>
      </c>
      <c r="W1230">
        <v>156</v>
      </c>
    </row>
    <row r="1231" spans="1:23" x14ac:dyDescent="0.25">
      <c r="A1231" t="s">
        <v>513</v>
      </c>
      <c r="C1231" t="s">
        <v>26</v>
      </c>
      <c r="E1231">
        <v>30</v>
      </c>
      <c r="F1231">
        <v>79.64134</v>
      </c>
      <c r="G1231">
        <v>0</v>
      </c>
      <c r="H1231">
        <v>0</v>
      </c>
      <c r="I1231" t="s">
        <v>34</v>
      </c>
      <c r="J1231" t="s">
        <v>28</v>
      </c>
      <c r="K1231" t="s">
        <v>28</v>
      </c>
      <c r="L1231" t="s">
        <v>28</v>
      </c>
      <c r="M1231" t="s">
        <v>28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33</v>
      </c>
      <c r="T1231">
        <v>0</v>
      </c>
      <c r="W1231">
        <v>149</v>
      </c>
    </row>
    <row r="1232" spans="1:23" x14ac:dyDescent="0.25">
      <c r="A1232" t="s">
        <v>513</v>
      </c>
      <c r="C1232" t="s">
        <v>26</v>
      </c>
      <c r="E1232">
        <v>29</v>
      </c>
      <c r="F1232">
        <v>79.64134</v>
      </c>
      <c r="G1232">
        <v>0</v>
      </c>
      <c r="H1232">
        <v>0</v>
      </c>
      <c r="I1232" t="s">
        <v>34</v>
      </c>
      <c r="J1232" t="s">
        <v>28</v>
      </c>
      <c r="K1232" t="s">
        <v>28</v>
      </c>
      <c r="L1232" t="s">
        <v>28</v>
      </c>
      <c r="M1232" t="s">
        <v>28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33</v>
      </c>
      <c r="T1232">
        <v>0</v>
      </c>
      <c r="V1232">
        <v>64</v>
      </c>
      <c r="W1232">
        <v>150</v>
      </c>
    </row>
    <row r="1233" spans="1:23" x14ac:dyDescent="0.25">
      <c r="A1233" t="s">
        <v>513</v>
      </c>
      <c r="C1233" t="s">
        <v>26</v>
      </c>
      <c r="E1233">
        <v>30</v>
      </c>
      <c r="F1233">
        <v>79.64134</v>
      </c>
      <c r="G1233">
        <v>0</v>
      </c>
      <c r="H1233">
        <v>0</v>
      </c>
      <c r="I1233" t="s">
        <v>34</v>
      </c>
      <c r="J1233" t="s">
        <v>41</v>
      </c>
      <c r="K1233" t="s">
        <v>28</v>
      </c>
      <c r="L1233" t="s">
        <v>28</v>
      </c>
      <c r="M1233" t="s">
        <v>28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33</v>
      </c>
      <c r="T1233">
        <v>0</v>
      </c>
      <c r="V1233">
        <v>64</v>
      </c>
      <c r="W1233">
        <v>150</v>
      </c>
    </row>
    <row r="1234" spans="1:23" x14ac:dyDescent="0.25">
      <c r="A1234" t="s">
        <v>513</v>
      </c>
      <c r="C1234" t="s">
        <v>26</v>
      </c>
      <c r="E1234">
        <v>29</v>
      </c>
      <c r="F1234">
        <v>79.64134</v>
      </c>
      <c r="G1234">
        <v>0</v>
      </c>
      <c r="H1234">
        <v>0</v>
      </c>
      <c r="I1234" t="s">
        <v>34</v>
      </c>
      <c r="J1234" t="s">
        <v>28</v>
      </c>
      <c r="K1234" t="s">
        <v>28</v>
      </c>
      <c r="L1234" t="s">
        <v>28</v>
      </c>
      <c r="M1234" t="s">
        <v>28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33</v>
      </c>
      <c r="T1234">
        <v>0</v>
      </c>
      <c r="V1234">
        <v>64</v>
      </c>
      <c r="W1234">
        <v>164</v>
      </c>
    </row>
    <row r="1235" spans="1:23" x14ac:dyDescent="0.25">
      <c r="A1235" t="s">
        <v>513</v>
      </c>
      <c r="C1235" t="s">
        <v>26</v>
      </c>
      <c r="E1235">
        <v>26</v>
      </c>
      <c r="F1235">
        <v>79.64134</v>
      </c>
      <c r="G1235">
        <v>0.5</v>
      </c>
      <c r="H1235">
        <v>0.5</v>
      </c>
      <c r="I1235" t="s">
        <v>441</v>
      </c>
      <c r="J1235" t="s">
        <v>258</v>
      </c>
      <c r="K1235" t="s">
        <v>96</v>
      </c>
      <c r="L1235" t="s">
        <v>38</v>
      </c>
      <c r="M1235" t="s">
        <v>28</v>
      </c>
      <c r="N1235">
        <v>0</v>
      </c>
      <c r="O1235">
        <v>0.5</v>
      </c>
      <c r="P1235">
        <v>0.5</v>
      </c>
      <c r="Q1235">
        <v>0.5</v>
      </c>
      <c r="R1235">
        <v>0.5</v>
      </c>
      <c r="S1235">
        <v>33</v>
      </c>
      <c r="T1235">
        <v>2.5</v>
      </c>
      <c r="V1235">
        <v>64</v>
      </c>
      <c r="W1235">
        <v>147</v>
      </c>
    </row>
    <row r="1236" spans="1:23" x14ac:dyDescent="0.25">
      <c r="A1236" t="s">
        <v>1154</v>
      </c>
      <c r="C1236" t="s">
        <v>30</v>
      </c>
      <c r="E1236">
        <v>30</v>
      </c>
      <c r="F1236">
        <v>57.420943999999999</v>
      </c>
      <c r="G1236">
        <v>0</v>
      </c>
      <c r="H1236">
        <v>0</v>
      </c>
      <c r="I1236" t="s">
        <v>34</v>
      </c>
      <c r="J1236" t="s">
        <v>28</v>
      </c>
      <c r="K1236" t="s">
        <v>28</v>
      </c>
      <c r="L1236" t="s">
        <v>28</v>
      </c>
      <c r="M1236" t="s">
        <v>28</v>
      </c>
      <c r="N1236">
        <v>0</v>
      </c>
      <c r="O1236">
        <v>0</v>
      </c>
      <c r="P1236">
        <v>0</v>
      </c>
      <c r="Q1236">
        <v>0</v>
      </c>
      <c r="R1236">
        <v>0</v>
      </c>
      <c r="T1236">
        <v>0</v>
      </c>
      <c r="V1236">
        <v>70</v>
      </c>
      <c r="W1236">
        <v>175</v>
      </c>
    </row>
    <row r="1237" spans="1:23" x14ac:dyDescent="0.25">
      <c r="A1237" t="s">
        <v>811</v>
      </c>
      <c r="C1237" t="s">
        <v>30</v>
      </c>
      <c r="E1237">
        <v>29</v>
      </c>
      <c r="F1237">
        <v>69.656400000000005</v>
      </c>
      <c r="G1237">
        <v>0</v>
      </c>
      <c r="H1237">
        <v>0</v>
      </c>
      <c r="I1237" t="s">
        <v>34</v>
      </c>
      <c r="J1237" t="s">
        <v>41</v>
      </c>
      <c r="K1237" t="s">
        <v>28</v>
      </c>
      <c r="L1237" t="s">
        <v>28</v>
      </c>
      <c r="M1237" t="s">
        <v>28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34</v>
      </c>
      <c r="T1237">
        <v>0</v>
      </c>
      <c r="V1237">
        <v>68</v>
      </c>
      <c r="W1237">
        <v>176</v>
      </c>
    </row>
    <row r="1238" spans="1:23" x14ac:dyDescent="0.25">
      <c r="A1238" t="s">
        <v>208</v>
      </c>
      <c r="C1238" t="s">
        <v>30</v>
      </c>
      <c r="E1238">
        <v>30</v>
      </c>
      <c r="F1238">
        <v>75.258039999999994</v>
      </c>
      <c r="G1238">
        <v>0.5</v>
      </c>
      <c r="H1238">
        <v>0</v>
      </c>
      <c r="I1238" t="s">
        <v>203</v>
      </c>
      <c r="J1238" t="s">
        <v>28</v>
      </c>
      <c r="K1238" t="s">
        <v>28</v>
      </c>
      <c r="L1238" t="s">
        <v>28</v>
      </c>
      <c r="M1238" t="s">
        <v>28</v>
      </c>
      <c r="N1238">
        <v>0</v>
      </c>
      <c r="O1238">
        <v>0</v>
      </c>
      <c r="P1238">
        <v>0.5</v>
      </c>
      <c r="Q1238">
        <v>0</v>
      </c>
      <c r="R1238">
        <v>0</v>
      </c>
      <c r="S1238">
        <v>23</v>
      </c>
      <c r="T1238">
        <v>0.5</v>
      </c>
      <c r="W1238">
        <v>167</v>
      </c>
    </row>
    <row r="1239" spans="1:23" x14ac:dyDescent="0.25">
      <c r="A1239" t="s">
        <v>208</v>
      </c>
      <c r="C1239" t="s">
        <v>30</v>
      </c>
      <c r="E1239">
        <v>26</v>
      </c>
      <c r="F1239">
        <v>75.258039999999994</v>
      </c>
      <c r="G1239">
        <v>0.5</v>
      </c>
      <c r="H1239">
        <v>0.5</v>
      </c>
      <c r="I1239" t="s">
        <v>27</v>
      </c>
      <c r="J1239" t="s">
        <v>35</v>
      </c>
      <c r="K1239" t="s">
        <v>28</v>
      </c>
      <c r="L1239" t="s">
        <v>28</v>
      </c>
      <c r="M1239" t="s">
        <v>28</v>
      </c>
      <c r="N1239">
        <v>0</v>
      </c>
      <c r="O1239">
        <v>0.5</v>
      </c>
      <c r="P1239">
        <v>0.5</v>
      </c>
      <c r="Q1239">
        <v>0.5</v>
      </c>
      <c r="R1239">
        <v>0</v>
      </c>
      <c r="S1239">
        <v>23</v>
      </c>
      <c r="T1239">
        <v>2</v>
      </c>
      <c r="W1239">
        <v>165</v>
      </c>
    </row>
    <row r="1240" spans="1:23" x14ac:dyDescent="0.25">
      <c r="A1240" t="s">
        <v>208</v>
      </c>
      <c r="C1240" t="s">
        <v>30</v>
      </c>
      <c r="E1240">
        <v>29</v>
      </c>
      <c r="F1240">
        <v>75.258039999999994</v>
      </c>
      <c r="G1240">
        <v>0.5</v>
      </c>
      <c r="H1240">
        <v>0.5</v>
      </c>
      <c r="I1240" t="s">
        <v>27</v>
      </c>
      <c r="J1240" t="s">
        <v>41</v>
      </c>
      <c r="K1240" t="s">
        <v>28</v>
      </c>
      <c r="L1240" t="s">
        <v>28</v>
      </c>
      <c r="M1240" t="s">
        <v>28</v>
      </c>
      <c r="N1240">
        <v>0.5</v>
      </c>
      <c r="O1240">
        <v>0.5</v>
      </c>
      <c r="P1240">
        <v>0.5</v>
      </c>
      <c r="Q1240">
        <v>0</v>
      </c>
      <c r="R1240">
        <v>0</v>
      </c>
      <c r="S1240">
        <v>23</v>
      </c>
      <c r="T1240">
        <v>2</v>
      </c>
      <c r="W1240">
        <v>161</v>
      </c>
    </row>
    <row r="1241" spans="1:23" x14ac:dyDescent="0.25">
      <c r="A1241" t="s">
        <v>208</v>
      </c>
      <c r="C1241" t="s">
        <v>30</v>
      </c>
      <c r="E1241">
        <v>29</v>
      </c>
      <c r="F1241">
        <v>75.258039999999994</v>
      </c>
      <c r="G1241">
        <v>0.5</v>
      </c>
      <c r="H1241">
        <v>0.5</v>
      </c>
      <c r="I1241" t="s">
        <v>27</v>
      </c>
      <c r="J1241" t="s">
        <v>28</v>
      </c>
      <c r="K1241" t="s">
        <v>28</v>
      </c>
      <c r="L1241" t="s">
        <v>28</v>
      </c>
      <c r="M1241" t="s">
        <v>28</v>
      </c>
      <c r="N1241">
        <v>0.5</v>
      </c>
      <c r="O1241">
        <v>0.5</v>
      </c>
      <c r="P1241">
        <v>0.5</v>
      </c>
      <c r="Q1241">
        <v>0.5</v>
      </c>
      <c r="R1241">
        <v>0</v>
      </c>
      <c r="S1241">
        <v>23</v>
      </c>
      <c r="T1241">
        <v>2.5</v>
      </c>
      <c r="W1241">
        <v>160</v>
      </c>
    </row>
    <row r="1242" spans="1:23" x14ac:dyDescent="0.25">
      <c r="A1242" t="s">
        <v>208</v>
      </c>
      <c r="C1242" t="s">
        <v>30</v>
      </c>
      <c r="E1242">
        <v>28</v>
      </c>
      <c r="F1242">
        <v>75.258039999999994</v>
      </c>
      <c r="G1242">
        <v>0.5</v>
      </c>
      <c r="H1242">
        <v>0</v>
      </c>
      <c r="I1242" t="s">
        <v>75</v>
      </c>
      <c r="J1242" t="s">
        <v>28</v>
      </c>
      <c r="K1242" t="s">
        <v>28</v>
      </c>
      <c r="L1242" t="s">
        <v>28</v>
      </c>
      <c r="M1242" t="s">
        <v>28</v>
      </c>
      <c r="N1242">
        <v>0</v>
      </c>
      <c r="O1242">
        <v>0</v>
      </c>
      <c r="P1242">
        <v>0.5</v>
      </c>
      <c r="Q1242">
        <v>0</v>
      </c>
      <c r="R1242">
        <v>0</v>
      </c>
      <c r="S1242">
        <v>23</v>
      </c>
      <c r="T1242">
        <v>0.5</v>
      </c>
      <c r="V1242">
        <v>64</v>
      </c>
      <c r="W1242">
        <v>161</v>
      </c>
    </row>
    <row r="1243" spans="1:23" x14ac:dyDescent="0.25">
      <c r="A1243" t="s">
        <v>208</v>
      </c>
      <c r="C1243" t="s">
        <v>30</v>
      </c>
      <c r="E1243">
        <v>29</v>
      </c>
      <c r="F1243">
        <v>75.258039999999994</v>
      </c>
      <c r="G1243">
        <v>0.5</v>
      </c>
      <c r="H1243">
        <v>0</v>
      </c>
      <c r="I1243" t="s">
        <v>52</v>
      </c>
      <c r="J1243" t="s">
        <v>41</v>
      </c>
      <c r="K1243" t="s">
        <v>28</v>
      </c>
      <c r="L1243" t="s">
        <v>28</v>
      </c>
      <c r="M1243" t="s">
        <v>28</v>
      </c>
      <c r="N1243">
        <v>0.5</v>
      </c>
      <c r="O1243">
        <v>0</v>
      </c>
      <c r="P1243">
        <v>0.5</v>
      </c>
      <c r="Q1243">
        <v>0</v>
      </c>
      <c r="R1243">
        <v>0</v>
      </c>
      <c r="S1243">
        <v>23</v>
      </c>
      <c r="T1243">
        <v>1</v>
      </c>
      <c r="V1243">
        <v>65</v>
      </c>
      <c r="W1243">
        <v>162</v>
      </c>
    </row>
    <row r="1244" spans="1:23" x14ac:dyDescent="0.25">
      <c r="A1244" t="s">
        <v>208</v>
      </c>
      <c r="C1244" t="s">
        <v>30</v>
      </c>
      <c r="E1244">
        <v>29</v>
      </c>
      <c r="F1244">
        <v>75.258039999999994</v>
      </c>
      <c r="G1244">
        <v>0</v>
      </c>
      <c r="H1244">
        <v>0</v>
      </c>
      <c r="I1244" t="s">
        <v>34</v>
      </c>
      <c r="J1244" t="s">
        <v>28</v>
      </c>
      <c r="K1244" t="s">
        <v>28</v>
      </c>
      <c r="L1244" t="s">
        <v>28</v>
      </c>
      <c r="M1244" t="s">
        <v>28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23</v>
      </c>
      <c r="T1244">
        <v>0</v>
      </c>
      <c r="V1244">
        <v>65</v>
      </c>
      <c r="W1244">
        <v>157</v>
      </c>
    </row>
    <row r="1245" spans="1:23" x14ac:dyDescent="0.25">
      <c r="A1245" t="s">
        <v>208</v>
      </c>
      <c r="C1245" t="s">
        <v>30</v>
      </c>
      <c r="E1245">
        <v>30</v>
      </c>
      <c r="F1245">
        <v>75.258039999999994</v>
      </c>
      <c r="G1245">
        <v>0.5</v>
      </c>
      <c r="H1245">
        <v>0.5</v>
      </c>
      <c r="I1245" t="s">
        <v>27</v>
      </c>
      <c r="J1245" t="s">
        <v>41</v>
      </c>
      <c r="K1245" t="s">
        <v>28</v>
      </c>
      <c r="L1245" t="s">
        <v>28</v>
      </c>
      <c r="M1245" t="s">
        <v>28</v>
      </c>
      <c r="N1245">
        <v>0.5</v>
      </c>
      <c r="O1245">
        <v>0.5</v>
      </c>
      <c r="P1245">
        <v>0.5</v>
      </c>
      <c r="Q1245">
        <v>0.5</v>
      </c>
      <c r="R1245">
        <v>0</v>
      </c>
      <c r="S1245">
        <v>23</v>
      </c>
      <c r="T1245">
        <v>3</v>
      </c>
      <c r="V1245">
        <v>64</v>
      </c>
      <c r="W1245">
        <v>157</v>
      </c>
    </row>
    <row r="1246" spans="1:23" x14ac:dyDescent="0.25">
      <c r="A1246" t="s">
        <v>208</v>
      </c>
      <c r="C1246" t="s">
        <v>30</v>
      </c>
      <c r="E1246">
        <v>25</v>
      </c>
      <c r="F1246">
        <v>75.258039999999994</v>
      </c>
      <c r="G1246">
        <v>0</v>
      </c>
      <c r="H1246">
        <v>0</v>
      </c>
      <c r="I1246" t="s">
        <v>34</v>
      </c>
      <c r="J1246" t="s">
        <v>35</v>
      </c>
      <c r="K1246" t="s">
        <v>28</v>
      </c>
      <c r="L1246" t="s">
        <v>28</v>
      </c>
      <c r="M1246" t="s">
        <v>28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23</v>
      </c>
      <c r="T1246">
        <v>0</v>
      </c>
      <c r="V1246">
        <v>64</v>
      </c>
      <c r="W1246">
        <v>161</v>
      </c>
    </row>
    <row r="1247" spans="1:23" x14ac:dyDescent="0.25">
      <c r="A1247" t="s">
        <v>208</v>
      </c>
      <c r="C1247" t="s">
        <v>30</v>
      </c>
      <c r="E1247">
        <v>27</v>
      </c>
      <c r="F1247">
        <v>75.258039999999994</v>
      </c>
      <c r="G1247">
        <v>0.5</v>
      </c>
      <c r="H1247">
        <v>0.5</v>
      </c>
      <c r="I1247" t="s">
        <v>52</v>
      </c>
      <c r="J1247" t="s">
        <v>28</v>
      </c>
      <c r="K1247" t="s">
        <v>28</v>
      </c>
      <c r="L1247" t="s">
        <v>28</v>
      </c>
      <c r="M1247" t="s">
        <v>28</v>
      </c>
      <c r="N1247">
        <v>0</v>
      </c>
      <c r="O1247">
        <v>0.5</v>
      </c>
      <c r="P1247">
        <v>0.5</v>
      </c>
      <c r="Q1247">
        <v>0</v>
      </c>
      <c r="R1247">
        <v>0</v>
      </c>
      <c r="S1247">
        <v>23</v>
      </c>
      <c r="T1247">
        <v>1.5</v>
      </c>
      <c r="V1247">
        <v>64</v>
      </c>
      <c r="W1247">
        <v>162</v>
      </c>
    </row>
    <row r="1248" spans="1:23" x14ac:dyDescent="0.25">
      <c r="A1248" t="s">
        <v>208</v>
      </c>
      <c r="C1248" t="s">
        <v>30</v>
      </c>
      <c r="E1248">
        <v>24</v>
      </c>
      <c r="F1248">
        <v>75.258039999999994</v>
      </c>
      <c r="G1248">
        <v>0.5</v>
      </c>
      <c r="H1248">
        <v>0.5</v>
      </c>
      <c r="I1248" t="s">
        <v>44</v>
      </c>
      <c r="J1248" t="s">
        <v>310</v>
      </c>
      <c r="K1248" t="s">
        <v>41</v>
      </c>
      <c r="L1248" t="s">
        <v>232</v>
      </c>
      <c r="M1248" t="s">
        <v>28</v>
      </c>
      <c r="N1248">
        <v>0</v>
      </c>
      <c r="O1248">
        <v>0.5</v>
      </c>
      <c r="P1248">
        <v>0.5</v>
      </c>
      <c r="Q1248">
        <v>0</v>
      </c>
      <c r="R1248">
        <v>0</v>
      </c>
      <c r="S1248">
        <v>23</v>
      </c>
      <c r="T1248">
        <v>1.5</v>
      </c>
    </row>
    <row r="1249" spans="1:23" x14ac:dyDescent="0.25">
      <c r="A1249" t="s">
        <v>208</v>
      </c>
      <c r="C1249" t="s">
        <v>30</v>
      </c>
      <c r="E1249">
        <v>28</v>
      </c>
      <c r="F1249">
        <v>75.258039999999994</v>
      </c>
      <c r="G1249">
        <v>0.5</v>
      </c>
      <c r="H1249">
        <v>0.5</v>
      </c>
      <c r="I1249" t="s">
        <v>52</v>
      </c>
      <c r="J1249" t="s">
        <v>35</v>
      </c>
      <c r="K1249" t="s">
        <v>28</v>
      </c>
      <c r="L1249" t="s">
        <v>28</v>
      </c>
      <c r="M1249" t="s">
        <v>28</v>
      </c>
      <c r="N1249">
        <v>0.5</v>
      </c>
      <c r="O1249">
        <v>0.5</v>
      </c>
      <c r="P1249">
        <v>0.5</v>
      </c>
      <c r="Q1249">
        <v>0</v>
      </c>
      <c r="R1249">
        <v>0</v>
      </c>
      <c r="S1249">
        <v>23</v>
      </c>
      <c r="T1249">
        <v>2</v>
      </c>
      <c r="V1249">
        <v>64</v>
      </c>
      <c r="W1249">
        <v>151</v>
      </c>
    </row>
    <row r="1250" spans="1:23" x14ac:dyDescent="0.25">
      <c r="A1250" t="s">
        <v>208</v>
      </c>
      <c r="C1250" t="s">
        <v>30</v>
      </c>
      <c r="E1250">
        <v>27</v>
      </c>
      <c r="F1250">
        <v>75.258039999999994</v>
      </c>
      <c r="G1250">
        <v>0.5</v>
      </c>
      <c r="H1250">
        <v>0</v>
      </c>
      <c r="I1250" t="s">
        <v>52</v>
      </c>
      <c r="J1250" t="s">
        <v>28</v>
      </c>
      <c r="K1250" t="s">
        <v>28</v>
      </c>
      <c r="L1250" t="s">
        <v>28</v>
      </c>
      <c r="M1250" t="s">
        <v>28</v>
      </c>
      <c r="N1250">
        <v>0</v>
      </c>
      <c r="O1250">
        <v>0</v>
      </c>
      <c r="P1250">
        <v>0.5</v>
      </c>
      <c r="Q1250">
        <v>0.5</v>
      </c>
      <c r="R1250">
        <v>0</v>
      </c>
      <c r="S1250">
        <v>23</v>
      </c>
      <c r="T1250">
        <v>1</v>
      </c>
      <c r="V1250">
        <v>63</v>
      </c>
      <c r="W1250">
        <v>153</v>
      </c>
    </row>
    <row r="1251" spans="1:23" x14ac:dyDescent="0.25">
      <c r="A1251" t="s">
        <v>208</v>
      </c>
      <c r="C1251" t="s">
        <v>30</v>
      </c>
      <c r="E1251">
        <v>28</v>
      </c>
      <c r="F1251">
        <v>75.258039999999994</v>
      </c>
      <c r="G1251">
        <v>0.5</v>
      </c>
      <c r="H1251">
        <v>0</v>
      </c>
      <c r="I1251" t="s">
        <v>27</v>
      </c>
      <c r="J1251" t="s">
        <v>28</v>
      </c>
      <c r="K1251" t="s">
        <v>28</v>
      </c>
      <c r="L1251" t="s">
        <v>28</v>
      </c>
      <c r="M1251" t="s">
        <v>28</v>
      </c>
      <c r="N1251">
        <v>0</v>
      </c>
      <c r="O1251">
        <v>0.5</v>
      </c>
      <c r="P1251">
        <v>0.5</v>
      </c>
      <c r="Q1251">
        <v>0.5</v>
      </c>
      <c r="R1251">
        <v>0</v>
      </c>
      <c r="S1251">
        <v>23</v>
      </c>
      <c r="T1251">
        <v>1.5</v>
      </c>
      <c r="V1251">
        <v>64</v>
      </c>
      <c r="W1251">
        <v>144</v>
      </c>
    </row>
    <row r="1252" spans="1:23" x14ac:dyDescent="0.25">
      <c r="A1252" t="s">
        <v>752</v>
      </c>
      <c r="C1252" t="s">
        <v>30</v>
      </c>
      <c r="E1252">
        <v>23</v>
      </c>
      <c r="F1252">
        <v>75.906909999999996</v>
      </c>
      <c r="G1252">
        <v>0.5</v>
      </c>
      <c r="H1252">
        <v>0.5</v>
      </c>
      <c r="I1252" t="s">
        <v>27</v>
      </c>
      <c r="J1252" t="s">
        <v>28</v>
      </c>
      <c r="K1252" t="s">
        <v>28</v>
      </c>
      <c r="L1252" t="s">
        <v>28</v>
      </c>
      <c r="M1252" t="s">
        <v>28</v>
      </c>
      <c r="N1252">
        <v>0.5</v>
      </c>
      <c r="O1252">
        <v>0.5</v>
      </c>
      <c r="P1252">
        <v>0.5</v>
      </c>
      <c r="Q1252">
        <v>0.5</v>
      </c>
      <c r="R1252">
        <v>0</v>
      </c>
      <c r="S1252">
        <v>33</v>
      </c>
      <c r="T1252">
        <v>2.5</v>
      </c>
      <c r="V1252">
        <v>70</v>
      </c>
      <c r="W1252">
        <v>193</v>
      </c>
    </row>
    <row r="1253" spans="1:23" x14ac:dyDescent="0.25">
      <c r="A1253" t="s">
        <v>752</v>
      </c>
      <c r="C1253" t="s">
        <v>30</v>
      </c>
      <c r="E1253">
        <v>21</v>
      </c>
      <c r="F1253">
        <v>75.906909999999996</v>
      </c>
      <c r="G1253">
        <v>1</v>
      </c>
      <c r="H1253">
        <v>1</v>
      </c>
      <c r="I1253" t="s">
        <v>200</v>
      </c>
      <c r="J1253" t="s">
        <v>41</v>
      </c>
      <c r="K1253" t="s">
        <v>28</v>
      </c>
      <c r="L1253" t="s">
        <v>28</v>
      </c>
      <c r="M1253" t="s">
        <v>28</v>
      </c>
      <c r="N1253">
        <v>2</v>
      </c>
      <c r="O1253">
        <v>1</v>
      </c>
      <c r="P1253">
        <v>1</v>
      </c>
      <c r="Q1253">
        <v>1</v>
      </c>
      <c r="R1253">
        <v>1</v>
      </c>
      <c r="S1253">
        <v>33</v>
      </c>
      <c r="T1253">
        <v>7</v>
      </c>
      <c r="V1253">
        <v>70</v>
      </c>
      <c r="W1253">
        <v>192</v>
      </c>
    </row>
    <row r="1254" spans="1:23" x14ac:dyDescent="0.25">
      <c r="A1254" t="s">
        <v>1179</v>
      </c>
      <c r="C1254" t="s">
        <v>30</v>
      </c>
      <c r="E1254">
        <v>18</v>
      </c>
      <c r="F1254">
        <v>79.616699999999994</v>
      </c>
      <c r="G1254">
        <v>1</v>
      </c>
      <c r="H1254">
        <v>1</v>
      </c>
      <c r="I1254" t="s">
        <v>27</v>
      </c>
      <c r="J1254" t="s">
        <v>846</v>
      </c>
      <c r="K1254" t="s">
        <v>28</v>
      </c>
      <c r="L1254" t="s">
        <v>28</v>
      </c>
      <c r="M1254" t="s">
        <v>28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34</v>
      </c>
      <c r="T1254">
        <v>6</v>
      </c>
      <c r="V1254">
        <v>72</v>
      </c>
      <c r="W1254">
        <v>171</v>
      </c>
    </row>
    <row r="1255" spans="1:23" x14ac:dyDescent="0.25">
      <c r="A1255" t="s">
        <v>225</v>
      </c>
      <c r="C1255" t="s">
        <v>26</v>
      </c>
      <c r="E1255">
        <v>28</v>
      </c>
      <c r="F1255">
        <v>62.907597000000003</v>
      </c>
      <c r="G1255">
        <v>0</v>
      </c>
      <c r="H1255">
        <v>0</v>
      </c>
      <c r="I1255" t="s">
        <v>34</v>
      </c>
      <c r="J1255" t="s">
        <v>35</v>
      </c>
      <c r="K1255" t="s">
        <v>28</v>
      </c>
      <c r="L1255" t="s">
        <v>28</v>
      </c>
      <c r="M1255" t="s">
        <v>28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23</v>
      </c>
      <c r="T1255">
        <v>0</v>
      </c>
      <c r="W1255">
        <v>185</v>
      </c>
    </row>
    <row r="1256" spans="1:23" x14ac:dyDescent="0.25">
      <c r="A1256" t="s">
        <v>225</v>
      </c>
      <c r="C1256" t="s">
        <v>26</v>
      </c>
      <c r="E1256">
        <v>27</v>
      </c>
      <c r="F1256">
        <v>62.907597000000003</v>
      </c>
      <c r="G1256">
        <v>0.5</v>
      </c>
      <c r="H1256">
        <v>0.5</v>
      </c>
      <c r="I1256" t="s">
        <v>27</v>
      </c>
      <c r="J1256" t="s">
        <v>28</v>
      </c>
      <c r="K1256" t="s">
        <v>28</v>
      </c>
      <c r="L1256" t="s">
        <v>28</v>
      </c>
      <c r="M1256" t="s">
        <v>28</v>
      </c>
      <c r="N1256">
        <v>0.5</v>
      </c>
      <c r="O1256">
        <v>0</v>
      </c>
      <c r="P1256">
        <v>0.5</v>
      </c>
      <c r="Q1256">
        <v>0</v>
      </c>
      <c r="R1256">
        <v>0</v>
      </c>
      <c r="S1256">
        <v>23</v>
      </c>
      <c r="T1256">
        <v>1.5</v>
      </c>
      <c r="V1256">
        <v>63</v>
      </c>
      <c r="W1256">
        <v>181</v>
      </c>
    </row>
    <row r="1257" spans="1:23" x14ac:dyDescent="0.25">
      <c r="A1257" t="s">
        <v>225</v>
      </c>
      <c r="C1257" t="s">
        <v>26</v>
      </c>
      <c r="E1257">
        <v>26</v>
      </c>
      <c r="F1257">
        <v>62.907597000000003</v>
      </c>
      <c r="G1257">
        <v>0</v>
      </c>
      <c r="H1257">
        <v>0</v>
      </c>
      <c r="I1257" t="s">
        <v>34</v>
      </c>
      <c r="J1257" t="s">
        <v>28</v>
      </c>
      <c r="K1257" t="s">
        <v>28</v>
      </c>
      <c r="L1257" t="s">
        <v>28</v>
      </c>
      <c r="M1257" t="s">
        <v>28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23</v>
      </c>
      <c r="T1257">
        <v>0</v>
      </c>
      <c r="V1257">
        <v>62</v>
      </c>
      <c r="W1257">
        <v>189</v>
      </c>
    </row>
    <row r="1258" spans="1:23" x14ac:dyDescent="0.25">
      <c r="A1258" t="s">
        <v>225</v>
      </c>
      <c r="C1258" t="s">
        <v>26</v>
      </c>
      <c r="E1258">
        <v>30</v>
      </c>
      <c r="F1258">
        <v>62.907597000000003</v>
      </c>
      <c r="G1258">
        <v>0</v>
      </c>
      <c r="H1258">
        <v>0</v>
      </c>
      <c r="I1258" t="s">
        <v>34</v>
      </c>
      <c r="J1258" t="s">
        <v>28</v>
      </c>
      <c r="K1258" t="s">
        <v>28</v>
      </c>
      <c r="L1258" t="s">
        <v>28</v>
      </c>
      <c r="M1258" t="s">
        <v>28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23</v>
      </c>
      <c r="T1258">
        <v>0</v>
      </c>
      <c r="V1258">
        <v>63</v>
      </c>
      <c r="W1258">
        <v>189</v>
      </c>
    </row>
    <row r="1259" spans="1:23" x14ac:dyDescent="0.25">
      <c r="A1259" t="s">
        <v>225</v>
      </c>
      <c r="C1259" t="s">
        <v>26</v>
      </c>
      <c r="E1259">
        <v>28</v>
      </c>
      <c r="F1259">
        <v>62.907597000000003</v>
      </c>
      <c r="G1259">
        <v>0</v>
      </c>
      <c r="H1259">
        <v>0</v>
      </c>
      <c r="I1259" t="s">
        <v>34</v>
      </c>
      <c r="J1259" t="s">
        <v>35</v>
      </c>
      <c r="K1259" t="s">
        <v>38</v>
      </c>
      <c r="L1259" t="s">
        <v>28</v>
      </c>
      <c r="M1259" t="s">
        <v>28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23</v>
      </c>
      <c r="T1259">
        <v>0</v>
      </c>
      <c r="V1259">
        <v>63</v>
      </c>
      <c r="W1259">
        <v>183</v>
      </c>
    </row>
    <row r="1260" spans="1:23" x14ac:dyDescent="0.25">
      <c r="A1260" t="s">
        <v>225</v>
      </c>
      <c r="C1260" t="s">
        <v>26</v>
      </c>
      <c r="E1260">
        <v>30</v>
      </c>
      <c r="F1260">
        <v>62.907597000000003</v>
      </c>
      <c r="G1260">
        <v>0</v>
      </c>
      <c r="H1260">
        <v>0</v>
      </c>
      <c r="I1260" t="s">
        <v>34</v>
      </c>
      <c r="J1260" t="s">
        <v>35</v>
      </c>
      <c r="K1260" t="s">
        <v>28</v>
      </c>
      <c r="L1260" t="s">
        <v>28</v>
      </c>
      <c r="M1260" t="s">
        <v>28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23</v>
      </c>
      <c r="T1260">
        <v>0</v>
      </c>
      <c r="V1260">
        <v>63</v>
      </c>
      <c r="W1260">
        <v>184</v>
      </c>
    </row>
    <row r="1261" spans="1:23" x14ac:dyDescent="0.25">
      <c r="A1261" t="s">
        <v>225</v>
      </c>
      <c r="C1261" t="s">
        <v>26</v>
      </c>
      <c r="E1261">
        <v>30</v>
      </c>
      <c r="F1261">
        <v>62.907597000000003</v>
      </c>
      <c r="G1261">
        <v>0</v>
      </c>
      <c r="H1261">
        <v>0</v>
      </c>
      <c r="I1261" t="s">
        <v>34</v>
      </c>
      <c r="J1261" t="s">
        <v>28</v>
      </c>
      <c r="K1261" t="s">
        <v>28</v>
      </c>
      <c r="L1261" t="s">
        <v>28</v>
      </c>
      <c r="M1261" t="s">
        <v>28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23</v>
      </c>
      <c r="T1261">
        <v>0</v>
      </c>
    </row>
    <row r="1262" spans="1:23" x14ac:dyDescent="0.25">
      <c r="A1262" t="s">
        <v>225</v>
      </c>
      <c r="C1262" t="s">
        <v>26</v>
      </c>
      <c r="E1262">
        <v>30</v>
      </c>
      <c r="F1262">
        <v>62.907597000000003</v>
      </c>
      <c r="G1262">
        <v>0</v>
      </c>
      <c r="H1262">
        <v>0</v>
      </c>
      <c r="I1262" t="s">
        <v>34</v>
      </c>
      <c r="J1262" t="s">
        <v>28</v>
      </c>
      <c r="K1262" t="s">
        <v>28</v>
      </c>
      <c r="L1262" t="s">
        <v>28</v>
      </c>
      <c r="M1262" t="s">
        <v>28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23</v>
      </c>
      <c r="T1262">
        <v>0</v>
      </c>
      <c r="V1262">
        <v>63</v>
      </c>
      <c r="W1262">
        <v>185</v>
      </c>
    </row>
    <row r="1263" spans="1:23" x14ac:dyDescent="0.25">
      <c r="A1263" t="s">
        <v>225</v>
      </c>
      <c r="C1263" t="s">
        <v>26</v>
      </c>
      <c r="E1263">
        <v>28</v>
      </c>
      <c r="F1263">
        <v>62.907597000000003</v>
      </c>
      <c r="G1263">
        <v>0</v>
      </c>
      <c r="H1263">
        <v>0</v>
      </c>
      <c r="I1263" t="s">
        <v>34</v>
      </c>
      <c r="J1263" t="s">
        <v>35</v>
      </c>
      <c r="K1263" t="s">
        <v>28</v>
      </c>
      <c r="L1263" t="s">
        <v>28</v>
      </c>
      <c r="M1263" t="s">
        <v>28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23</v>
      </c>
      <c r="T1263">
        <v>0</v>
      </c>
      <c r="V1263">
        <v>63</v>
      </c>
      <c r="W1263">
        <v>181</v>
      </c>
    </row>
    <row r="1264" spans="1:23" x14ac:dyDescent="0.25">
      <c r="A1264" t="s">
        <v>225</v>
      </c>
      <c r="C1264" t="s">
        <v>26</v>
      </c>
      <c r="E1264">
        <v>27</v>
      </c>
      <c r="F1264">
        <v>62.907597000000003</v>
      </c>
      <c r="G1264">
        <v>0</v>
      </c>
      <c r="H1264">
        <v>0</v>
      </c>
      <c r="I1264" t="s">
        <v>34</v>
      </c>
      <c r="J1264" t="s">
        <v>35</v>
      </c>
      <c r="K1264" t="s">
        <v>38</v>
      </c>
      <c r="L1264" t="s">
        <v>28</v>
      </c>
      <c r="M1264" t="s">
        <v>28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23</v>
      </c>
      <c r="T1264">
        <v>0</v>
      </c>
      <c r="V1264">
        <v>62</v>
      </c>
      <c r="W1264">
        <v>180</v>
      </c>
    </row>
    <row r="1265" spans="1:23" x14ac:dyDescent="0.25">
      <c r="A1265" t="s">
        <v>225</v>
      </c>
      <c r="C1265" t="s">
        <v>26</v>
      </c>
      <c r="E1265">
        <v>29</v>
      </c>
      <c r="F1265">
        <v>62.907597000000003</v>
      </c>
      <c r="G1265">
        <v>0</v>
      </c>
      <c r="H1265">
        <v>0</v>
      </c>
      <c r="I1265" t="s">
        <v>34</v>
      </c>
      <c r="J1265" t="s">
        <v>35</v>
      </c>
      <c r="K1265" t="s">
        <v>38</v>
      </c>
      <c r="L1265" t="s">
        <v>28</v>
      </c>
      <c r="M1265" t="s">
        <v>28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23</v>
      </c>
      <c r="T1265">
        <v>0</v>
      </c>
      <c r="V1265">
        <v>63</v>
      </c>
      <c r="W1265">
        <v>182</v>
      </c>
    </row>
    <row r="1266" spans="1:23" x14ac:dyDescent="0.25">
      <c r="A1266" t="s">
        <v>580</v>
      </c>
      <c r="C1266" t="s">
        <v>26</v>
      </c>
      <c r="E1266">
        <v>30</v>
      </c>
      <c r="F1266">
        <v>47.60575</v>
      </c>
      <c r="G1266">
        <v>0</v>
      </c>
      <c r="H1266">
        <v>0</v>
      </c>
      <c r="I1266" t="s">
        <v>34</v>
      </c>
      <c r="J1266" t="s">
        <v>41</v>
      </c>
      <c r="K1266" t="s">
        <v>28</v>
      </c>
      <c r="L1266" t="s">
        <v>28</v>
      </c>
      <c r="M1266" t="s">
        <v>28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33</v>
      </c>
      <c r="T1266">
        <v>0</v>
      </c>
      <c r="W1266">
        <v>227</v>
      </c>
    </row>
    <row r="1267" spans="1:23" x14ac:dyDescent="0.25">
      <c r="A1267" t="s">
        <v>580</v>
      </c>
      <c r="C1267" t="s">
        <v>26</v>
      </c>
      <c r="E1267">
        <v>30</v>
      </c>
      <c r="F1267">
        <v>47.60575</v>
      </c>
      <c r="G1267">
        <v>0</v>
      </c>
      <c r="H1267">
        <v>0</v>
      </c>
      <c r="I1267" t="s">
        <v>34</v>
      </c>
      <c r="J1267" t="s">
        <v>28</v>
      </c>
      <c r="K1267" t="s">
        <v>28</v>
      </c>
      <c r="L1267" t="s">
        <v>28</v>
      </c>
      <c r="M1267" t="s">
        <v>28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33</v>
      </c>
      <c r="T1267">
        <v>0</v>
      </c>
      <c r="V1267">
        <v>68</v>
      </c>
      <c r="W1267">
        <v>238</v>
      </c>
    </row>
    <row r="1268" spans="1:23" x14ac:dyDescent="0.25">
      <c r="A1268" t="s">
        <v>580</v>
      </c>
      <c r="C1268" t="s">
        <v>26</v>
      </c>
      <c r="E1268">
        <v>30</v>
      </c>
      <c r="F1268">
        <v>47.60575</v>
      </c>
      <c r="G1268">
        <v>0</v>
      </c>
      <c r="H1268">
        <v>0</v>
      </c>
      <c r="I1268" t="s">
        <v>34</v>
      </c>
      <c r="J1268" t="s">
        <v>28</v>
      </c>
      <c r="K1268" t="s">
        <v>28</v>
      </c>
      <c r="L1268" t="s">
        <v>28</v>
      </c>
      <c r="M1268" t="s">
        <v>28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33</v>
      </c>
      <c r="T1268">
        <v>0</v>
      </c>
      <c r="V1268">
        <v>68</v>
      </c>
      <c r="W1268">
        <v>240</v>
      </c>
    </row>
    <row r="1269" spans="1:23" x14ac:dyDescent="0.25">
      <c r="A1269" t="s">
        <v>580</v>
      </c>
      <c r="C1269" t="s">
        <v>26</v>
      </c>
      <c r="E1269">
        <v>30</v>
      </c>
      <c r="F1269">
        <v>47.60575</v>
      </c>
      <c r="G1269">
        <v>0.5</v>
      </c>
      <c r="H1269">
        <v>0</v>
      </c>
      <c r="I1269" t="s">
        <v>52</v>
      </c>
      <c r="J1269" t="s">
        <v>35</v>
      </c>
      <c r="K1269" t="s">
        <v>96</v>
      </c>
      <c r="L1269" t="s">
        <v>42</v>
      </c>
      <c r="M1269" t="s">
        <v>28</v>
      </c>
      <c r="N1269">
        <v>0</v>
      </c>
      <c r="O1269">
        <v>0</v>
      </c>
      <c r="P1269">
        <v>0.5</v>
      </c>
      <c r="Q1269">
        <v>0</v>
      </c>
      <c r="R1269">
        <v>0</v>
      </c>
      <c r="S1269">
        <v>33</v>
      </c>
      <c r="T1269">
        <v>0.5</v>
      </c>
      <c r="V1269">
        <v>68</v>
      </c>
      <c r="W1269">
        <v>239</v>
      </c>
    </row>
    <row r="1270" spans="1:23" x14ac:dyDescent="0.25">
      <c r="A1270" t="s">
        <v>580</v>
      </c>
      <c r="C1270" t="s">
        <v>26</v>
      </c>
      <c r="E1270">
        <v>29</v>
      </c>
      <c r="F1270">
        <v>47.60575</v>
      </c>
      <c r="G1270">
        <v>0</v>
      </c>
      <c r="H1270">
        <v>0</v>
      </c>
      <c r="I1270" t="s">
        <v>34</v>
      </c>
      <c r="J1270" t="s">
        <v>36</v>
      </c>
      <c r="K1270" t="s">
        <v>28</v>
      </c>
      <c r="L1270" t="s">
        <v>28</v>
      </c>
      <c r="M1270" t="s">
        <v>28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33</v>
      </c>
      <c r="T1270">
        <v>0</v>
      </c>
      <c r="V1270">
        <v>69</v>
      </c>
      <c r="W1270">
        <v>238</v>
      </c>
    </row>
    <row r="1271" spans="1:23" x14ac:dyDescent="0.25">
      <c r="A1271" t="s">
        <v>1018</v>
      </c>
      <c r="C1271" t="s">
        <v>26</v>
      </c>
      <c r="E1271">
        <v>29</v>
      </c>
      <c r="F1271">
        <v>64.709109999999995</v>
      </c>
      <c r="G1271">
        <v>0</v>
      </c>
      <c r="H1271">
        <v>0</v>
      </c>
      <c r="I1271" t="s">
        <v>34</v>
      </c>
      <c r="J1271" t="s">
        <v>28</v>
      </c>
      <c r="K1271" t="s">
        <v>28</v>
      </c>
      <c r="L1271" t="s">
        <v>28</v>
      </c>
      <c r="M1271" t="s">
        <v>28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33</v>
      </c>
      <c r="T1271">
        <v>0</v>
      </c>
      <c r="V1271">
        <v>61</v>
      </c>
      <c r="W1271">
        <v>218</v>
      </c>
    </row>
    <row r="1272" spans="1:23" x14ac:dyDescent="0.25">
      <c r="A1272" t="s">
        <v>1018</v>
      </c>
      <c r="C1272" t="s">
        <v>26</v>
      </c>
      <c r="E1272">
        <v>30</v>
      </c>
      <c r="F1272">
        <v>64.709109999999995</v>
      </c>
      <c r="G1272">
        <v>0</v>
      </c>
      <c r="H1272">
        <v>0</v>
      </c>
      <c r="I1272" t="s">
        <v>34</v>
      </c>
      <c r="J1272" t="s">
        <v>28</v>
      </c>
      <c r="K1272" t="s">
        <v>28</v>
      </c>
      <c r="L1272" t="s">
        <v>28</v>
      </c>
      <c r="M1272" t="s">
        <v>28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33</v>
      </c>
      <c r="T1272">
        <v>0</v>
      </c>
    </row>
    <row r="1273" spans="1:23" x14ac:dyDescent="0.25">
      <c r="A1273" t="s">
        <v>1046</v>
      </c>
      <c r="C1273" t="s">
        <v>26</v>
      </c>
      <c r="E1273">
        <v>13</v>
      </c>
      <c r="F1273">
        <v>50.261462999999999</v>
      </c>
      <c r="G1273">
        <v>2</v>
      </c>
      <c r="H1273">
        <v>2</v>
      </c>
      <c r="I1273" t="s">
        <v>31</v>
      </c>
      <c r="J1273" t="s">
        <v>28</v>
      </c>
      <c r="K1273" t="s">
        <v>28</v>
      </c>
      <c r="L1273" t="s">
        <v>28</v>
      </c>
      <c r="M1273" t="s">
        <v>28</v>
      </c>
      <c r="N1273">
        <v>2</v>
      </c>
      <c r="O1273">
        <v>2</v>
      </c>
      <c r="P1273">
        <v>2</v>
      </c>
      <c r="Q1273">
        <v>1</v>
      </c>
      <c r="R1273">
        <v>1</v>
      </c>
      <c r="S1273">
        <v>44</v>
      </c>
      <c r="T1273">
        <v>10</v>
      </c>
      <c r="V1273">
        <v>65</v>
      </c>
      <c r="W1273">
        <v>162</v>
      </c>
    </row>
    <row r="1274" spans="1:23" x14ac:dyDescent="0.25">
      <c r="A1274" t="s">
        <v>1085</v>
      </c>
      <c r="C1274" t="s">
        <v>26</v>
      </c>
      <c r="E1274">
        <v>22</v>
      </c>
      <c r="F1274">
        <v>73.013009999999994</v>
      </c>
      <c r="G1274">
        <v>0.5</v>
      </c>
      <c r="H1274">
        <v>0.5</v>
      </c>
      <c r="I1274" t="s">
        <v>27</v>
      </c>
      <c r="J1274" t="s">
        <v>132</v>
      </c>
      <c r="K1274" t="s">
        <v>28</v>
      </c>
      <c r="L1274" t="s">
        <v>28</v>
      </c>
      <c r="M1274" t="s">
        <v>28</v>
      </c>
      <c r="N1274">
        <v>0.5</v>
      </c>
      <c r="O1274">
        <v>0.5</v>
      </c>
      <c r="P1274">
        <v>0.5</v>
      </c>
      <c r="Q1274">
        <v>0.5</v>
      </c>
      <c r="R1274">
        <v>0</v>
      </c>
      <c r="S1274">
        <v>44</v>
      </c>
      <c r="T1274">
        <v>2.5</v>
      </c>
      <c r="V1274">
        <v>64</v>
      </c>
      <c r="W1274">
        <v>147</v>
      </c>
    </row>
    <row r="1275" spans="1:23" x14ac:dyDescent="0.25">
      <c r="A1275" t="s">
        <v>1085</v>
      </c>
      <c r="C1275" t="s">
        <v>26</v>
      </c>
      <c r="E1275">
        <v>25</v>
      </c>
      <c r="F1275">
        <v>73.013009999999994</v>
      </c>
      <c r="G1275">
        <v>0.5</v>
      </c>
      <c r="H1275">
        <v>0</v>
      </c>
      <c r="I1275" t="s">
        <v>27</v>
      </c>
      <c r="J1275" t="s">
        <v>28</v>
      </c>
      <c r="K1275" t="s">
        <v>28</v>
      </c>
      <c r="L1275" t="s">
        <v>28</v>
      </c>
      <c r="M1275" t="s">
        <v>28</v>
      </c>
      <c r="N1275">
        <v>0</v>
      </c>
      <c r="O1275">
        <v>0.5</v>
      </c>
      <c r="P1275">
        <v>0.5</v>
      </c>
      <c r="Q1275">
        <v>0.5</v>
      </c>
      <c r="R1275">
        <v>0</v>
      </c>
      <c r="S1275">
        <v>44</v>
      </c>
      <c r="T1275">
        <v>1.5</v>
      </c>
      <c r="V1275">
        <v>65</v>
      </c>
      <c r="W1275">
        <v>152</v>
      </c>
    </row>
    <row r="1276" spans="1:23" x14ac:dyDescent="0.25">
      <c r="A1276" t="s">
        <v>1085</v>
      </c>
      <c r="C1276" t="s">
        <v>26</v>
      </c>
      <c r="E1276">
        <v>14</v>
      </c>
      <c r="F1276">
        <v>73.013009999999994</v>
      </c>
      <c r="G1276">
        <v>0.5</v>
      </c>
      <c r="H1276">
        <v>0.5</v>
      </c>
      <c r="I1276" t="s">
        <v>27</v>
      </c>
      <c r="J1276" t="s">
        <v>28</v>
      </c>
      <c r="K1276" t="s">
        <v>28</v>
      </c>
      <c r="L1276" t="s">
        <v>28</v>
      </c>
      <c r="M1276" t="s">
        <v>28</v>
      </c>
      <c r="N1276">
        <v>0.5</v>
      </c>
      <c r="O1276">
        <v>1</v>
      </c>
      <c r="P1276">
        <v>1</v>
      </c>
      <c r="Q1276">
        <v>1</v>
      </c>
      <c r="R1276">
        <v>0</v>
      </c>
      <c r="S1276">
        <v>44</v>
      </c>
      <c r="T1276">
        <v>4</v>
      </c>
      <c r="V1276">
        <v>64</v>
      </c>
      <c r="W1276">
        <v>147</v>
      </c>
    </row>
    <row r="1277" spans="1:23" x14ac:dyDescent="0.25">
      <c r="A1277" t="s">
        <v>1085</v>
      </c>
      <c r="C1277" t="s">
        <v>26</v>
      </c>
      <c r="E1277">
        <v>12</v>
      </c>
      <c r="F1277">
        <v>73.013009999999994</v>
      </c>
      <c r="G1277">
        <v>2</v>
      </c>
      <c r="H1277">
        <v>2</v>
      </c>
      <c r="I1277" t="s">
        <v>27</v>
      </c>
      <c r="J1277" t="s">
        <v>28</v>
      </c>
      <c r="K1277" t="s">
        <v>28</v>
      </c>
      <c r="L1277" t="s">
        <v>28</v>
      </c>
      <c r="M1277" t="s">
        <v>28</v>
      </c>
      <c r="N1277">
        <v>2</v>
      </c>
      <c r="O1277">
        <v>2</v>
      </c>
      <c r="P1277">
        <v>2</v>
      </c>
      <c r="Q1277">
        <v>1</v>
      </c>
      <c r="R1277">
        <v>0</v>
      </c>
      <c r="S1277">
        <v>44</v>
      </c>
      <c r="T1277">
        <v>9</v>
      </c>
      <c r="V1277">
        <v>64</v>
      </c>
      <c r="W1277">
        <v>143</v>
      </c>
    </row>
    <row r="1278" spans="1:23" x14ac:dyDescent="0.25">
      <c r="A1278" t="s">
        <v>1067</v>
      </c>
      <c r="C1278" t="s">
        <v>26</v>
      </c>
      <c r="E1278">
        <v>30</v>
      </c>
      <c r="F1278">
        <v>62.554417000000001</v>
      </c>
      <c r="G1278">
        <v>0</v>
      </c>
      <c r="H1278">
        <v>0</v>
      </c>
      <c r="I1278" t="s">
        <v>34</v>
      </c>
      <c r="J1278" t="s">
        <v>28</v>
      </c>
      <c r="K1278" t="s">
        <v>28</v>
      </c>
      <c r="L1278" t="s">
        <v>28</v>
      </c>
      <c r="M1278" t="s">
        <v>28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34</v>
      </c>
      <c r="T1278">
        <v>0</v>
      </c>
      <c r="V1278">
        <v>64</v>
      </c>
      <c r="W1278">
        <v>241</v>
      </c>
    </row>
    <row r="1279" spans="1:23" x14ac:dyDescent="0.25">
      <c r="A1279" t="s">
        <v>1067</v>
      </c>
      <c r="C1279" t="s">
        <v>26</v>
      </c>
      <c r="E1279">
        <v>30</v>
      </c>
      <c r="F1279">
        <v>62.554417000000001</v>
      </c>
      <c r="G1279">
        <v>0</v>
      </c>
      <c r="H1279">
        <v>0</v>
      </c>
      <c r="I1279" t="s">
        <v>34</v>
      </c>
      <c r="J1279" t="s">
        <v>28</v>
      </c>
      <c r="K1279" t="s">
        <v>28</v>
      </c>
      <c r="L1279" t="s">
        <v>28</v>
      </c>
      <c r="M1279" t="s">
        <v>28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34</v>
      </c>
      <c r="T1279">
        <v>0</v>
      </c>
      <c r="V1279">
        <v>63</v>
      </c>
      <c r="W1279">
        <v>258</v>
      </c>
    </row>
    <row r="1280" spans="1:23" x14ac:dyDescent="0.25">
      <c r="A1280" t="s">
        <v>1067</v>
      </c>
      <c r="C1280" t="s">
        <v>26</v>
      </c>
      <c r="E1280">
        <v>30</v>
      </c>
      <c r="F1280">
        <v>62.554417000000001</v>
      </c>
      <c r="G1280">
        <v>0</v>
      </c>
      <c r="H1280">
        <v>0</v>
      </c>
      <c r="I1280" t="s">
        <v>34</v>
      </c>
      <c r="J1280" t="s">
        <v>28</v>
      </c>
      <c r="K1280" t="s">
        <v>28</v>
      </c>
      <c r="L1280" t="s">
        <v>28</v>
      </c>
      <c r="M1280" t="s">
        <v>28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34</v>
      </c>
      <c r="T1280">
        <v>0</v>
      </c>
      <c r="V1280">
        <v>64</v>
      </c>
      <c r="W1280">
        <v>247</v>
      </c>
    </row>
    <row r="1281" spans="1:23" x14ac:dyDescent="0.25">
      <c r="A1281" t="s">
        <v>1067</v>
      </c>
      <c r="C1281" t="s">
        <v>26</v>
      </c>
      <c r="E1281">
        <v>29</v>
      </c>
      <c r="F1281">
        <v>62.554417000000001</v>
      </c>
      <c r="G1281">
        <v>0</v>
      </c>
      <c r="H1281">
        <v>0</v>
      </c>
      <c r="I1281" t="s">
        <v>34</v>
      </c>
      <c r="J1281" t="s">
        <v>28</v>
      </c>
      <c r="K1281" t="s">
        <v>28</v>
      </c>
      <c r="L1281" t="s">
        <v>28</v>
      </c>
      <c r="M1281" t="s">
        <v>28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34</v>
      </c>
      <c r="T1281">
        <v>0</v>
      </c>
    </row>
    <row r="1282" spans="1:23" x14ac:dyDescent="0.25">
      <c r="A1282" t="s">
        <v>723</v>
      </c>
      <c r="C1282" t="s">
        <v>26</v>
      </c>
      <c r="E1282">
        <v>28</v>
      </c>
      <c r="F1282">
        <v>73.193700000000007</v>
      </c>
      <c r="G1282">
        <v>0</v>
      </c>
      <c r="H1282">
        <v>0</v>
      </c>
      <c r="I1282" t="s">
        <v>34</v>
      </c>
      <c r="J1282" t="s">
        <v>28</v>
      </c>
      <c r="K1282" t="s">
        <v>28</v>
      </c>
      <c r="L1282" t="s">
        <v>28</v>
      </c>
      <c r="M1282" t="s">
        <v>28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33</v>
      </c>
      <c r="T1282">
        <v>0</v>
      </c>
      <c r="V1282">
        <v>63</v>
      </c>
      <c r="W1282">
        <v>165</v>
      </c>
    </row>
    <row r="1283" spans="1:23" x14ac:dyDescent="0.25">
      <c r="A1283" t="s">
        <v>723</v>
      </c>
      <c r="C1283" t="s">
        <v>26</v>
      </c>
      <c r="E1283">
        <v>29</v>
      </c>
      <c r="F1283">
        <v>73.193700000000007</v>
      </c>
      <c r="G1283">
        <v>0</v>
      </c>
      <c r="H1283">
        <v>0</v>
      </c>
      <c r="I1283" t="s">
        <v>34</v>
      </c>
      <c r="J1283" t="s">
        <v>28</v>
      </c>
      <c r="K1283" t="s">
        <v>28</v>
      </c>
      <c r="L1283" t="s">
        <v>28</v>
      </c>
      <c r="M1283" t="s">
        <v>28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33</v>
      </c>
      <c r="T1283">
        <v>0</v>
      </c>
      <c r="V1283">
        <v>63</v>
      </c>
      <c r="W1283">
        <v>160</v>
      </c>
    </row>
    <row r="1284" spans="1:23" x14ac:dyDescent="0.25">
      <c r="A1284" t="s">
        <v>723</v>
      </c>
      <c r="C1284" t="s">
        <v>26</v>
      </c>
      <c r="E1284">
        <v>30</v>
      </c>
      <c r="F1284">
        <v>73.193700000000007</v>
      </c>
      <c r="G1284">
        <v>0</v>
      </c>
      <c r="H1284">
        <v>0</v>
      </c>
      <c r="I1284" t="s">
        <v>34</v>
      </c>
      <c r="J1284" t="s">
        <v>28</v>
      </c>
      <c r="K1284" t="s">
        <v>28</v>
      </c>
      <c r="L1284" t="s">
        <v>28</v>
      </c>
      <c r="M1284" t="s">
        <v>28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33</v>
      </c>
      <c r="T1284">
        <v>0</v>
      </c>
      <c r="V1284">
        <v>63</v>
      </c>
      <c r="W1284">
        <v>155</v>
      </c>
    </row>
    <row r="1285" spans="1:23" x14ac:dyDescent="0.25">
      <c r="A1285" t="s">
        <v>723</v>
      </c>
      <c r="C1285" t="s">
        <v>26</v>
      </c>
      <c r="E1285">
        <v>30</v>
      </c>
      <c r="F1285">
        <v>73.193700000000007</v>
      </c>
      <c r="G1285">
        <v>0</v>
      </c>
      <c r="H1285">
        <v>0</v>
      </c>
      <c r="I1285" t="s">
        <v>34</v>
      </c>
      <c r="J1285" t="s">
        <v>28</v>
      </c>
      <c r="K1285" t="s">
        <v>28</v>
      </c>
      <c r="L1285" t="s">
        <v>28</v>
      </c>
      <c r="M1285" t="s">
        <v>28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33</v>
      </c>
      <c r="T1285">
        <v>0</v>
      </c>
      <c r="V1285">
        <v>62</v>
      </c>
      <c r="W1285">
        <v>155</v>
      </c>
    </row>
    <row r="1286" spans="1:23" x14ac:dyDescent="0.25">
      <c r="A1286" t="s">
        <v>723</v>
      </c>
      <c r="C1286" t="s">
        <v>26</v>
      </c>
      <c r="E1286">
        <v>30</v>
      </c>
      <c r="F1286">
        <v>73.193700000000007</v>
      </c>
      <c r="G1286">
        <v>0</v>
      </c>
      <c r="H1286">
        <v>0</v>
      </c>
      <c r="I1286" t="s">
        <v>34</v>
      </c>
      <c r="J1286" t="s">
        <v>132</v>
      </c>
      <c r="K1286" t="s">
        <v>28</v>
      </c>
      <c r="L1286" t="s">
        <v>28</v>
      </c>
      <c r="M1286" t="s">
        <v>28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33</v>
      </c>
      <c r="T1286">
        <v>0</v>
      </c>
      <c r="V1286">
        <v>62</v>
      </c>
      <c r="W1286">
        <v>156</v>
      </c>
    </row>
    <row r="1287" spans="1:23" x14ac:dyDescent="0.25">
      <c r="A1287" t="s">
        <v>723</v>
      </c>
      <c r="C1287" t="s">
        <v>26</v>
      </c>
      <c r="E1287">
        <v>29</v>
      </c>
      <c r="F1287">
        <v>73.193700000000007</v>
      </c>
      <c r="G1287">
        <v>0</v>
      </c>
      <c r="H1287">
        <v>0</v>
      </c>
      <c r="I1287" t="s">
        <v>34</v>
      </c>
      <c r="J1287" t="s">
        <v>28</v>
      </c>
      <c r="K1287" t="s">
        <v>28</v>
      </c>
      <c r="L1287" t="s">
        <v>28</v>
      </c>
      <c r="M1287" t="s">
        <v>28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33</v>
      </c>
      <c r="T1287">
        <v>0</v>
      </c>
      <c r="V1287">
        <v>63</v>
      </c>
      <c r="W1287">
        <v>153</v>
      </c>
    </row>
    <row r="1288" spans="1:23" x14ac:dyDescent="0.25">
      <c r="A1288" t="s">
        <v>723</v>
      </c>
      <c r="C1288" t="s">
        <v>26</v>
      </c>
      <c r="E1288">
        <v>30</v>
      </c>
      <c r="F1288">
        <v>73.193700000000007</v>
      </c>
      <c r="G1288">
        <v>0</v>
      </c>
      <c r="H1288">
        <v>0</v>
      </c>
      <c r="I1288" t="s">
        <v>34</v>
      </c>
      <c r="J1288" t="s">
        <v>41</v>
      </c>
      <c r="K1288" t="s">
        <v>28</v>
      </c>
      <c r="L1288" t="s">
        <v>28</v>
      </c>
      <c r="M1288" t="s">
        <v>28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33</v>
      </c>
      <c r="T1288">
        <v>0</v>
      </c>
      <c r="V1288">
        <v>63</v>
      </c>
      <c r="W1288">
        <v>159</v>
      </c>
    </row>
    <row r="1289" spans="1:23" x14ac:dyDescent="0.25">
      <c r="A1289" t="s">
        <v>723</v>
      </c>
      <c r="C1289" t="s">
        <v>26</v>
      </c>
      <c r="E1289">
        <v>30</v>
      </c>
      <c r="F1289">
        <v>73.193700000000007</v>
      </c>
      <c r="G1289">
        <v>0</v>
      </c>
      <c r="H1289">
        <v>0</v>
      </c>
      <c r="I1289" t="s">
        <v>34</v>
      </c>
      <c r="J1289" t="s">
        <v>28</v>
      </c>
      <c r="K1289" t="s">
        <v>28</v>
      </c>
      <c r="L1289" t="s">
        <v>28</v>
      </c>
      <c r="M1289" t="s">
        <v>28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33</v>
      </c>
      <c r="T1289">
        <v>0</v>
      </c>
      <c r="V1289">
        <v>63</v>
      </c>
      <c r="W1289">
        <v>156</v>
      </c>
    </row>
    <row r="1290" spans="1:23" x14ac:dyDescent="0.25">
      <c r="A1290" t="s">
        <v>723</v>
      </c>
      <c r="C1290" t="s">
        <v>26</v>
      </c>
      <c r="E1290">
        <v>27</v>
      </c>
      <c r="F1290">
        <v>73.193700000000007</v>
      </c>
      <c r="G1290">
        <v>0</v>
      </c>
      <c r="H1290">
        <v>0</v>
      </c>
      <c r="I1290" t="s">
        <v>34</v>
      </c>
      <c r="J1290" t="s">
        <v>28</v>
      </c>
      <c r="K1290" t="s">
        <v>28</v>
      </c>
      <c r="L1290" t="s">
        <v>28</v>
      </c>
      <c r="M1290" t="s">
        <v>28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33</v>
      </c>
      <c r="T1290">
        <v>0</v>
      </c>
      <c r="V1290">
        <v>63</v>
      </c>
      <c r="W1290">
        <v>151</v>
      </c>
    </row>
    <row r="1291" spans="1:23" x14ac:dyDescent="0.25">
      <c r="A1291" t="s">
        <v>723</v>
      </c>
      <c r="C1291" t="s">
        <v>26</v>
      </c>
      <c r="E1291">
        <v>29</v>
      </c>
      <c r="F1291">
        <v>73.193700000000007</v>
      </c>
      <c r="G1291">
        <v>0</v>
      </c>
      <c r="H1291">
        <v>0</v>
      </c>
      <c r="I1291" t="s">
        <v>34</v>
      </c>
      <c r="J1291" t="s">
        <v>28</v>
      </c>
      <c r="K1291" t="s">
        <v>28</v>
      </c>
      <c r="L1291" t="s">
        <v>28</v>
      </c>
      <c r="M1291" t="s">
        <v>28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33</v>
      </c>
      <c r="T1291">
        <v>0</v>
      </c>
      <c r="V1291">
        <v>63</v>
      </c>
      <c r="W1291">
        <v>157</v>
      </c>
    </row>
    <row r="1292" spans="1:23" x14ac:dyDescent="0.25">
      <c r="A1292" t="s">
        <v>460</v>
      </c>
      <c r="C1292" t="s">
        <v>26</v>
      </c>
      <c r="E1292">
        <v>28</v>
      </c>
      <c r="F1292">
        <v>74.954139999999995</v>
      </c>
      <c r="G1292">
        <v>0</v>
      </c>
      <c r="H1292">
        <v>0</v>
      </c>
      <c r="I1292" t="s">
        <v>34</v>
      </c>
      <c r="J1292" t="s">
        <v>28</v>
      </c>
      <c r="K1292" t="s">
        <v>28</v>
      </c>
      <c r="L1292" t="s">
        <v>28</v>
      </c>
      <c r="M1292" t="s">
        <v>28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33</v>
      </c>
      <c r="T1292">
        <v>0</v>
      </c>
      <c r="V1292">
        <v>62</v>
      </c>
      <c r="W1292">
        <v>122</v>
      </c>
    </row>
    <row r="1293" spans="1:23" x14ac:dyDescent="0.25">
      <c r="A1293" t="s">
        <v>460</v>
      </c>
      <c r="C1293" t="s">
        <v>26</v>
      </c>
      <c r="E1293">
        <v>27</v>
      </c>
      <c r="F1293">
        <v>74.954139999999995</v>
      </c>
      <c r="G1293">
        <v>0</v>
      </c>
      <c r="H1293">
        <v>0</v>
      </c>
      <c r="I1293" t="s">
        <v>34</v>
      </c>
      <c r="J1293" t="s">
        <v>28</v>
      </c>
      <c r="K1293" t="s">
        <v>28</v>
      </c>
      <c r="L1293" t="s">
        <v>28</v>
      </c>
      <c r="M1293" t="s">
        <v>28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33</v>
      </c>
      <c r="T1293">
        <v>0</v>
      </c>
      <c r="V1293">
        <v>62</v>
      </c>
      <c r="W1293">
        <v>123</v>
      </c>
    </row>
    <row r="1294" spans="1:23" x14ac:dyDescent="0.25">
      <c r="A1294" t="s">
        <v>460</v>
      </c>
      <c r="C1294" t="s">
        <v>26</v>
      </c>
      <c r="E1294">
        <v>30</v>
      </c>
      <c r="F1294">
        <v>74.954139999999995</v>
      </c>
      <c r="G1294">
        <v>0</v>
      </c>
      <c r="H1294">
        <v>0</v>
      </c>
      <c r="I1294" t="s">
        <v>34</v>
      </c>
      <c r="J1294" t="s">
        <v>28</v>
      </c>
      <c r="K1294" t="s">
        <v>28</v>
      </c>
      <c r="L1294" t="s">
        <v>28</v>
      </c>
      <c r="M1294" t="s">
        <v>28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33</v>
      </c>
      <c r="T1294">
        <v>0</v>
      </c>
      <c r="V1294">
        <v>62</v>
      </c>
      <c r="W1294">
        <v>124</v>
      </c>
    </row>
    <row r="1295" spans="1:23" x14ac:dyDescent="0.25">
      <c r="A1295" t="s">
        <v>460</v>
      </c>
      <c r="C1295" t="s">
        <v>26</v>
      </c>
      <c r="E1295">
        <v>30</v>
      </c>
      <c r="F1295">
        <v>74.954139999999995</v>
      </c>
      <c r="G1295">
        <v>0</v>
      </c>
      <c r="H1295">
        <v>0</v>
      </c>
      <c r="I1295" t="s">
        <v>34</v>
      </c>
      <c r="J1295" t="s">
        <v>28</v>
      </c>
      <c r="K1295" t="s">
        <v>28</v>
      </c>
      <c r="L1295" t="s">
        <v>28</v>
      </c>
      <c r="M1295" t="s">
        <v>28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33</v>
      </c>
      <c r="T1295">
        <v>0</v>
      </c>
      <c r="V1295">
        <v>61</v>
      </c>
      <c r="W1295">
        <v>123</v>
      </c>
    </row>
    <row r="1296" spans="1:23" x14ac:dyDescent="0.25">
      <c r="A1296" t="s">
        <v>460</v>
      </c>
      <c r="C1296" t="s">
        <v>26</v>
      </c>
      <c r="E1296">
        <v>29</v>
      </c>
      <c r="F1296">
        <v>74.954139999999995</v>
      </c>
      <c r="G1296">
        <v>0</v>
      </c>
      <c r="H1296">
        <v>0</v>
      </c>
      <c r="I1296" t="s">
        <v>34</v>
      </c>
      <c r="J1296" t="s">
        <v>28</v>
      </c>
      <c r="K1296" t="s">
        <v>28</v>
      </c>
      <c r="L1296" t="s">
        <v>28</v>
      </c>
      <c r="M1296" t="s">
        <v>28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33</v>
      </c>
      <c r="T1296">
        <v>0</v>
      </c>
      <c r="V1296">
        <v>61</v>
      </c>
      <c r="W1296">
        <v>122</v>
      </c>
    </row>
    <row r="1297" spans="1:23" x14ac:dyDescent="0.25">
      <c r="A1297" t="s">
        <v>460</v>
      </c>
      <c r="C1297" t="s">
        <v>26</v>
      </c>
      <c r="E1297">
        <v>30</v>
      </c>
      <c r="F1297">
        <v>74.954139999999995</v>
      </c>
      <c r="G1297">
        <v>0</v>
      </c>
      <c r="H1297">
        <v>0</v>
      </c>
      <c r="I1297" t="s">
        <v>34</v>
      </c>
      <c r="J1297" t="s">
        <v>38</v>
      </c>
      <c r="K1297" t="s">
        <v>28</v>
      </c>
      <c r="L1297" t="s">
        <v>28</v>
      </c>
      <c r="M1297" t="s">
        <v>28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33</v>
      </c>
      <c r="T1297">
        <v>0</v>
      </c>
      <c r="V1297">
        <v>61</v>
      </c>
      <c r="W1297">
        <v>123</v>
      </c>
    </row>
    <row r="1298" spans="1:23" x14ac:dyDescent="0.25">
      <c r="A1298" t="s">
        <v>460</v>
      </c>
      <c r="C1298" t="s">
        <v>26</v>
      </c>
      <c r="E1298">
        <v>30</v>
      </c>
      <c r="F1298">
        <v>74.954139999999995</v>
      </c>
      <c r="G1298">
        <v>0</v>
      </c>
      <c r="H1298">
        <v>0</v>
      </c>
      <c r="I1298" t="s">
        <v>34</v>
      </c>
      <c r="J1298" t="s">
        <v>28</v>
      </c>
      <c r="K1298" t="s">
        <v>28</v>
      </c>
      <c r="L1298" t="s">
        <v>28</v>
      </c>
      <c r="M1298" t="s">
        <v>28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33</v>
      </c>
      <c r="T1298">
        <v>0</v>
      </c>
      <c r="V1298">
        <v>61</v>
      </c>
      <c r="W1298">
        <v>119</v>
      </c>
    </row>
    <row r="1299" spans="1:23" x14ac:dyDescent="0.25">
      <c r="A1299" t="s">
        <v>460</v>
      </c>
      <c r="C1299" t="s">
        <v>26</v>
      </c>
      <c r="E1299">
        <v>29</v>
      </c>
      <c r="F1299">
        <v>74.954139999999995</v>
      </c>
      <c r="G1299">
        <v>0</v>
      </c>
      <c r="H1299">
        <v>0</v>
      </c>
      <c r="I1299" t="s">
        <v>34</v>
      </c>
      <c r="J1299" t="s">
        <v>28</v>
      </c>
      <c r="K1299" t="s">
        <v>28</v>
      </c>
      <c r="L1299" t="s">
        <v>28</v>
      </c>
      <c r="M1299" t="s">
        <v>28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33</v>
      </c>
      <c r="T1299">
        <v>0</v>
      </c>
      <c r="V1299">
        <v>61</v>
      </c>
      <c r="W1299">
        <v>113</v>
      </c>
    </row>
    <row r="1300" spans="1:23" x14ac:dyDescent="0.25">
      <c r="A1300" t="s">
        <v>724</v>
      </c>
      <c r="C1300" t="s">
        <v>30</v>
      </c>
      <c r="E1300">
        <v>30</v>
      </c>
      <c r="F1300">
        <v>68.50103</v>
      </c>
      <c r="G1300">
        <v>0</v>
      </c>
      <c r="H1300">
        <v>0</v>
      </c>
      <c r="I1300" t="s">
        <v>34</v>
      </c>
      <c r="J1300" t="s">
        <v>28</v>
      </c>
      <c r="K1300" t="s">
        <v>28</v>
      </c>
      <c r="L1300" t="s">
        <v>28</v>
      </c>
      <c r="M1300" t="s">
        <v>28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23</v>
      </c>
      <c r="T1300">
        <v>0</v>
      </c>
      <c r="V1300">
        <v>68</v>
      </c>
      <c r="W1300">
        <v>148</v>
      </c>
    </row>
    <row r="1301" spans="1:23" x14ac:dyDescent="0.25">
      <c r="A1301" t="s">
        <v>724</v>
      </c>
      <c r="C1301" t="s">
        <v>30</v>
      </c>
      <c r="E1301">
        <v>30</v>
      </c>
      <c r="F1301">
        <v>68.50103</v>
      </c>
      <c r="G1301">
        <v>0</v>
      </c>
      <c r="H1301">
        <v>0</v>
      </c>
      <c r="I1301" t="s">
        <v>34</v>
      </c>
      <c r="J1301" t="s">
        <v>28</v>
      </c>
      <c r="K1301" t="s">
        <v>28</v>
      </c>
      <c r="L1301" t="s">
        <v>28</v>
      </c>
      <c r="M1301" t="s">
        <v>28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23</v>
      </c>
      <c r="T1301">
        <v>0</v>
      </c>
      <c r="V1301">
        <v>68</v>
      </c>
      <c r="W1301">
        <v>159</v>
      </c>
    </row>
    <row r="1302" spans="1:23" x14ac:dyDescent="0.25">
      <c r="A1302" t="s">
        <v>724</v>
      </c>
      <c r="C1302" t="s">
        <v>30</v>
      </c>
      <c r="E1302">
        <v>27</v>
      </c>
      <c r="F1302">
        <v>68.50103</v>
      </c>
      <c r="G1302">
        <v>0</v>
      </c>
      <c r="H1302">
        <v>0</v>
      </c>
      <c r="I1302" t="s">
        <v>34</v>
      </c>
      <c r="J1302" t="s">
        <v>28</v>
      </c>
      <c r="K1302" t="s">
        <v>28</v>
      </c>
      <c r="L1302" t="s">
        <v>28</v>
      </c>
      <c r="M1302" t="s">
        <v>28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23</v>
      </c>
      <c r="T1302">
        <v>0</v>
      </c>
      <c r="V1302">
        <v>68</v>
      </c>
      <c r="W1302">
        <v>156</v>
      </c>
    </row>
    <row r="1303" spans="1:23" x14ac:dyDescent="0.25">
      <c r="A1303" t="s">
        <v>724</v>
      </c>
      <c r="C1303" t="s">
        <v>30</v>
      </c>
      <c r="E1303">
        <v>30</v>
      </c>
      <c r="F1303">
        <v>68.50103</v>
      </c>
      <c r="G1303">
        <v>0</v>
      </c>
      <c r="H1303">
        <v>0</v>
      </c>
      <c r="I1303" t="s">
        <v>34</v>
      </c>
      <c r="J1303" t="s">
        <v>28</v>
      </c>
      <c r="K1303" t="s">
        <v>28</v>
      </c>
      <c r="L1303" t="s">
        <v>28</v>
      </c>
      <c r="M1303" t="s">
        <v>28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23</v>
      </c>
      <c r="T1303">
        <v>0</v>
      </c>
      <c r="V1303">
        <v>68</v>
      </c>
      <c r="W1303">
        <v>152</v>
      </c>
    </row>
    <row r="1304" spans="1:23" x14ac:dyDescent="0.25">
      <c r="A1304" t="s">
        <v>724</v>
      </c>
      <c r="C1304" t="s">
        <v>30</v>
      </c>
      <c r="E1304">
        <v>30</v>
      </c>
      <c r="F1304">
        <v>68.50103</v>
      </c>
      <c r="G1304">
        <v>0</v>
      </c>
      <c r="H1304">
        <v>0</v>
      </c>
      <c r="I1304" t="s">
        <v>34</v>
      </c>
      <c r="J1304" t="s">
        <v>28</v>
      </c>
      <c r="K1304" t="s">
        <v>28</v>
      </c>
      <c r="L1304" t="s">
        <v>28</v>
      </c>
      <c r="M1304" t="s">
        <v>28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23</v>
      </c>
      <c r="T1304">
        <v>0</v>
      </c>
      <c r="V1304">
        <v>68</v>
      </c>
      <c r="W1304">
        <v>160</v>
      </c>
    </row>
    <row r="1305" spans="1:23" x14ac:dyDescent="0.25">
      <c r="A1305" t="s">
        <v>606</v>
      </c>
      <c r="C1305" t="s">
        <v>30</v>
      </c>
      <c r="E1305">
        <v>30</v>
      </c>
      <c r="F1305">
        <v>50.789870000000001</v>
      </c>
      <c r="G1305">
        <v>0</v>
      </c>
      <c r="H1305">
        <v>0</v>
      </c>
      <c r="I1305" t="s">
        <v>34</v>
      </c>
      <c r="J1305" t="s">
        <v>28</v>
      </c>
      <c r="K1305" t="s">
        <v>28</v>
      </c>
      <c r="L1305" t="s">
        <v>28</v>
      </c>
      <c r="M1305" t="s">
        <v>28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23</v>
      </c>
      <c r="T1305">
        <v>0</v>
      </c>
      <c r="W1305">
        <v>215</v>
      </c>
    </row>
    <row r="1306" spans="1:23" x14ac:dyDescent="0.25">
      <c r="A1306" t="s">
        <v>606</v>
      </c>
      <c r="C1306" t="s">
        <v>30</v>
      </c>
      <c r="E1306">
        <v>30</v>
      </c>
      <c r="F1306">
        <v>50.789870000000001</v>
      </c>
      <c r="G1306">
        <v>0</v>
      </c>
      <c r="H1306">
        <v>0</v>
      </c>
      <c r="I1306" t="s">
        <v>34</v>
      </c>
      <c r="J1306" t="s">
        <v>28</v>
      </c>
      <c r="K1306" t="s">
        <v>28</v>
      </c>
      <c r="L1306" t="s">
        <v>28</v>
      </c>
      <c r="M1306" t="s">
        <v>28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23</v>
      </c>
      <c r="T1306">
        <v>0</v>
      </c>
      <c r="V1306">
        <v>51</v>
      </c>
      <c r="W1306">
        <v>218</v>
      </c>
    </row>
    <row r="1307" spans="1:23" x14ac:dyDescent="0.25">
      <c r="A1307" t="s">
        <v>606</v>
      </c>
      <c r="C1307" t="s">
        <v>30</v>
      </c>
      <c r="E1307">
        <v>28</v>
      </c>
      <c r="F1307">
        <v>50.789870000000001</v>
      </c>
      <c r="G1307">
        <v>0</v>
      </c>
      <c r="H1307">
        <v>0</v>
      </c>
      <c r="I1307" t="s">
        <v>34</v>
      </c>
      <c r="J1307" t="s">
        <v>28</v>
      </c>
      <c r="K1307" t="s">
        <v>28</v>
      </c>
      <c r="L1307" t="s">
        <v>28</v>
      </c>
      <c r="M1307" t="s">
        <v>28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23</v>
      </c>
      <c r="T1307">
        <v>0</v>
      </c>
      <c r="V1307">
        <v>71</v>
      </c>
      <c r="W1307">
        <v>213</v>
      </c>
    </row>
    <row r="1308" spans="1:23" x14ac:dyDescent="0.25">
      <c r="A1308" t="s">
        <v>606</v>
      </c>
      <c r="C1308" t="s">
        <v>30</v>
      </c>
      <c r="E1308">
        <v>28</v>
      </c>
      <c r="F1308">
        <v>50.789870000000001</v>
      </c>
      <c r="G1308">
        <v>0</v>
      </c>
      <c r="H1308">
        <v>0</v>
      </c>
      <c r="I1308" t="s">
        <v>34</v>
      </c>
      <c r="J1308" t="s">
        <v>28</v>
      </c>
      <c r="K1308" t="s">
        <v>28</v>
      </c>
      <c r="L1308" t="s">
        <v>28</v>
      </c>
      <c r="M1308" t="s">
        <v>28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23</v>
      </c>
      <c r="T1308">
        <v>0</v>
      </c>
    </row>
    <row r="1309" spans="1:23" x14ac:dyDescent="0.25">
      <c r="A1309" t="s">
        <v>606</v>
      </c>
      <c r="C1309" t="s">
        <v>30</v>
      </c>
      <c r="E1309">
        <v>29</v>
      </c>
      <c r="F1309">
        <v>50.789870000000001</v>
      </c>
      <c r="G1309">
        <v>0</v>
      </c>
      <c r="H1309">
        <v>0</v>
      </c>
      <c r="I1309" t="s">
        <v>34</v>
      </c>
      <c r="J1309" t="s">
        <v>28</v>
      </c>
      <c r="K1309" t="s">
        <v>28</v>
      </c>
      <c r="L1309" t="s">
        <v>28</v>
      </c>
      <c r="M1309" t="s">
        <v>28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23</v>
      </c>
      <c r="T1309">
        <v>0</v>
      </c>
      <c r="V1309">
        <v>71</v>
      </c>
      <c r="W1309">
        <v>215</v>
      </c>
    </row>
    <row r="1310" spans="1:23" x14ac:dyDescent="0.25">
      <c r="A1310" t="s">
        <v>614</v>
      </c>
      <c r="C1310" t="s">
        <v>30</v>
      </c>
      <c r="E1310">
        <v>30</v>
      </c>
      <c r="F1310">
        <v>66.710470000000001</v>
      </c>
      <c r="G1310">
        <v>0</v>
      </c>
      <c r="H1310">
        <v>0</v>
      </c>
      <c r="I1310" t="s">
        <v>34</v>
      </c>
      <c r="J1310" t="s">
        <v>28</v>
      </c>
      <c r="K1310" t="s">
        <v>28</v>
      </c>
      <c r="L1310" t="s">
        <v>28</v>
      </c>
      <c r="M1310" t="s">
        <v>28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34</v>
      </c>
      <c r="T1310">
        <v>0</v>
      </c>
      <c r="V1310">
        <v>70</v>
      </c>
      <c r="W1310">
        <v>186</v>
      </c>
    </row>
    <row r="1311" spans="1:23" x14ac:dyDescent="0.25">
      <c r="A1311" t="s">
        <v>614</v>
      </c>
      <c r="C1311" t="s">
        <v>30</v>
      </c>
      <c r="E1311">
        <v>28</v>
      </c>
      <c r="F1311">
        <v>66.710470000000001</v>
      </c>
      <c r="G1311">
        <v>0</v>
      </c>
      <c r="H1311">
        <v>0</v>
      </c>
      <c r="I1311" t="s">
        <v>34</v>
      </c>
      <c r="J1311" t="s">
        <v>28</v>
      </c>
      <c r="K1311" t="s">
        <v>28</v>
      </c>
      <c r="L1311" t="s">
        <v>28</v>
      </c>
      <c r="M1311" t="s">
        <v>28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34</v>
      </c>
      <c r="T1311">
        <v>0</v>
      </c>
      <c r="V1311">
        <v>69</v>
      </c>
      <c r="W1311">
        <v>186</v>
      </c>
    </row>
    <row r="1312" spans="1:23" x14ac:dyDescent="0.25">
      <c r="A1312" t="s">
        <v>614</v>
      </c>
      <c r="C1312" t="s">
        <v>30</v>
      </c>
      <c r="E1312">
        <v>30</v>
      </c>
      <c r="F1312">
        <v>66.710470000000001</v>
      </c>
      <c r="G1312">
        <v>0</v>
      </c>
      <c r="H1312">
        <v>0</v>
      </c>
      <c r="I1312" t="s">
        <v>34</v>
      </c>
      <c r="J1312" t="s">
        <v>28</v>
      </c>
      <c r="K1312" t="s">
        <v>28</v>
      </c>
      <c r="L1312" t="s">
        <v>28</v>
      </c>
      <c r="M1312" t="s">
        <v>28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34</v>
      </c>
      <c r="T1312">
        <v>0</v>
      </c>
      <c r="V1312">
        <v>70</v>
      </c>
      <c r="W1312">
        <v>187</v>
      </c>
    </row>
    <row r="1313" spans="1:23" x14ac:dyDescent="0.25">
      <c r="A1313" t="s">
        <v>614</v>
      </c>
      <c r="C1313" t="s">
        <v>30</v>
      </c>
      <c r="E1313">
        <v>29</v>
      </c>
      <c r="F1313">
        <v>66.710470000000001</v>
      </c>
      <c r="G1313">
        <v>0</v>
      </c>
      <c r="H1313">
        <v>0</v>
      </c>
      <c r="I1313" t="s">
        <v>34</v>
      </c>
      <c r="J1313" t="s">
        <v>28</v>
      </c>
      <c r="K1313" t="s">
        <v>28</v>
      </c>
      <c r="L1313" t="s">
        <v>28</v>
      </c>
      <c r="M1313" t="s">
        <v>28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34</v>
      </c>
      <c r="T1313">
        <v>0</v>
      </c>
      <c r="V1313">
        <v>69</v>
      </c>
      <c r="W1313">
        <v>185</v>
      </c>
    </row>
    <row r="1314" spans="1:23" x14ac:dyDescent="0.25">
      <c r="A1314" t="s">
        <v>614</v>
      </c>
      <c r="C1314" t="s">
        <v>30</v>
      </c>
      <c r="E1314">
        <v>29</v>
      </c>
      <c r="F1314">
        <v>66.710470000000001</v>
      </c>
      <c r="G1314">
        <v>0</v>
      </c>
      <c r="H1314">
        <v>0</v>
      </c>
      <c r="I1314" t="s">
        <v>34</v>
      </c>
      <c r="J1314" t="s">
        <v>28</v>
      </c>
      <c r="K1314" t="s">
        <v>28</v>
      </c>
      <c r="L1314" t="s">
        <v>28</v>
      </c>
      <c r="M1314" t="s">
        <v>28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34</v>
      </c>
      <c r="T1314">
        <v>0</v>
      </c>
      <c r="V1314">
        <v>69</v>
      </c>
      <c r="W1314">
        <v>183</v>
      </c>
    </row>
    <row r="1315" spans="1:23" x14ac:dyDescent="0.25">
      <c r="A1315" t="s">
        <v>614</v>
      </c>
      <c r="C1315" t="s">
        <v>30</v>
      </c>
      <c r="E1315">
        <v>29</v>
      </c>
      <c r="F1315">
        <v>66.710470000000001</v>
      </c>
      <c r="G1315">
        <v>0</v>
      </c>
      <c r="H1315">
        <v>0</v>
      </c>
      <c r="I1315" t="s">
        <v>34</v>
      </c>
      <c r="J1315" t="s">
        <v>28</v>
      </c>
      <c r="K1315" t="s">
        <v>28</v>
      </c>
      <c r="L1315" t="s">
        <v>28</v>
      </c>
      <c r="M1315" t="s">
        <v>28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34</v>
      </c>
      <c r="T1315">
        <v>0</v>
      </c>
      <c r="V1315">
        <v>71</v>
      </c>
      <c r="W1315">
        <v>185</v>
      </c>
    </row>
    <row r="1316" spans="1:23" x14ac:dyDescent="0.25">
      <c r="A1316" t="s">
        <v>614</v>
      </c>
      <c r="C1316" t="s">
        <v>30</v>
      </c>
      <c r="E1316">
        <v>28</v>
      </c>
      <c r="F1316">
        <v>66.710470000000001</v>
      </c>
      <c r="G1316">
        <v>0</v>
      </c>
      <c r="H1316">
        <v>0</v>
      </c>
      <c r="I1316" t="s">
        <v>34</v>
      </c>
      <c r="J1316" t="s">
        <v>42</v>
      </c>
      <c r="K1316" t="s">
        <v>28</v>
      </c>
      <c r="L1316" t="s">
        <v>28</v>
      </c>
      <c r="M1316" t="s">
        <v>28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34</v>
      </c>
      <c r="T1316">
        <v>0</v>
      </c>
      <c r="V1316">
        <v>70</v>
      </c>
      <c r="W1316">
        <v>181</v>
      </c>
    </row>
    <row r="1317" spans="1:23" x14ac:dyDescent="0.25">
      <c r="A1317" t="s">
        <v>614</v>
      </c>
      <c r="C1317" t="s">
        <v>30</v>
      </c>
      <c r="E1317">
        <v>29</v>
      </c>
      <c r="F1317">
        <v>66.710470000000001</v>
      </c>
      <c r="G1317">
        <v>0</v>
      </c>
      <c r="H1317">
        <v>0</v>
      </c>
      <c r="I1317" t="s">
        <v>34</v>
      </c>
      <c r="J1317" t="s">
        <v>42</v>
      </c>
      <c r="K1317" t="s">
        <v>28</v>
      </c>
      <c r="L1317" t="s">
        <v>28</v>
      </c>
      <c r="M1317" t="s">
        <v>28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34</v>
      </c>
      <c r="T1317">
        <v>0</v>
      </c>
      <c r="V1317">
        <v>70</v>
      </c>
      <c r="W1317">
        <v>175</v>
      </c>
    </row>
    <row r="1318" spans="1:23" x14ac:dyDescent="0.25">
      <c r="A1318" t="s">
        <v>614</v>
      </c>
      <c r="C1318" t="s">
        <v>30</v>
      </c>
      <c r="E1318">
        <v>30</v>
      </c>
      <c r="F1318">
        <v>66.710470000000001</v>
      </c>
      <c r="G1318">
        <v>0.5</v>
      </c>
      <c r="H1318">
        <v>0</v>
      </c>
      <c r="I1318" t="s">
        <v>52</v>
      </c>
      <c r="J1318" t="s">
        <v>42</v>
      </c>
      <c r="K1318" t="s">
        <v>28</v>
      </c>
      <c r="L1318" t="s">
        <v>28</v>
      </c>
      <c r="M1318" t="s">
        <v>28</v>
      </c>
      <c r="N1318">
        <v>0</v>
      </c>
      <c r="O1318">
        <v>0</v>
      </c>
      <c r="P1318">
        <v>0.5</v>
      </c>
      <c r="Q1318">
        <v>0</v>
      </c>
      <c r="R1318">
        <v>0</v>
      </c>
      <c r="S1318">
        <v>34</v>
      </c>
      <c r="T1318">
        <v>0.5</v>
      </c>
      <c r="V1318">
        <v>69</v>
      </c>
      <c r="W1318">
        <v>178</v>
      </c>
    </row>
    <row r="1319" spans="1:23" x14ac:dyDescent="0.25">
      <c r="A1319" t="s">
        <v>282</v>
      </c>
      <c r="C1319" t="s">
        <v>26</v>
      </c>
      <c r="E1319">
        <v>30</v>
      </c>
      <c r="F1319">
        <v>64.730999999999995</v>
      </c>
      <c r="G1319">
        <v>0</v>
      </c>
      <c r="H1319">
        <v>0</v>
      </c>
      <c r="I1319" t="s">
        <v>34</v>
      </c>
      <c r="J1319" t="s">
        <v>41</v>
      </c>
      <c r="K1319" t="s">
        <v>28</v>
      </c>
      <c r="L1319" t="s">
        <v>28</v>
      </c>
      <c r="M1319" t="s">
        <v>28</v>
      </c>
      <c r="N1319">
        <v>0</v>
      </c>
      <c r="O1319">
        <v>0.5</v>
      </c>
      <c r="P1319">
        <v>0</v>
      </c>
      <c r="Q1319">
        <v>0</v>
      </c>
      <c r="R1319">
        <v>0</v>
      </c>
      <c r="S1319">
        <v>33</v>
      </c>
      <c r="T1319">
        <v>0.5</v>
      </c>
      <c r="V1319">
        <v>62</v>
      </c>
      <c r="W1319">
        <v>141</v>
      </c>
    </row>
    <row r="1320" spans="1:23" x14ac:dyDescent="0.25">
      <c r="A1320" t="s">
        <v>282</v>
      </c>
      <c r="C1320" t="s">
        <v>26</v>
      </c>
      <c r="E1320">
        <v>30</v>
      </c>
      <c r="F1320">
        <v>64.730999999999995</v>
      </c>
      <c r="G1320">
        <v>0</v>
      </c>
      <c r="H1320">
        <v>0</v>
      </c>
      <c r="I1320" t="s">
        <v>34</v>
      </c>
      <c r="J1320" t="s">
        <v>28</v>
      </c>
      <c r="K1320" t="s">
        <v>28</v>
      </c>
      <c r="L1320" t="s">
        <v>28</v>
      </c>
      <c r="M1320" t="s">
        <v>28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33</v>
      </c>
      <c r="T1320">
        <v>0</v>
      </c>
      <c r="V1320">
        <v>62</v>
      </c>
      <c r="W1320">
        <v>140</v>
      </c>
    </row>
    <row r="1321" spans="1:23" x14ac:dyDescent="0.25">
      <c r="A1321" t="s">
        <v>282</v>
      </c>
      <c r="C1321" t="s">
        <v>26</v>
      </c>
      <c r="E1321">
        <v>30</v>
      </c>
      <c r="F1321">
        <v>64.730999999999995</v>
      </c>
      <c r="G1321">
        <v>0</v>
      </c>
      <c r="H1321">
        <v>0</v>
      </c>
      <c r="I1321" t="s">
        <v>34</v>
      </c>
      <c r="J1321" t="s">
        <v>35</v>
      </c>
      <c r="K1321" t="s">
        <v>28</v>
      </c>
      <c r="L1321" t="s">
        <v>28</v>
      </c>
      <c r="M1321" t="s">
        <v>28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33</v>
      </c>
      <c r="T1321">
        <v>0</v>
      </c>
      <c r="V1321">
        <v>62</v>
      </c>
      <c r="W1321">
        <v>137</v>
      </c>
    </row>
    <row r="1322" spans="1:23" x14ac:dyDescent="0.25">
      <c r="A1322" t="s">
        <v>282</v>
      </c>
      <c r="C1322" t="s">
        <v>26</v>
      </c>
      <c r="E1322">
        <v>30</v>
      </c>
      <c r="F1322">
        <v>64.730999999999995</v>
      </c>
      <c r="G1322">
        <v>0</v>
      </c>
      <c r="H1322">
        <v>0</v>
      </c>
      <c r="I1322" t="s">
        <v>34</v>
      </c>
      <c r="J1322" t="s">
        <v>28</v>
      </c>
      <c r="K1322" t="s">
        <v>28</v>
      </c>
      <c r="L1322" t="s">
        <v>28</v>
      </c>
      <c r="M1322" t="s">
        <v>28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33</v>
      </c>
      <c r="T1322">
        <v>0</v>
      </c>
      <c r="V1322">
        <v>61</v>
      </c>
      <c r="W1322">
        <v>144</v>
      </c>
    </row>
    <row r="1323" spans="1:23" x14ac:dyDescent="0.25">
      <c r="A1323" t="s">
        <v>282</v>
      </c>
      <c r="C1323" t="s">
        <v>26</v>
      </c>
      <c r="E1323">
        <v>30</v>
      </c>
      <c r="F1323">
        <v>64.730999999999995</v>
      </c>
      <c r="G1323">
        <v>0</v>
      </c>
      <c r="H1323">
        <v>0</v>
      </c>
      <c r="I1323" t="s">
        <v>34</v>
      </c>
      <c r="J1323" t="s">
        <v>35</v>
      </c>
      <c r="K1323" t="s">
        <v>28</v>
      </c>
      <c r="L1323" t="s">
        <v>28</v>
      </c>
      <c r="M1323" t="s">
        <v>28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33</v>
      </c>
      <c r="T1323">
        <v>0</v>
      </c>
      <c r="V1323">
        <v>61</v>
      </c>
      <c r="W1323">
        <v>145</v>
      </c>
    </row>
    <row r="1324" spans="1:23" x14ac:dyDescent="0.25">
      <c r="A1324" t="s">
        <v>282</v>
      </c>
      <c r="C1324" t="s">
        <v>26</v>
      </c>
      <c r="E1324">
        <v>30</v>
      </c>
      <c r="F1324">
        <v>64.730999999999995</v>
      </c>
      <c r="G1324">
        <v>0</v>
      </c>
      <c r="H1324">
        <v>0</v>
      </c>
      <c r="I1324" t="s">
        <v>34</v>
      </c>
      <c r="J1324" t="s">
        <v>28</v>
      </c>
      <c r="K1324" t="s">
        <v>28</v>
      </c>
      <c r="L1324" t="s">
        <v>28</v>
      </c>
      <c r="M1324" t="s">
        <v>28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33</v>
      </c>
      <c r="T1324">
        <v>0</v>
      </c>
    </row>
    <row r="1325" spans="1:23" x14ac:dyDescent="0.25">
      <c r="A1325" t="s">
        <v>282</v>
      </c>
      <c r="C1325" t="s">
        <v>26</v>
      </c>
      <c r="E1325">
        <v>30</v>
      </c>
      <c r="F1325">
        <v>64.730999999999995</v>
      </c>
      <c r="G1325">
        <v>0</v>
      </c>
      <c r="H1325">
        <v>0</v>
      </c>
      <c r="I1325" t="s">
        <v>34</v>
      </c>
      <c r="J1325" t="s">
        <v>28</v>
      </c>
      <c r="K1325" t="s">
        <v>28</v>
      </c>
      <c r="L1325" t="s">
        <v>28</v>
      </c>
      <c r="M1325" t="s">
        <v>28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33</v>
      </c>
      <c r="T1325">
        <v>0</v>
      </c>
      <c r="V1325">
        <v>61</v>
      </c>
      <c r="W1325">
        <v>146</v>
      </c>
    </row>
    <row r="1326" spans="1:23" x14ac:dyDescent="0.25">
      <c r="A1326" t="s">
        <v>282</v>
      </c>
      <c r="C1326" t="s">
        <v>26</v>
      </c>
      <c r="E1326">
        <v>30</v>
      </c>
      <c r="F1326">
        <v>64.730999999999995</v>
      </c>
      <c r="G1326">
        <v>0</v>
      </c>
      <c r="H1326">
        <v>0</v>
      </c>
      <c r="I1326" t="s">
        <v>34</v>
      </c>
      <c r="J1326" t="s">
        <v>28</v>
      </c>
      <c r="K1326" t="s">
        <v>28</v>
      </c>
      <c r="L1326" t="s">
        <v>28</v>
      </c>
      <c r="M1326" t="s">
        <v>28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33</v>
      </c>
      <c r="T1326">
        <v>0</v>
      </c>
      <c r="V1326">
        <v>61</v>
      </c>
      <c r="W1326">
        <v>142</v>
      </c>
    </row>
    <row r="1327" spans="1:23" x14ac:dyDescent="0.25">
      <c r="A1327" t="s">
        <v>282</v>
      </c>
      <c r="C1327" t="s">
        <v>26</v>
      </c>
      <c r="E1327">
        <v>30</v>
      </c>
      <c r="F1327">
        <v>64.730999999999995</v>
      </c>
      <c r="G1327">
        <v>0</v>
      </c>
      <c r="H1327">
        <v>0</v>
      </c>
      <c r="I1327" t="s">
        <v>34</v>
      </c>
      <c r="J1327" t="s">
        <v>28</v>
      </c>
      <c r="K1327" t="s">
        <v>28</v>
      </c>
      <c r="L1327" t="s">
        <v>28</v>
      </c>
      <c r="M1327" t="s">
        <v>28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33</v>
      </c>
      <c r="T1327">
        <v>0</v>
      </c>
    </row>
    <row r="1328" spans="1:23" x14ac:dyDescent="0.25">
      <c r="A1328" t="s">
        <v>409</v>
      </c>
      <c r="C1328" t="s">
        <v>26</v>
      </c>
      <c r="E1328">
        <v>29</v>
      </c>
      <c r="F1328">
        <v>54.970570000000002</v>
      </c>
      <c r="G1328">
        <v>0</v>
      </c>
      <c r="H1328">
        <v>0</v>
      </c>
      <c r="I1328" t="s">
        <v>34</v>
      </c>
      <c r="J1328" t="s">
        <v>41</v>
      </c>
      <c r="K1328" t="s">
        <v>28</v>
      </c>
      <c r="L1328" t="s">
        <v>28</v>
      </c>
      <c r="M1328" t="s">
        <v>28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24</v>
      </c>
      <c r="T1328">
        <v>0</v>
      </c>
      <c r="W1328">
        <v>161</v>
      </c>
    </row>
    <row r="1329" spans="1:23" x14ac:dyDescent="0.25">
      <c r="A1329" t="s">
        <v>409</v>
      </c>
      <c r="C1329" t="s">
        <v>26</v>
      </c>
      <c r="E1329">
        <v>29</v>
      </c>
      <c r="F1329">
        <v>54.970570000000002</v>
      </c>
      <c r="G1329">
        <v>0</v>
      </c>
      <c r="H1329">
        <v>0</v>
      </c>
      <c r="I1329" t="s">
        <v>34</v>
      </c>
      <c r="J1329" t="s">
        <v>28</v>
      </c>
      <c r="K1329" t="s">
        <v>28</v>
      </c>
      <c r="L1329" t="s">
        <v>28</v>
      </c>
      <c r="M1329" t="s">
        <v>28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24</v>
      </c>
      <c r="T1329">
        <v>0</v>
      </c>
      <c r="V1329">
        <v>62</v>
      </c>
      <c r="W1329">
        <v>151</v>
      </c>
    </row>
    <row r="1330" spans="1:23" x14ac:dyDescent="0.25">
      <c r="A1330" t="s">
        <v>409</v>
      </c>
      <c r="C1330" t="s">
        <v>26</v>
      </c>
      <c r="E1330">
        <v>30</v>
      </c>
      <c r="F1330">
        <v>54.970570000000002</v>
      </c>
      <c r="G1330">
        <v>0</v>
      </c>
      <c r="H1330">
        <v>0</v>
      </c>
      <c r="I1330" t="s">
        <v>34</v>
      </c>
      <c r="J1330" t="s">
        <v>41</v>
      </c>
      <c r="K1330" t="s">
        <v>28</v>
      </c>
      <c r="L1330" t="s">
        <v>28</v>
      </c>
      <c r="M1330" t="s">
        <v>28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24</v>
      </c>
      <c r="T1330">
        <v>0</v>
      </c>
      <c r="V1330">
        <v>62</v>
      </c>
      <c r="W1330">
        <v>136</v>
      </c>
    </row>
    <row r="1331" spans="1:23" x14ac:dyDescent="0.25">
      <c r="A1331" t="s">
        <v>409</v>
      </c>
      <c r="C1331" t="s">
        <v>26</v>
      </c>
      <c r="E1331">
        <v>30</v>
      </c>
      <c r="F1331">
        <v>54.970570000000002</v>
      </c>
      <c r="G1331">
        <v>0</v>
      </c>
      <c r="H1331">
        <v>0</v>
      </c>
      <c r="I1331" t="s">
        <v>34</v>
      </c>
      <c r="J1331" t="s">
        <v>35</v>
      </c>
      <c r="K1331" t="s">
        <v>28</v>
      </c>
      <c r="L1331" t="s">
        <v>28</v>
      </c>
      <c r="M1331" t="s">
        <v>28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24</v>
      </c>
      <c r="T1331">
        <v>0</v>
      </c>
      <c r="V1331">
        <v>62</v>
      </c>
      <c r="W1331">
        <v>145</v>
      </c>
    </row>
    <row r="1332" spans="1:23" x14ac:dyDescent="0.25">
      <c r="A1332" t="s">
        <v>409</v>
      </c>
      <c r="C1332" t="s">
        <v>26</v>
      </c>
      <c r="E1332">
        <v>30</v>
      </c>
      <c r="F1332">
        <v>54.970570000000002</v>
      </c>
      <c r="G1332">
        <v>0</v>
      </c>
      <c r="H1332">
        <v>0</v>
      </c>
      <c r="I1332" t="s">
        <v>34</v>
      </c>
      <c r="J1332" t="s">
        <v>35</v>
      </c>
      <c r="K1332" t="s">
        <v>28</v>
      </c>
      <c r="L1332" t="s">
        <v>28</v>
      </c>
      <c r="M1332" t="s">
        <v>28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24</v>
      </c>
      <c r="T1332">
        <v>0</v>
      </c>
      <c r="V1332">
        <v>62</v>
      </c>
      <c r="W1332">
        <v>139</v>
      </c>
    </row>
    <row r="1333" spans="1:23" x14ac:dyDescent="0.25">
      <c r="A1333" t="s">
        <v>409</v>
      </c>
      <c r="C1333" t="s">
        <v>26</v>
      </c>
      <c r="E1333">
        <v>30</v>
      </c>
      <c r="F1333">
        <v>54.970570000000002</v>
      </c>
      <c r="G1333">
        <v>0</v>
      </c>
      <c r="H1333">
        <v>0</v>
      </c>
      <c r="I1333" t="s">
        <v>34</v>
      </c>
      <c r="J1333" t="s">
        <v>35</v>
      </c>
      <c r="K1333" t="s">
        <v>96</v>
      </c>
      <c r="L1333" t="s">
        <v>28</v>
      </c>
      <c r="M1333" t="s">
        <v>28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24</v>
      </c>
      <c r="T1333">
        <v>0</v>
      </c>
      <c r="V1333">
        <v>62</v>
      </c>
      <c r="W1333">
        <v>121</v>
      </c>
    </row>
    <row r="1334" spans="1:23" x14ac:dyDescent="0.25">
      <c r="A1334" t="s">
        <v>409</v>
      </c>
      <c r="C1334" t="s">
        <v>26</v>
      </c>
      <c r="E1334">
        <v>28</v>
      </c>
      <c r="F1334">
        <v>54.970570000000002</v>
      </c>
      <c r="G1334">
        <v>0</v>
      </c>
      <c r="H1334">
        <v>0</v>
      </c>
      <c r="I1334" t="s">
        <v>34</v>
      </c>
      <c r="J1334" t="s">
        <v>35</v>
      </c>
      <c r="K1334" t="s">
        <v>28</v>
      </c>
      <c r="L1334" t="s">
        <v>28</v>
      </c>
      <c r="M1334" t="s">
        <v>28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24</v>
      </c>
      <c r="T1334">
        <v>0</v>
      </c>
      <c r="V1334">
        <v>62</v>
      </c>
      <c r="W1334">
        <v>124</v>
      </c>
    </row>
    <row r="1335" spans="1:23" x14ac:dyDescent="0.25">
      <c r="A1335" t="s">
        <v>215</v>
      </c>
      <c r="C1335" t="s">
        <v>26</v>
      </c>
      <c r="E1335">
        <v>26</v>
      </c>
      <c r="F1335">
        <v>75.123885999999999</v>
      </c>
      <c r="G1335">
        <v>0</v>
      </c>
      <c r="H1335">
        <v>0</v>
      </c>
      <c r="I1335" t="s">
        <v>34</v>
      </c>
      <c r="J1335" t="s">
        <v>28</v>
      </c>
      <c r="K1335" t="s">
        <v>28</v>
      </c>
      <c r="L1335" t="s">
        <v>28</v>
      </c>
      <c r="M1335" t="s">
        <v>28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33</v>
      </c>
      <c r="T1335">
        <v>0</v>
      </c>
      <c r="V1335">
        <v>64</v>
      </c>
      <c r="W1335">
        <v>176</v>
      </c>
    </row>
    <row r="1336" spans="1:23" x14ac:dyDescent="0.25">
      <c r="A1336" t="s">
        <v>215</v>
      </c>
      <c r="C1336" t="s">
        <v>26</v>
      </c>
      <c r="E1336">
        <v>25</v>
      </c>
      <c r="F1336">
        <v>75.123885999999999</v>
      </c>
      <c r="G1336">
        <v>0.5</v>
      </c>
      <c r="H1336">
        <v>0.5</v>
      </c>
      <c r="I1336" t="s">
        <v>27</v>
      </c>
      <c r="J1336" t="s">
        <v>38</v>
      </c>
      <c r="K1336" t="s">
        <v>28</v>
      </c>
      <c r="L1336" t="s">
        <v>28</v>
      </c>
      <c r="M1336" t="s">
        <v>28</v>
      </c>
      <c r="N1336">
        <v>0</v>
      </c>
      <c r="O1336">
        <v>0.5</v>
      </c>
      <c r="P1336">
        <v>0.5</v>
      </c>
      <c r="Q1336">
        <v>0</v>
      </c>
      <c r="R1336">
        <v>0</v>
      </c>
      <c r="S1336">
        <v>33</v>
      </c>
      <c r="T1336">
        <v>1.5</v>
      </c>
      <c r="V1336">
        <v>64</v>
      </c>
      <c r="W1336">
        <v>147</v>
      </c>
    </row>
    <row r="1337" spans="1:23" x14ac:dyDescent="0.25">
      <c r="A1337" t="s">
        <v>1102</v>
      </c>
      <c r="C1337" t="s">
        <v>26</v>
      </c>
      <c r="E1337">
        <v>26</v>
      </c>
      <c r="F1337">
        <v>77.122519999999994</v>
      </c>
      <c r="G1337">
        <v>0.5</v>
      </c>
      <c r="H1337">
        <v>0</v>
      </c>
      <c r="I1337" t="s">
        <v>52</v>
      </c>
      <c r="J1337" t="s">
        <v>28</v>
      </c>
      <c r="K1337" t="s">
        <v>28</v>
      </c>
      <c r="L1337" t="s">
        <v>28</v>
      </c>
      <c r="M1337" t="s">
        <v>28</v>
      </c>
      <c r="N1337">
        <v>0</v>
      </c>
      <c r="O1337">
        <v>0</v>
      </c>
      <c r="P1337">
        <v>0.5</v>
      </c>
      <c r="Q1337">
        <v>0</v>
      </c>
      <c r="R1337">
        <v>0</v>
      </c>
      <c r="S1337">
        <v>34</v>
      </c>
      <c r="T1337">
        <v>0.5</v>
      </c>
      <c r="V1337">
        <v>65</v>
      </c>
      <c r="W1337">
        <v>159</v>
      </c>
    </row>
    <row r="1338" spans="1:23" x14ac:dyDescent="0.25">
      <c r="A1338" t="s">
        <v>1102</v>
      </c>
      <c r="C1338" t="s">
        <v>26</v>
      </c>
      <c r="E1338">
        <v>21</v>
      </c>
      <c r="F1338">
        <v>77.122519999999994</v>
      </c>
      <c r="G1338">
        <v>0.5</v>
      </c>
      <c r="H1338">
        <v>0.5</v>
      </c>
      <c r="I1338" t="s">
        <v>368</v>
      </c>
      <c r="J1338" t="s">
        <v>28</v>
      </c>
      <c r="K1338" t="s">
        <v>28</v>
      </c>
      <c r="L1338" t="s">
        <v>28</v>
      </c>
      <c r="M1338" t="s">
        <v>28</v>
      </c>
      <c r="N1338">
        <v>0</v>
      </c>
      <c r="O1338">
        <v>0.5</v>
      </c>
      <c r="P1338">
        <v>0.5</v>
      </c>
      <c r="Q1338">
        <v>0.5</v>
      </c>
      <c r="R1338">
        <v>0</v>
      </c>
      <c r="S1338">
        <v>34</v>
      </c>
      <c r="T1338">
        <v>2</v>
      </c>
      <c r="V1338">
        <v>63</v>
      </c>
      <c r="W1338">
        <v>154</v>
      </c>
    </row>
    <row r="1339" spans="1:23" x14ac:dyDescent="0.25">
      <c r="A1339" t="s">
        <v>1102</v>
      </c>
      <c r="C1339" t="s">
        <v>26</v>
      </c>
      <c r="E1339">
        <v>23</v>
      </c>
      <c r="F1339">
        <v>77.122519999999994</v>
      </c>
      <c r="G1339">
        <v>0.5</v>
      </c>
      <c r="H1339">
        <v>0.5</v>
      </c>
      <c r="I1339" t="s">
        <v>619</v>
      </c>
      <c r="J1339" t="s">
        <v>44</v>
      </c>
      <c r="K1339" t="s">
        <v>41</v>
      </c>
      <c r="L1339" t="s">
        <v>28</v>
      </c>
      <c r="M1339" t="s">
        <v>28</v>
      </c>
      <c r="N1339">
        <v>0</v>
      </c>
      <c r="O1339">
        <v>0.5</v>
      </c>
      <c r="P1339">
        <v>0.5</v>
      </c>
      <c r="Q1339">
        <v>0.5</v>
      </c>
      <c r="R1339">
        <v>0</v>
      </c>
      <c r="S1339">
        <v>34</v>
      </c>
      <c r="T1339">
        <v>2</v>
      </c>
      <c r="V1339">
        <v>63</v>
      </c>
      <c r="W1339">
        <v>166</v>
      </c>
    </row>
    <row r="1340" spans="1:23" x14ac:dyDescent="0.25">
      <c r="A1340" t="s">
        <v>583</v>
      </c>
      <c r="C1340" t="s">
        <v>26</v>
      </c>
      <c r="E1340">
        <v>30</v>
      </c>
      <c r="F1340">
        <v>53.568787</v>
      </c>
      <c r="G1340">
        <v>0</v>
      </c>
      <c r="H1340">
        <v>0</v>
      </c>
      <c r="I1340" t="s">
        <v>34</v>
      </c>
      <c r="J1340" t="s">
        <v>28</v>
      </c>
      <c r="K1340" t="s">
        <v>28</v>
      </c>
      <c r="L1340" t="s">
        <v>28</v>
      </c>
      <c r="M1340" t="s">
        <v>28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33</v>
      </c>
      <c r="T1340">
        <v>0</v>
      </c>
      <c r="W1340">
        <v>233</v>
      </c>
    </row>
    <row r="1341" spans="1:23" x14ac:dyDescent="0.25">
      <c r="A1341" t="s">
        <v>583</v>
      </c>
      <c r="C1341" t="s">
        <v>26</v>
      </c>
      <c r="E1341">
        <v>30</v>
      </c>
      <c r="F1341">
        <v>53.568787</v>
      </c>
      <c r="G1341">
        <v>0</v>
      </c>
      <c r="H1341">
        <v>0</v>
      </c>
      <c r="I1341" t="s">
        <v>34</v>
      </c>
      <c r="J1341" t="s">
        <v>28</v>
      </c>
      <c r="K1341" t="s">
        <v>28</v>
      </c>
      <c r="L1341" t="s">
        <v>28</v>
      </c>
      <c r="M1341" t="s">
        <v>28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33</v>
      </c>
      <c r="T1341">
        <v>0</v>
      </c>
      <c r="W1341">
        <v>233</v>
      </c>
    </row>
    <row r="1342" spans="1:23" x14ac:dyDescent="0.25">
      <c r="A1342" t="s">
        <v>583</v>
      </c>
      <c r="C1342" t="s">
        <v>26</v>
      </c>
      <c r="E1342">
        <v>30</v>
      </c>
      <c r="F1342">
        <v>53.568787</v>
      </c>
      <c r="G1342">
        <v>0</v>
      </c>
      <c r="H1342">
        <v>0</v>
      </c>
      <c r="I1342" t="s">
        <v>34</v>
      </c>
      <c r="J1342" t="s">
        <v>28</v>
      </c>
      <c r="K1342" t="s">
        <v>28</v>
      </c>
      <c r="L1342" t="s">
        <v>28</v>
      </c>
      <c r="M1342" t="s">
        <v>28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33</v>
      </c>
      <c r="T1342">
        <v>0</v>
      </c>
      <c r="V1342">
        <v>63</v>
      </c>
      <c r="W1342">
        <v>215</v>
      </c>
    </row>
    <row r="1343" spans="1:23" x14ac:dyDescent="0.25">
      <c r="A1343" t="s">
        <v>583</v>
      </c>
      <c r="C1343" t="s">
        <v>26</v>
      </c>
      <c r="E1343">
        <v>30</v>
      </c>
      <c r="F1343">
        <v>53.568787</v>
      </c>
      <c r="G1343">
        <v>0</v>
      </c>
      <c r="H1343">
        <v>0</v>
      </c>
      <c r="I1343" t="s">
        <v>34</v>
      </c>
      <c r="J1343" t="s">
        <v>28</v>
      </c>
      <c r="K1343" t="s">
        <v>28</v>
      </c>
      <c r="L1343" t="s">
        <v>28</v>
      </c>
      <c r="M1343" t="s">
        <v>28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33</v>
      </c>
      <c r="T1343">
        <v>0</v>
      </c>
      <c r="V1343">
        <v>63</v>
      </c>
      <c r="W1343">
        <v>215</v>
      </c>
    </row>
    <row r="1344" spans="1:23" x14ac:dyDescent="0.25">
      <c r="A1344" t="s">
        <v>583</v>
      </c>
      <c r="C1344" t="s">
        <v>26</v>
      </c>
      <c r="E1344">
        <v>30</v>
      </c>
      <c r="F1344">
        <v>53.568787</v>
      </c>
      <c r="G1344">
        <v>0</v>
      </c>
      <c r="H1344">
        <v>0</v>
      </c>
      <c r="I1344" t="s">
        <v>34</v>
      </c>
      <c r="J1344" t="s">
        <v>28</v>
      </c>
      <c r="K1344" t="s">
        <v>28</v>
      </c>
      <c r="L1344" t="s">
        <v>28</v>
      </c>
      <c r="M1344" t="s">
        <v>28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33</v>
      </c>
      <c r="T1344">
        <v>0</v>
      </c>
    </row>
    <row r="1345" spans="1:23" x14ac:dyDescent="0.25">
      <c r="A1345" t="s">
        <v>583</v>
      </c>
      <c r="C1345" t="s">
        <v>26</v>
      </c>
      <c r="E1345">
        <v>30</v>
      </c>
      <c r="F1345">
        <v>53.568787</v>
      </c>
      <c r="G1345">
        <v>0</v>
      </c>
      <c r="H1345">
        <v>0</v>
      </c>
      <c r="I1345" t="s">
        <v>34</v>
      </c>
      <c r="J1345" t="s">
        <v>28</v>
      </c>
      <c r="K1345" t="s">
        <v>28</v>
      </c>
      <c r="L1345" t="s">
        <v>28</v>
      </c>
      <c r="M1345" t="s">
        <v>28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33</v>
      </c>
      <c r="T1345">
        <v>0</v>
      </c>
    </row>
    <row r="1346" spans="1:23" x14ac:dyDescent="0.25">
      <c r="A1346" t="s">
        <v>583</v>
      </c>
      <c r="C1346" t="s">
        <v>26</v>
      </c>
      <c r="E1346">
        <v>30</v>
      </c>
      <c r="F1346">
        <v>53.568787</v>
      </c>
      <c r="G1346">
        <v>0</v>
      </c>
      <c r="H1346">
        <v>0</v>
      </c>
      <c r="I1346" t="s">
        <v>34</v>
      </c>
      <c r="J1346" t="s">
        <v>28</v>
      </c>
      <c r="K1346" t="s">
        <v>28</v>
      </c>
      <c r="L1346" t="s">
        <v>28</v>
      </c>
      <c r="M1346" t="s">
        <v>28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33</v>
      </c>
      <c r="T1346">
        <v>0</v>
      </c>
      <c r="V1346">
        <v>62</v>
      </c>
      <c r="W1346">
        <v>197</v>
      </c>
    </row>
    <row r="1347" spans="1:23" x14ac:dyDescent="0.25">
      <c r="A1347" t="s">
        <v>583</v>
      </c>
      <c r="C1347" t="s">
        <v>26</v>
      </c>
      <c r="E1347">
        <v>30</v>
      </c>
      <c r="F1347">
        <v>53.568787</v>
      </c>
      <c r="G1347">
        <v>0</v>
      </c>
      <c r="H1347">
        <v>0</v>
      </c>
      <c r="I1347" t="s">
        <v>34</v>
      </c>
      <c r="J1347" t="s">
        <v>28</v>
      </c>
      <c r="K1347" t="s">
        <v>28</v>
      </c>
      <c r="L1347" t="s">
        <v>28</v>
      </c>
      <c r="M1347" t="s">
        <v>28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33</v>
      </c>
      <c r="T1347">
        <v>0</v>
      </c>
      <c r="V1347">
        <v>62</v>
      </c>
      <c r="W1347">
        <v>197</v>
      </c>
    </row>
    <row r="1348" spans="1:23" x14ac:dyDescent="0.25">
      <c r="A1348" t="s">
        <v>416</v>
      </c>
      <c r="C1348" t="s">
        <v>30</v>
      </c>
      <c r="E1348">
        <v>30</v>
      </c>
      <c r="F1348">
        <v>66.836410000000001</v>
      </c>
      <c r="G1348">
        <v>0</v>
      </c>
      <c r="H1348">
        <v>0</v>
      </c>
      <c r="I1348" t="s">
        <v>34</v>
      </c>
      <c r="J1348" t="s">
        <v>41</v>
      </c>
      <c r="K1348" t="s">
        <v>42</v>
      </c>
      <c r="L1348" t="s">
        <v>28</v>
      </c>
      <c r="M1348" t="s">
        <v>28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34</v>
      </c>
      <c r="T1348">
        <v>0</v>
      </c>
      <c r="V1348">
        <v>72</v>
      </c>
      <c r="W1348">
        <v>220</v>
      </c>
    </row>
    <row r="1349" spans="1:23" x14ac:dyDescent="0.25">
      <c r="A1349" t="s">
        <v>416</v>
      </c>
      <c r="C1349" t="s">
        <v>30</v>
      </c>
      <c r="E1349">
        <v>30</v>
      </c>
      <c r="F1349">
        <v>66.836410000000001</v>
      </c>
      <c r="G1349">
        <v>0.5</v>
      </c>
      <c r="H1349">
        <v>0</v>
      </c>
      <c r="I1349" t="s">
        <v>75</v>
      </c>
      <c r="J1349" t="s">
        <v>41</v>
      </c>
      <c r="K1349" t="s">
        <v>232</v>
      </c>
      <c r="L1349" t="s">
        <v>42</v>
      </c>
      <c r="M1349" t="s">
        <v>28</v>
      </c>
      <c r="N1349">
        <v>0.5</v>
      </c>
      <c r="O1349">
        <v>0.5</v>
      </c>
      <c r="P1349">
        <v>0.5</v>
      </c>
      <c r="Q1349">
        <v>0</v>
      </c>
      <c r="R1349">
        <v>0</v>
      </c>
      <c r="S1349">
        <v>34</v>
      </c>
      <c r="T1349">
        <v>1.5</v>
      </c>
      <c r="V1349">
        <v>72</v>
      </c>
      <c r="W1349">
        <v>228</v>
      </c>
    </row>
    <row r="1350" spans="1:23" x14ac:dyDescent="0.25">
      <c r="A1350" t="s">
        <v>416</v>
      </c>
      <c r="C1350" t="s">
        <v>30</v>
      </c>
      <c r="E1350">
        <v>30</v>
      </c>
      <c r="F1350">
        <v>66.836410000000001</v>
      </c>
      <c r="G1350">
        <v>0</v>
      </c>
      <c r="H1350">
        <v>0</v>
      </c>
      <c r="I1350" t="s">
        <v>34</v>
      </c>
      <c r="J1350" t="s">
        <v>28</v>
      </c>
      <c r="K1350" t="s">
        <v>28</v>
      </c>
      <c r="L1350" t="s">
        <v>28</v>
      </c>
      <c r="M1350" t="s">
        <v>28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34</v>
      </c>
      <c r="T1350">
        <v>0</v>
      </c>
      <c r="V1350">
        <v>72</v>
      </c>
      <c r="W1350">
        <v>215</v>
      </c>
    </row>
    <row r="1351" spans="1:23" x14ac:dyDescent="0.25">
      <c r="A1351" t="s">
        <v>416</v>
      </c>
      <c r="C1351" t="s">
        <v>30</v>
      </c>
      <c r="E1351">
        <v>30</v>
      </c>
      <c r="F1351">
        <v>66.836410000000001</v>
      </c>
      <c r="G1351">
        <v>0</v>
      </c>
      <c r="H1351">
        <v>0</v>
      </c>
      <c r="I1351" t="s">
        <v>34</v>
      </c>
      <c r="J1351" t="s">
        <v>41</v>
      </c>
      <c r="K1351" t="s">
        <v>28</v>
      </c>
      <c r="L1351" t="s">
        <v>28</v>
      </c>
      <c r="M1351" t="s">
        <v>28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34</v>
      </c>
      <c r="T1351">
        <v>0</v>
      </c>
      <c r="V1351">
        <v>72</v>
      </c>
      <c r="W1351">
        <v>218</v>
      </c>
    </row>
    <row r="1352" spans="1:23" x14ac:dyDescent="0.25">
      <c r="A1352" t="s">
        <v>416</v>
      </c>
      <c r="C1352" t="s">
        <v>30</v>
      </c>
      <c r="E1352">
        <v>30</v>
      </c>
      <c r="F1352">
        <v>66.836410000000001</v>
      </c>
      <c r="G1352">
        <v>0.5</v>
      </c>
      <c r="H1352">
        <v>0</v>
      </c>
      <c r="I1352" t="s">
        <v>52</v>
      </c>
      <c r="J1352" t="s">
        <v>232</v>
      </c>
      <c r="K1352" t="s">
        <v>42</v>
      </c>
      <c r="L1352" t="s">
        <v>28</v>
      </c>
      <c r="M1352" t="s">
        <v>28</v>
      </c>
      <c r="N1352">
        <v>0</v>
      </c>
      <c r="O1352">
        <v>0.5</v>
      </c>
      <c r="P1352">
        <v>0.5</v>
      </c>
      <c r="Q1352">
        <v>0</v>
      </c>
      <c r="R1352">
        <v>0</v>
      </c>
      <c r="S1352">
        <v>34</v>
      </c>
      <c r="T1352">
        <v>1</v>
      </c>
      <c r="V1352">
        <v>71</v>
      </c>
      <c r="W1352">
        <v>219</v>
      </c>
    </row>
    <row r="1353" spans="1:23" x14ac:dyDescent="0.25">
      <c r="A1353" t="s">
        <v>416</v>
      </c>
      <c r="C1353" t="s">
        <v>30</v>
      </c>
      <c r="E1353">
        <v>30</v>
      </c>
      <c r="F1353">
        <v>66.836410000000001</v>
      </c>
      <c r="G1353">
        <v>0.5</v>
      </c>
      <c r="H1353">
        <v>0</v>
      </c>
      <c r="I1353" t="s">
        <v>52</v>
      </c>
      <c r="J1353" t="s">
        <v>41</v>
      </c>
      <c r="K1353" t="s">
        <v>232</v>
      </c>
      <c r="L1353" t="s">
        <v>28</v>
      </c>
      <c r="M1353" t="s">
        <v>28</v>
      </c>
      <c r="N1353">
        <v>0.5</v>
      </c>
      <c r="O1353">
        <v>0.5</v>
      </c>
      <c r="P1353">
        <v>0.5</v>
      </c>
      <c r="Q1353">
        <v>0</v>
      </c>
      <c r="R1353">
        <v>0</v>
      </c>
      <c r="S1353">
        <v>34</v>
      </c>
      <c r="T1353">
        <v>1.5</v>
      </c>
      <c r="V1353">
        <v>71</v>
      </c>
      <c r="W1353">
        <v>220</v>
      </c>
    </row>
    <row r="1354" spans="1:23" x14ac:dyDescent="0.25">
      <c r="A1354" t="s">
        <v>416</v>
      </c>
      <c r="C1354" t="s">
        <v>30</v>
      </c>
      <c r="E1354">
        <v>25</v>
      </c>
      <c r="F1354">
        <v>66.836410000000001</v>
      </c>
      <c r="G1354">
        <v>0.5</v>
      </c>
      <c r="H1354">
        <v>0.5</v>
      </c>
      <c r="I1354" t="s">
        <v>52</v>
      </c>
      <c r="J1354" t="s">
        <v>41</v>
      </c>
      <c r="K1354" t="s">
        <v>85</v>
      </c>
      <c r="L1354" t="s">
        <v>28</v>
      </c>
      <c r="M1354" t="s">
        <v>28</v>
      </c>
      <c r="N1354">
        <v>0</v>
      </c>
      <c r="O1354">
        <v>0</v>
      </c>
      <c r="P1354">
        <v>0.5</v>
      </c>
      <c r="Q1354">
        <v>0</v>
      </c>
      <c r="R1354">
        <v>0</v>
      </c>
      <c r="S1354">
        <v>34</v>
      </c>
      <c r="T1354">
        <v>1</v>
      </c>
      <c r="V1354">
        <v>71</v>
      </c>
      <c r="W1354">
        <v>219</v>
      </c>
    </row>
    <row r="1355" spans="1:23" x14ac:dyDescent="0.25">
      <c r="A1355" t="s">
        <v>416</v>
      </c>
      <c r="C1355" t="s">
        <v>30</v>
      </c>
      <c r="E1355">
        <v>29</v>
      </c>
      <c r="F1355">
        <v>66.836410000000001</v>
      </c>
      <c r="G1355">
        <v>0.5</v>
      </c>
      <c r="H1355">
        <v>0</v>
      </c>
      <c r="I1355" t="s">
        <v>27</v>
      </c>
      <c r="J1355" t="s">
        <v>38</v>
      </c>
      <c r="K1355" t="s">
        <v>85</v>
      </c>
      <c r="L1355" t="s">
        <v>28</v>
      </c>
      <c r="M1355" t="s">
        <v>28</v>
      </c>
      <c r="N1355">
        <v>0.5</v>
      </c>
      <c r="O1355">
        <v>0.5</v>
      </c>
      <c r="P1355">
        <v>0.5</v>
      </c>
      <c r="Q1355">
        <v>0</v>
      </c>
      <c r="R1355">
        <v>1</v>
      </c>
      <c r="S1355">
        <v>34</v>
      </c>
      <c r="T1355">
        <v>2.5</v>
      </c>
      <c r="V1355">
        <v>70</v>
      </c>
      <c r="W1355">
        <v>209</v>
      </c>
    </row>
    <row r="1356" spans="1:23" x14ac:dyDescent="0.25">
      <c r="A1356" t="s">
        <v>416</v>
      </c>
      <c r="C1356" t="s">
        <v>30</v>
      </c>
      <c r="E1356">
        <v>29</v>
      </c>
      <c r="F1356">
        <v>66.836410000000001</v>
      </c>
      <c r="G1356">
        <v>0.5</v>
      </c>
      <c r="H1356">
        <v>0.5</v>
      </c>
      <c r="I1356" t="s">
        <v>27</v>
      </c>
      <c r="J1356" t="s">
        <v>35</v>
      </c>
      <c r="K1356" t="s">
        <v>38</v>
      </c>
      <c r="L1356" t="s">
        <v>85</v>
      </c>
      <c r="M1356" t="s">
        <v>28</v>
      </c>
      <c r="N1356">
        <v>0.5</v>
      </c>
      <c r="O1356">
        <v>0.5</v>
      </c>
      <c r="P1356">
        <v>0.5</v>
      </c>
      <c r="Q1356">
        <v>0.5</v>
      </c>
      <c r="R1356">
        <v>1</v>
      </c>
      <c r="S1356">
        <v>34</v>
      </c>
      <c r="T1356">
        <v>3.5</v>
      </c>
      <c r="V1356">
        <v>70</v>
      </c>
      <c r="W1356">
        <v>209</v>
      </c>
    </row>
    <row r="1357" spans="1:23" x14ac:dyDescent="0.25">
      <c r="A1357" t="s">
        <v>416</v>
      </c>
      <c r="C1357" t="s">
        <v>30</v>
      </c>
      <c r="E1357">
        <v>29</v>
      </c>
      <c r="F1357">
        <v>66.836410000000001</v>
      </c>
      <c r="G1357">
        <v>0.5</v>
      </c>
      <c r="H1357">
        <v>0</v>
      </c>
      <c r="I1357" t="s">
        <v>52</v>
      </c>
      <c r="J1357" t="s">
        <v>41</v>
      </c>
      <c r="K1357" t="s">
        <v>116</v>
      </c>
      <c r="L1357" t="s">
        <v>85</v>
      </c>
      <c r="M1357" t="s">
        <v>28</v>
      </c>
      <c r="N1357">
        <v>0.5</v>
      </c>
      <c r="O1357">
        <v>0</v>
      </c>
      <c r="P1357">
        <v>0.5</v>
      </c>
      <c r="Q1357">
        <v>0</v>
      </c>
      <c r="R1357">
        <v>0</v>
      </c>
      <c r="S1357">
        <v>34</v>
      </c>
      <c r="T1357">
        <v>1</v>
      </c>
      <c r="V1357">
        <v>71</v>
      </c>
      <c r="W1357">
        <v>200</v>
      </c>
    </row>
    <row r="1358" spans="1:23" x14ac:dyDescent="0.25">
      <c r="A1358" t="s">
        <v>416</v>
      </c>
      <c r="C1358" t="s">
        <v>30</v>
      </c>
      <c r="E1358">
        <v>30</v>
      </c>
      <c r="F1358">
        <v>66.836410000000001</v>
      </c>
      <c r="G1358">
        <v>0.5</v>
      </c>
      <c r="H1358">
        <v>0.5</v>
      </c>
      <c r="I1358" t="s">
        <v>27</v>
      </c>
      <c r="J1358" t="s">
        <v>28</v>
      </c>
      <c r="K1358" t="s">
        <v>28</v>
      </c>
      <c r="L1358" t="s">
        <v>28</v>
      </c>
      <c r="M1358" t="s">
        <v>28</v>
      </c>
      <c r="N1358">
        <v>0.5</v>
      </c>
      <c r="O1358">
        <v>0.5</v>
      </c>
      <c r="P1358">
        <v>0.5</v>
      </c>
      <c r="Q1358">
        <v>1</v>
      </c>
      <c r="R1358">
        <v>0</v>
      </c>
      <c r="S1358">
        <v>34</v>
      </c>
      <c r="T1358">
        <v>3</v>
      </c>
      <c r="V1358">
        <v>71</v>
      </c>
      <c r="W1358">
        <v>217</v>
      </c>
    </row>
    <row r="1359" spans="1:23" x14ac:dyDescent="0.25">
      <c r="A1359" t="s">
        <v>416</v>
      </c>
      <c r="C1359" t="s">
        <v>30</v>
      </c>
      <c r="E1359">
        <v>30</v>
      </c>
      <c r="F1359">
        <v>66.836410000000001</v>
      </c>
      <c r="G1359">
        <v>0.5</v>
      </c>
      <c r="H1359">
        <v>0.5</v>
      </c>
      <c r="I1359" t="s">
        <v>52</v>
      </c>
      <c r="J1359" t="s">
        <v>35</v>
      </c>
      <c r="K1359" t="s">
        <v>42</v>
      </c>
      <c r="L1359" t="s">
        <v>28</v>
      </c>
      <c r="M1359" t="s">
        <v>28</v>
      </c>
      <c r="N1359">
        <v>1</v>
      </c>
      <c r="O1359">
        <v>0.5</v>
      </c>
      <c r="P1359">
        <v>0.5</v>
      </c>
      <c r="Q1359">
        <v>0</v>
      </c>
      <c r="R1359">
        <v>0</v>
      </c>
      <c r="S1359">
        <v>34</v>
      </c>
      <c r="T1359">
        <v>2.5</v>
      </c>
      <c r="V1359">
        <v>71</v>
      </c>
      <c r="W1359">
        <v>204</v>
      </c>
    </row>
    <row r="1360" spans="1:23" x14ac:dyDescent="0.25">
      <c r="A1360" t="s">
        <v>416</v>
      </c>
      <c r="C1360" t="s">
        <v>30</v>
      </c>
      <c r="E1360">
        <v>30</v>
      </c>
      <c r="F1360">
        <v>66.836410000000001</v>
      </c>
      <c r="G1360">
        <v>0.5</v>
      </c>
      <c r="H1360">
        <v>0.5</v>
      </c>
      <c r="I1360" t="s">
        <v>52</v>
      </c>
      <c r="J1360" t="s">
        <v>258</v>
      </c>
      <c r="K1360" t="s">
        <v>35</v>
      </c>
      <c r="L1360" t="s">
        <v>38</v>
      </c>
      <c r="M1360" t="s">
        <v>85</v>
      </c>
      <c r="N1360">
        <v>0</v>
      </c>
      <c r="O1360">
        <v>0.5</v>
      </c>
      <c r="P1360">
        <v>0</v>
      </c>
      <c r="Q1360">
        <v>0</v>
      </c>
      <c r="R1360">
        <v>0</v>
      </c>
      <c r="S1360">
        <v>34</v>
      </c>
      <c r="T1360">
        <v>1</v>
      </c>
    </row>
    <row r="1361" spans="1:23" x14ac:dyDescent="0.25">
      <c r="A1361" t="s">
        <v>95</v>
      </c>
      <c r="C1361" t="s">
        <v>30</v>
      </c>
      <c r="E1361">
        <v>29</v>
      </c>
      <c r="F1361">
        <v>84.032849999999996</v>
      </c>
      <c r="G1361">
        <v>0</v>
      </c>
      <c r="H1361">
        <v>0</v>
      </c>
      <c r="I1361" t="s">
        <v>34</v>
      </c>
      <c r="J1361" t="s">
        <v>28</v>
      </c>
      <c r="K1361" t="s">
        <v>28</v>
      </c>
      <c r="L1361" t="s">
        <v>28</v>
      </c>
      <c r="M1361" t="s">
        <v>28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34</v>
      </c>
      <c r="T1361">
        <v>0</v>
      </c>
      <c r="V1361">
        <v>69</v>
      </c>
      <c r="W1361">
        <v>158</v>
      </c>
    </row>
    <row r="1362" spans="1:23" x14ac:dyDescent="0.25">
      <c r="A1362" t="s">
        <v>95</v>
      </c>
      <c r="C1362" t="s">
        <v>30</v>
      </c>
      <c r="E1362">
        <v>29</v>
      </c>
      <c r="F1362">
        <v>84.032849999999996</v>
      </c>
      <c r="G1362">
        <v>0</v>
      </c>
      <c r="H1362">
        <v>0</v>
      </c>
      <c r="I1362" t="s">
        <v>34</v>
      </c>
      <c r="J1362" t="s">
        <v>28</v>
      </c>
      <c r="K1362" t="s">
        <v>28</v>
      </c>
      <c r="L1362" t="s">
        <v>28</v>
      </c>
      <c r="M1362" t="s">
        <v>28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34</v>
      </c>
      <c r="T1362">
        <v>0</v>
      </c>
      <c r="V1362">
        <v>69</v>
      </c>
      <c r="W1362">
        <v>156</v>
      </c>
    </row>
    <row r="1363" spans="1:23" x14ac:dyDescent="0.25">
      <c r="A1363" t="s">
        <v>95</v>
      </c>
      <c r="C1363" t="s">
        <v>30</v>
      </c>
      <c r="E1363">
        <v>30</v>
      </c>
      <c r="F1363">
        <v>84.032849999999996</v>
      </c>
      <c r="G1363">
        <v>0</v>
      </c>
      <c r="H1363">
        <v>0</v>
      </c>
      <c r="I1363" t="s">
        <v>34</v>
      </c>
      <c r="J1363" t="s">
        <v>28</v>
      </c>
      <c r="K1363" t="s">
        <v>28</v>
      </c>
      <c r="L1363" t="s">
        <v>28</v>
      </c>
      <c r="M1363" t="s">
        <v>28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34</v>
      </c>
      <c r="T1363">
        <v>0</v>
      </c>
      <c r="V1363">
        <v>69</v>
      </c>
      <c r="W1363">
        <v>159</v>
      </c>
    </row>
    <row r="1364" spans="1:23" x14ac:dyDescent="0.25">
      <c r="A1364" t="s">
        <v>95</v>
      </c>
      <c r="C1364" t="s">
        <v>30</v>
      </c>
      <c r="E1364">
        <v>28</v>
      </c>
      <c r="F1364">
        <v>84.032849999999996</v>
      </c>
      <c r="G1364">
        <v>0</v>
      </c>
      <c r="H1364">
        <v>0</v>
      </c>
      <c r="I1364" t="s">
        <v>34</v>
      </c>
      <c r="J1364" t="s">
        <v>28</v>
      </c>
      <c r="K1364" t="s">
        <v>28</v>
      </c>
      <c r="L1364" t="s">
        <v>28</v>
      </c>
      <c r="M1364" t="s">
        <v>28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34</v>
      </c>
      <c r="T1364">
        <v>0</v>
      </c>
      <c r="V1364">
        <v>69</v>
      </c>
      <c r="W1364">
        <v>161</v>
      </c>
    </row>
    <row r="1365" spans="1:23" x14ac:dyDescent="0.25">
      <c r="A1365" t="s">
        <v>95</v>
      </c>
      <c r="C1365" t="s">
        <v>30</v>
      </c>
      <c r="E1365">
        <v>30</v>
      </c>
      <c r="F1365">
        <v>84.032849999999996</v>
      </c>
      <c r="G1365">
        <v>0</v>
      </c>
      <c r="H1365">
        <v>0</v>
      </c>
      <c r="I1365" t="s">
        <v>34</v>
      </c>
      <c r="J1365" t="s">
        <v>96</v>
      </c>
      <c r="K1365" t="s">
        <v>28</v>
      </c>
      <c r="L1365" t="s">
        <v>28</v>
      </c>
      <c r="M1365" t="s">
        <v>28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34</v>
      </c>
      <c r="T1365">
        <v>0</v>
      </c>
      <c r="V1365">
        <v>68</v>
      </c>
      <c r="W1365">
        <v>163</v>
      </c>
    </row>
    <row r="1366" spans="1:23" x14ac:dyDescent="0.25">
      <c r="A1366" t="s">
        <v>95</v>
      </c>
      <c r="C1366" t="s">
        <v>30</v>
      </c>
      <c r="E1366">
        <v>30</v>
      </c>
      <c r="F1366">
        <v>84.032849999999996</v>
      </c>
      <c r="G1366">
        <v>0</v>
      </c>
      <c r="H1366">
        <v>0</v>
      </c>
      <c r="I1366" t="s">
        <v>34</v>
      </c>
      <c r="J1366" t="s">
        <v>28</v>
      </c>
      <c r="K1366" t="s">
        <v>28</v>
      </c>
      <c r="L1366" t="s">
        <v>28</v>
      </c>
      <c r="M1366" t="s">
        <v>28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34</v>
      </c>
      <c r="T1366">
        <v>0</v>
      </c>
      <c r="V1366">
        <v>69</v>
      </c>
      <c r="W1366">
        <v>160</v>
      </c>
    </row>
    <row r="1367" spans="1:23" x14ac:dyDescent="0.25">
      <c r="A1367" t="s">
        <v>95</v>
      </c>
      <c r="C1367" t="s">
        <v>30</v>
      </c>
      <c r="E1367">
        <v>28</v>
      </c>
      <c r="F1367">
        <v>84.032849999999996</v>
      </c>
      <c r="G1367">
        <v>0</v>
      </c>
      <c r="H1367">
        <v>0</v>
      </c>
      <c r="I1367" t="s">
        <v>34</v>
      </c>
      <c r="J1367" t="s">
        <v>28</v>
      </c>
      <c r="K1367" t="s">
        <v>28</v>
      </c>
      <c r="L1367" t="s">
        <v>28</v>
      </c>
      <c r="M1367" t="s">
        <v>28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34</v>
      </c>
      <c r="T1367">
        <v>0</v>
      </c>
      <c r="V1367">
        <v>68</v>
      </c>
      <c r="W1367">
        <v>163</v>
      </c>
    </row>
    <row r="1368" spans="1:23" x14ac:dyDescent="0.25">
      <c r="A1368" t="s">
        <v>929</v>
      </c>
      <c r="C1368" t="s">
        <v>26</v>
      </c>
      <c r="E1368">
        <v>30</v>
      </c>
      <c r="F1368">
        <v>65.111564999999999</v>
      </c>
      <c r="G1368">
        <v>0.5</v>
      </c>
      <c r="H1368">
        <v>0.5</v>
      </c>
      <c r="I1368" t="s">
        <v>1183</v>
      </c>
      <c r="J1368" t="s">
        <v>28</v>
      </c>
      <c r="K1368" t="s">
        <v>28</v>
      </c>
      <c r="L1368" t="s">
        <v>28</v>
      </c>
      <c r="M1368" t="s">
        <v>28</v>
      </c>
      <c r="N1368">
        <v>0</v>
      </c>
      <c r="O1368">
        <v>0.5</v>
      </c>
      <c r="P1368">
        <v>0.5</v>
      </c>
      <c r="Q1368">
        <v>0</v>
      </c>
      <c r="R1368">
        <v>0</v>
      </c>
      <c r="S1368">
        <v>24</v>
      </c>
      <c r="T1368">
        <v>1.5</v>
      </c>
      <c r="W1368">
        <v>190</v>
      </c>
    </row>
    <row r="1369" spans="1:23" x14ac:dyDescent="0.25">
      <c r="A1369" t="s">
        <v>929</v>
      </c>
      <c r="C1369" t="s">
        <v>26</v>
      </c>
      <c r="E1369">
        <v>30</v>
      </c>
      <c r="F1369">
        <v>65.111564999999999</v>
      </c>
      <c r="G1369">
        <v>0.5</v>
      </c>
      <c r="H1369">
        <v>0.5</v>
      </c>
      <c r="I1369" t="s">
        <v>44</v>
      </c>
      <c r="J1369" t="s">
        <v>28</v>
      </c>
      <c r="K1369" t="s">
        <v>28</v>
      </c>
      <c r="L1369" t="s">
        <v>28</v>
      </c>
      <c r="M1369" t="s">
        <v>28</v>
      </c>
      <c r="N1369">
        <v>0</v>
      </c>
      <c r="O1369">
        <v>0.5</v>
      </c>
      <c r="P1369">
        <v>0.5</v>
      </c>
      <c r="Q1369">
        <v>0</v>
      </c>
      <c r="R1369">
        <v>0</v>
      </c>
      <c r="S1369">
        <v>24</v>
      </c>
      <c r="T1369">
        <v>1.5</v>
      </c>
      <c r="W1369">
        <v>190</v>
      </c>
    </row>
    <row r="1370" spans="1:23" x14ac:dyDescent="0.25">
      <c r="A1370" t="s">
        <v>929</v>
      </c>
      <c r="C1370" t="s">
        <v>26</v>
      </c>
      <c r="E1370">
        <v>28</v>
      </c>
      <c r="F1370">
        <v>65.111564999999999</v>
      </c>
      <c r="G1370">
        <v>0</v>
      </c>
      <c r="H1370">
        <v>0</v>
      </c>
      <c r="I1370" t="s">
        <v>34</v>
      </c>
      <c r="J1370" t="s">
        <v>28</v>
      </c>
      <c r="K1370" t="s">
        <v>28</v>
      </c>
      <c r="L1370" t="s">
        <v>28</v>
      </c>
      <c r="M1370" t="s">
        <v>28</v>
      </c>
      <c r="N1370">
        <v>0</v>
      </c>
      <c r="O1370">
        <v>0.5</v>
      </c>
      <c r="P1370">
        <v>0</v>
      </c>
      <c r="Q1370">
        <v>0</v>
      </c>
      <c r="R1370">
        <v>0</v>
      </c>
      <c r="S1370">
        <v>24</v>
      </c>
      <c r="T1370">
        <v>0.5</v>
      </c>
      <c r="V1370">
        <v>66</v>
      </c>
      <c r="W1370">
        <v>191</v>
      </c>
    </row>
    <row r="1371" spans="1:23" x14ac:dyDescent="0.25">
      <c r="A1371" t="s">
        <v>929</v>
      </c>
      <c r="C1371" t="s">
        <v>26</v>
      </c>
      <c r="E1371">
        <v>28</v>
      </c>
      <c r="F1371">
        <v>65.111564999999999</v>
      </c>
      <c r="G1371">
        <v>0</v>
      </c>
      <c r="H1371">
        <v>0</v>
      </c>
      <c r="I1371" t="s">
        <v>34</v>
      </c>
      <c r="J1371" t="s">
        <v>28</v>
      </c>
      <c r="K1371" t="s">
        <v>28</v>
      </c>
      <c r="L1371" t="s">
        <v>28</v>
      </c>
      <c r="M1371" t="s">
        <v>28</v>
      </c>
      <c r="N1371">
        <v>0</v>
      </c>
      <c r="O1371">
        <v>0.5</v>
      </c>
      <c r="P1371">
        <v>0</v>
      </c>
      <c r="Q1371">
        <v>0</v>
      </c>
      <c r="R1371">
        <v>0</v>
      </c>
      <c r="S1371">
        <v>24</v>
      </c>
      <c r="T1371">
        <v>0.5</v>
      </c>
      <c r="V1371">
        <v>66</v>
      </c>
      <c r="W1371">
        <v>191</v>
      </c>
    </row>
    <row r="1372" spans="1:23" x14ac:dyDescent="0.25">
      <c r="A1372" t="s">
        <v>150</v>
      </c>
      <c r="C1372" t="s">
        <v>26</v>
      </c>
      <c r="E1372">
        <v>30</v>
      </c>
      <c r="F1372">
        <v>66.458590000000001</v>
      </c>
      <c r="G1372">
        <v>0.5</v>
      </c>
      <c r="H1372">
        <v>0</v>
      </c>
      <c r="I1372" t="s">
        <v>75</v>
      </c>
      <c r="J1372" t="s">
        <v>35</v>
      </c>
      <c r="K1372" t="s">
        <v>28</v>
      </c>
      <c r="L1372" t="s">
        <v>28</v>
      </c>
      <c r="M1372" t="s">
        <v>28</v>
      </c>
      <c r="N1372">
        <v>0</v>
      </c>
      <c r="O1372">
        <v>0</v>
      </c>
      <c r="P1372">
        <v>0.5</v>
      </c>
      <c r="Q1372">
        <v>0</v>
      </c>
      <c r="R1372">
        <v>0</v>
      </c>
      <c r="S1372">
        <v>33</v>
      </c>
      <c r="T1372">
        <v>0.5</v>
      </c>
      <c r="V1372">
        <v>62</v>
      </c>
      <c r="W1372">
        <v>127</v>
      </c>
    </row>
    <row r="1373" spans="1:23" x14ac:dyDescent="0.25">
      <c r="A1373" t="s">
        <v>150</v>
      </c>
      <c r="C1373" t="s">
        <v>26</v>
      </c>
      <c r="E1373">
        <v>29</v>
      </c>
      <c r="F1373">
        <v>66.458590000000001</v>
      </c>
      <c r="G1373">
        <v>0</v>
      </c>
      <c r="H1373">
        <v>0</v>
      </c>
      <c r="I1373" t="s">
        <v>34</v>
      </c>
      <c r="J1373" t="s">
        <v>41</v>
      </c>
      <c r="K1373" t="s">
        <v>28</v>
      </c>
      <c r="L1373" t="s">
        <v>28</v>
      </c>
      <c r="M1373" t="s">
        <v>28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33</v>
      </c>
      <c r="T1373">
        <v>0</v>
      </c>
      <c r="V1373">
        <v>62</v>
      </c>
      <c r="W1373">
        <v>123</v>
      </c>
    </row>
    <row r="1374" spans="1:23" x14ac:dyDescent="0.25">
      <c r="A1374" t="s">
        <v>150</v>
      </c>
      <c r="C1374" t="s">
        <v>26</v>
      </c>
      <c r="E1374">
        <v>29</v>
      </c>
      <c r="F1374">
        <v>66.458590000000001</v>
      </c>
      <c r="G1374">
        <v>0</v>
      </c>
      <c r="H1374">
        <v>0</v>
      </c>
      <c r="I1374" t="s">
        <v>34</v>
      </c>
      <c r="J1374" t="s">
        <v>35</v>
      </c>
      <c r="K1374" t="s">
        <v>28</v>
      </c>
      <c r="L1374" t="s">
        <v>28</v>
      </c>
      <c r="M1374" t="s">
        <v>28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33</v>
      </c>
      <c r="T1374">
        <v>0</v>
      </c>
      <c r="V1374">
        <v>62</v>
      </c>
      <c r="W1374">
        <v>121</v>
      </c>
    </row>
    <row r="1375" spans="1:23" x14ac:dyDescent="0.25">
      <c r="A1375" t="s">
        <v>150</v>
      </c>
      <c r="C1375" t="s">
        <v>26</v>
      </c>
      <c r="E1375">
        <v>29</v>
      </c>
      <c r="F1375">
        <v>66.458590000000001</v>
      </c>
      <c r="G1375">
        <v>0</v>
      </c>
      <c r="H1375">
        <v>0</v>
      </c>
      <c r="I1375" t="s">
        <v>34</v>
      </c>
      <c r="J1375" t="s">
        <v>28</v>
      </c>
      <c r="K1375" t="s">
        <v>28</v>
      </c>
      <c r="L1375" t="s">
        <v>28</v>
      </c>
      <c r="M1375" t="s">
        <v>28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33</v>
      </c>
      <c r="T1375">
        <v>0</v>
      </c>
      <c r="V1375">
        <v>61</v>
      </c>
      <c r="W1375">
        <v>124</v>
      </c>
    </row>
    <row r="1376" spans="1:23" x14ac:dyDescent="0.25">
      <c r="A1376" t="s">
        <v>150</v>
      </c>
      <c r="C1376" t="s">
        <v>26</v>
      </c>
      <c r="E1376">
        <v>30</v>
      </c>
      <c r="F1376">
        <v>66.458590000000001</v>
      </c>
      <c r="G1376">
        <v>0</v>
      </c>
      <c r="H1376">
        <v>0</v>
      </c>
      <c r="I1376" t="s">
        <v>34</v>
      </c>
      <c r="J1376" t="s">
        <v>41</v>
      </c>
      <c r="K1376" t="s">
        <v>28</v>
      </c>
      <c r="L1376" t="s">
        <v>28</v>
      </c>
      <c r="M1376" t="s">
        <v>28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33</v>
      </c>
      <c r="T1376">
        <v>0</v>
      </c>
      <c r="V1376">
        <v>61</v>
      </c>
      <c r="W1376">
        <v>121</v>
      </c>
    </row>
    <row r="1377" spans="1:23" x14ac:dyDescent="0.25">
      <c r="A1377" t="s">
        <v>150</v>
      </c>
      <c r="C1377" t="s">
        <v>26</v>
      </c>
      <c r="E1377">
        <v>27</v>
      </c>
      <c r="F1377">
        <v>66.458590000000001</v>
      </c>
      <c r="G1377">
        <v>0</v>
      </c>
      <c r="H1377">
        <v>0</v>
      </c>
      <c r="I1377" t="s">
        <v>34</v>
      </c>
      <c r="J1377" t="s">
        <v>41</v>
      </c>
      <c r="K1377" t="s">
        <v>28</v>
      </c>
      <c r="L1377" t="s">
        <v>28</v>
      </c>
      <c r="M1377" t="s">
        <v>28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33</v>
      </c>
      <c r="T1377">
        <v>0</v>
      </c>
      <c r="V1377">
        <v>61</v>
      </c>
      <c r="W1377">
        <v>122</v>
      </c>
    </row>
    <row r="1378" spans="1:23" x14ac:dyDescent="0.25">
      <c r="A1378" t="s">
        <v>150</v>
      </c>
      <c r="C1378" t="s">
        <v>26</v>
      </c>
      <c r="E1378">
        <v>30</v>
      </c>
      <c r="F1378">
        <v>66.458590000000001</v>
      </c>
      <c r="G1378">
        <v>0</v>
      </c>
      <c r="H1378">
        <v>0</v>
      </c>
      <c r="I1378" t="s">
        <v>34</v>
      </c>
      <c r="J1378" t="s">
        <v>41</v>
      </c>
      <c r="K1378" t="s">
        <v>28</v>
      </c>
      <c r="L1378" t="s">
        <v>28</v>
      </c>
      <c r="M1378" t="s">
        <v>28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33</v>
      </c>
      <c r="T1378">
        <v>0</v>
      </c>
      <c r="V1378">
        <v>61</v>
      </c>
      <c r="W1378">
        <v>121</v>
      </c>
    </row>
    <row r="1379" spans="1:23" x14ac:dyDescent="0.25">
      <c r="A1379" t="s">
        <v>150</v>
      </c>
      <c r="C1379" t="s">
        <v>26</v>
      </c>
      <c r="E1379">
        <v>29</v>
      </c>
      <c r="F1379">
        <v>66.458590000000001</v>
      </c>
      <c r="G1379">
        <v>0.5</v>
      </c>
      <c r="H1379">
        <v>0</v>
      </c>
      <c r="I1379" t="s">
        <v>52</v>
      </c>
      <c r="J1379" t="s">
        <v>28</v>
      </c>
      <c r="K1379" t="s">
        <v>28</v>
      </c>
      <c r="L1379" t="s">
        <v>28</v>
      </c>
      <c r="M1379" t="s">
        <v>28</v>
      </c>
      <c r="N1379">
        <v>0</v>
      </c>
      <c r="O1379">
        <v>0</v>
      </c>
      <c r="P1379">
        <v>0.5</v>
      </c>
      <c r="Q1379">
        <v>0</v>
      </c>
      <c r="R1379">
        <v>0</v>
      </c>
      <c r="S1379">
        <v>33</v>
      </c>
      <c r="T1379">
        <v>0.5</v>
      </c>
      <c r="V1379">
        <v>61</v>
      </c>
      <c r="W1379">
        <v>120</v>
      </c>
    </row>
    <row r="1380" spans="1:23" x14ac:dyDescent="0.25">
      <c r="A1380" t="s">
        <v>150</v>
      </c>
      <c r="C1380" t="s">
        <v>26</v>
      </c>
      <c r="E1380">
        <v>28</v>
      </c>
      <c r="F1380">
        <v>66.458590000000001</v>
      </c>
      <c r="G1380">
        <v>0</v>
      </c>
      <c r="H1380">
        <v>0</v>
      </c>
      <c r="I1380" t="s">
        <v>34</v>
      </c>
      <c r="J1380" t="s">
        <v>41</v>
      </c>
      <c r="K1380" t="s">
        <v>28</v>
      </c>
      <c r="L1380" t="s">
        <v>28</v>
      </c>
      <c r="M1380" t="s">
        <v>28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33</v>
      </c>
      <c r="T1380">
        <v>0</v>
      </c>
      <c r="V1380">
        <v>61</v>
      </c>
      <c r="W1380">
        <v>113</v>
      </c>
    </row>
    <row r="1381" spans="1:23" x14ac:dyDescent="0.25">
      <c r="A1381" t="s">
        <v>150</v>
      </c>
      <c r="C1381" t="s">
        <v>26</v>
      </c>
      <c r="E1381">
        <v>28</v>
      </c>
      <c r="F1381">
        <v>66.458590000000001</v>
      </c>
      <c r="G1381">
        <v>0</v>
      </c>
      <c r="H1381">
        <v>0</v>
      </c>
      <c r="I1381" t="s">
        <v>34</v>
      </c>
      <c r="J1381" t="s">
        <v>41</v>
      </c>
      <c r="K1381" t="s">
        <v>88</v>
      </c>
      <c r="L1381" t="s">
        <v>28</v>
      </c>
      <c r="M1381" t="s">
        <v>28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33</v>
      </c>
      <c r="T1381">
        <v>0</v>
      </c>
      <c r="V1381">
        <v>60</v>
      </c>
      <c r="W1381">
        <v>118</v>
      </c>
    </row>
    <row r="1382" spans="1:23" x14ac:dyDescent="0.25">
      <c r="A1382" t="s">
        <v>150</v>
      </c>
      <c r="C1382" t="s">
        <v>26</v>
      </c>
      <c r="E1382">
        <v>29</v>
      </c>
      <c r="F1382">
        <v>66.458590000000001</v>
      </c>
      <c r="G1382">
        <v>0</v>
      </c>
      <c r="H1382">
        <v>0</v>
      </c>
      <c r="I1382" t="s">
        <v>34</v>
      </c>
      <c r="J1382" t="s">
        <v>35</v>
      </c>
      <c r="K1382" t="s">
        <v>28</v>
      </c>
      <c r="L1382" t="s">
        <v>28</v>
      </c>
      <c r="M1382" t="s">
        <v>28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33</v>
      </c>
      <c r="T1382">
        <v>0</v>
      </c>
      <c r="V1382">
        <v>61</v>
      </c>
      <c r="W1382">
        <v>110</v>
      </c>
    </row>
    <row r="1383" spans="1:23" x14ac:dyDescent="0.25">
      <c r="A1383" t="s">
        <v>115</v>
      </c>
      <c r="C1383" t="s">
        <v>26</v>
      </c>
      <c r="E1383">
        <v>25</v>
      </c>
      <c r="F1383">
        <v>71.802869999999999</v>
      </c>
      <c r="G1383">
        <v>0.5</v>
      </c>
      <c r="H1383">
        <v>0</v>
      </c>
      <c r="I1383" t="s">
        <v>27</v>
      </c>
      <c r="J1383" t="s">
        <v>35</v>
      </c>
      <c r="K1383" t="s">
        <v>28</v>
      </c>
      <c r="L1383" t="s">
        <v>28</v>
      </c>
      <c r="M1383" t="s">
        <v>28</v>
      </c>
      <c r="N1383">
        <v>0.5</v>
      </c>
      <c r="O1383">
        <v>0.5</v>
      </c>
      <c r="P1383">
        <v>1</v>
      </c>
      <c r="Q1383">
        <v>1</v>
      </c>
      <c r="R1383">
        <v>0</v>
      </c>
      <c r="S1383">
        <v>34</v>
      </c>
      <c r="T1383">
        <v>3</v>
      </c>
      <c r="V1383">
        <v>64</v>
      </c>
      <c r="W1383">
        <v>123</v>
      </c>
    </row>
    <row r="1384" spans="1:23" x14ac:dyDescent="0.25">
      <c r="A1384" t="s">
        <v>115</v>
      </c>
      <c r="C1384" t="s">
        <v>26</v>
      </c>
      <c r="E1384">
        <v>23</v>
      </c>
      <c r="F1384">
        <v>71.802869999999999</v>
      </c>
      <c r="G1384">
        <v>0.5</v>
      </c>
      <c r="H1384">
        <v>0.5</v>
      </c>
      <c r="I1384" t="s">
        <v>27</v>
      </c>
      <c r="J1384" t="s">
        <v>28</v>
      </c>
      <c r="K1384" t="s">
        <v>28</v>
      </c>
      <c r="L1384" t="s">
        <v>28</v>
      </c>
      <c r="M1384" t="s">
        <v>28</v>
      </c>
      <c r="N1384">
        <v>0.5</v>
      </c>
      <c r="O1384">
        <v>1</v>
      </c>
      <c r="P1384">
        <v>1</v>
      </c>
      <c r="Q1384">
        <v>1</v>
      </c>
      <c r="R1384">
        <v>0</v>
      </c>
      <c r="S1384">
        <v>34</v>
      </c>
      <c r="T1384">
        <v>4</v>
      </c>
      <c r="V1384">
        <v>64</v>
      </c>
      <c r="W1384">
        <v>117</v>
      </c>
    </row>
    <row r="1385" spans="1:23" x14ac:dyDescent="0.25">
      <c r="A1385" t="s">
        <v>115</v>
      </c>
      <c r="C1385" t="s">
        <v>26</v>
      </c>
      <c r="E1385">
        <v>24</v>
      </c>
      <c r="F1385">
        <v>71.802869999999999</v>
      </c>
      <c r="G1385">
        <v>1</v>
      </c>
      <c r="H1385">
        <v>1</v>
      </c>
      <c r="I1385" t="s">
        <v>27</v>
      </c>
      <c r="J1385" t="s">
        <v>35</v>
      </c>
      <c r="K1385" t="s">
        <v>28</v>
      </c>
      <c r="L1385" t="s">
        <v>28</v>
      </c>
      <c r="M1385" t="s">
        <v>28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34</v>
      </c>
      <c r="T1385">
        <v>5</v>
      </c>
      <c r="V1385">
        <v>64</v>
      </c>
      <c r="W1385">
        <v>127</v>
      </c>
    </row>
    <row r="1386" spans="1:23" x14ac:dyDescent="0.25">
      <c r="A1386" t="s">
        <v>115</v>
      </c>
      <c r="C1386" t="s">
        <v>26</v>
      </c>
      <c r="E1386">
        <v>22</v>
      </c>
      <c r="F1386">
        <v>71.802869999999999</v>
      </c>
      <c r="G1386">
        <v>1</v>
      </c>
      <c r="H1386">
        <v>1</v>
      </c>
      <c r="I1386" t="s">
        <v>27</v>
      </c>
      <c r="J1386" t="s">
        <v>28</v>
      </c>
      <c r="K1386" t="s">
        <v>28</v>
      </c>
      <c r="L1386" t="s">
        <v>28</v>
      </c>
      <c r="M1386" t="s">
        <v>28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34</v>
      </c>
      <c r="T1386">
        <v>6</v>
      </c>
      <c r="V1386">
        <v>64</v>
      </c>
      <c r="W1386">
        <v>115</v>
      </c>
    </row>
    <row r="1387" spans="1:23" x14ac:dyDescent="0.25">
      <c r="A1387" t="s">
        <v>317</v>
      </c>
      <c r="C1387" t="s">
        <v>26</v>
      </c>
      <c r="E1387">
        <v>30</v>
      </c>
      <c r="F1387">
        <v>70.770706000000004</v>
      </c>
      <c r="G1387">
        <v>0</v>
      </c>
      <c r="H1387">
        <v>0</v>
      </c>
      <c r="I1387" t="s">
        <v>34</v>
      </c>
      <c r="J1387" t="s">
        <v>28</v>
      </c>
      <c r="K1387" t="s">
        <v>28</v>
      </c>
      <c r="L1387" t="s">
        <v>28</v>
      </c>
      <c r="M1387" t="s">
        <v>28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33</v>
      </c>
      <c r="T1387">
        <v>0</v>
      </c>
      <c r="V1387">
        <v>63</v>
      </c>
      <c r="W1387">
        <v>205</v>
      </c>
    </row>
    <row r="1388" spans="1:23" x14ac:dyDescent="0.25">
      <c r="A1388" t="s">
        <v>317</v>
      </c>
      <c r="C1388" t="s">
        <v>26</v>
      </c>
      <c r="E1388">
        <v>30</v>
      </c>
      <c r="F1388">
        <v>70.770706000000004</v>
      </c>
      <c r="G1388">
        <v>0</v>
      </c>
      <c r="H1388">
        <v>0</v>
      </c>
      <c r="I1388" t="s">
        <v>34</v>
      </c>
      <c r="J1388" t="s">
        <v>28</v>
      </c>
      <c r="K1388" t="s">
        <v>28</v>
      </c>
      <c r="L1388" t="s">
        <v>28</v>
      </c>
      <c r="M1388" t="s">
        <v>28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33</v>
      </c>
      <c r="T1388">
        <v>0</v>
      </c>
      <c r="V1388">
        <v>63</v>
      </c>
      <c r="W1388">
        <v>201</v>
      </c>
    </row>
    <row r="1389" spans="1:23" x14ac:dyDescent="0.25">
      <c r="A1389" t="s">
        <v>317</v>
      </c>
      <c r="C1389" t="s">
        <v>26</v>
      </c>
      <c r="E1389">
        <v>28</v>
      </c>
      <c r="F1389">
        <v>70.770706000000004</v>
      </c>
      <c r="G1389">
        <v>0</v>
      </c>
      <c r="H1389">
        <v>0</v>
      </c>
      <c r="I1389" t="s">
        <v>34</v>
      </c>
      <c r="J1389" t="s">
        <v>28</v>
      </c>
      <c r="K1389" t="s">
        <v>28</v>
      </c>
      <c r="L1389" t="s">
        <v>28</v>
      </c>
      <c r="M1389" t="s">
        <v>28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33</v>
      </c>
      <c r="T1389">
        <v>0</v>
      </c>
      <c r="V1389">
        <v>64</v>
      </c>
      <c r="W1389">
        <v>208</v>
      </c>
    </row>
    <row r="1390" spans="1:23" x14ac:dyDescent="0.25">
      <c r="A1390" t="s">
        <v>317</v>
      </c>
      <c r="C1390" t="s">
        <v>26</v>
      </c>
      <c r="E1390">
        <v>29</v>
      </c>
      <c r="F1390">
        <v>70.770706000000004</v>
      </c>
      <c r="G1390">
        <v>0</v>
      </c>
      <c r="H1390">
        <v>0</v>
      </c>
      <c r="I1390" t="s">
        <v>34</v>
      </c>
      <c r="J1390" t="s">
        <v>28</v>
      </c>
      <c r="K1390" t="s">
        <v>28</v>
      </c>
      <c r="L1390" t="s">
        <v>28</v>
      </c>
      <c r="M1390" t="s">
        <v>28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33</v>
      </c>
      <c r="T1390">
        <v>0</v>
      </c>
      <c r="V1390">
        <v>62</v>
      </c>
      <c r="W1390">
        <v>193</v>
      </c>
    </row>
    <row r="1391" spans="1:23" x14ac:dyDescent="0.25">
      <c r="A1391" t="s">
        <v>317</v>
      </c>
      <c r="C1391" t="s">
        <v>26</v>
      </c>
      <c r="E1391">
        <v>29</v>
      </c>
      <c r="F1391">
        <v>70.770706000000004</v>
      </c>
      <c r="G1391">
        <v>0</v>
      </c>
      <c r="H1391">
        <v>0</v>
      </c>
      <c r="I1391" t="s">
        <v>34</v>
      </c>
      <c r="J1391" t="s">
        <v>28</v>
      </c>
      <c r="K1391" t="s">
        <v>28</v>
      </c>
      <c r="L1391" t="s">
        <v>28</v>
      </c>
      <c r="M1391" t="s">
        <v>28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33</v>
      </c>
      <c r="T1391">
        <v>0</v>
      </c>
      <c r="V1391">
        <v>62</v>
      </c>
      <c r="W1391">
        <v>200</v>
      </c>
    </row>
    <row r="1392" spans="1:23" x14ac:dyDescent="0.25">
      <c r="A1392" t="s">
        <v>317</v>
      </c>
      <c r="C1392" t="s">
        <v>26</v>
      </c>
      <c r="E1392">
        <v>28</v>
      </c>
      <c r="F1392">
        <v>70.770706000000004</v>
      </c>
      <c r="G1392">
        <v>0</v>
      </c>
      <c r="H1392">
        <v>0</v>
      </c>
      <c r="I1392" t="s">
        <v>34</v>
      </c>
      <c r="J1392" t="s">
        <v>35</v>
      </c>
      <c r="K1392" t="s">
        <v>28</v>
      </c>
      <c r="L1392" t="s">
        <v>28</v>
      </c>
      <c r="M1392" t="s">
        <v>28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33</v>
      </c>
      <c r="T1392">
        <v>0</v>
      </c>
      <c r="V1392">
        <v>63</v>
      </c>
      <c r="W1392">
        <v>201</v>
      </c>
    </row>
    <row r="1393" spans="1:23" x14ac:dyDescent="0.25">
      <c r="A1393" t="s">
        <v>317</v>
      </c>
      <c r="C1393" t="s">
        <v>26</v>
      </c>
      <c r="E1393">
        <v>29</v>
      </c>
      <c r="F1393">
        <v>70.770706000000004</v>
      </c>
      <c r="G1393">
        <v>0.5</v>
      </c>
      <c r="H1393">
        <v>0</v>
      </c>
      <c r="I1393" t="s">
        <v>52</v>
      </c>
      <c r="J1393" t="s">
        <v>28</v>
      </c>
      <c r="K1393" t="s">
        <v>28</v>
      </c>
      <c r="L1393" t="s">
        <v>28</v>
      </c>
      <c r="M1393" t="s">
        <v>28</v>
      </c>
      <c r="N1393">
        <v>0</v>
      </c>
      <c r="O1393">
        <v>0</v>
      </c>
      <c r="P1393">
        <v>0.5</v>
      </c>
      <c r="Q1393">
        <v>0</v>
      </c>
      <c r="R1393">
        <v>0</v>
      </c>
      <c r="S1393">
        <v>33</v>
      </c>
      <c r="T1393">
        <v>0.5</v>
      </c>
    </row>
    <row r="1394" spans="1:23" x14ac:dyDescent="0.25">
      <c r="A1394" t="s">
        <v>317</v>
      </c>
      <c r="C1394" t="s">
        <v>26</v>
      </c>
      <c r="E1394">
        <v>29</v>
      </c>
      <c r="F1394">
        <v>70.770706000000004</v>
      </c>
      <c r="G1394">
        <v>0</v>
      </c>
      <c r="H1394">
        <v>0</v>
      </c>
      <c r="I1394" t="s">
        <v>34</v>
      </c>
      <c r="J1394" t="s">
        <v>28</v>
      </c>
      <c r="K1394" t="s">
        <v>28</v>
      </c>
      <c r="L1394" t="s">
        <v>28</v>
      </c>
      <c r="M1394" t="s">
        <v>28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33</v>
      </c>
      <c r="T1394">
        <v>0</v>
      </c>
      <c r="V1394">
        <v>63</v>
      </c>
      <c r="W1394">
        <v>198</v>
      </c>
    </row>
    <row r="1395" spans="1:23" x14ac:dyDescent="0.25">
      <c r="A1395" t="s">
        <v>317</v>
      </c>
      <c r="C1395" t="s">
        <v>26</v>
      </c>
      <c r="E1395">
        <v>28</v>
      </c>
      <c r="F1395">
        <v>70.770706000000004</v>
      </c>
      <c r="G1395">
        <v>0</v>
      </c>
      <c r="H1395">
        <v>0</v>
      </c>
      <c r="I1395" t="s">
        <v>34</v>
      </c>
      <c r="J1395" t="s">
        <v>41</v>
      </c>
      <c r="K1395" t="s">
        <v>96</v>
      </c>
      <c r="L1395" t="s">
        <v>28</v>
      </c>
      <c r="M1395" t="s">
        <v>28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33</v>
      </c>
      <c r="T1395">
        <v>0</v>
      </c>
      <c r="V1395">
        <v>63</v>
      </c>
      <c r="W1395">
        <v>200</v>
      </c>
    </row>
    <row r="1396" spans="1:23" x14ac:dyDescent="0.25">
      <c r="A1396" t="s">
        <v>751</v>
      </c>
      <c r="C1396" t="s">
        <v>26</v>
      </c>
      <c r="E1396">
        <v>30</v>
      </c>
      <c r="F1396">
        <v>65.535933999999997</v>
      </c>
      <c r="G1396">
        <v>0</v>
      </c>
      <c r="H1396">
        <v>0</v>
      </c>
      <c r="I1396" t="s">
        <v>34</v>
      </c>
      <c r="J1396" t="s">
        <v>28</v>
      </c>
      <c r="K1396" t="s">
        <v>28</v>
      </c>
      <c r="L1396" t="s">
        <v>28</v>
      </c>
      <c r="M1396" t="s">
        <v>28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24</v>
      </c>
      <c r="T1396">
        <v>0</v>
      </c>
      <c r="V1396">
        <v>70</v>
      </c>
      <c r="W1396">
        <v>138</v>
      </c>
    </row>
    <row r="1397" spans="1:23" x14ac:dyDescent="0.25">
      <c r="A1397" t="s">
        <v>751</v>
      </c>
      <c r="C1397" t="s">
        <v>26</v>
      </c>
      <c r="E1397">
        <v>30</v>
      </c>
      <c r="F1397">
        <v>65.535933999999997</v>
      </c>
      <c r="G1397">
        <v>0</v>
      </c>
      <c r="H1397">
        <v>0</v>
      </c>
      <c r="I1397" t="s">
        <v>34</v>
      </c>
      <c r="J1397" t="s">
        <v>28</v>
      </c>
      <c r="K1397" t="s">
        <v>28</v>
      </c>
      <c r="L1397" t="s">
        <v>28</v>
      </c>
      <c r="M1397" t="s">
        <v>28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24</v>
      </c>
      <c r="T1397">
        <v>0</v>
      </c>
      <c r="V1397">
        <v>71</v>
      </c>
      <c r="W1397">
        <v>137</v>
      </c>
    </row>
    <row r="1398" spans="1:23" x14ac:dyDescent="0.25">
      <c r="A1398" t="s">
        <v>751</v>
      </c>
      <c r="C1398" t="s">
        <v>26</v>
      </c>
      <c r="E1398">
        <v>28</v>
      </c>
      <c r="F1398">
        <v>65.535933999999997</v>
      </c>
      <c r="G1398">
        <v>0</v>
      </c>
      <c r="H1398">
        <v>0</v>
      </c>
      <c r="I1398" t="s">
        <v>34</v>
      </c>
      <c r="J1398" t="s">
        <v>28</v>
      </c>
      <c r="K1398" t="s">
        <v>28</v>
      </c>
      <c r="L1398" t="s">
        <v>28</v>
      </c>
      <c r="M1398" t="s">
        <v>28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24</v>
      </c>
      <c r="T1398">
        <v>0</v>
      </c>
      <c r="V1398">
        <v>71</v>
      </c>
      <c r="W1398">
        <v>136</v>
      </c>
    </row>
    <row r="1399" spans="1:23" x14ac:dyDescent="0.25">
      <c r="A1399" t="s">
        <v>751</v>
      </c>
      <c r="C1399" t="s">
        <v>26</v>
      </c>
      <c r="E1399">
        <v>29</v>
      </c>
      <c r="F1399">
        <v>65.535933999999997</v>
      </c>
      <c r="G1399">
        <v>0</v>
      </c>
      <c r="H1399">
        <v>0</v>
      </c>
      <c r="I1399" t="s">
        <v>34</v>
      </c>
      <c r="J1399" t="s">
        <v>28</v>
      </c>
      <c r="K1399" t="s">
        <v>28</v>
      </c>
      <c r="L1399" t="s">
        <v>28</v>
      </c>
      <c r="M1399" t="s">
        <v>28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24</v>
      </c>
      <c r="T1399">
        <v>0</v>
      </c>
      <c r="V1399">
        <v>72</v>
      </c>
      <c r="W1399">
        <v>136</v>
      </c>
    </row>
    <row r="1400" spans="1:23" x14ac:dyDescent="0.25">
      <c r="A1400" t="s">
        <v>751</v>
      </c>
      <c r="C1400" t="s">
        <v>26</v>
      </c>
      <c r="E1400">
        <v>30</v>
      </c>
      <c r="F1400">
        <v>65.535933999999997</v>
      </c>
      <c r="G1400">
        <v>0</v>
      </c>
      <c r="H1400">
        <v>0</v>
      </c>
      <c r="I1400" t="s">
        <v>34</v>
      </c>
      <c r="J1400" t="s">
        <v>28</v>
      </c>
      <c r="K1400" t="s">
        <v>28</v>
      </c>
      <c r="L1400" t="s">
        <v>28</v>
      </c>
      <c r="M1400" t="s">
        <v>28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24</v>
      </c>
      <c r="T1400">
        <v>0</v>
      </c>
      <c r="V1400">
        <v>71</v>
      </c>
      <c r="W1400">
        <v>135</v>
      </c>
    </row>
    <row r="1401" spans="1:23" x14ac:dyDescent="0.25">
      <c r="A1401" t="s">
        <v>615</v>
      </c>
      <c r="C1401" t="s">
        <v>30</v>
      </c>
      <c r="E1401">
        <v>21</v>
      </c>
      <c r="F1401">
        <v>64.328545000000005</v>
      </c>
      <c r="G1401">
        <v>0.5</v>
      </c>
      <c r="H1401">
        <v>0.5</v>
      </c>
      <c r="I1401" t="s">
        <v>27</v>
      </c>
      <c r="J1401" t="s">
        <v>349</v>
      </c>
      <c r="K1401" t="s">
        <v>44</v>
      </c>
      <c r="L1401" t="s">
        <v>310</v>
      </c>
      <c r="M1401" t="s">
        <v>42</v>
      </c>
      <c r="N1401">
        <v>0.5</v>
      </c>
      <c r="O1401">
        <v>1</v>
      </c>
      <c r="P1401">
        <v>1</v>
      </c>
      <c r="Q1401">
        <v>1</v>
      </c>
      <c r="R1401">
        <v>0</v>
      </c>
      <c r="S1401">
        <v>34</v>
      </c>
      <c r="T1401">
        <v>4</v>
      </c>
      <c r="V1401">
        <v>69</v>
      </c>
      <c r="W1401">
        <v>202</v>
      </c>
    </row>
    <row r="1402" spans="1:23" x14ac:dyDescent="0.25">
      <c r="A1402" t="s">
        <v>615</v>
      </c>
      <c r="C1402" t="s">
        <v>30</v>
      </c>
      <c r="E1402">
        <v>25</v>
      </c>
      <c r="F1402">
        <v>64.328545000000005</v>
      </c>
      <c r="G1402">
        <v>1</v>
      </c>
      <c r="H1402">
        <v>0.5</v>
      </c>
      <c r="I1402" t="s">
        <v>349</v>
      </c>
      <c r="J1402" t="s">
        <v>179</v>
      </c>
      <c r="K1402" t="s">
        <v>356</v>
      </c>
      <c r="L1402" t="s">
        <v>28</v>
      </c>
      <c r="M1402" t="s">
        <v>28</v>
      </c>
      <c r="N1402">
        <v>1</v>
      </c>
      <c r="O1402">
        <v>0.5</v>
      </c>
      <c r="P1402">
        <v>1</v>
      </c>
      <c r="Q1402">
        <v>1</v>
      </c>
      <c r="R1402">
        <v>0</v>
      </c>
      <c r="S1402">
        <v>34</v>
      </c>
      <c r="T1402">
        <v>4</v>
      </c>
      <c r="V1402">
        <v>69</v>
      </c>
      <c r="W1402">
        <v>217</v>
      </c>
    </row>
    <row r="1403" spans="1:23" x14ac:dyDescent="0.25">
      <c r="A1403" t="s">
        <v>615</v>
      </c>
      <c r="C1403" t="s">
        <v>30</v>
      </c>
      <c r="E1403">
        <v>25</v>
      </c>
      <c r="F1403">
        <v>64.328545000000005</v>
      </c>
      <c r="G1403">
        <v>1</v>
      </c>
      <c r="H1403">
        <v>0.5</v>
      </c>
      <c r="I1403" t="s">
        <v>27</v>
      </c>
      <c r="J1403" t="s">
        <v>28</v>
      </c>
      <c r="K1403" t="s">
        <v>28</v>
      </c>
      <c r="L1403" t="s">
        <v>28</v>
      </c>
      <c r="M1403" t="s">
        <v>28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34</v>
      </c>
      <c r="T1403">
        <v>4.5</v>
      </c>
      <c r="V1403">
        <v>68</v>
      </c>
      <c r="W1403">
        <v>228</v>
      </c>
    </row>
    <row r="1404" spans="1:23" x14ac:dyDescent="0.25">
      <c r="A1404" t="s">
        <v>615</v>
      </c>
      <c r="C1404" t="s">
        <v>30</v>
      </c>
      <c r="E1404">
        <v>17</v>
      </c>
      <c r="F1404">
        <v>64.328545000000005</v>
      </c>
      <c r="G1404">
        <v>2</v>
      </c>
      <c r="H1404">
        <v>2</v>
      </c>
      <c r="I1404" t="s">
        <v>27</v>
      </c>
      <c r="J1404" t="s">
        <v>28</v>
      </c>
      <c r="K1404" t="s">
        <v>28</v>
      </c>
      <c r="L1404" t="s">
        <v>28</v>
      </c>
      <c r="M1404" t="s">
        <v>28</v>
      </c>
      <c r="N1404">
        <v>2</v>
      </c>
      <c r="O1404">
        <v>2</v>
      </c>
      <c r="P1404">
        <v>1</v>
      </c>
      <c r="Q1404">
        <v>2</v>
      </c>
      <c r="R1404">
        <v>1</v>
      </c>
      <c r="S1404">
        <v>34</v>
      </c>
      <c r="T1404">
        <v>10</v>
      </c>
      <c r="V1404">
        <v>69</v>
      </c>
      <c r="W1404">
        <v>206</v>
      </c>
    </row>
    <row r="1405" spans="1:23" x14ac:dyDescent="0.25">
      <c r="A1405" t="s">
        <v>926</v>
      </c>
      <c r="C1405" t="s">
        <v>30</v>
      </c>
      <c r="E1405">
        <v>29</v>
      </c>
      <c r="F1405">
        <v>55.189594</v>
      </c>
      <c r="G1405">
        <v>0</v>
      </c>
      <c r="H1405">
        <v>0</v>
      </c>
      <c r="I1405" t="s">
        <v>34</v>
      </c>
      <c r="J1405" t="s">
        <v>28</v>
      </c>
      <c r="K1405" t="s">
        <v>28</v>
      </c>
      <c r="L1405" t="s">
        <v>28</v>
      </c>
      <c r="M1405" t="s">
        <v>28</v>
      </c>
      <c r="N1405">
        <v>0</v>
      </c>
      <c r="O1405">
        <v>0</v>
      </c>
      <c r="P1405">
        <v>0</v>
      </c>
      <c r="Q1405">
        <v>0</v>
      </c>
      <c r="R1405">
        <v>0</v>
      </c>
      <c r="T1405">
        <v>0</v>
      </c>
      <c r="V1405">
        <v>70</v>
      </c>
      <c r="W1405">
        <v>261</v>
      </c>
    </row>
    <row r="1406" spans="1:23" x14ac:dyDescent="0.25">
      <c r="A1406" t="s">
        <v>951</v>
      </c>
      <c r="C1406" t="s">
        <v>26</v>
      </c>
      <c r="E1406">
        <v>22</v>
      </c>
      <c r="F1406">
        <v>74.485969999999995</v>
      </c>
      <c r="G1406">
        <v>0.5</v>
      </c>
      <c r="H1406">
        <v>0</v>
      </c>
      <c r="I1406" t="s">
        <v>27</v>
      </c>
      <c r="J1406" t="s">
        <v>28</v>
      </c>
      <c r="K1406" t="s">
        <v>28</v>
      </c>
      <c r="L1406" t="s">
        <v>28</v>
      </c>
      <c r="M1406" t="s">
        <v>28</v>
      </c>
      <c r="N1406">
        <v>0</v>
      </c>
      <c r="O1406">
        <v>0.5</v>
      </c>
      <c r="P1406">
        <v>0.5</v>
      </c>
      <c r="Q1406">
        <v>0.5</v>
      </c>
      <c r="R1406">
        <v>0</v>
      </c>
      <c r="S1406">
        <v>34</v>
      </c>
      <c r="T1406">
        <v>1.5</v>
      </c>
      <c r="V1406">
        <v>64</v>
      </c>
      <c r="W1406">
        <v>156</v>
      </c>
    </row>
    <row r="1407" spans="1:23" x14ac:dyDescent="0.25">
      <c r="A1407" t="s">
        <v>951</v>
      </c>
      <c r="C1407" t="s">
        <v>26</v>
      </c>
      <c r="E1407">
        <v>29</v>
      </c>
      <c r="F1407">
        <v>74.485969999999995</v>
      </c>
      <c r="G1407">
        <v>0.5</v>
      </c>
      <c r="H1407">
        <v>0</v>
      </c>
      <c r="I1407" t="s">
        <v>27</v>
      </c>
      <c r="J1407" t="s">
        <v>28</v>
      </c>
      <c r="K1407" t="s">
        <v>28</v>
      </c>
      <c r="L1407" t="s">
        <v>28</v>
      </c>
      <c r="M1407" t="s">
        <v>28</v>
      </c>
      <c r="N1407">
        <v>0</v>
      </c>
      <c r="O1407">
        <v>0.5</v>
      </c>
      <c r="P1407">
        <v>0.5</v>
      </c>
      <c r="Q1407">
        <v>0.5</v>
      </c>
      <c r="R1407">
        <v>0</v>
      </c>
      <c r="S1407">
        <v>34</v>
      </c>
      <c r="T1407">
        <v>1.5</v>
      </c>
      <c r="V1407">
        <v>63</v>
      </c>
      <c r="W1407">
        <v>157</v>
      </c>
    </row>
    <row r="1408" spans="1:23" x14ac:dyDescent="0.25">
      <c r="A1408" t="s">
        <v>951</v>
      </c>
      <c r="C1408" t="s">
        <v>26</v>
      </c>
      <c r="E1408">
        <v>24</v>
      </c>
      <c r="F1408">
        <v>74.485969999999995</v>
      </c>
      <c r="G1408">
        <v>0.5</v>
      </c>
      <c r="H1408">
        <v>0</v>
      </c>
      <c r="I1408" t="s">
        <v>27</v>
      </c>
      <c r="J1408" t="s">
        <v>28</v>
      </c>
      <c r="K1408" t="s">
        <v>28</v>
      </c>
      <c r="L1408" t="s">
        <v>28</v>
      </c>
      <c r="M1408" t="s">
        <v>28</v>
      </c>
      <c r="N1408">
        <v>0</v>
      </c>
      <c r="O1408">
        <v>1</v>
      </c>
      <c r="P1408">
        <v>0.5</v>
      </c>
      <c r="Q1408">
        <v>1</v>
      </c>
      <c r="R1408">
        <v>0</v>
      </c>
      <c r="S1408">
        <v>34</v>
      </c>
      <c r="T1408">
        <v>2.5</v>
      </c>
      <c r="V1408">
        <v>63</v>
      </c>
      <c r="W1408">
        <v>162</v>
      </c>
    </row>
    <row r="1409" spans="1:23" x14ac:dyDescent="0.25">
      <c r="A1409" t="s">
        <v>951</v>
      </c>
      <c r="C1409" t="s">
        <v>26</v>
      </c>
      <c r="E1409">
        <v>23</v>
      </c>
      <c r="F1409">
        <v>74.485969999999995</v>
      </c>
      <c r="G1409">
        <v>0.5</v>
      </c>
      <c r="H1409">
        <v>0.5</v>
      </c>
      <c r="I1409" t="s">
        <v>27</v>
      </c>
      <c r="J1409" t="s">
        <v>28</v>
      </c>
      <c r="K1409" t="s">
        <v>28</v>
      </c>
      <c r="L1409" t="s">
        <v>28</v>
      </c>
      <c r="M1409" t="s">
        <v>28</v>
      </c>
      <c r="N1409">
        <v>0.5</v>
      </c>
      <c r="O1409">
        <v>0.5</v>
      </c>
      <c r="P1409">
        <v>0.5</v>
      </c>
      <c r="Q1409">
        <v>0.5</v>
      </c>
      <c r="R1409">
        <v>0</v>
      </c>
      <c r="S1409">
        <v>34</v>
      </c>
      <c r="T1409">
        <v>2.5</v>
      </c>
      <c r="V1409">
        <v>64</v>
      </c>
      <c r="W1409">
        <v>161</v>
      </c>
    </row>
    <row r="1410" spans="1:23" x14ac:dyDescent="0.25">
      <c r="A1410" t="s">
        <v>692</v>
      </c>
      <c r="C1410" t="s">
        <v>30</v>
      </c>
      <c r="E1410">
        <v>29</v>
      </c>
      <c r="F1410">
        <v>66.080765</v>
      </c>
      <c r="G1410">
        <v>0</v>
      </c>
      <c r="H1410">
        <v>0</v>
      </c>
      <c r="I1410" t="s">
        <v>34</v>
      </c>
      <c r="J1410" t="s">
        <v>28</v>
      </c>
      <c r="K1410" t="s">
        <v>28</v>
      </c>
      <c r="L1410" t="s">
        <v>28</v>
      </c>
      <c r="M1410" t="s">
        <v>28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33</v>
      </c>
      <c r="T1410">
        <v>0</v>
      </c>
      <c r="V1410">
        <v>67</v>
      </c>
      <c r="W1410">
        <v>207</v>
      </c>
    </row>
    <row r="1411" spans="1:23" x14ac:dyDescent="0.25">
      <c r="A1411" t="s">
        <v>692</v>
      </c>
      <c r="C1411" t="s">
        <v>30</v>
      </c>
      <c r="E1411">
        <v>29</v>
      </c>
      <c r="F1411">
        <v>66.080765</v>
      </c>
      <c r="G1411">
        <v>0</v>
      </c>
      <c r="H1411">
        <v>0</v>
      </c>
      <c r="I1411" t="s">
        <v>34</v>
      </c>
      <c r="J1411" t="s">
        <v>28</v>
      </c>
      <c r="K1411" t="s">
        <v>28</v>
      </c>
      <c r="L1411" t="s">
        <v>28</v>
      </c>
      <c r="M1411" t="s">
        <v>28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33</v>
      </c>
      <c r="T1411">
        <v>0</v>
      </c>
      <c r="V1411">
        <v>66</v>
      </c>
      <c r="W1411">
        <v>217</v>
      </c>
    </row>
    <row r="1412" spans="1:23" x14ac:dyDescent="0.25">
      <c r="A1412" t="s">
        <v>154</v>
      </c>
      <c r="C1412" t="s">
        <v>30</v>
      </c>
      <c r="E1412">
        <v>28</v>
      </c>
      <c r="F1412">
        <v>67.449690000000004</v>
      </c>
      <c r="G1412">
        <v>0</v>
      </c>
      <c r="H1412">
        <v>0</v>
      </c>
      <c r="I1412" t="s">
        <v>34</v>
      </c>
      <c r="J1412" t="s">
        <v>28</v>
      </c>
      <c r="K1412" t="s">
        <v>28</v>
      </c>
      <c r="L1412" t="s">
        <v>28</v>
      </c>
      <c r="M1412" t="s">
        <v>28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44</v>
      </c>
      <c r="T1412">
        <v>0</v>
      </c>
      <c r="V1412">
        <v>67</v>
      </c>
      <c r="W1412">
        <v>159</v>
      </c>
    </row>
    <row r="1413" spans="1:23" x14ac:dyDescent="0.25">
      <c r="A1413" t="s">
        <v>154</v>
      </c>
      <c r="C1413" t="s">
        <v>30</v>
      </c>
      <c r="E1413">
        <v>29</v>
      </c>
      <c r="F1413">
        <v>67.449690000000004</v>
      </c>
      <c r="G1413">
        <v>0</v>
      </c>
      <c r="H1413">
        <v>0</v>
      </c>
      <c r="I1413" t="s">
        <v>34</v>
      </c>
      <c r="J1413" t="s">
        <v>28</v>
      </c>
      <c r="K1413" t="s">
        <v>28</v>
      </c>
      <c r="L1413" t="s">
        <v>28</v>
      </c>
      <c r="M1413" t="s">
        <v>28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44</v>
      </c>
      <c r="T1413">
        <v>0</v>
      </c>
      <c r="V1413">
        <v>67</v>
      </c>
      <c r="W1413">
        <v>158</v>
      </c>
    </row>
    <row r="1414" spans="1:23" x14ac:dyDescent="0.25">
      <c r="A1414" t="s">
        <v>154</v>
      </c>
      <c r="C1414" t="s">
        <v>30</v>
      </c>
      <c r="E1414">
        <v>29</v>
      </c>
      <c r="F1414">
        <v>67.449690000000004</v>
      </c>
      <c r="G1414">
        <v>0</v>
      </c>
      <c r="H1414">
        <v>0</v>
      </c>
      <c r="I1414" t="s">
        <v>34</v>
      </c>
      <c r="J1414" t="s">
        <v>85</v>
      </c>
      <c r="K1414" t="s">
        <v>28</v>
      </c>
      <c r="L1414" t="s">
        <v>28</v>
      </c>
      <c r="M1414" t="s">
        <v>28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44</v>
      </c>
      <c r="T1414">
        <v>0</v>
      </c>
      <c r="V1414">
        <v>67</v>
      </c>
      <c r="W1414">
        <v>163</v>
      </c>
    </row>
    <row r="1415" spans="1:23" x14ac:dyDescent="0.25">
      <c r="A1415" t="s">
        <v>419</v>
      </c>
      <c r="C1415" t="s">
        <v>26</v>
      </c>
      <c r="E1415">
        <v>30</v>
      </c>
      <c r="F1415">
        <v>70.551674000000006</v>
      </c>
      <c r="G1415">
        <v>0</v>
      </c>
      <c r="H1415">
        <v>0</v>
      </c>
      <c r="I1415" t="s">
        <v>34</v>
      </c>
      <c r="J1415" t="s">
        <v>28</v>
      </c>
      <c r="K1415" t="s">
        <v>28</v>
      </c>
      <c r="L1415" t="s">
        <v>28</v>
      </c>
      <c r="M1415" t="s">
        <v>28</v>
      </c>
      <c r="N1415">
        <v>0</v>
      </c>
      <c r="O1415">
        <v>0</v>
      </c>
      <c r="P1415">
        <v>0</v>
      </c>
      <c r="Q1415">
        <v>0</v>
      </c>
      <c r="R1415">
        <v>0</v>
      </c>
      <c r="T1415">
        <v>0</v>
      </c>
      <c r="V1415">
        <v>60</v>
      </c>
      <c r="W1415">
        <v>135</v>
      </c>
    </row>
    <row r="1416" spans="1:23" x14ac:dyDescent="0.25">
      <c r="A1416" t="s">
        <v>419</v>
      </c>
      <c r="C1416" t="s">
        <v>26</v>
      </c>
      <c r="E1416">
        <v>29</v>
      </c>
      <c r="F1416">
        <v>70.551674000000006</v>
      </c>
      <c r="G1416">
        <v>0</v>
      </c>
      <c r="H1416">
        <v>0</v>
      </c>
      <c r="I1416" t="s">
        <v>34</v>
      </c>
      <c r="J1416" t="s">
        <v>35</v>
      </c>
      <c r="K1416" t="s">
        <v>42</v>
      </c>
      <c r="L1416" t="s">
        <v>28</v>
      </c>
      <c r="M1416" t="s">
        <v>28</v>
      </c>
      <c r="N1416">
        <v>0</v>
      </c>
      <c r="O1416">
        <v>0</v>
      </c>
      <c r="P1416">
        <v>0</v>
      </c>
      <c r="Q1416">
        <v>0</v>
      </c>
      <c r="R1416">
        <v>0</v>
      </c>
      <c r="T1416">
        <v>0</v>
      </c>
    </row>
    <row r="1417" spans="1:23" x14ac:dyDescent="0.25">
      <c r="A1417" t="s">
        <v>552</v>
      </c>
      <c r="C1417" t="s">
        <v>30</v>
      </c>
      <c r="E1417">
        <v>12</v>
      </c>
      <c r="F1417">
        <v>66.050650000000005</v>
      </c>
      <c r="G1417">
        <v>2</v>
      </c>
      <c r="H1417">
        <v>2</v>
      </c>
      <c r="I1417" t="s">
        <v>200</v>
      </c>
      <c r="J1417" t="s">
        <v>28</v>
      </c>
      <c r="K1417" t="s">
        <v>28</v>
      </c>
      <c r="L1417" t="s">
        <v>28</v>
      </c>
      <c r="M1417" t="s">
        <v>28</v>
      </c>
      <c r="N1417">
        <v>3</v>
      </c>
      <c r="O1417">
        <v>2</v>
      </c>
      <c r="P1417">
        <v>2</v>
      </c>
      <c r="Q1417">
        <v>2</v>
      </c>
      <c r="R1417">
        <v>2</v>
      </c>
      <c r="S1417">
        <v>34</v>
      </c>
      <c r="T1417">
        <v>13</v>
      </c>
      <c r="V1417">
        <v>68</v>
      </c>
      <c r="W1417">
        <v>145</v>
      </c>
    </row>
    <row r="1418" spans="1:23" x14ac:dyDescent="0.25">
      <c r="A1418" t="s">
        <v>443</v>
      </c>
      <c r="C1418" t="s">
        <v>26</v>
      </c>
      <c r="E1418">
        <v>29</v>
      </c>
      <c r="F1418">
        <v>65.708420000000004</v>
      </c>
      <c r="G1418">
        <v>0</v>
      </c>
      <c r="H1418">
        <v>0</v>
      </c>
      <c r="I1418" t="s">
        <v>34</v>
      </c>
      <c r="J1418" t="s">
        <v>28</v>
      </c>
      <c r="K1418" t="s">
        <v>28</v>
      </c>
      <c r="L1418" t="s">
        <v>28</v>
      </c>
      <c r="M1418" t="s">
        <v>28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34</v>
      </c>
      <c r="T1418">
        <v>0</v>
      </c>
      <c r="V1418">
        <v>65</v>
      </c>
      <c r="W1418">
        <v>138</v>
      </c>
    </row>
    <row r="1419" spans="1:23" x14ac:dyDescent="0.25">
      <c r="A1419" t="s">
        <v>443</v>
      </c>
      <c r="C1419" t="s">
        <v>26</v>
      </c>
      <c r="E1419">
        <v>30</v>
      </c>
      <c r="F1419">
        <v>65.708420000000004</v>
      </c>
      <c r="G1419">
        <v>0</v>
      </c>
      <c r="H1419">
        <v>0</v>
      </c>
      <c r="I1419" t="s">
        <v>34</v>
      </c>
      <c r="J1419" t="s">
        <v>28</v>
      </c>
      <c r="K1419" t="s">
        <v>28</v>
      </c>
      <c r="L1419" t="s">
        <v>28</v>
      </c>
      <c r="M1419" t="s">
        <v>28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34</v>
      </c>
      <c r="T1419">
        <v>0</v>
      </c>
      <c r="V1419">
        <v>65</v>
      </c>
      <c r="W1419">
        <v>140</v>
      </c>
    </row>
    <row r="1420" spans="1:23" x14ac:dyDescent="0.25">
      <c r="A1420" t="s">
        <v>443</v>
      </c>
      <c r="C1420" t="s">
        <v>26</v>
      </c>
      <c r="E1420">
        <v>29</v>
      </c>
      <c r="F1420">
        <v>65.708420000000004</v>
      </c>
      <c r="G1420">
        <v>0</v>
      </c>
      <c r="H1420">
        <v>0</v>
      </c>
      <c r="I1420" t="s">
        <v>34</v>
      </c>
      <c r="J1420" t="s">
        <v>28</v>
      </c>
      <c r="K1420" t="s">
        <v>28</v>
      </c>
      <c r="L1420" t="s">
        <v>28</v>
      </c>
      <c r="M1420" t="s">
        <v>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34</v>
      </c>
      <c r="T1420">
        <v>0</v>
      </c>
      <c r="V1420">
        <v>65</v>
      </c>
      <c r="W1420">
        <v>140</v>
      </c>
    </row>
    <row r="1421" spans="1:23" x14ac:dyDescent="0.25">
      <c r="A1421" t="s">
        <v>443</v>
      </c>
      <c r="C1421" t="s">
        <v>26</v>
      </c>
      <c r="E1421">
        <v>30</v>
      </c>
      <c r="F1421">
        <v>65.708420000000004</v>
      </c>
      <c r="G1421">
        <v>0</v>
      </c>
      <c r="H1421">
        <v>0</v>
      </c>
      <c r="I1421" t="s">
        <v>34</v>
      </c>
      <c r="J1421" t="s">
        <v>28</v>
      </c>
      <c r="K1421" t="s">
        <v>28</v>
      </c>
      <c r="L1421" t="s">
        <v>28</v>
      </c>
      <c r="M1421" t="s">
        <v>28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34</v>
      </c>
      <c r="T1421">
        <v>0</v>
      </c>
      <c r="V1421">
        <v>65</v>
      </c>
      <c r="W1421">
        <v>142</v>
      </c>
    </row>
    <row r="1422" spans="1:23" x14ac:dyDescent="0.25">
      <c r="A1422" t="s">
        <v>443</v>
      </c>
      <c r="C1422" t="s">
        <v>26</v>
      </c>
      <c r="E1422">
        <v>29</v>
      </c>
      <c r="F1422">
        <v>65.708420000000004</v>
      </c>
      <c r="G1422">
        <v>0</v>
      </c>
      <c r="H1422">
        <v>0</v>
      </c>
      <c r="I1422" t="s">
        <v>34</v>
      </c>
      <c r="J1422" t="s">
        <v>28</v>
      </c>
      <c r="K1422" t="s">
        <v>28</v>
      </c>
      <c r="L1422" t="s">
        <v>28</v>
      </c>
      <c r="M1422" t="s">
        <v>28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34</v>
      </c>
      <c r="T1422">
        <v>0</v>
      </c>
      <c r="V1422">
        <v>65</v>
      </c>
      <c r="W1422">
        <v>145</v>
      </c>
    </row>
    <row r="1423" spans="1:23" x14ac:dyDescent="0.25">
      <c r="A1423" t="s">
        <v>443</v>
      </c>
      <c r="C1423" t="s">
        <v>26</v>
      </c>
      <c r="E1423">
        <v>30</v>
      </c>
      <c r="F1423">
        <v>65.708420000000004</v>
      </c>
      <c r="G1423">
        <v>0</v>
      </c>
      <c r="H1423">
        <v>0</v>
      </c>
      <c r="I1423" t="s">
        <v>34</v>
      </c>
      <c r="J1423" t="s">
        <v>28</v>
      </c>
      <c r="K1423" t="s">
        <v>28</v>
      </c>
      <c r="L1423" t="s">
        <v>28</v>
      </c>
      <c r="M1423" t="s">
        <v>28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34</v>
      </c>
      <c r="T1423">
        <v>0</v>
      </c>
      <c r="V1423">
        <v>65</v>
      </c>
      <c r="W1423">
        <v>145</v>
      </c>
    </row>
    <row r="1424" spans="1:23" x14ac:dyDescent="0.25">
      <c r="A1424" t="s">
        <v>443</v>
      </c>
      <c r="C1424" t="s">
        <v>26</v>
      </c>
      <c r="E1424">
        <v>29</v>
      </c>
      <c r="F1424">
        <v>65.708420000000004</v>
      </c>
      <c r="G1424">
        <v>0</v>
      </c>
      <c r="H1424">
        <v>0</v>
      </c>
      <c r="I1424" t="s">
        <v>34</v>
      </c>
      <c r="J1424" t="s">
        <v>28</v>
      </c>
      <c r="K1424" t="s">
        <v>28</v>
      </c>
      <c r="L1424" t="s">
        <v>28</v>
      </c>
      <c r="M1424" t="s">
        <v>28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34</v>
      </c>
      <c r="T1424">
        <v>0</v>
      </c>
      <c r="V1424">
        <v>66</v>
      </c>
      <c r="W1424">
        <v>144</v>
      </c>
    </row>
    <row r="1425" spans="1:23" x14ac:dyDescent="0.25">
      <c r="A1425" t="s">
        <v>443</v>
      </c>
      <c r="C1425" t="s">
        <v>26</v>
      </c>
      <c r="E1425">
        <v>30</v>
      </c>
      <c r="F1425">
        <v>65.708420000000004</v>
      </c>
      <c r="G1425">
        <v>0</v>
      </c>
      <c r="H1425">
        <v>0</v>
      </c>
      <c r="I1425" t="s">
        <v>34</v>
      </c>
      <c r="J1425" t="s">
        <v>28</v>
      </c>
      <c r="K1425" t="s">
        <v>28</v>
      </c>
      <c r="L1425" t="s">
        <v>28</v>
      </c>
      <c r="M1425" t="s">
        <v>28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34</v>
      </c>
      <c r="T1425">
        <v>0</v>
      </c>
      <c r="V1425">
        <v>65</v>
      </c>
      <c r="W1425">
        <v>142</v>
      </c>
    </row>
    <row r="1426" spans="1:23" x14ac:dyDescent="0.25">
      <c r="A1426" t="s">
        <v>443</v>
      </c>
      <c r="C1426" t="s">
        <v>26</v>
      </c>
      <c r="E1426">
        <v>30</v>
      </c>
      <c r="F1426">
        <v>65.708420000000004</v>
      </c>
      <c r="G1426">
        <v>0</v>
      </c>
      <c r="H1426">
        <v>0</v>
      </c>
      <c r="I1426" t="s">
        <v>34</v>
      </c>
      <c r="J1426" t="s">
        <v>28</v>
      </c>
      <c r="K1426" t="s">
        <v>28</v>
      </c>
      <c r="L1426" t="s">
        <v>28</v>
      </c>
      <c r="M1426" t="s">
        <v>28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34</v>
      </c>
      <c r="T1426">
        <v>0</v>
      </c>
      <c r="V1426">
        <v>65</v>
      </c>
      <c r="W1426">
        <v>141</v>
      </c>
    </row>
    <row r="1427" spans="1:23" x14ac:dyDescent="0.25">
      <c r="A1427" t="s">
        <v>560</v>
      </c>
      <c r="C1427" t="s">
        <v>30</v>
      </c>
      <c r="E1427">
        <v>26</v>
      </c>
      <c r="F1427">
        <v>61.806980000000003</v>
      </c>
      <c r="G1427">
        <v>0</v>
      </c>
      <c r="H1427">
        <v>0</v>
      </c>
      <c r="I1427" t="s">
        <v>34</v>
      </c>
      <c r="J1427" t="s">
        <v>28</v>
      </c>
      <c r="K1427" t="s">
        <v>28</v>
      </c>
      <c r="L1427" t="s">
        <v>28</v>
      </c>
      <c r="M1427" t="s">
        <v>28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44</v>
      </c>
      <c r="T1427">
        <v>0</v>
      </c>
      <c r="V1427">
        <v>73</v>
      </c>
      <c r="W1427">
        <v>225</v>
      </c>
    </row>
    <row r="1428" spans="1:23" x14ac:dyDescent="0.25">
      <c r="A1428" t="s">
        <v>560</v>
      </c>
      <c r="C1428" t="s">
        <v>30</v>
      </c>
      <c r="E1428">
        <v>26</v>
      </c>
      <c r="F1428">
        <v>61.806980000000003</v>
      </c>
      <c r="G1428">
        <v>0.5</v>
      </c>
      <c r="H1428">
        <v>0</v>
      </c>
      <c r="I1428" t="s">
        <v>52</v>
      </c>
      <c r="J1428" t="s">
        <v>42</v>
      </c>
      <c r="K1428" t="s">
        <v>28</v>
      </c>
      <c r="L1428" t="s">
        <v>28</v>
      </c>
      <c r="M1428" t="s">
        <v>28</v>
      </c>
      <c r="N1428">
        <v>0</v>
      </c>
      <c r="O1428">
        <v>0</v>
      </c>
      <c r="P1428">
        <v>0.5</v>
      </c>
      <c r="Q1428">
        <v>0</v>
      </c>
      <c r="R1428">
        <v>0</v>
      </c>
      <c r="S1428">
        <v>44</v>
      </c>
      <c r="T1428">
        <v>0.5</v>
      </c>
      <c r="V1428">
        <v>73</v>
      </c>
      <c r="W1428">
        <v>206</v>
      </c>
    </row>
    <row r="1429" spans="1:23" x14ac:dyDescent="0.25">
      <c r="A1429" t="s">
        <v>560</v>
      </c>
      <c r="C1429" t="s">
        <v>30</v>
      </c>
      <c r="E1429">
        <v>23</v>
      </c>
      <c r="F1429">
        <v>61.806980000000003</v>
      </c>
      <c r="G1429">
        <v>0.5</v>
      </c>
      <c r="H1429">
        <v>0</v>
      </c>
      <c r="I1429" t="s">
        <v>52</v>
      </c>
      <c r="J1429" t="s">
        <v>116</v>
      </c>
      <c r="K1429" t="s">
        <v>28</v>
      </c>
      <c r="L1429" t="s">
        <v>28</v>
      </c>
      <c r="M1429" t="s">
        <v>28</v>
      </c>
      <c r="N1429">
        <v>0</v>
      </c>
      <c r="O1429">
        <v>0</v>
      </c>
      <c r="P1429">
        <v>0.5</v>
      </c>
      <c r="Q1429">
        <v>0.5</v>
      </c>
      <c r="R1429">
        <v>0</v>
      </c>
      <c r="S1429">
        <v>44</v>
      </c>
      <c r="T1429">
        <v>1</v>
      </c>
    </row>
    <row r="1430" spans="1:23" x14ac:dyDescent="0.25">
      <c r="A1430" t="s">
        <v>560</v>
      </c>
      <c r="C1430" t="s">
        <v>30</v>
      </c>
      <c r="E1430">
        <v>21</v>
      </c>
      <c r="F1430">
        <v>61.806980000000003</v>
      </c>
      <c r="G1430">
        <v>0.5</v>
      </c>
      <c r="H1430">
        <v>0</v>
      </c>
      <c r="I1430" t="s">
        <v>52</v>
      </c>
      <c r="J1430" t="s">
        <v>561</v>
      </c>
      <c r="K1430" t="s">
        <v>28</v>
      </c>
      <c r="L1430" t="s">
        <v>28</v>
      </c>
      <c r="M1430" t="s">
        <v>28</v>
      </c>
      <c r="N1430">
        <v>0</v>
      </c>
      <c r="O1430">
        <v>0</v>
      </c>
      <c r="P1430">
        <v>0.5</v>
      </c>
      <c r="Q1430">
        <v>0.5</v>
      </c>
      <c r="R1430">
        <v>0</v>
      </c>
      <c r="S1430">
        <v>44</v>
      </c>
      <c r="T1430">
        <v>1</v>
      </c>
    </row>
    <row r="1431" spans="1:23" x14ac:dyDescent="0.25">
      <c r="A1431" t="s">
        <v>758</v>
      </c>
      <c r="C1431" t="s">
        <v>26</v>
      </c>
      <c r="E1431">
        <v>30</v>
      </c>
      <c r="F1431">
        <v>53.538673000000003</v>
      </c>
      <c r="G1431">
        <v>0</v>
      </c>
      <c r="H1431">
        <v>0</v>
      </c>
      <c r="I1431" t="s">
        <v>34</v>
      </c>
      <c r="J1431" t="s">
        <v>28</v>
      </c>
      <c r="K1431" t="s">
        <v>28</v>
      </c>
      <c r="L1431" t="s">
        <v>28</v>
      </c>
      <c r="M1431" t="s">
        <v>28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33</v>
      </c>
      <c r="T1431">
        <v>0</v>
      </c>
      <c r="V1431">
        <v>68</v>
      </c>
      <c r="W1431">
        <v>117</v>
      </c>
    </row>
    <row r="1432" spans="1:23" x14ac:dyDescent="0.25">
      <c r="A1432" t="s">
        <v>758</v>
      </c>
      <c r="C1432" t="s">
        <v>26</v>
      </c>
      <c r="E1432">
        <v>30</v>
      </c>
      <c r="F1432">
        <v>53.538673000000003</v>
      </c>
      <c r="G1432">
        <v>0</v>
      </c>
      <c r="H1432">
        <v>0</v>
      </c>
      <c r="I1432" t="s">
        <v>34</v>
      </c>
      <c r="J1432" t="s">
        <v>41</v>
      </c>
      <c r="K1432" t="s">
        <v>28</v>
      </c>
      <c r="L1432" t="s">
        <v>28</v>
      </c>
      <c r="M1432" t="s">
        <v>28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33</v>
      </c>
      <c r="T1432">
        <v>0</v>
      </c>
      <c r="V1432">
        <v>68</v>
      </c>
      <c r="W1432">
        <v>119</v>
      </c>
    </row>
    <row r="1433" spans="1:23" x14ac:dyDescent="0.25">
      <c r="A1433" t="s">
        <v>758</v>
      </c>
      <c r="C1433" t="s">
        <v>26</v>
      </c>
      <c r="E1433">
        <v>30</v>
      </c>
      <c r="F1433">
        <v>53.538673000000003</v>
      </c>
      <c r="G1433">
        <v>0</v>
      </c>
      <c r="H1433">
        <v>0</v>
      </c>
      <c r="I1433" t="s">
        <v>34</v>
      </c>
      <c r="J1433" t="s">
        <v>28</v>
      </c>
      <c r="K1433" t="s">
        <v>28</v>
      </c>
      <c r="L1433" t="s">
        <v>28</v>
      </c>
      <c r="M1433" t="s">
        <v>28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33</v>
      </c>
      <c r="T1433">
        <v>0</v>
      </c>
    </row>
    <row r="1434" spans="1:23" x14ac:dyDescent="0.25">
      <c r="A1434" t="s">
        <v>758</v>
      </c>
      <c r="C1434" t="s">
        <v>26</v>
      </c>
      <c r="E1434">
        <v>30</v>
      </c>
      <c r="F1434">
        <v>53.538673000000003</v>
      </c>
      <c r="G1434">
        <v>0</v>
      </c>
      <c r="H1434">
        <v>0</v>
      </c>
      <c r="I1434" t="s">
        <v>34</v>
      </c>
      <c r="J1434" t="s">
        <v>28</v>
      </c>
      <c r="K1434" t="s">
        <v>28</v>
      </c>
      <c r="L1434" t="s">
        <v>28</v>
      </c>
      <c r="M1434" t="s">
        <v>28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33</v>
      </c>
      <c r="T1434">
        <v>0</v>
      </c>
      <c r="V1434">
        <v>67</v>
      </c>
      <c r="W1434">
        <v>126</v>
      </c>
    </row>
    <row r="1435" spans="1:23" x14ac:dyDescent="0.25">
      <c r="A1435" t="s">
        <v>265</v>
      </c>
      <c r="C1435" t="s">
        <v>26</v>
      </c>
      <c r="E1435">
        <v>30</v>
      </c>
      <c r="F1435">
        <v>65.045860000000005</v>
      </c>
      <c r="G1435">
        <v>0</v>
      </c>
      <c r="H1435">
        <v>0</v>
      </c>
      <c r="I1435" t="s">
        <v>34</v>
      </c>
      <c r="J1435" t="s">
        <v>28</v>
      </c>
      <c r="K1435" t="s">
        <v>28</v>
      </c>
      <c r="L1435" t="s">
        <v>28</v>
      </c>
      <c r="M1435" t="s">
        <v>28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33</v>
      </c>
      <c r="T1435">
        <v>0</v>
      </c>
      <c r="V1435">
        <v>66</v>
      </c>
      <c r="W1435">
        <v>146</v>
      </c>
    </row>
    <row r="1436" spans="1:23" x14ac:dyDescent="0.25">
      <c r="A1436" t="s">
        <v>265</v>
      </c>
      <c r="C1436" t="s">
        <v>26</v>
      </c>
      <c r="E1436">
        <v>27</v>
      </c>
      <c r="F1436">
        <v>65.045860000000005</v>
      </c>
      <c r="G1436">
        <v>0</v>
      </c>
      <c r="H1436">
        <v>0</v>
      </c>
      <c r="I1436" t="s">
        <v>34</v>
      </c>
      <c r="J1436" t="s">
        <v>28</v>
      </c>
      <c r="K1436" t="s">
        <v>28</v>
      </c>
      <c r="L1436" t="s">
        <v>28</v>
      </c>
      <c r="M1436" t="s">
        <v>28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33</v>
      </c>
      <c r="T1436">
        <v>0</v>
      </c>
      <c r="V1436">
        <v>66</v>
      </c>
      <c r="W1436">
        <v>142</v>
      </c>
    </row>
    <row r="1437" spans="1:23" x14ac:dyDescent="0.25">
      <c r="A1437" t="s">
        <v>265</v>
      </c>
      <c r="C1437" t="s">
        <v>26</v>
      </c>
      <c r="E1437">
        <v>30</v>
      </c>
      <c r="F1437">
        <v>65.045860000000005</v>
      </c>
      <c r="G1437">
        <v>0</v>
      </c>
      <c r="H1437">
        <v>0</v>
      </c>
      <c r="I1437" t="s">
        <v>34</v>
      </c>
      <c r="J1437" t="s">
        <v>28</v>
      </c>
      <c r="K1437" t="s">
        <v>28</v>
      </c>
      <c r="L1437" t="s">
        <v>28</v>
      </c>
      <c r="M1437" t="s">
        <v>28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33</v>
      </c>
      <c r="T1437">
        <v>0</v>
      </c>
      <c r="V1437">
        <v>66</v>
      </c>
      <c r="W1437">
        <v>160</v>
      </c>
    </row>
    <row r="1438" spans="1:23" x14ac:dyDescent="0.25">
      <c r="A1438" t="s">
        <v>265</v>
      </c>
      <c r="C1438" t="s">
        <v>26</v>
      </c>
      <c r="E1438">
        <v>30</v>
      </c>
      <c r="F1438">
        <v>65.045860000000005</v>
      </c>
      <c r="G1438">
        <v>0</v>
      </c>
      <c r="H1438">
        <v>0</v>
      </c>
      <c r="I1438" t="s">
        <v>34</v>
      </c>
      <c r="J1438" t="s">
        <v>28</v>
      </c>
      <c r="K1438" t="s">
        <v>28</v>
      </c>
      <c r="L1438" t="s">
        <v>28</v>
      </c>
      <c r="M1438" t="s">
        <v>28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33</v>
      </c>
      <c r="T1438">
        <v>0</v>
      </c>
      <c r="V1438">
        <v>66</v>
      </c>
      <c r="W1438">
        <v>160</v>
      </c>
    </row>
    <row r="1439" spans="1:23" x14ac:dyDescent="0.25">
      <c r="A1439" t="s">
        <v>265</v>
      </c>
      <c r="C1439" t="s">
        <v>26</v>
      </c>
      <c r="E1439">
        <v>29</v>
      </c>
      <c r="F1439">
        <v>65.045860000000005</v>
      </c>
      <c r="G1439">
        <v>0</v>
      </c>
      <c r="H1439">
        <v>0</v>
      </c>
      <c r="I1439" t="s">
        <v>34</v>
      </c>
      <c r="J1439" t="s">
        <v>392</v>
      </c>
      <c r="K1439" t="s">
        <v>28</v>
      </c>
      <c r="L1439" t="s">
        <v>28</v>
      </c>
      <c r="M1439" t="s">
        <v>28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33</v>
      </c>
      <c r="T1439">
        <v>0</v>
      </c>
      <c r="V1439">
        <v>66</v>
      </c>
      <c r="W1439">
        <v>161</v>
      </c>
    </row>
    <row r="1440" spans="1:23" x14ac:dyDescent="0.25">
      <c r="A1440" t="s">
        <v>265</v>
      </c>
      <c r="C1440" t="s">
        <v>26</v>
      </c>
      <c r="E1440">
        <v>30</v>
      </c>
      <c r="F1440">
        <v>65.045860000000005</v>
      </c>
      <c r="G1440">
        <v>0</v>
      </c>
      <c r="H1440">
        <v>0</v>
      </c>
      <c r="I1440" t="s">
        <v>34</v>
      </c>
      <c r="J1440" t="s">
        <v>88</v>
      </c>
      <c r="K1440" t="s">
        <v>28</v>
      </c>
      <c r="L1440" t="s">
        <v>28</v>
      </c>
      <c r="M1440" t="s">
        <v>28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33</v>
      </c>
      <c r="T1440">
        <v>0</v>
      </c>
      <c r="V1440">
        <v>65</v>
      </c>
      <c r="W1440">
        <v>158</v>
      </c>
    </row>
    <row r="1441" spans="1:23" x14ac:dyDescent="0.25">
      <c r="A1441" t="s">
        <v>832</v>
      </c>
      <c r="C1441" t="s">
        <v>26</v>
      </c>
      <c r="E1441">
        <v>30</v>
      </c>
      <c r="F1441">
        <v>57.133470000000003</v>
      </c>
      <c r="G1441">
        <v>0</v>
      </c>
      <c r="H1441">
        <v>0</v>
      </c>
      <c r="I1441" t="s">
        <v>34</v>
      </c>
      <c r="J1441" t="s">
        <v>96</v>
      </c>
      <c r="K1441" t="s">
        <v>28</v>
      </c>
      <c r="L1441" t="s">
        <v>28</v>
      </c>
      <c r="M1441" t="s">
        <v>28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23</v>
      </c>
      <c r="T1441">
        <v>0</v>
      </c>
      <c r="V1441">
        <v>62</v>
      </c>
      <c r="W1441">
        <v>147</v>
      </c>
    </row>
    <row r="1442" spans="1:23" x14ac:dyDescent="0.25">
      <c r="A1442" t="s">
        <v>832</v>
      </c>
      <c r="C1442" t="s">
        <v>26</v>
      </c>
      <c r="E1442">
        <v>30</v>
      </c>
      <c r="F1442">
        <v>57.133470000000003</v>
      </c>
      <c r="G1442">
        <v>0</v>
      </c>
      <c r="H1442">
        <v>0</v>
      </c>
      <c r="I1442" t="s">
        <v>34</v>
      </c>
      <c r="J1442" t="s">
        <v>28</v>
      </c>
      <c r="K1442" t="s">
        <v>28</v>
      </c>
      <c r="L1442" t="s">
        <v>28</v>
      </c>
      <c r="M1442" t="s">
        <v>28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23</v>
      </c>
      <c r="T1442">
        <v>0</v>
      </c>
      <c r="V1442">
        <v>62</v>
      </c>
      <c r="W1442">
        <v>142</v>
      </c>
    </row>
    <row r="1443" spans="1:23" x14ac:dyDescent="0.25">
      <c r="A1443" t="s">
        <v>832</v>
      </c>
      <c r="C1443" t="s">
        <v>26</v>
      </c>
      <c r="E1443">
        <v>29</v>
      </c>
      <c r="F1443">
        <v>57.133470000000003</v>
      </c>
      <c r="G1443">
        <v>0</v>
      </c>
      <c r="H1443">
        <v>0</v>
      </c>
      <c r="I1443" t="s">
        <v>34</v>
      </c>
      <c r="J1443" t="s">
        <v>28</v>
      </c>
      <c r="K1443" t="s">
        <v>28</v>
      </c>
      <c r="L1443" t="s">
        <v>28</v>
      </c>
      <c r="M1443" t="s">
        <v>28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23</v>
      </c>
      <c r="T1443">
        <v>0</v>
      </c>
      <c r="V1443">
        <v>61</v>
      </c>
      <c r="W1443">
        <v>141</v>
      </c>
    </row>
    <row r="1444" spans="1:23" x14ac:dyDescent="0.25">
      <c r="A1444" t="s">
        <v>832</v>
      </c>
      <c r="C1444" t="s">
        <v>26</v>
      </c>
      <c r="E1444">
        <v>30</v>
      </c>
      <c r="F1444">
        <v>57.133470000000003</v>
      </c>
      <c r="G1444">
        <v>0</v>
      </c>
      <c r="H1444">
        <v>0</v>
      </c>
      <c r="I1444" t="s">
        <v>34</v>
      </c>
      <c r="J1444" t="s">
        <v>38</v>
      </c>
      <c r="K1444" t="s">
        <v>28</v>
      </c>
      <c r="L1444" t="s">
        <v>28</v>
      </c>
      <c r="M1444" t="s">
        <v>28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23</v>
      </c>
      <c r="T1444">
        <v>0</v>
      </c>
      <c r="V1444">
        <v>62</v>
      </c>
      <c r="W1444">
        <v>129</v>
      </c>
    </row>
    <row r="1445" spans="1:23" x14ac:dyDescent="0.25">
      <c r="A1445" t="s">
        <v>832</v>
      </c>
      <c r="C1445" t="s">
        <v>26</v>
      </c>
      <c r="E1445">
        <v>30</v>
      </c>
      <c r="F1445">
        <v>57.133470000000003</v>
      </c>
      <c r="G1445">
        <v>0</v>
      </c>
      <c r="H1445">
        <v>0</v>
      </c>
      <c r="I1445" t="s">
        <v>34</v>
      </c>
      <c r="J1445" t="s">
        <v>28</v>
      </c>
      <c r="K1445" t="s">
        <v>28</v>
      </c>
      <c r="L1445" t="s">
        <v>28</v>
      </c>
      <c r="M1445" t="s">
        <v>28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23</v>
      </c>
      <c r="T1445">
        <v>0</v>
      </c>
      <c r="V1445">
        <v>62</v>
      </c>
      <c r="W1445">
        <v>137</v>
      </c>
    </row>
    <row r="1446" spans="1:23" x14ac:dyDescent="0.25">
      <c r="A1446" t="s">
        <v>832</v>
      </c>
      <c r="C1446" t="s">
        <v>26</v>
      </c>
      <c r="E1446">
        <v>30</v>
      </c>
      <c r="F1446">
        <v>57.133470000000003</v>
      </c>
      <c r="G1446">
        <v>0</v>
      </c>
      <c r="H1446">
        <v>0</v>
      </c>
      <c r="I1446" t="s">
        <v>34</v>
      </c>
      <c r="J1446" t="s">
        <v>28</v>
      </c>
      <c r="K1446" t="s">
        <v>28</v>
      </c>
      <c r="L1446" t="s">
        <v>28</v>
      </c>
      <c r="M1446" t="s">
        <v>28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23</v>
      </c>
      <c r="T1446">
        <v>0</v>
      </c>
      <c r="V1446">
        <v>62</v>
      </c>
      <c r="W1446">
        <v>144</v>
      </c>
    </row>
    <row r="1447" spans="1:23" x14ac:dyDescent="0.25">
      <c r="A1447" t="s">
        <v>1008</v>
      </c>
      <c r="C1447" t="s">
        <v>26</v>
      </c>
      <c r="E1447">
        <v>29</v>
      </c>
      <c r="F1447">
        <v>72.413414000000003</v>
      </c>
      <c r="G1447">
        <v>0</v>
      </c>
      <c r="H1447">
        <v>0</v>
      </c>
      <c r="I1447" t="s">
        <v>34</v>
      </c>
      <c r="J1447" t="s">
        <v>41</v>
      </c>
      <c r="K1447" t="s">
        <v>28</v>
      </c>
      <c r="L1447" t="s">
        <v>28</v>
      </c>
      <c r="M1447" t="s">
        <v>28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24</v>
      </c>
      <c r="T1447">
        <v>0</v>
      </c>
      <c r="V1447">
        <v>64</v>
      </c>
      <c r="W1447">
        <v>188</v>
      </c>
    </row>
    <row r="1448" spans="1:23" x14ac:dyDescent="0.25">
      <c r="A1448" t="s">
        <v>1008</v>
      </c>
      <c r="C1448" t="s">
        <v>26</v>
      </c>
      <c r="E1448">
        <v>29</v>
      </c>
      <c r="F1448">
        <v>72.413414000000003</v>
      </c>
      <c r="G1448">
        <v>0</v>
      </c>
      <c r="H1448">
        <v>0</v>
      </c>
      <c r="I1448" t="s">
        <v>34</v>
      </c>
      <c r="J1448" t="s">
        <v>41</v>
      </c>
      <c r="K1448" t="s">
        <v>28</v>
      </c>
      <c r="L1448" t="s">
        <v>28</v>
      </c>
      <c r="M1448" t="s">
        <v>28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24</v>
      </c>
      <c r="T1448">
        <v>0</v>
      </c>
      <c r="V1448">
        <v>64</v>
      </c>
      <c r="W1448">
        <v>192</v>
      </c>
    </row>
    <row r="1449" spans="1:23" x14ac:dyDescent="0.25">
      <c r="A1449" t="s">
        <v>1008</v>
      </c>
      <c r="C1449" t="s">
        <v>26</v>
      </c>
      <c r="E1449">
        <v>29</v>
      </c>
      <c r="F1449">
        <v>72.413414000000003</v>
      </c>
      <c r="G1449">
        <v>0</v>
      </c>
      <c r="H1449">
        <v>0</v>
      </c>
      <c r="I1449" t="s">
        <v>34</v>
      </c>
      <c r="J1449" t="s">
        <v>35</v>
      </c>
      <c r="K1449" t="s">
        <v>28</v>
      </c>
      <c r="L1449" t="s">
        <v>28</v>
      </c>
      <c r="M1449" t="s">
        <v>28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24</v>
      </c>
      <c r="T1449">
        <v>0</v>
      </c>
      <c r="V1449">
        <v>65</v>
      </c>
      <c r="W1449">
        <v>205</v>
      </c>
    </row>
    <row r="1450" spans="1:23" x14ac:dyDescent="0.25">
      <c r="A1450" t="s">
        <v>1008</v>
      </c>
      <c r="C1450" t="s">
        <v>26</v>
      </c>
      <c r="E1450">
        <v>20</v>
      </c>
      <c r="F1450">
        <v>72.413414000000003</v>
      </c>
      <c r="G1450">
        <v>0</v>
      </c>
      <c r="H1450">
        <v>0</v>
      </c>
      <c r="I1450" t="s">
        <v>34</v>
      </c>
      <c r="J1450" t="s">
        <v>28</v>
      </c>
      <c r="K1450" t="s">
        <v>28</v>
      </c>
      <c r="L1450" t="s">
        <v>28</v>
      </c>
      <c r="M1450" t="s">
        <v>28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24</v>
      </c>
      <c r="T1450">
        <v>0</v>
      </c>
      <c r="V1450">
        <v>64</v>
      </c>
      <c r="W1450">
        <v>196</v>
      </c>
    </row>
    <row r="1451" spans="1:23" x14ac:dyDescent="0.25">
      <c r="A1451" t="s">
        <v>565</v>
      </c>
      <c r="C1451" t="s">
        <v>26</v>
      </c>
      <c r="E1451">
        <v>30</v>
      </c>
      <c r="F1451">
        <v>46.261462999999999</v>
      </c>
      <c r="G1451">
        <v>0</v>
      </c>
      <c r="H1451">
        <v>0</v>
      </c>
      <c r="I1451" t="s">
        <v>34</v>
      </c>
      <c r="J1451" t="s">
        <v>28</v>
      </c>
      <c r="K1451" t="s">
        <v>28</v>
      </c>
      <c r="L1451" t="s">
        <v>28</v>
      </c>
      <c r="M1451" t="s">
        <v>28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33</v>
      </c>
      <c r="T1451">
        <v>0</v>
      </c>
      <c r="W1451">
        <v>172</v>
      </c>
    </row>
    <row r="1452" spans="1:23" x14ac:dyDescent="0.25">
      <c r="A1452" t="s">
        <v>565</v>
      </c>
      <c r="C1452" t="s">
        <v>26</v>
      </c>
      <c r="E1452">
        <v>30</v>
      </c>
      <c r="F1452">
        <v>46.261462999999999</v>
      </c>
      <c r="G1452">
        <v>0</v>
      </c>
      <c r="H1452">
        <v>0</v>
      </c>
      <c r="I1452" t="s">
        <v>34</v>
      </c>
      <c r="J1452" t="s">
        <v>28</v>
      </c>
      <c r="K1452" t="s">
        <v>28</v>
      </c>
      <c r="L1452" t="s">
        <v>28</v>
      </c>
      <c r="M1452" t="s">
        <v>28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33</v>
      </c>
      <c r="T1452">
        <v>0</v>
      </c>
      <c r="V1452">
        <v>69</v>
      </c>
      <c r="W1452">
        <v>177</v>
      </c>
    </row>
    <row r="1453" spans="1:23" x14ac:dyDescent="0.25">
      <c r="A1453" t="s">
        <v>127</v>
      </c>
      <c r="C1453" t="s">
        <v>26</v>
      </c>
      <c r="E1453">
        <v>28</v>
      </c>
      <c r="F1453">
        <v>72.662559999999999</v>
      </c>
      <c r="G1453">
        <v>0.5</v>
      </c>
      <c r="H1453">
        <v>0</v>
      </c>
      <c r="I1453" t="s">
        <v>479</v>
      </c>
      <c r="J1453" t="s">
        <v>28</v>
      </c>
      <c r="K1453" t="s">
        <v>28</v>
      </c>
      <c r="L1453" t="s">
        <v>28</v>
      </c>
      <c r="M1453" t="s">
        <v>28</v>
      </c>
      <c r="N1453">
        <v>0</v>
      </c>
      <c r="O1453">
        <v>0</v>
      </c>
      <c r="P1453">
        <v>0.5</v>
      </c>
      <c r="Q1453">
        <v>0</v>
      </c>
      <c r="R1453">
        <v>0</v>
      </c>
      <c r="S1453">
        <v>34</v>
      </c>
      <c r="T1453">
        <v>0.5</v>
      </c>
      <c r="V1453">
        <v>64</v>
      </c>
      <c r="W1453">
        <v>157</v>
      </c>
    </row>
    <row r="1454" spans="1:23" x14ac:dyDescent="0.25">
      <c r="A1454" t="s">
        <v>127</v>
      </c>
      <c r="C1454" t="s">
        <v>26</v>
      </c>
      <c r="E1454">
        <v>27</v>
      </c>
      <c r="F1454">
        <v>72.662559999999999</v>
      </c>
      <c r="G1454">
        <v>0</v>
      </c>
      <c r="H1454">
        <v>0</v>
      </c>
      <c r="I1454" t="s">
        <v>34</v>
      </c>
      <c r="J1454" t="s">
        <v>28</v>
      </c>
      <c r="K1454" t="s">
        <v>28</v>
      </c>
      <c r="L1454" t="s">
        <v>28</v>
      </c>
      <c r="M1454" t="s">
        <v>28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34</v>
      </c>
      <c r="T1454">
        <v>0</v>
      </c>
      <c r="V1454">
        <v>64</v>
      </c>
      <c r="W1454">
        <v>158</v>
      </c>
    </row>
    <row r="1455" spans="1:23" x14ac:dyDescent="0.25">
      <c r="A1455" t="s">
        <v>127</v>
      </c>
      <c r="C1455" t="s">
        <v>26</v>
      </c>
      <c r="E1455">
        <v>26</v>
      </c>
      <c r="F1455">
        <v>72.662559999999999</v>
      </c>
      <c r="G1455">
        <v>0.5</v>
      </c>
      <c r="H1455">
        <v>0.5</v>
      </c>
      <c r="I1455" t="s">
        <v>27</v>
      </c>
      <c r="J1455" t="s">
        <v>28</v>
      </c>
      <c r="K1455" t="s">
        <v>28</v>
      </c>
      <c r="L1455" t="s">
        <v>28</v>
      </c>
      <c r="M1455" t="s">
        <v>28</v>
      </c>
      <c r="N1455">
        <v>0.5</v>
      </c>
      <c r="O1455">
        <v>0.5</v>
      </c>
      <c r="P1455">
        <v>1</v>
      </c>
      <c r="Q1455">
        <v>0</v>
      </c>
      <c r="R1455">
        <v>0</v>
      </c>
      <c r="S1455">
        <v>34</v>
      </c>
      <c r="T1455">
        <v>2.5</v>
      </c>
      <c r="V1455">
        <v>64</v>
      </c>
      <c r="W1455">
        <v>144</v>
      </c>
    </row>
    <row r="1456" spans="1:23" x14ac:dyDescent="0.25">
      <c r="A1456" t="s">
        <v>183</v>
      </c>
      <c r="C1456" t="s">
        <v>30</v>
      </c>
      <c r="E1456">
        <v>28</v>
      </c>
      <c r="F1456">
        <v>72.134155000000007</v>
      </c>
      <c r="G1456">
        <v>0</v>
      </c>
      <c r="H1456">
        <v>0</v>
      </c>
      <c r="I1456" t="s">
        <v>34</v>
      </c>
      <c r="J1456" t="s">
        <v>28</v>
      </c>
      <c r="K1456" t="s">
        <v>28</v>
      </c>
      <c r="L1456" t="s">
        <v>28</v>
      </c>
      <c r="M1456" t="s">
        <v>28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33</v>
      </c>
      <c r="T1456">
        <v>0</v>
      </c>
      <c r="V1456">
        <v>70</v>
      </c>
      <c r="W1456">
        <v>212</v>
      </c>
    </row>
    <row r="1457" spans="1:23" x14ac:dyDescent="0.25">
      <c r="A1457" t="s">
        <v>183</v>
      </c>
      <c r="C1457" t="s">
        <v>30</v>
      </c>
      <c r="E1457">
        <v>27</v>
      </c>
      <c r="F1457">
        <v>72.134155000000007</v>
      </c>
      <c r="G1457">
        <v>0</v>
      </c>
      <c r="H1457">
        <v>0</v>
      </c>
      <c r="I1457" t="s">
        <v>34</v>
      </c>
      <c r="J1457" t="s">
        <v>28</v>
      </c>
      <c r="K1457" t="s">
        <v>28</v>
      </c>
      <c r="L1457" t="s">
        <v>28</v>
      </c>
      <c r="M1457" t="s">
        <v>28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33</v>
      </c>
      <c r="T1457">
        <v>0</v>
      </c>
      <c r="V1457">
        <v>70</v>
      </c>
      <c r="W1457">
        <v>222</v>
      </c>
    </row>
    <row r="1458" spans="1:23" x14ac:dyDescent="0.25">
      <c r="A1458" t="s">
        <v>183</v>
      </c>
      <c r="C1458" t="s">
        <v>30</v>
      </c>
      <c r="E1458">
        <v>29</v>
      </c>
      <c r="F1458">
        <v>72.134155000000007</v>
      </c>
      <c r="G1458">
        <v>0</v>
      </c>
      <c r="H1458">
        <v>0</v>
      </c>
      <c r="I1458" t="s">
        <v>34</v>
      </c>
      <c r="J1458" t="s">
        <v>28</v>
      </c>
      <c r="K1458" t="s">
        <v>28</v>
      </c>
      <c r="L1458" t="s">
        <v>28</v>
      </c>
      <c r="M1458" t="s">
        <v>28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33</v>
      </c>
      <c r="T1458">
        <v>0</v>
      </c>
      <c r="V1458">
        <v>70</v>
      </c>
      <c r="W1458">
        <v>218</v>
      </c>
    </row>
    <row r="1459" spans="1:23" x14ac:dyDescent="0.25">
      <c r="A1459" t="s">
        <v>183</v>
      </c>
      <c r="C1459" t="s">
        <v>30</v>
      </c>
      <c r="E1459">
        <v>29</v>
      </c>
      <c r="F1459">
        <v>72.134155000000007</v>
      </c>
      <c r="G1459">
        <v>0</v>
      </c>
      <c r="H1459">
        <v>0</v>
      </c>
      <c r="I1459" t="s">
        <v>34</v>
      </c>
      <c r="J1459" t="s">
        <v>28</v>
      </c>
      <c r="K1459" t="s">
        <v>28</v>
      </c>
      <c r="L1459" t="s">
        <v>28</v>
      </c>
      <c r="M1459" t="s">
        <v>28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33</v>
      </c>
      <c r="T1459">
        <v>0</v>
      </c>
      <c r="V1459">
        <v>69</v>
      </c>
      <c r="W1459">
        <v>220</v>
      </c>
    </row>
    <row r="1460" spans="1:23" x14ac:dyDescent="0.25">
      <c r="A1460" t="s">
        <v>183</v>
      </c>
      <c r="C1460" t="s">
        <v>30</v>
      </c>
      <c r="E1460">
        <v>28</v>
      </c>
      <c r="F1460">
        <v>72.134155000000007</v>
      </c>
      <c r="G1460">
        <v>0</v>
      </c>
      <c r="H1460">
        <v>0</v>
      </c>
      <c r="I1460" t="s">
        <v>34</v>
      </c>
      <c r="J1460" t="s">
        <v>28</v>
      </c>
      <c r="K1460" t="s">
        <v>28</v>
      </c>
      <c r="L1460" t="s">
        <v>28</v>
      </c>
      <c r="M1460" t="s">
        <v>28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33</v>
      </c>
      <c r="T1460">
        <v>0</v>
      </c>
      <c r="V1460">
        <v>69</v>
      </c>
      <c r="W1460">
        <v>225</v>
      </c>
    </row>
    <row r="1461" spans="1:23" x14ac:dyDescent="0.25">
      <c r="A1461" t="s">
        <v>183</v>
      </c>
      <c r="C1461" t="s">
        <v>30</v>
      </c>
      <c r="E1461">
        <v>29</v>
      </c>
      <c r="F1461">
        <v>72.134155000000007</v>
      </c>
      <c r="G1461">
        <v>0</v>
      </c>
      <c r="H1461">
        <v>0</v>
      </c>
      <c r="I1461" t="s">
        <v>34</v>
      </c>
      <c r="J1461" t="s">
        <v>28</v>
      </c>
      <c r="K1461" t="s">
        <v>28</v>
      </c>
      <c r="L1461" t="s">
        <v>28</v>
      </c>
      <c r="M1461" t="s">
        <v>28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33</v>
      </c>
      <c r="T1461">
        <v>0</v>
      </c>
      <c r="V1461">
        <v>69</v>
      </c>
      <c r="W1461">
        <v>226</v>
      </c>
    </row>
    <row r="1462" spans="1:23" x14ac:dyDescent="0.25">
      <c r="A1462" t="s">
        <v>183</v>
      </c>
      <c r="C1462" t="s">
        <v>30</v>
      </c>
      <c r="E1462">
        <v>29</v>
      </c>
      <c r="F1462">
        <v>72.134155000000007</v>
      </c>
      <c r="G1462">
        <v>0</v>
      </c>
      <c r="H1462">
        <v>0</v>
      </c>
      <c r="I1462" t="s">
        <v>34</v>
      </c>
      <c r="J1462" t="s">
        <v>28</v>
      </c>
      <c r="K1462" t="s">
        <v>28</v>
      </c>
      <c r="L1462" t="s">
        <v>28</v>
      </c>
      <c r="M1462" t="s">
        <v>28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33</v>
      </c>
      <c r="T1462">
        <v>0</v>
      </c>
      <c r="V1462">
        <v>69</v>
      </c>
      <c r="W1462">
        <v>223</v>
      </c>
    </row>
    <row r="1463" spans="1:23" x14ac:dyDescent="0.25">
      <c r="A1463" t="s">
        <v>183</v>
      </c>
      <c r="C1463" t="s">
        <v>30</v>
      </c>
      <c r="E1463">
        <v>27</v>
      </c>
      <c r="F1463">
        <v>72.134155000000007</v>
      </c>
      <c r="G1463">
        <v>0</v>
      </c>
      <c r="H1463">
        <v>0</v>
      </c>
      <c r="I1463" t="s">
        <v>34</v>
      </c>
      <c r="J1463" t="s">
        <v>42</v>
      </c>
      <c r="K1463" t="s">
        <v>28</v>
      </c>
      <c r="L1463" t="s">
        <v>28</v>
      </c>
      <c r="M1463" t="s">
        <v>28</v>
      </c>
      <c r="N1463">
        <v>0</v>
      </c>
      <c r="O1463">
        <v>0.5</v>
      </c>
      <c r="P1463">
        <v>0</v>
      </c>
      <c r="Q1463">
        <v>0</v>
      </c>
      <c r="R1463">
        <v>0</v>
      </c>
      <c r="S1463">
        <v>33</v>
      </c>
      <c r="T1463">
        <v>0.5</v>
      </c>
      <c r="V1463">
        <v>70</v>
      </c>
      <c r="W1463">
        <v>230</v>
      </c>
    </row>
    <row r="1464" spans="1:23" x14ac:dyDescent="0.25">
      <c r="A1464" t="s">
        <v>1176</v>
      </c>
      <c r="C1464" t="s">
        <v>30</v>
      </c>
      <c r="E1464">
        <v>18</v>
      </c>
      <c r="F1464">
        <v>73.749489999999994</v>
      </c>
      <c r="G1464">
        <v>1</v>
      </c>
      <c r="H1464">
        <v>1</v>
      </c>
      <c r="I1464" t="s">
        <v>27</v>
      </c>
      <c r="J1464" t="s">
        <v>41</v>
      </c>
      <c r="K1464" t="s">
        <v>28</v>
      </c>
      <c r="L1464" t="s">
        <v>28</v>
      </c>
      <c r="M1464" t="s">
        <v>28</v>
      </c>
      <c r="N1464">
        <v>1</v>
      </c>
      <c r="O1464">
        <v>2</v>
      </c>
      <c r="P1464">
        <v>1</v>
      </c>
      <c r="Q1464">
        <v>0.5</v>
      </c>
      <c r="R1464">
        <v>1</v>
      </c>
      <c r="S1464">
        <v>34</v>
      </c>
      <c r="T1464">
        <v>6.5</v>
      </c>
      <c r="V1464">
        <v>70</v>
      </c>
      <c r="W1464">
        <v>209</v>
      </c>
    </row>
    <row r="1465" spans="1:23" x14ac:dyDescent="0.25">
      <c r="A1465" t="s">
        <v>862</v>
      </c>
      <c r="C1465" t="s">
        <v>30</v>
      </c>
      <c r="E1465">
        <v>24</v>
      </c>
      <c r="F1465">
        <v>82.395619999999994</v>
      </c>
      <c r="G1465">
        <v>1</v>
      </c>
      <c r="H1465">
        <v>0.5</v>
      </c>
      <c r="I1465" t="s">
        <v>706</v>
      </c>
      <c r="J1465" t="s">
        <v>41</v>
      </c>
      <c r="K1465" t="s">
        <v>28</v>
      </c>
      <c r="L1465" t="s">
        <v>28</v>
      </c>
      <c r="M1465" t="s">
        <v>28</v>
      </c>
      <c r="N1465">
        <v>1</v>
      </c>
      <c r="O1465">
        <v>1</v>
      </c>
      <c r="P1465">
        <v>0.5</v>
      </c>
      <c r="Q1465">
        <v>0.5</v>
      </c>
      <c r="R1465">
        <v>2</v>
      </c>
      <c r="S1465">
        <v>23</v>
      </c>
      <c r="T1465">
        <v>5.5</v>
      </c>
      <c r="V1465">
        <v>68</v>
      </c>
      <c r="W1465">
        <v>185</v>
      </c>
    </row>
    <row r="1466" spans="1:23" x14ac:dyDescent="0.25">
      <c r="A1466" t="s">
        <v>862</v>
      </c>
      <c r="C1466" t="s">
        <v>30</v>
      </c>
      <c r="E1466">
        <v>16</v>
      </c>
      <c r="F1466">
        <v>82.395619999999994</v>
      </c>
      <c r="G1466">
        <v>1</v>
      </c>
      <c r="H1466">
        <v>1</v>
      </c>
      <c r="I1466" t="s">
        <v>27</v>
      </c>
      <c r="J1466" t="s">
        <v>245</v>
      </c>
      <c r="K1466" t="s">
        <v>28</v>
      </c>
      <c r="L1466" t="s">
        <v>28</v>
      </c>
      <c r="M1466" t="s">
        <v>28</v>
      </c>
      <c r="N1466">
        <v>2</v>
      </c>
      <c r="O1466">
        <v>2</v>
      </c>
      <c r="P1466">
        <v>1</v>
      </c>
      <c r="Q1466">
        <v>1</v>
      </c>
      <c r="R1466">
        <v>1</v>
      </c>
      <c r="S1466">
        <v>23</v>
      </c>
      <c r="T1466">
        <v>8</v>
      </c>
      <c r="V1466">
        <v>68</v>
      </c>
      <c r="W1466">
        <v>182</v>
      </c>
    </row>
    <row r="1467" spans="1:23" x14ac:dyDescent="0.25">
      <c r="A1467" t="s">
        <v>862</v>
      </c>
      <c r="C1467" t="s">
        <v>30</v>
      </c>
      <c r="E1467">
        <v>14</v>
      </c>
      <c r="F1467">
        <v>82.395619999999994</v>
      </c>
      <c r="G1467">
        <v>1</v>
      </c>
      <c r="H1467">
        <v>2</v>
      </c>
      <c r="I1467" t="s">
        <v>27</v>
      </c>
      <c r="J1467" t="s">
        <v>245</v>
      </c>
      <c r="K1467" t="s">
        <v>28</v>
      </c>
      <c r="L1467" t="s">
        <v>28</v>
      </c>
      <c r="M1467" t="s">
        <v>28</v>
      </c>
      <c r="N1467">
        <v>2</v>
      </c>
      <c r="O1467">
        <v>1</v>
      </c>
      <c r="P1467">
        <v>1</v>
      </c>
      <c r="Q1467">
        <v>1</v>
      </c>
      <c r="R1467">
        <v>1</v>
      </c>
      <c r="S1467">
        <v>23</v>
      </c>
      <c r="T1467">
        <v>8</v>
      </c>
      <c r="W1467">
        <v>182</v>
      </c>
    </row>
    <row r="1468" spans="1:23" x14ac:dyDescent="0.25">
      <c r="A1468" t="s">
        <v>862</v>
      </c>
      <c r="C1468" t="s">
        <v>30</v>
      </c>
      <c r="E1468">
        <v>12</v>
      </c>
      <c r="F1468">
        <v>82.395619999999994</v>
      </c>
      <c r="G1468">
        <v>3</v>
      </c>
      <c r="H1468">
        <v>2</v>
      </c>
      <c r="I1468" t="s">
        <v>327</v>
      </c>
      <c r="J1468" t="s">
        <v>245</v>
      </c>
      <c r="K1468" t="s">
        <v>28</v>
      </c>
      <c r="L1468" t="s">
        <v>28</v>
      </c>
      <c r="M1468" t="s">
        <v>28</v>
      </c>
      <c r="N1468">
        <v>3</v>
      </c>
      <c r="O1468">
        <v>3</v>
      </c>
      <c r="P1468">
        <v>2</v>
      </c>
      <c r="Q1468">
        <v>2</v>
      </c>
      <c r="R1468">
        <v>3</v>
      </c>
      <c r="S1468">
        <v>23</v>
      </c>
      <c r="T1468">
        <v>15</v>
      </c>
      <c r="W1468">
        <v>89</v>
      </c>
    </row>
    <row r="1469" spans="1:23" x14ac:dyDescent="0.25">
      <c r="A1469" t="s">
        <v>94</v>
      </c>
      <c r="C1469" t="s">
        <v>26</v>
      </c>
      <c r="E1469">
        <v>30</v>
      </c>
      <c r="F1469">
        <v>73.872690000000006</v>
      </c>
      <c r="G1469">
        <v>0</v>
      </c>
      <c r="H1469">
        <v>0</v>
      </c>
      <c r="I1469" t="s">
        <v>34</v>
      </c>
      <c r="J1469" t="s">
        <v>28</v>
      </c>
      <c r="K1469" t="s">
        <v>28</v>
      </c>
      <c r="L1469" t="s">
        <v>28</v>
      </c>
      <c r="M1469" t="s">
        <v>28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33</v>
      </c>
      <c r="T1469">
        <v>0</v>
      </c>
      <c r="V1469">
        <v>67</v>
      </c>
      <c r="W1469">
        <v>104</v>
      </c>
    </row>
    <row r="1470" spans="1:23" x14ac:dyDescent="0.25">
      <c r="A1470" t="s">
        <v>94</v>
      </c>
      <c r="C1470" t="s">
        <v>26</v>
      </c>
      <c r="E1470">
        <v>30</v>
      </c>
      <c r="F1470">
        <v>73.872690000000006</v>
      </c>
      <c r="G1470">
        <v>0</v>
      </c>
      <c r="H1470">
        <v>0</v>
      </c>
      <c r="I1470" t="s">
        <v>34</v>
      </c>
      <c r="J1470" t="s">
        <v>132</v>
      </c>
      <c r="K1470" t="s">
        <v>28</v>
      </c>
      <c r="L1470" t="s">
        <v>28</v>
      </c>
      <c r="M1470" t="s">
        <v>28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33</v>
      </c>
      <c r="T1470">
        <v>0</v>
      </c>
      <c r="V1470">
        <v>66</v>
      </c>
      <c r="W1470">
        <v>95</v>
      </c>
    </row>
    <row r="1471" spans="1:23" x14ac:dyDescent="0.25">
      <c r="A1471" t="s">
        <v>94</v>
      </c>
      <c r="C1471" t="s">
        <v>26</v>
      </c>
      <c r="E1471">
        <v>30</v>
      </c>
      <c r="F1471">
        <v>73.872690000000006</v>
      </c>
      <c r="G1471">
        <v>0</v>
      </c>
      <c r="H1471">
        <v>0</v>
      </c>
      <c r="I1471" t="s">
        <v>34</v>
      </c>
      <c r="J1471" t="s">
        <v>80</v>
      </c>
      <c r="K1471" t="s">
        <v>28</v>
      </c>
      <c r="L1471" t="s">
        <v>28</v>
      </c>
      <c r="M1471" t="s">
        <v>28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33</v>
      </c>
      <c r="T1471">
        <v>0</v>
      </c>
      <c r="V1471">
        <v>66</v>
      </c>
      <c r="W1471">
        <v>104</v>
      </c>
    </row>
    <row r="1472" spans="1:23" x14ac:dyDescent="0.25">
      <c r="A1472" t="s">
        <v>94</v>
      </c>
      <c r="C1472" t="s">
        <v>26</v>
      </c>
      <c r="E1472">
        <v>30</v>
      </c>
      <c r="F1472">
        <v>73.872690000000006</v>
      </c>
      <c r="G1472">
        <v>0</v>
      </c>
      <c r="H1472">
        <v>0</v>
      </c>
      <c r="I1472" t="s">
        <v>34</v>
      </c>
      <c r="J1472" t="s">
        <v>28</v>
      </c>
      <c r="K1472" t="s">
        <v>28</v>
      </c>
      <c r="L1472" t="s">
        <v>28</v>
      </c>
      <c r="M1472" t="s">
        <v>28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33</v>
      </c>
      <c r="T1472">
        <v>0</v>
      </c>
      <c r="V1472">
        <v>66</v>
      </c>
      <c r="W1472">
        <v>107</v>
      </c>
    </row>
    <row r="1473" spans="1:23" x14ac:dyDescent="0.25">
      <c r="A1473" t="s">
        <v>94</v>
      </c>
      <c r="C1473" t="s">
        <v>26</v>
      </c>
      <c r="E1473">
        <v>30</v>
      </c>
      <c r="F1473">
        <v>73.872690000000006</v>
      </c>
      <c r="G1473">
        <v>0</v>
      </c>
      <c r="H1473">
        <v>0</v>
      </c>
      <c r="I1473" t="s">
        <v>34</v>
      </c>
      <c r="J1473" t="s">
        <v>28</v>
      </c>
      <c r="K1473" t="s">
        <v>28</v>
      </c>
      <c r="L1473" t="s">
        <v>28</v>
      </c>
      <c r="M1473" t="s">
        <v>28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33</v>
      </c>
      <c r="T1473">
        <v>0</v>
      </c>
      <c r="V1473">
        <v>65</v>
      </c>
      <c r="W1473">
        <v>108</v>
      </c>
    </row>
    <row r="1474" spans="1:23" x14ac:dyDescent="0.25">
      <c r="A1474" t="s">
        <v>94</v>
      </c>
      <c r="C1474" t="s">
        <v>26</v>
      </c>
      <c r="E1474">
        <v>30</v>
      </c>
      <c r="F1474">
        <v>73.872690000000006</v>
      </c>
      <c r="G1474">
        <v>0</v>
      </c>
      <c r="H1474">
        <v>0</v>
      </c>
      <c r="I1474" t="s">
        <v>34</v>
      </c>
      <c r="J1474" t="s">
        <v>28</v>
      </c>
      <c r="K1474" t="s">
        <v>28</v>
      </c>
      <c r="L1474" t="s">
        <v>28</v>
      </c>
      <c r="M1474" t="s">
        <v>28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33</v>
      </c>
      <c r="T1474">
        <v>0</v>
      </c>
      <c r="V1474">
        <v>66</v>
      </c>
      <c r="W1474">
        <v>116</v>
      </c>
    </row>
    <row r="1475" spans="1:23" x14ac:dyDescent="0.25">
      <c r="A1475" t="s">
        <v>94</v>
      </c>
      <c r="C1475" t="s">
        <v>26</v>
      </c>
      <c r="E1475">
        <v>28</v>
      </c>
      <c r="F1475">
        <v>73.872690000000006</v>
      </c>
      <c r="G1475">
        <v>0</v>
      </c>
      <c r="H1475">
        <v>0</v>
      </c>
      <c r="I1475" t="s">
        <v>34</v>
      </c>
      <c r="J1475" t="s">
        <v>28</v>
      </c>
      <c r="K1475" t="s">
        <v>28</v>
      </c>
      <c r="L1475" t="s">
        <v>28</v>
      </c>
      <c r="M1475" t="s">
        <v>28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33</v>
      </c>
      <c r="T1475">
        <v>0</v>
      </c>
      <c r="V1475">
        <v>65</v>
      </c>
      <c r="W1475">
        <v>120</v>
      </c>
    </row>
    <row r="1476" spans="1:23" x14ac:dyDescent="0.25">
      <c r="A1476" t="s">
        <v>181</v>
      </c>
      <c r="C1476" t="s">
        <v>26</v>
      </c>
      <c r="E1476">
        <v>30</v>
      </c>
      <c r="F1476">
        <v>54.518819999999998</v>
      </c>
      <c r="G1476">
        <v>0</v>
      </c>
      <c r="H1476">
        <v>0</v>
      </c>
      <c r="I1476" t="s">
        <v>34</v>
      </c>
      <c r="J1476" t="s">
        <v>28</v>
      </c>
      <c r="K1476" t="s">
        <v>28</v>
      </c>
      <c r="L1476" t="s">
        <v>28</v>
      </c>
      <c r="M1476" t="s">
        <v>28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23</v>
      </c>
      <c r="T1476">
        <v>0</v>
      </c>
      <c r="W1476">
        <v>140</v>
      </c>
    </row>
    <row r="1477" spans="1:23" x14ac:dyDescent="0.25">
      <c r="A1477" t="s">
        <v>181</v>
      </c>
      <c r="C1477" t="s">
        <v>26</v>
      </c>
      <c r="E1477">
        <v>29</v>
      </c>
      <c r="F1477">
        <v>54.518819999999998</v>
      </c>
      <c r="G1477">
        <v>0</v>
      </c>
      <c r="H1477">
        <v>0</v>
      </c>
      <c r="I1477" t="s">
        <v>34</v>
      </c>
      <c r="J1477" t="s">
        <v>28</v>
      </c>
      <c r="K1477" t="s">
        <v>28</v>
      </c>
      <c r="L1477" t="s">
        <v>28</v>
      </c>
      <c r="M1477" t="s">
        <v>28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23</v>
      </c>
      <c r="T1477">
        <v>0</v>
      </c>
      <c r="V1477">
        <v>64</v>
      </c>
      <c r="W1477">
        <v>142</v>
      </c>
    </row>
    <row r="1478" spans="1:23" x14ac:dyDescent="0.25">
      <c r="A1478" t="s">
        <v>181</v>
      </c>
      <c r="C1478" t="s">
        <v>26</v>
      </c>
      <c r="E1478">
        <v>29</v>
      </c>
      <c r="F1478">
        <v>54.518819999999998</v>
      </c>
      <c r="G1478">
        <v>0</v>
      </c>
      <c r="H1478">
        <v>0</v>
      </c>
      <c r="I1478" t="s">
        <v>34</v>
      </c>
      <c r="J1478" t="s">
        <v>28</v>
      </c>
      <c r="K1478" t="s">
        <v>28</v>
      </c>
      <c r="L1478" t="s">
        <v>28</v>
      </c>
      <c r="M1478" t="s">
        <v>28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23</v>
      </c>
      <c r="T1478">
        <v>0</v>
      </c>
      <c r="V1478">
        <v>63</v>
      </c>
      <c r="W1478">
        <v>158</v>
      </c>
    </row>
    <row r="1479" spans="1:23" x14ac:dyDescent="0.25">
      <c r="A1479" t="s">
        <v>181</v>
      </c>
      <c r="C1479" t="s">
        <v>26</v>
      </c>
      <c r="E1479">
        <v>29</v>
      </c>
      <c r="F1479">
        <v>54.518819999999998</v>
      </c>
      <c r="G1479">
        <v>0</v>
      </c>
      <c r="H1479">
        <v>0</v>
      </c>
      <c r="I1479" t="s">
        <v>34</v>
      </c>
      <c r="J1479" t="s">
        <v>175</v>
      </c>
      <c r="K1479" t="s">
        <v>28</v>
      </c>
      <c r="L1479" t="s">
        <v>28</v>
      </c>
      <c r="M1479" t="s">
        <v>28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23</v>
      </c>
      <c r="T1479">
        <v>0</v>
      </c>
      <c r="V1479">
        <v>63</v>
      </c>
      <c r="W1479">
        <v>157</v>
      </c>
    </row>
    <row r="1480" spans="1:23" x14ac:dyDescent="0.25">
      <c r="A1480" t="s">
        <v>181</v>
      </c>
      <c r="C1480" t="s">
        <v>26</v>
      </c>
      <c r="E1480">
        <v>29</v>
      </c>
      <c r="F1480">
        <v>54.518819999999998</v>
      </c>
      <c r="G1480">
        <v>0</v>
      </c>
      <c r="H1480">
        <v>0</v>
      </c>
      <c r="I1480" t="s">
        <v>34</v>
      </c>
      <c r="J1480" t="s">
        <v>28</v>
      </c>
      <c r="K1480" t="s">
        <v>28</v>
      </c>
      <c r="L1480" t="s">
        <v>28</v>
      </c>
      <c r="M1480" t="s">
        <v>28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23</v>
      </c>
      <c r="T1480">
        <v>0</v>
      </c>
      <c r="V1480">
        <v>63</v>
      </c>
      <c r="W1480">
        <v>158</v>
      </c>
    </row>
    <row r="1481" spans="1:23" x14ac:dyDescent="0.25">
      <c r="A1481" t="s">
        <v>191</v>
      </c>
      <c r="C1481" t="s">
        <v>26</v>
      </c>
      <c r="E1481">
        <v>30</v>
      </c>
      <c r="F1481">
        <v>45.63176</v>
      </c>
      <c r="G1481">
        <v>0</v>
      </c>
      <c r="H1481">
        <v>0</v>
      </c>
      <c r="I1481" t="s">
        <v>34</v>
      </c>
      <c r="J1481" t="s">
        <v>41</v>
      </c>
      <c r="K1481" t="s">
        <v>28</v>
      </c>
      <c r="L1481" t="s">
        <v>28</v>
      </c>
      <c r="M1481" t="s">
        <v>28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44</v>
      </c>
      <c r="T1481">
        <v>0</v>
      </c>
      <c r="V1481">
        <v>66</v>
      </c>
      <c r="W1481">
        <v>127</v>
      </c>
    </row>
    <row r="1482" spans="1:23" x14ac:dyDescent="0.25">
      <c r="A1482" t="s">
        <v>191</v>
      </c>
      <c r="C1482" t="s">
        <v>26</v>
      </c>
      <c r="E1482">
        <v>29</v>
      </c>
      <c r="F1482">
        <v>45.63176</v>
      </c>
      <c r="G1482">
        <v>0</v>
      </c>
      <c r="H1482">
        <v>0</v>
      </c>
      <c r="I1482" t="s">
        <v>34</v>
      </c>
      <c r="J1482" t="s">
        <v>41</v>
      </c>
      <c r="K1482" t="s">
        <v>85</v>
      </c>
      <c r="L1482" t="s">
        <v>28</v>
      </c>
      <c r="M1482" t="s">
        <v>28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44</v>
      </c>
      <c r="T1482">
        <v>0</v>
      </c>
    </row>
    <row r="1483" spans="1:23" x14ac:dyDescent="0.25">
      <c r="A1483" t="s">
        <v>191</v>
      </c>
      <c r="C1483" t="s">
        <v>26</v>
      </c>
      <c r="E1483">
        <v>29</v>
      </c>
      <c r="F1483">
        <v>45.63176</v>
      </c>
      <c r="G1483">
        <v>0</v>
      </c>
      <c r="H1483">
        <v>0</v>
      </c>
      <c r="I1483" t="s">
        <v>34</v>
      </c>
      <c r="J1483" t="s">
        <v>41</v>
      </c>
      <c r="K1483" t="s">
        <v>28</v>
      </c>
      <c r="L1483" t="s">
        <v>28</v>
      </c>
      <c r="M1483" t="s">
        <v>28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44</v>
      </c>
      <c r="T1483">
        <v>0</v>
      </c>
      <c r="V1483">
        <v>65</v>
      </c>
      <c r="W1483">
        <v>128</v>
      </c>
    </row>
    <row r="1484" spans="1:23" x14ac:dyDescent="0.25">
      <c r="A1484" t="s">
        <v>191</v>
      </c>
      <c r="C1484" t="s">
        <v>26</v>
      </c>
      <c r="E1484">
        <v>30</v>
      </c>
      <c r="F1484">
        <v>45.63176</v>
      </c>
      <c r="G1484">
        <v>0</v>
      </c>
      <c r="H1484">
        <v>0</v>
      </c>
      <c r="I1484" t="s">
        <v>34</v>
      </c>
      <c r="J1484" t="s">
        <v>41</v>
      </c>
      <c r="K1484" t="s">
        <v>28</v>
      </c>
      <c r="L1484" t="s">
        <v>28</v>
      </c>
      <c r="M1484" t="s">
        <v>28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44</v>
      </c>
      <c r="T1484">
        <v>0</v>
      </c>
    </row>
    <row r="1485" spans="1:23" x14ac:dyDescent="0.25">
      <c r="A1485" t="s">
        <v>641</v>
      </c>
      <c r="C1485" t="s">
        <v>30</v>
      </c>
      <c r="E1485">
        <v>19</v>
      </c>
      <c r="F1485">
        <v>62.642024999999997</v>
      </c>
      <c r="G1485">
        <v>1</v>
      </c>
      <c r="H1485">
        <v>1</v>
      </c>
      <c r="I1485" t="s">
        <v>27</v>
      </c>
      <c r="J1485" t="s">
        <v>35</v>
      </c>
      <c r="K1485" t="s">
        <v>28</v>
      </c>
      <c r="L1485" t="s">
        <v>28</v>
      </c>
      <c r="M1485" t="s">
        <v>28</v>
      </c>
      <c r="N1485">
        <v>0.5</v>
      </c>
      <c r="O1485">
        <v>1</v>
      </c>
      <c r="P1485">
        <v>1</v>
      </c>
      <c r="Q1485">
        <v>1</v>
      </c>
      <c r="R1485">
        <v>1</v>
      </c>
      <c r="S1485">
        <v>34</v>
      </c>
      <c r="T1485">
        <v>5.5</v>
      </c>
      <c r="V1485">
        <v>69</v>
      </c>
      <c r="W1485">
        <v>174</v>
      </c>
    </row>
    <row r="1486" spans="1:23" x14ac:dyDescent="0.25">
      <c r="A1486" t="s">
        <v>641</v>
      </c>
      <c r="C1486" t="s">
        <v>30</v>
      </c>
      <c r="E1486">
        <v>20</v>
      </c>
      <c r="F1486">
        <v>62.642024999999997</v>
      </c>
      <c r="G1486">
        <v>1</v>
      </c>
      <c r="H1486">
        <v>1</v>
      </c>
      <c r="I1486" t="s">
        <v>27</v>
      </c>
      <c r="J1486" t="s">
        <v>35</v>
      </c>
      <c r="K1486" t="s">
        <v>28</v>
      </c>
      <c r="L1486" t="s">
        <v>28</v>
      </c>
      <c r="M1486" t="s">
        <v>28</v>
      </c>
      <c r="N1486">
        <v>2</v>
      </c>
      <c r="O1486">
        <v>1</v>
      </c>
      <c r="P1486">
        <v>1</v>
      </c>
      <c r="Q1486">
        <v>0.5</v>
      </c>
      <c r="R1486">
        <v>1</v>
      </c>
      <c r="S1486">
        <v>34</v>
      </c>
      <c r="T1486">
        <v>6.5</v>
      </c>
      <c r="V1486">
        <v>68</v>
      </c>
      <c r="W1486">
        <v>181</v>
      </c>
    </row>
    <row r="1487" spans="1:23" x14ac:dyDescent="0.25">
      <c r="A1487" t="s">
        <v>727</v>
      </c>
      <c r="C1487" t="s">
        <v>30</v>
      </c>
      <c r="E1487">
        <v>30</v>
      </c>
      <c r="F1487">
        <v>71.783709999999999</v>
      </c>
      <c r="G1487">
        <v>0.5</v>
      </c>
      <c r="H1487">
        <v>0</v>
      </c>
      <c r="I1487" t="s">
        <v>27</v>
      </c>
      <c r="J1487" t="s">
        <v>28</v>
      </c>
      <c r="K1487" t="s">
        <v>28</v>
      </c>
      <c r="L1487" t="s">
        <v>28</v>
      </c>
      <c r="M1487" t="s">
        <v>28</v>
      </c>
      <c r="N1487">
        <v>0.5</v>
      </c>
      <c r="O1487">
        <v>0.5</v>
      </c>
      <c r="P1487">
        <v>0.5</v>
      </c>
      <c r="Q1487">
        <v>0.5</v>
      </c>
      <c r="R1487">
        <v>0</v>
      </c>
      <c r="S1487">
        <v>33</v>
      </c>
      <c r="T1487">
        <v>2</v>
      </c>
      <c r="V1487">
        <v>73</v>
      </c>
      <c r="W1487">
        <v>230</v>
      </c>
    </row>
    <row r="1488" spans="1:23" x14ac:dyDescent="0.25">
      <c r="A1488" t="s">
        <v>727</v>
      </c>
      <c r="C1488" t="s">
        <v>30</v>
      </c>
      <c r="E1488">
        <v>30</v>
      </c>
      <c r="F1488">
        <v>71.783709999999999</v>
      </c>
      <c r="G1488">
        <v>0.5</v>
      </c>
      <c r="H1488">
        <v>1</v>
      </c>
      <c r="I1488" t="s">
        <v>27</v>
      </c>
      <c r="J1488" t="s">
        <v>28</v>
      </c>
      <c r="K1488" t="s">
        <v>28</v>
      </c>
      <c r="L1488" t="s">
        <v>28</v>
      </c>
      <c r="M1488" t="s">
        <v>28</v>
      </c>
      <c r="N1488">
        <v>0.5</v>
      </c>
      <c r="O1488">
        <v>1</v>
      </c>
      <c r="P1488">
        <v>0.5</v>
      </c>
      <c r="Q1488">
        <v>0.5</v>
      </c>
      <c r="R1488">
        <v>0</v>
      </c>
      <c r="S1488">
        <v>33</v>
      </c>
      <c r="T1488">
        <v>3.5</v>
      </c>
      <c r="V1488">
        <v>72</v>
      </c>
      <c r="W1488">
        <v>230</v>
      </c>
    </row>
    <row r="1489" spans="1:23" x14ac:dyDescent="0.25">
      <c r="A1489" t="s">
        <v>727</v>
      </c>
      <c r="C1489" t="s">
        <v>30</v>
      </c>
      <c r="E1489">
        <v>23</v>
      </c>
      <c r="F1489">
        <v>71.783709999999999</v>
      </c>
      <c r="G1489">
        <v>0.5</v>
      </c>
      <c r="H1489">
        <v>0.5</v>
      </c>
      <c r="I1489" t="s">
        <v>27</v>
      </c>
      <c r="J1489" t="s">
        <v>28</v>
      </c>
      <c r="K1489" t="s">
        <v>28</v>
      </c>
      <c r="L1489" t="s">
        <v>28</v>
      </c>
      <c r="M1489" t="s">
        <v>28</v>
      </c>
      <c r="N1489">
        <v>0.5</v>
      </c>
      <c r="O1489">
        <v>0.5</v>
      </c>
      <c r="P1489">
        <v>1</v>
      </c>
      <c r="Q1489">
        <v>1</v>
      </c>
      <c r="R1489">
        <v>0</v>
      </c>
      <c r="S1489">
        <v>33</v>
      </c>
      <c r="T1489">
        <v>3.5</v>
      </c>
    </row>
    <row r="1490" spans="1:23" x14ac:dyDescent="0.25">
      <c r="A1490" t="s">
        <v>727</v>
      </c>
      <c r="C1490" t="s">
        <v>30</v>
      </c>
      <c r="E1490">
        <v>29</v>
      </c>
      <c r="F1490">
        <v>71.783709999999999</v>
      </c>
      <c r="G1490">
        <v>0.5</v>
      </c>
      <c r="H1490">
        <v>0.5</v>
      </c>
      <c r="I1490" t="s">
        <v>27</v>
      </c>
      <c r="J1490" t="s">
        <v>28</v>
      </c>
      <c r="K1490" t="s">
        <v>28</v>
      </c>
      <c r="L1490" t="s">
        <v>28</v>
      </c>
      <c r="M1490" t="s">
        <v>28</v>
      </c>
      <c r="N1490">
        <v>0.5</v>
      </c>
      <c r="O1490">
        <v>1</v>
      </c>
      <c r="P1490">
        <v>0.5</v>
      </c>
      <c r="Q1490">
        <v>0.5</v>
      </c>
      <c r="R1490">
        <v>0</v>
      </c>
      <c r="S1490">
        <v>33</v>
      </c>
      <c r="T1490">
        <v>3</v>
      </c>
    </row>
    <row r="1491" spans="1:23" x14ac:dyDescent="0.25">
      <c r="A1491" t="s">
        <v>727</v>
      </c>
      <c r="C1491" t="s">
        <v>30</v>
      </c>
      <c r="E1491">
        <v>22</v>
      </c>
      <c r="F1491">
        <v>71.783709999999999</v>
      </c>
      <c r="G1491">
        <v>1</v>
      </c>
      <c r="H1491">
        <v>1</v>
      </c>
      <c r="I1491" t="s">
        <v>27</v>
      </c>
      <c r="J1491" t="s">
        <v>28</v>
      </c>
      <c r="K1491" t="s">
        <v>28</v>
      </c>
      <c r="L1491" t="s">
        <v>28</v>
      </c>
      <c r="M1491" t="s">
        <v>28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33</v>
      </c>
      <c r="T1491">
        <v>6</v>
      </c>
      <c r="V1491">
        <v>71</v>
      </c>
      <c r="W1491">
        <v>220</v>
      </c>
    </row>
    <row r="1492" spans="1:23" x14ac:dyDescent="0.25">
      <c r="A1492" t="s">
        <v>818</v>
      </c>
      <c r="C1492" t="s">
        <v>30</v>
      </c>
      <c r="E1492">
        <v>30</v>
      </c>
      <c r="F1492">
        <v>50.759754000000001</v>
      </c>
      <c r="G1492">
        <v>0</v>
      </c>
      <c r="H1492">
        <v>0</v>
      </c>
      <c r="I1492" t="s">
        <v>34</v>
      </c>
      <c r="J1492" t="s">
        <v>28</v>
      </c>
      <c r="K1492" t="s">
        <v>28</v>
      </c>
      <c r="L1492" t="s">
        <v>28</v>
      </c>
      <c r="M1492" t="s">
        <v>28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34</v>
      </c>
      <c r="T1492">
        <v>0</v>
      </c>
      <c r="W1492">
        <v>191</v>
      </c>
    </row>
    <row r="1493" spans="1:23" x14ac:dyDescent="0.25">
      <c r="A1493" t="s">
        <v>818</v>
      </c>
      <c r="C1493" t="s">
        <v>30</v>
      </c>
      <c r="E1493">
        <v>30</v>
      </c>
      <c r="F1493">
        <v>50.759754000000001</v>
      </c>
      <c r="G1493">
        <v>0</v>
      </c>
      <c r="H1493">
        <v>0</v>
      </c>
      <c r="I1493" t="s">
        <v>34</v>
      </c>
      <c r="J1493" t="s">
        <v>41</v>
      </c>
      <c r="K1493" t="s">
        <v>28</v>
      </c>
      <c r="L1493" t="s">
        <v>28</v>
      </c>
      <c r="M1493" t="s">
        <v>28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34</v>
      </c>
      <c r="T1493">
        <v>0</v>
      </c>
      <c r="V1493">
        <v>68</v>
      </c>
      <c r="W1493">
        <v>172</v>
      </c>
    </row>
    <row r="1494" spans="1:23" x14ac:dyDescent="0.25">
      <c r="A1494" t="s">
        <v>818</v>
      </c>
      <c r="C1494" t="s">
        <v>30</v>
      </c>
      <c r="E1494">
        <v>30</v>
      </c>
      <c r="F1494">
        <v>50.759754000000001</v>
      </c>
      <c r="G1494">
        <v>0</v>
      </c>
      <c r="H1494">
        <v>0</v>
      </c>
      <c r="I1494" t="s">
        <v>34</v>
      </c>
      <c r="J1494" t="s">
        <v>35</v>
      </c>
      <c r="K1494" t="s">
        <v>28</v>
      </c>
      <c r="L1494" t="s">
        <v>28</v>
      </c>
      <c r="M1494" t="s">
        <v>28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34</v>
      </c>
      <c r="T1494">
        <v>0</v>
      </c>
      <c r="V1494">
        <v>68</v>
      </c>
      <c r="W1494">
        <v>180</v>
      </c>
    </row>
    <row r="1495" spans="1:23" x14ac:dyDescent="0.25">
      <c r="A1495" t="s">
        <v>818</v>
      </c>
      <c r="C1495" t="s">
        <v>30</v>
      </c>
      <c r="E1495">
        <v>29</v>
      </c>
      <c r="F1495">
        <v>50.759754000000001</v>
      </c>
      <c r="G1495">
        <v>0</v>
      </c>
      <c r="H1495">
        <v>0</v>
      </c>
      <c r="I1495" t="s">
        <v>34</v>
      </c>
      <c r="J1495" t="s">
        <v>35</v>
      </c>
      <c r="K1495" t="s">
        <v>28</v>
      </c>
      <c r="L1495" t="s">
        <v>28</v>
      </c>
      <c r="M1495" t="s">
        <v>28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34</v>
      </c>
      <c r="T1495">
        <v>0</v>
      </c>
    </row>
    <row r="1496" spans="1:23" x14ac:dyDescent="0.25">
      <c r="A1496" t="s">
        <v>818</v>
      </c>
      <c r="C1496" t="s">
        <v>30</v>
      </c>
      <c r="E1496">
        <v>29</v>
      </c>
      <c r="F1496">
        <v>50.759754000000001</v>
      </c>
      <c r="G1496">
        <v>0</v>
      </c>
      <c r="H1496">
        <v>0</v>
      </c>
      <c r="I1496" t="s">
        <v>34</v>
      </c>
      <c r="J1496" t="s">
        <v>28</v>
      </c>
      <c r="K1496" t="s">
        <v>28</v>
      </c>
      <c r="L1496" t="s">
        <v>28</v>
      </c>
      <c r="M1496" t="s">
        <v>28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34</v>
      </c>
      <c r="T1496">
        <v>0</v>
      </c>
      <c r="V1496">
        <v>68</v>
      </c>
      <c r="W1496">
        <v>184</v>
      </c>
    </row>
    <row r="1497" spans="1:23" x14ac:dyDescent="0.25">
      <c r="A1497" t="s">
        <v>1217</v>
      </c>
      <c r="C1497" t="s">
        <v>26</v>
      </c>
      <c r="E1497">
        <v>28</v>
      </c>
      <c r="F1497">
        <v>64.607799999999997</v>
      </c>
      <c r="G1497">
        <v>0</v>
      </c>
      <c r="H1497">
        <v>0</v>
      </c>
      <c r="I1497" t="s">
        <v>34</v>
      </c>
      <c r="J1497" t="s">
        <v>28</v>
      </c>
      <c r="K1497" t="s">
        <v>28</v>
      </c>
      <c r="L1497" t="s">
        <v>28</v>
      </c>
      <c r="M1497" t="s">
        <v>28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34</v>
      </c>
      <c r="T1497">
        <v>0</v>
      </c>
      <c r="V1497">
        <v>68</v>
      </c>
      <c r="W1497">
        <v>178</v>
      </c>
    </row>
    <row r="1498" spans="1:23" x14ac:dyDescent="0.25">
      <c r="A1498" t="s">
        <v>1006</v>
      </c>
      <c r="C1498" t="s">
        <v>30</v>
      </c>
      <c r="E1498">
        <v>30</v>
      </c>
      <c r="F1498">
        <v>47.460644000000002</v>
      </c>
      <c r="G1498">
        <v>0</v>
      </c>
      <c r="H1498">
        <v>0</v>
      </c>
      <c r="I1498" t="s">
        <v>34</v>
      </c>
      <c r="J1498" t="s">
        <v>28</v>
      </c>
      <c r="K1498" t="s">
        <v>28</v>
      </c>
      <c r="L1498" t="s">
        <v>28</v>
      </c>
      <c r="M1498" t="s">
        <v>28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33</v>
      </c>
      <c r="T1498">
        <v>0</v>
      </c>
      <c r="V1498">
        <v>76</v>
      </c>
      <c r="W1498">
        <v>210</v>
      </c>
    </row>
    <row r="1499" spans="1:23" x14ac:dyDescent="0.25">
      <c r="A1499" t="s">
        <v>1006</v>
      </c>
      <c r="C1499" t="s">
        <v>30</v>
      </c>
      <c r="E1499">
        <v>30</v>
      </c>
      <c r="F1499">
        <v>47.460644000000002</v>
      </c>
      <c r="G1499">
        <v>0</v>
      </c>
      <c r="H1499">
        <v>0</v>
      </c>
      <c r="I1499" t="s">
        <v>34</v>
      </c>
      <c r="J1499" t="s">
        <v>28</v>
      </c>
      <c r="K1499" t="s">
        <v>28</v>
      </c>
      <c r="L1499" t="s">
        <v>28</v>
      </c>
      <c r="M1499" t="s">
        <v>28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33</v>
      </c>
      <c r="T1499">
        <v>0</v>
      </c>
      <c r="V1499">
        <v>76</v>
      </c>
      <c r="W1499">
        <v>210</v>
      </c>
    </row>
    <row r="1500" spans="1:23" x14ac:dyDescent="0.25">
      <c r="A1500" t="s">
        <v>553</v>
      </c>
      <c r="C1500" t="s">
        <v>26</v>
      </c>
      <c r="E1500">
        <v>30</v>
      </c>
      <c r="F1500">
        <v>66.310744999999997</v>
      </c>
      <c r="G1500">
        <v>0</v>
      </c>
      <c r="H1500">
        <v>0</v>
      </c>
      <c r="I1500" t="s">
        <v>34</v>
      </c>
      <c r="J1500" t="s">
        <v>28</v>
      </c>
      <c r="K1500" t="s">
        <v>28</v>
      </c>
      <c r="L1500" t="s">
        <v>28</v>
      </c>
      <c r="M1500" t="s">
        <v>28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33</v>
      </c>
      <c r="T1500">
        <v>0</v>
      </c>
      <c r="V1500">
        <v>63</v>
      </c>
      <c r="W1500">
        <v>130</v>
      </c>
    </row>
    <row r="1501" spans="1:23" x14ac:dyDescent="0.25">
      <c r="A1501" t="s">
        <v>553</v>
      </c>
      <c r="C1501" t="s">
        <v>26</v>
      </c>
      <c r="E1501">
        <v>30</v>
      </c>
      <c r="F1501">
        <v>66.310744999999997</v>
      </c>
      <c r="G1501">
        <v>0</v>
      </c>
      <c r="H1501">
        <v>0</v>
      </c>
      <c r="I1501" t="s">
        <v>34</v>
      </c>
      <c r="J1501" t="s">
        <v>28</v>
      </c>
      <c r="K1501" t="s">
        <v>28</v>
      </c>
      <c r="L1501" t="s">
        <v>28</v>
      </c>
      <c r="M1501" t="s">
        <v>28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33</v>
      </c>
      <c r="T1501">
        <v>0</v>
      </c>
      <c r="V1501">
        <v>62</v>
      </c>
      <c r="W1501">
        <v>128</v>
      </c>
    </row>
    <row r="1502" spans="1:23" x14ac:dyDescent="0.25">
      <c r="A1502" t="s">
        <v>553</v>
      </c>
      <c r="C1502" t="s">
        <v>26</v>
      </c>
      <c r="E1502">
        <v>29</v>
      </c>
      <c r="F1502">
        <v>66.310744999999997</v>
      </c>
      <c r="G1502">
        <v>0</v>
      </c>
      <c r="H1502">
        <v>0</v>
      </c>
      <c r="I1502" t="s">
        <v>34</v>
      </c>
      <c r="J1502" t="s">
        <v>28</v>
      </c>
      <c r="K1502" t="s">
        <v>28</v>
      </c>
      <c r="L1502" t="s">
        <v>28</v>
      </c>
      <c r="M1502" t="s">
        <v>28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33</v>
      </c>
      <c r="T1502">
        <v>0</v>
      </c>
      <c r="V1502">
        <v>62</v>
      </c>
      <c r="W1502">
        <v>124</v>
      </c>
    </row>
    <row r="1503" spans="1:23" x14ac:dyDescent="0.25">
      <c r="A1503" t="s">
        <v>553</v>
      </c>
      <c r="C1503" t="s">
        <v>26</v>
      </c>
      <c r="E1503">
        <v>29</v>
      </c>
      <c r="F1503">
        <v>66.310744999999997</v>
      </c>
      <c r="G1503">
        <v>0</v>
      </c>
      <c r="H1503">
        <v>0</v>
      </c>
      <c r="I1503" t="s">
        <v>34</v>
      </c>
      <c r="J1503" t="s">
        <v>28</v>
      </c>
      <c r="K1503" t="s">
        <v>28</v>
      </c>
      <c r="L1503" t="s">
        <v>28</v>
      </c>
      <c r="M1503" t="s">
        <v>28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33</v>
      </c>
      <c r="T1503">
        <v>0</v>
      </c>
      <c r="V1503">
        <v>62</v>
      </c>
      <c r="W1503">
        <v>121</v>
      </c>
    </row>
    <row r="1504" spans="1:23" x14ac:dyDescent="0.25">
      <c r="A1504" t="s">
        <v>553</v>
      </c>
      <c r="C1504" t="s">
        <v>26</v>
      </c>
      <c r="E1504">
        <v>29</v>
      </c>
      <c r="F1504">
        <v>66.310744999999997</v>
      </c>
      <c r="G1504">
        <v>0</v>
      </c>
      <c r="H1504">
        <v>0</v>
      </c>
      <c r="I1504" t="s">
        <v>34</v>
      </c>
      <c r="J1504" t="s">
        <v>28</v>
      </c>
      <c r="K1504" t="s">
        <v>28</v>
      </c>
      <c r="L1504" t="s">
        <v>28</v>
      </c>
      <c r="M1504" t="s">
        <v>28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33</v>
      </c>
      <c r="T1504">
        <v>0</v>
      </c>
      <c r="V1504">
        <v>62</v>
      </c>
      <c r="W1504">
        <v>116</v>
      </c>
    </row>
    <row r="1505" spans="1:23" x14ac:dyDescent="0.25">
      <c r="A1505" t="s">
        <v>553</v>
      </c>
      <c r="C1505" t="s">
        <v>26</v>
      </c>
      <c r="E1505">
        <v>29</v>
      </c>
      <c r="F1505">
        <v>66.310744999999997</v>
      </c>
      <c r="G1505">
        <v>0</v>
      </c>
      <c r="H1505">
        <v>0</v>
      </c>
      <c r="I1505" t="s">
        <v>34</v>
      </c>
      <c r="J1505" t="s">
        <v>28</v>
      </c>
      <c r="K1505" t="s">
        <v>28</v>
      </c>
      <c r="L1505" t="s">
        <v>28</v>
      </c>
      <c r="M1505" t="s">
        <v>28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33</v>
      </c>
      <c r="T1505">
        <v>0</v>
      </c>
      <c r="V1505">
        <v>62</v>
      </c>
      <c r="W1505">
        <v>120</v>
      </c>
    </row>
    <row r="1506" spans="1:23" x14ac:dyDescent="0.25">
      <c r="A1506" t="s">
        <v>553</v>
      </c>
      <c r="C1506" t="s">
        <v>26</v>
      </c>
      <c r="E1506">
        <v>30</v>
      </c>
      <c r="F1506">
        <v>66.310744999999997</v>
      </c>
      <c r="G1506">
        <v>0</v>
      </c>
      <c r="H1506">
        <v>0</v>
      </c>
      <c r="I1506" t="s">
        <v>34</v>
      </c>
      <c r="J1506" t="s">
        <v>28</v>
      </c>
      <c r="K1506" t="s">
        <v>28</v>
      </c>
      <c r="L1506" t="s">
        <v>28</v>
      </c>
      <c r="M1506" t="s">
        <v>28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33</v>
      </c>
      <c r="T1506">
        <v>0</v>
      </c>
      <c r="V1506">
        <v>62</v>
      </c>
      <c r="W1506">
        <v>112</v>
      </c>
    </row>
    <row r="1507" spans="1:23" x14ac:dyDescent="0.25">
      <c r="A1507" t="s">
        <v>553</v>
      </c>
      <c r="C1507" t="s">
        <v>26</v>
      </c>
      <c r="E1507">
        <v>27</v>
      </c>
      <c r="F1507">
        <v>66.310744999999997</v>
      </c>
      <c r="G1507">
        <v>0</v>
      </c>
      <c r="H1507">
        <v>0</v>
      </c>
      <c r="I1507" t="s">
        <v>34</v>
      </c>
      <c r="J1507" t="s">
        <v>96</v>
      </c>
      <c r="K1507" t="s">
        <v>28</v>
      </c>
      <c r="L1507" t="s">
        <v>28</v>
      </c>
      <c r="M1507" t="s">
        <v>28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33</v>
      </c>
      <c r="T1507">
        <v>0</v>
      </c>
      <c r="V1507">
        <v>62</v>
      </c>
      <c r="W1507">
        <v>117</v>
      </c>
    </row>
    <row r="1508" spans="1:23" x14ac:dyDescent="0.25">
      <c r="A1508" t="s">
        <v>553</v>
      </c>
      <c r="C1508" t="s">
        <v>26</v>
      </c>
      <c r="E1508">
        <v>30</v>
      </c>
      <c r="F1508">
        <v>66.310744999999997</v>
      </c>
      <c r="G1508">
        <v>0</v>
      </c>
      <c r="H1508">
        <v>0</v>
      </c>
      <c r="I1508" t="s">
        <v>34</v>
      </c>
      <c r="J1508" t="s">
        <v>28</v>
      </c>
      <c r="K1508" t="s">
        <v>28</v>
      </c>
      <c r="L1508" t="s">
        <v>28</v>
      </c>
      <c r="M1508" t="s">
        <v>28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33</v>
      </c>
      <c r="T1508">
        <v>0</v>
      </c>
    </row>
    <row r="1509" spans="1:23" x14ac:dyDescent="0.25">
      <c r="A1509" t="s">
        <v>288</v>
      </c>
      <c r="C1509" t="s">
        <v>26</v>
      </c>
      <c r="E1509">
        <v>27</v>
      </c>
      <c r="F1509">
        <v>71.86</v>
      </c>
      <c r="G1509">
        <v>0.5</v>
      </c>
      <c r="H1509">
        <v>1</v>
      </c>
      <c r="I1509" t="s">
        <v>289</v>
      </c>
      <c r="J1509" t="s">
        <v>28</v>
      </c>
      <c r="K1509" t="s">
        <v>28</v>
      </c>
      <c r="L1509" t="s">
        <v>28</v>
      </c>
      <c r="M1509" t="s">
        <v>28</v>
      </c>
      <c r="N1509">
        <v>1</v>
      </c>
      <c r="O1509">
        <v>0.5</v>
      </c>
      <c r="P1509">
        <v>0.5</v>
      </c>
      <c r="Q1509">
        <v>0.5</v>
      </c>
      <c r="R1509">
        <v>0</v>
      </c>
      <c r="S1509">
        <v>34</v>
      </c>
      <c r="T1509">
        <v>3.5</v>
      </c>
      <c r="V1509">
        <v>63</v>
      </c>
      <c r="W1509">
        <v>189</v>
      </c>
    </row>
    <row r="1510" spans="1:23" x14ac:dyDescent="0.25">
      <c r="A1510" t="s">
        <v>288</v>
      </c>
      <c r="C1510" t="s">
        <v>26</v>
      </c>
      <c r="E1510">
        <v>25</v>
      </c>
      <c r="F1510">
        <v>71.86</v>
      </c>
      <c r="G1510">
        <v>1</v>
      </c>
      <c r="H1510">
        <v>1</v>
      </c>
      <c r="I1510" t="s">
        <v>289</v>
      </c>
      <c r="J1510" t="s">
        <v>28</v>
      </c>
      <c r="K1510" t="s">
        <v>28</v>
      </c>
      <c r="L1510" t="s">
        <v>28</v>
      </c>
      <c r="M1510" t="s">
        <v>28</v>
      </c>
      <c r="N1510">
        <v>1</v>
      </c>
      <c r="O1510">
        <v>1</v>
      </c>
      <c r="P1510">
        <v>0.5</v>
      </c>
      <c r="Q1510">
        <v>1</v>
      </c>
      <c r="R1510">
        <v>1</v>
      </c>
      <c r="S1510">
        <v>34</v>
      </c>
      <c r="T1510">
        <v>5.5</v>
      </c>
      <c r="V1510">
        <v>62</v>
      </c>
      <c r="W1510">
        <v>207</v>
      </c>
    </row>
    <row r="1511" spans="1:23" x14ac:dyDescent="0.25">
      <c r="A1511" t="s">
        <v>288</v>
      </c>
      <c r="C1511" t="s">
        <v>26</v>
      </c>
      <c r="E1511">
        <v>22</v>
      </c>
      <c r="F1511">
        <v>71.86</v>
      </c>
      <c r="G1511">
        <v>0.5</v>
      </c>
      <c r="H1511">
        <v>1</v>
      </c>
      <c r="I1511" t="s">
        <v>289</v>
      </c>
      <c r="J1511" t="s">
        <v>28</v>
      </c>
      <c r="K1511" t="s">
        <v>28</v>
      </c>
      <c r="L1511" t="s">
        <v>28</v>
      </c>
      <c r="M1511" t="s">
        <v>28</v>
      </c>
      <c r="N1511">
        <v>0.5</v>
      </c>
      <c r="O1511">
        <v>1</v>
      </c>
      <c r="P1511">
        <v>1</v>
      </c>
      <c r="Q1511">
        <v>0.5</v>
      </c>
      <c r="R1511">
        <v>0</v>
      </c>
      <c r="S1511">
        <v>34</v>
      </c>
      <c r="T1511">
        <v>4</v>
      </c>
      <c r="V1511">
        <v>62</v>
      </c>
      <c r="W1511">
        <v>215</v>
      </c>
    </row>
    <row r="1512" spans="1:23" x14ac:dyDescent="0.25">
      <c r="A1512" t="s">
        <v>288</v>
      </c>
      <c r="C1512" t="s">
        <v>26</v>
      </c>
      <c r="E1512">
        <v>20</v>
      </c>
      <c r="F1512">
        <v>71.86</v>
      </c>
      <c r="G1512">
        <v>1</v>
      </c>
      <c r="H1512">
        <v>2</v>
      </c>
      <c r="I1512" t="s">
        <v>289</v>
      </c>
      <c r="J1512" t="s">
        <v>28</v>
      </c>
      <c r="K1512" t="s">
        <v>28</v>
      </c>
      <c r="L1512" t="s">
        <v>28</v>
      </c>
      <c r="M1512" t="s">
        <v>28</v>
      </c>
      <c r="N1512">
        <v>2</v>
      </c>
      <c r="O1512">
        <v>1</v>
      </c>
      <c r="P1512">
        <v>1</v>
      </c>
      <c r="Q1512">
        <v>1</v>
      </c>
      <c r="R1512">
        <v>1</v>
      </c>
      <c r="S1512">
        <v>34</v>
      </c>
      <c r="T1512">
        <v>8</v>
      </c>
      <c r="V1512">
        <v>62</v>
      </c>
      <c r="W1512">
        <v>215</v>
      </c>
    </row>
    <row r="1513" spans="1:23" x14ac:dyDescent="0.25">
      <c r="A1513" t="s">
        <v>288</v>
      </c>
      <c r="C1513" t="s">
        <v>26</v>
      </c>
      <c r="E1513">
        <v>27</v>
      </c>
      <c r="F1513">
        <v>71.86</v>
      </c>
      <c r="G1513">
        <v>1</v>
      </c>
      <c r="H1513">
        <v>2</v>
      </c>
      <c r="I1513" t="s">
        <v>289</v>
      </c>
      <c r="J1513" t="s">
        <v>28</v>
      </c>
      <c r="K1513" t="s">
        <v>28</v>
      </c>
      <c r="L1513" t="s">
        <v>28</v>
      </c>
      <c r="M1513" t="s">
        <v>28</v>
      </c>
      <c r="N1513">
        <v>1</v>
      </c>
      <c r="O1513">
        <v>2</v>
      </c>
      <c r="P1513">
        <v>2</v>
      </c>
      <c r="Q1513">
        <v>0.5</v>
      </c>
      <c r="R1513">
        <v>1</v>
      </c>
      <c r="S1513">
        <v>34</v>
      </c>
      <c r="T1513">
        <v>8.5</v>
      </c>
      <c r="V1513">
        <v>62</v>
      </c>
      <c r="W1513">
        <v>212</v>
      </c>
    </row>
    <row r="1514" spans="1:23" x14ac:dyDescent="0.25">
      <c r="A1514" t="s">
        <v>288</v>
      </c>
      <c r="C1514" t="s">
        <v>26</v>
      </c>
      <c r="E1514">
        <v>12</v>
      </c>
      <c r="F1514">
        <v>71.86</v>
      </c>
      <c r="G1514">
        <v>2</v>
      </c>
      <c r="H1514">
        <v>3</v>
      </c>
      <c r="I1514" t="s">
        <v>289</v>
      </c>
      <c r="J1514" t="s">
        <v>28</v>
      </c>
      <c r="K1514" t="s">
        <v>28</v>
      </c>
      <c r="L1514" t="s">
        <v>28</v>
      </c>
      <c r="M1514" t="s">
        <v>28</v>
      </c>
      <c r="N1514">
        <v>2</v>
      </c>
      <c r="O1514">
        <v>3</v>
      </c>
      <c r="P1514">
        <v>2</v>
      </c>
      <c r="Q1514">
        <v>2</v>
      </c>
      <c r="R1514">
        <v>2</v>
      </c>
      <c r="S1514">
        <v>34</v>
      </c>
      <c r="T1514">
        <v>14</v>
      </c>
      <c r="V1514">
        <v>63</v>
      </c>
      <c r="W1514">
        <v>219</v>
      </c>
    </row>
    <row r="1515" spans="1:23" x14ac:dyDescent="0.25">
      <c r="A1515" t="s">
        <v>556</v>
      </c>
      <c r="C1515" t="s">
        <v>26</v>
      </c>
      <c r="E1515">
        <v>30</v>
      </c>
      <c r="F1515">
        <v>56.681725</v>
      </c>
      <c r="G1515">
        <v>0</v>
      </c>
      <c r="H1515">
        <v>0</v>
      </c>
      <c r="I1515" t="s">
        <v>34</v>
      </c>
      <c r="J1515" t="s">
        <v>28</v>
      </c>
      <c r="K1515" t="s">
        <v>28</v>
      </c>
      <c r="L1515" t="s">
        <v>28</v>
      </c>
      <c r="M1515" t="s">
        <v>28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33</v>
      </c>
      <c r="T1515">
        <v>0</v>
      </c>
      <c r="V1515">
        <v>60</v>
      </c>
      <c r="W1515">
        <v>131</v>
      </c>
    </row>
    <row r="1516" spans="1:23" x14ac:dyDescent="0.25">
      <c r="A1516" t="s">
        <v>556</v>
      </c>
      <c r="C1516" t="s">
        <v>26</v>
      </c>
      <c r="E1516">
        <v>30</v>
      </c>
      <c r="F1516">
        <v>56.681725</v>
      </c>
      <c r="G1516">
        <v>0</v>
      </c>
      <c r="H1516">
        <v>0</v>
      </c>
      <c r="I1516" t="s">
        <v>34</v>
      </c>
      <c r="J1516" t="s">
        <v>28</v>
      </c>
      <c r="K1516" t="s">
        <v>28</v>
      </c>
      <c r="L1516" t="s">
        <v>28</v>
      </c>
      <c r="M1516" t="s">
        <v>28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33</v>
      </c>
      <c r="T1516">
        <v>0</v>
      </c>
      <c r="V1516">
        <v>60</v>
      </c>
      <c r="W1516">
        <v>143</v>
      </c>
    </row>
    <row r="1517" spans="1:23" x14ac:dyDescent="0.25">
      <c r="A1517" t="s">
        <v>594</v>
      </c>
      <c r="C1517" t="s">
        <v>26</v>
      </c>
      <c r="E1517">
        <v>30</v>
      </c>
      <c r="F1517">
        <v>82.516080000000002</v>
      </c>
      <c r="G1517">
        <v>0</v>
      </c>
      <c r="H1517">
        <v>0</v>
      </c>
      <c r="I1517" t="s">
        <v>34</v>
      </c>
      <c r="J1517" t="s">
        <v>42</v>
      </c>
      <c r="K1517" t="s">
        <v>28</v>
      </c>
      <c r="L1517" t="s">
        <v>28</v>
      </c>
      <c r="M1517" t="s">
        <v>28</v>
      </c>
      <c r="N1517">
        <v>0</v>
      </c>
      <c r="O1517">
        <v>0.5</v>
      </c>
      <c r="P1517">
        <v>0</v>
      </c>
      <c r="Q1517">
        <v>0</v>
      </c>
      <c r="R1517">
        <v>0</v>
      </c>
      <c r="S1517">
        <v>33</v>
      </c>
      <c r="T1517">
        <v>0.5</v>
      </c>
      <c r="V1517">
        <v>60</v>
      </c>
      <c r="W1517">
        <v>114</v>
      </c>
    </row>
    <row r="1518" spans="1:23" x14ac:dyDescent="0.25">
      <c r="A1518" t="s">
        <v>594</v>
      </c>
      <c r="C1518" t="s">
        <v>26</v>
      </c>
      <c r="E1518">
        <v>28</v>
      </c>
      <c r="F1518">
        <v>82.516080000000002</v>
      </c>
      <c r="G1518">
        <v>0</v>
      </c>
      <c r="H1518">
        <v>0</v>
      </c>
      <c r="I1518" t="s">
        <v>34</v>
      </c>
      <c r="J1518" t="s">
        <v>28</v>
      </c>
      <c r="K1518" t="s">
        <v>28</v>
      </c>
      <c r="L1518" t="s">
        <v>28</v>
      </c>
      <c r="M1518" t="s">
        <v>28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33</v>
      </c>
      <c r="T1518">
        <v>0</v>
      </c>
      <c r="V1518">
        <v>60</v>
      </c>
      <c r="W1518">
        <v>105</v>
      </c>
    </row>
    <row r="1519" spans="1:23" x14ac:dyDescent="0.25">
      <c r="A1519" t="s">
        <v>594</v>
      </c>
      <c r="C1519" t="s">
        <v>26</v>
      </c>
      <c r="E1519">
        <v>29</v>
      </c>
      <c r="F1519">
        <v>82.516080000000002</v>
      </c>
      <c r="G1519">
        <v>0</v>
      </c>
      <c r="H1519">
        <v>0</v>
      </c>
      <c r="I1519" t="s">
        <v>34</v>
      </c>
      <c r="J1519" t="s">
        <v>28</v>
      </c>
      <c r="K1519" t="s">
        <v>28</v>
      </c>
      <c r="L1519" t="s">
        <v>28</v>
      </c>
      <c r="M1519" t="s">
        <v>28</v>
      </c>
      <c r="N1519">
        <v>0</v>
      </c>
      <c r="O1519">
        <v>0.5</v>
      </c>
      <c r="P1519">
        <v>0</v>
      </c>
      <c r="Q1519">
        <v>0</v>
      </c>
      <c r="R1519">
        <v>0</v>
      </c>
      <c r="S1519">
        <v>33</v>
      </c>
      <c r="T1519">
        <v>0.5</v>
      </c>
      <c r="V1519">
        <v>61</v>
      </c>
      <c r="W1519">
        <v>99</v>
      </c>
    </row>
    <row r="1520" spans="1:23" x14ac:dyDescent="0.25">
      <c r="A1520" t="s">
        <v>566</v>
      </c>
      <c r="C1520" t="s">
        <v>26</v>
      </c>
      <c r="E1520">
        <v>30</v>
      </c>
      <c r="F1520">
        <v>82.798079999999999</v>
      </c>
      <c r="G1520">
        <v>0</v>
      </c>
      <c r="H1520">
        <v>0</v>
      </c>
      <c r="I1520" t="s">
        <v>34</v>
      </c>
      <c r="J1520" t="s">
        <v>245</v>
      </c>
      <c r="K1520" t="s">
        <v>28</v>
      </c>
      <c r="L1520" t="s">
        <v>28</v>
      </c>
      <c r="M1520" t="s">
        <v>28</v>
      </c>
      <c r="N1520">
        <v>0</v>
      </c>
      <c r="O1520">
        <v>0.5</v>
      </c>
      <c r="P1520">
        <v>0</v>
      </c>
      <c r="Q1520">
        <v>0</v>
      </c>
      <c r="R1520">
        <v>0</v>
      </c>
      <c r="S1520">
        <v>34</v>
      </c>
      <c r="T1520">
        <v>0.5</v>
      </c>
      <c r="V1520">
        <v>65</v>
      </c>
      <c r="W1520">
        <v>162</v>
      </c>
    </row>
    <row r="1521" spans="1:23" x14ac:dyDescent="0.25">
      <c r="A1521" t="s">
        <v>566</v>
      </c>
      <c r="C1521" t="s">
        <v>26</v>
      </c>
      <c r="E1521">
        <v>29</v>
      </c>
      <c r="F1521">
        <v>82.798079999999999</v>
      </c>
      <c r="G1521">
        <v>0</v>
      </c>
      <c r="H1521">
        <v>0</v>
      </c>
      <c r="I1521" t="s">
        <v>34</v>
      </c>
      <c r="J1521" t="s">
        <v>245</v>
      </c>
      <c r="K1521" t="s">
        <v>35</v>
      </c>
      <c r="L1521" t="s">
        <v>28</v>
      </c>
      <c r="M1521" t="s">
        <v>28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34</v>
      </c>
      <c r="T1521">
        <v>0</v>
      </c>
      <c r="V1521">
        <v>65</v>
      </c>
      <c r="W1521">
        <v>150</v>
      </c>
    </row>
    <row r="1522" spans="1:23" x14ac:dyDescent="0.25">
      <c r="A1522" t="s">
        <v>566</v>
      </c>
      <c r="C1522" t="s">
        <v>26</v>
      </c>
      <c r="E1522">
        <v>29</v>
      </c>
      <c r="F1522">
        <v>82.798079999999999</v>
      </c>
      <c r="G1522">
        <v>0</v>
      </c>
      <c r="H1522">
        <v>0</v>
      </c>
      <c r="I1522" t="s">
        <v>34</v>
      </c>
      <c r="J1522" t="s">
        <v>245</v>
      </c>
      <c r="K1522" t="s">
        <v>28</v>
      </c>
      <c r="L1522" t="s">
        <v>28</v>
      </c>
      <c r="M1522" t="s">
        <v>28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34</v>
      </c>
      <c r="T1522">
        <v>0</v>
      </c>
      <c r="V1522">
        <v>65</v>
      </c>
      <c r="W1522">
        <v>139</v>
      </c>
    </row>
    <row r="1523" spans="1:23" x14ac:dyDescent="0.25">
      <c r="A1523" t="s">
        <v>566</v>
      </c>
      <c r="C1523" t="s">
        <v>26</v>
      </c>
      <c r="E1523">
        <v>29</v>
      </c>
      <c r="F1523">
        <v>82.798079999999999</v>
      </c>
      <c r="G1523">
        <v>0</v>
      </c>
      <c r="H1523">
        <v>0.5</v>
      </c>
      <c r="I1523" t="s">
        <v>34</v>
      </c>
      <c r="J1523" t="s">
        <v>28</v>
      </c>
      <c r="K1523" t="s">
        <v>28</v>
      </c>
      <c r="L1523" t="s">
        <v>28</v>
      </c>
      <c r="M1523" t="s">
        <v>28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34</v>
      </c>
      <c r="T1523">
        <v>0.5</v>
      </c>
      <c r="V1523">
        <v>64</v>
      </c>
      <c r="W1523">
        <v>143</v>
      </c>
    </row>
    <row r="1524" spans="1:23" x14ac:dyDescent="0.25">
      <c r="A1524" t="s">
        <v>566</v>
      </c>
      <c r="C1524" t="s">
        <v>26</v>
      </c>
      <c r="E1524">
        <v>29</v>
      </c>
      <c r="F1524">
        <v>82.798079999999999</v>
      </c>
      <c r="G1524">
        <v>0.5</v>
      </c>
      <c r="H1524">
        <v>0.5</v>
      </c>
      <c r="I1524" t="s">
        <v>327</v>
      </c>
      <c r="J1524" t="s">
        <v>41</v>
      </c>
      <c r="K1524" t="s">
        <v>28</v>
      </c>
      <c r="L1524" t="s">
        <v>28</v>
      </c>
      <c r="M1524" t="s">
        <v>28</v>
      </c>
      <c r="N1524">
        <v>0.5</v>
      </c>
      <c r="O1524">
        <v>0.5</v>
      </c>
      <c r="P1524">
        <v>0.5</v>
      </c>
      <c r="Q1524">
        <v>0.5</v>
      </c>
      <c r="R1524">
        <v>0</v>
      </c>
      <c r="S1524">
        <v>34</v>
      </c>
      <c r="T1524">
        <v>2.5</v>
      </c>
      <c r="V1524">
        <v>63</v>
      </c>
      <c r="W1524">
        <v>144</v>
      </c>
    </row>
    <row r="1525" spans="1:23" x14ac:dyDescent="0.25">
      <c r="A1525" t="s">
        <v>566</v>
      </c>
      <c r="C1525" t="s">
        <v>26</v>
      </c>
      <c r="E1525">
        <v>28</v>
      </c>
      <c r="F1525">
        <v>82.798079999999999</v>
      </c>
      <c r="G1525">
        <v>0.5</v>
      </c>
      <c r="H1525">
        <v>1</v>
      </c>
      <c r="I1525" t="s">
        <v>327</v>
      </c>
      <c r="J1525" t="s">
        <v>28</v>
      </c>
      <c r="K1525" t="s">
        <v>28</v>
      </c>
      <c r="L1525" t="s">
        <v>28</v>
      </c>
      <c r="M1525" t="s">
        <v>28</v>
      </c>
      <c r="N1525">
        <v>0.5</v>
      </c>
      <c r="O1525">
        <v>1</v>
      </c>
      <c r="P1525">
        <v>1</v>
      </c>
      <c r="Q1525">
        <v>0.5</v>
      </c>
      <c r="R1525">
        <v>0</v>
      </c>
      <c r="S1525">
        <v>34</v>
      </c>
      <c r="T1525">
        <v>4</v>
      </c>
      <c r="V1525">
        <v>62</v>
      </c>
      <c r="W1525">
        <v>142</v>
      </c>
    </row>
    <row r="1526" spans="1:23" x14ac:dyDescent="0.25">
      <c r="A1526" t="s">
        <v>566</v>
      </c>
      <c r="C1526" t="s">
        <v>26</v>
      </c>
      <c r="E1526">
        <v>28</v>
      </c>
      <c r="F1526">
        <v>82.798079999999999</v>
      </c>
      <c r="G1526">
        <v>0.5</v>
      </c>
      <c r="H1526">
        <v>1</v>
      </c>
      <c r="I1526" t="s">
        <v>327</v>
      </c>
      <c r="J1526" t="s">
        <v>245</v>
      </c>
      <c r="K1526" t="s">
        <v>41</v>
      </c>
      <c r="L1526" t="s">
        <v>28</v>
      </c>
      <c r="M1526" t="s">
        <v>28</v>
      </c>
      <c r="N1526">
        <v>0.5</v>
      </c>
      <c r="O1526">
        <v>1</v>
      </c>
      <c r="P1526">
        <v>0.5</v>
      </c>
      <c r="Q1526">
        <v>0.5</v>
      </c>
      <c r="R1526">
        <v>0</v>
      </c>
      <c r="S1526">
        <v>34</v>
      </c>
      <c r="T1526">
        <v>3.5</v>
      </c>
      <c r="V1526">
        <v>62</v>
      </c>
      <c r="W1526">
        <v>139</v>
      </c>
    </row>
    <row r="1527" spans="1:23" x14ac:dyDescent="0.25">
      <c r="A1527" t="s">
        <v>566</v>
      </c>
      <c r="C1527" t="s">
        <v>26</v>
      </c>
      <c r="E1527">
        <v>27</v>
      </c>
      <c r="F1527">
        <v>82.798079999999999</v>
      </c>
      <c r="G1527">
        <v>1</v>
      </c>
      <c r="H1527">
        <v>2</v>
      </c>
      <c r="I1527" t="s">
        <v>327</v>
      </c>
      <c r="J1527" t="s">
        <v>706</v>
      </c>
      <c r="K1527" t="s">
        <v>28</v>
      </c>
      <c r="L1527" t="s">
        <v>28</v>
      </c>
      <c r="M1527" t="s">
        <v>28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34</v>
      </c>
      <c r="T1527">
        <v>7</v>
      </c>
      <c r="V1527">
        <v>63</v>
      </c>
      <c r="W1527">
        <v>133</v>
      </c>
    </row>
    <row r="1528" spans="1:23" x14ac:dyDescent="0.25">
      <c r="A1528" t="s">
        <v>1136</v>
      </c>
      <c r="C1528" t="s">
        <v>26</v>
      </c>
      <c r="E1528">
        <v>27</v>
      </c>
      <c r="F1528">
        <v>88.689940000000007</v>
      </c>
      <c r="G1528">
        <v>0</v>
      </c>
      <c r="H1528">
        <v>0</v>
      </c>
      <c r="I1528" t="s">
        <v>34</v>
      </c>
      <c r="J1528" t="s">
        <v>28</v>
      </c>
      <c r="K1528" t="s">
        <v>28</v>
      </c>
      <c r="L1528" t="s">
        <v>28</v>
      </c>
      <c r="M1528" t="s">
        <v>28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34</v>
      </c>
      <c r="T1528">
        <v>0</v>
      </c>
      <c r="V1528">
        <v>59</v>
      </c>
      <c r="W1528">
        <v>106</v>
      </c>
    </row>
    <row r="1529" spans="1:23" x14ac:dyDescent="0.25">
      <c r="A1529" t="s">
        <v>1136</v>
      </c>
      <c r="C1529" t="s">
        <v>26</v>
      </c>
      <c r="E1529">
        <v>30</v>
      </c>
      <c r="F1529">
        <v>88.689940000000007</v>
      </c>
      <c r="G1529">
        <v>0</v>
      </c>
      <c r="H1529">
        <v>0</v>
      </c>
      <c r="I1529" t="s">
        <v>34</v>
      </c>
      <c r="J1529" t="s">
        <v>28</v>
      </c>
      <c r="K1529" t="s">
        <v>28</v>
      </c>
      <c r="L1529" t="s">
        <v>28</v>
      </c>
      <c r="M1529" t="s">
        <v>28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34</v>
      </c>
      <c r="T1529">
        <v>0</v>
      </c>
      <c r="V1529">
        <v>58</v>
      </c>
      <c r="W1529">
        <v>100</v>
      </c>
    </row>
    <row r="1530" spans="1:23" x14ac:dyDescent="0.25">
      <c r="A1530" t="s">
        <v>1136</v>
      </c>
      <c r="C1530" t="s">
        <v>26</v>
      </c>
      <c r="E1530">
        <v>29</v>
      </c>
      <c r="F1530">
        <v>88.689940000000007</v>
      </c>
      <c r="G1530">
        <v>0</v>
      </c>
      <c r="H1530">
        <v>0</v>
      </c>
      <c r="I1530" t="s">
        <v>34</v>
      </c>
      <c r="J1530" t="s">
        <v>28</v>
      </c>
      <c r="K1530" t="s">
        <v>28</v>
      </c>
      <c r="L1530" t="s">
        <v>28</v>
      </c>
      <c r="M1530" t="s">
        <v>28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34</v>
      </c>
      <c r="T1530">
        <v>0</v>
      </c>
      <c r="V1530">
        <v>58</v>
      </c>
      <c r="W1530">
        <v>94</v>
      </c>
    </row>
    <row r="1531" spans="1:23" x14ac:dyDescent="0.25">
      <c r="A1531" t="s">
        <v>1136</v>
      </c>
      <c r="C1531" t="s">
        <v>26</v>
      </c>
      <c r="E1531">
        <v>30</v>
      </c>
      <c r="F1531">
        <v>88.689940000000007</v>
      </c>
      <c r="G1531">
        <v>0</v>
      </c>
      <c r="H1531">
        <v>0</v>
      </c>
      <c r="I1531" t="s">
        <v>34</v>
      </c>
      <c r="J1531" t="s">
        <v>28</v>
      </c>
      <c r="K1531" t="s">
        <v>28</v>
      </c>
      <c r="L1531" t="s">
        <v>28</v>
      </c>
      <c r="M1531" t="s">
        <v>28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34</v>
      </c>
      <c r="T1531">
        <v>0</v>
      </c>
    </row>
    <row r="1532" spans="1:23" x14ac:dyDescent="0.25">
      <c r="A1532" t="s">
        <v>754</v>
      </c>
      <c r="C1532" t="s">
        <v>26</v>
      </c>
      <c r="E1532">
        <v>30</v>
      </c>
      <c r="F1532">
        <v>49.059547000000002</v>
      </c>
      <c r="G1532">
        <v>0</v>
      </c>
      <c r="H1532">
        <v>0</v>
      </c>
      <c r="I1532" t="s">
        <v>34</v>
      </c>
      <c r="J1532" t="s">
        <v>28</v>
      </c>
      <c r="K1532" t="s">
        <v>28</v>
      </c>
      <c r="L1532" t="s">
        <v>28</v>
      </c>
      <c r="M1532" t="s">
        <v>28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33</v>
      </c>
      <c r="T1532">
        <v>0</v>
      </c>
      <c r="W1532">
        <v>119</v>
      </c>
    </row>
    <row r="1533" spans="1:23" x14ac:dyDescent="0.25">
      <c r="A1533" t="s">
        <v>754</v>
      </c>
      <c r="C1533" t="s">
        <v>26</v>
      </c>
      <c r="E1533">
        <v>30</v>
      </c>
      <c r="F1533">
        <v>49.059547000000002</v>
      </c>
      <c r="G1533">
        <v>0</v>
      </c>
      <c r="H1533">
        <v>0</v>
      </c>
      <c r="I1533" t="s">
        <v>34</v>
      </c>
      <c r="J1533" t="s">
        <v>28</v>
      </c>
      <c r="K1533" t="s">
        <v>28</v>
      </c>
      <c r="L1533" t="s">
        <v>28</v>
      </c>
      <c r="M1533" t="s">
        <v>28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33</v>
      </c>
      <c r="T1533">
        <v>0</v>
      </c>
      <c r="V1533">
        <v>62</v>
      </c>
      <c r="W1533">
        <v>116</v>
      </c>
    </row>
    <row r="1534" spans="1:23" x14ac:dyDescent="0.25">
      <c r="A1534" t="s">
        <v>754</v>
      </c>
      <c r="C1534" t="s">
        <v>26</v>
      </c>
      <c r="E1534">
        <v>30</v>
      </c>
      <c r="F1534">
        <v>49.059547000000002</v>
      </c>
      <c r="G1534">
        <v>0</v>
      </c>
      <c r="H1534">
        <v>0</v>
      </c>
      <c r="I1534" t="s">
        <v>34</v>
      </c>
      <c r="J1534" t="s">
        <v>28</v>
      </c>
      <c r="K1534" t="s">
        <v>28</v>
      </c>
      <c r="L1534" t="s">
        <v>28</v>
      </c>
      <c r="M1534" t="s">
        <v>28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33</v>
      </c>
      <c r="T1534">
        <v>0</v>
      </c>
      <c r="V1534">
        <v>62</v>
      </c>
      <c r="W1534">
        <v>121</v>
      </c>
    </row>
    <row r="1535" spans="1:23" x14ac:dyDescent="0.25">
      <c r="A1535" t="s">
        <v>812</v>
      </c>
      <c r="C1535" t="s">
        <v>26</v>
      </c>
      <c r="E1535">
        <v>28</v>
      </c>
      <c r="F1535">
        <v>79.145790000000005</v>
      </c>
      <c r="G1535">
        <v>0.5</v>
      </c>
      <c r="H1535">
        <v>0</v>
      </c>
      <c r="I1535" t="s">
        <v>27</v>
      </c>
      <c r="J1535" t="s">
        <v>28</v>
      </c>
      <c r="K1535" t="s">
        <v>28</v>
      </c>
      <c r="L1535" t="s">
        <v>28</v>
      </c>
      <c r="M1535" t="s">
        <v>28</v>
      </c>
      <c r="N1535">
        <v>0.5</v>
      </c>
      <c r="O1535">
        <v>0.5</v>
      </c>
      <c r="P1535">
        <v>0.5</v>
      </c>
      <c r="Q1535">
        <v>0.5</v>
      </c>
      <c r="R1535">
        <v>0</v>
      </c>
      <c r="S1535">
        <v>34</v>
      </c>
      <c r="T1535">
        <v>2</v>
      </c>
      <c r="V1535">
        <v>62</v>
      </c>
      <c r="W1535">
        <v>121</v>
      </c>
    </row>
    <row r="1536" spans="1:23" x14ac:dyDescent="0.25">
      <c r="A1536" t="s">
        <v>812</v>
      </c>
      <c r="C1536" t="s">
        <v>26</v>
      </c>
      <c r="E1536">
        <v>27</v>
      </c>
      <c r="F1536">
        <v>79.145790000000005</v>
      </c>
      <c r="G1536">
        <v>0.5</v>
      </c>
      <c r="H1536">
        <v>0.5</v>
      </c>
      <c r="I1536" t="s">
        <v>27</v>
      </c>
      <c r="J1536" t="s">
        <v>28</v>
      </c>
      <c r="K1536" t="s">
        <v>28</v>
      </c>
      <c r="L1536" t="s">
        <v>28</v>
      </c>
      <c r="M1536" t="s">
        <v>28</v>
      </c>
      <c r="N1536">
        <v>0.5</v>
      </c>
      <c r="O1536">
        <v>0.5</v>
      </c>
      <c r="P1536">
        <v>0.5</v>
      </c>
      <c r="Q1536">
        <v>0.5</v>
      </c>
      <c r="R1536">
        <v>0</v>
      </c>
      <c r="S1536">
        <v>34</v>
      </c>
      <c r="T1536">
        <v>2.5</v>
      </c>
      <c r="V1536">
        <v>62</v>
      </c>
      <c r="W1536">
        <v>130</v>
      </c>
    </row>
    <row r="1537" spans="1:23" x14ac:dyDescent="0.25">
      <c r="A1537" t="s">
        <v>812</v>
      </c>
      <c r="C1537" t="s">
        <v>26</v>
      </c>
      <c r="E1537">
        <v>26</v>
      </c>
      <c r="F1537">
        <v>79.145790000000005</v>
      </c>
      <c r="G1537">
        <v>0.5</v>
      </c>
      <c r="H1537">
        <v>0.5</v>
      </c>
      <c r="I1537" t="s">
        <v>27</v>
      </c>
      <c r="J1537" t="s">
        <v>28</v>
      </c>
      <c r="K1537" t="s">
        <v>28</v>
      </c>
      <c r="L1537" t="s">
        <v>28</v>
      </c>
      <c r="M1537" t="s">
        <v>28</v>
      </c>
      <c r="N1537">
        <v>0.5</v>
      </c>
      <c r="O1537">
        <v>0.5</v>
      </c>
      <c r="P1537">
        <v>1</v>
      </c>
      <c r="Q1537">
        <v>0.5</v>
      </c>
      <c r="R1537">
        <v>0</v>
      </c>
      <c r="S1537">
        <v>34</v>
      </c>
      <c r="T1537">
        <v>3</v>
      </c>
      <c r="V1537">
        <v>62</v>
      </c>
      <c r="W1537">
        <v>128</v>
      </c>
    </row>
    <row r="1538" spans="1:23" x14ac:dyDescent="0.25">
      <c r="A1538" t="s">
        <v>906</v>
      </c>
      <c r="C1538" t="s">
        <v>26</v>
      </c>
      <c r="E1538">
        <v>27</v>
      </c>
      <c r="F1538">
        <v>74.984260000000006</v>
      </c>
      <c r="G1538">
        <v>0</v>
      </c>
      <c r="H1538">
        <v>0</v>
      </c>
      <c r="I1538" t="s">
        <v>34</v>
      </c>
      <c r="J1538" t="s">
        <v>28</v>
      </c>
      <c r="K1538" t="s">
        <v>28</v>
      </c>
      <c r="L1538" t="s">
        <v>28</v>
      </c>
      <c r="M1538" t="s">
        <v>28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33</v>
      </c>
      <c r="T1538">
        <v>0</v>
      </c>
      <c r="V1538">
        <v>63</v>
      </c>
      <c r="W1538">
        <v>218</v>
      </c>
    </row>
    <row r="1539" spans="1:23" x14ac:dyDescent="0.25">
      <c r="A1539" t="s">
        <v>906</v>
      </c>
      <c r="C1539" t="s">
        <v>26</v>
      </c>
      <c r="E1539">
        <v>29</v>
      </c>
      <c r="F1539">
        <v>74.984260000000006</v>
      </c>
      <c r="G1539">
        <v>0</v>
      </c>
      <c r="H1539">
        <v>0</v>
      </c>
      <c r="I1539" t="s">
        <v>34</v>
      </c>
      <c r="J1539" t="s">
        <v>28</v>
      </c>
      <c r="K1539" t="s">
        <v>28</v>
      </c>
      <c r="L1539" t="s">
        <v>28</v>
      </c>
      <c r="M1539" t="s">
        <v>28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33</v>
      </c>
      <c r="T1539">
        <v>0</v>
      </c>
      <c r="V1539">
        <v>63</v>
      </c>
      <c r="W1539">
        <v>207</v>
      </c>
    </row>
    <row r="1540" spans="1:23" x14ac:dyDescent="0.25">
      <c r="A1540" t="s">
        <v>906</v>
      </c>
      <c r="C1540" t="s">
        <v>26</v>
      </c>
      <c r="E1540">
        <v>26</v>
      </c>
      <c r="F1540">
        <v>74.984260000000006</v>
      </c>
      <c r="G1540">
        <v>0</v>
      </c>
      <c r="H1540">
        <v>0</v>
      </c>
      <c r="I1540" t="s">
        <v>34</v>
      </c>
      <c r="J1540" t="s">
        <v>28</v>
      </c>
      <c r="K1540" t="s">
        <v>28</v>
      </c>
      <c r="L1540" t="s">
        <v>28</v>
      </c>
      <c r="M1540" t="s">
        <v>28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33</v>
      </c>
      <c r="T1540">
        <v>0</v>
      </c>
    </row>
    <row r="1541" spans="1:23" x14ac:dyDescent="0.25">
      <c r="A1541" t="s">
        <v>1106</v>
      </c>
      <c r="C1541" t="s">
        <v>26</v>
      </c>
      <c r="E1541">
        <v>30</v>
      </c>
      <c r="F1541">
        <v>56.106777000000001</v>
      </c>
      <c r="G1541">
        <v>0</v>
      </c>
      <c r="H1541">
        <v>0</v>
      </c>
      <c r="I1541" t="s">
        <v>34</v>
      </c>
      <c r="J1541" t="s">
        <v>35</v>
      </c>
      <c r="K1541" t="s">
        <v>28</v>
      </c>
      <c r="L1541" t="s">
        <v>28</v>
      </c>
      <c r="M1541" t="s">
        <v>28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34</v>
      </c>
      <c r="T1541">
        <v>0</v>
      </c>
      <c r="V1541">
        <v>66</v>
      </c>
      <c r="W1541">
        <v>196</v>
      </c>
    </row>
    <row r="1542" spans="1:23" x14ac:dyDescent="0.25">
      <c r="A1542" t="s">
        <v>710</v>
      </c>
      <c r="C1542" t="s">
        <v>26</v>
      </c>
      <c r="E1542">
        <v>29</v>
      </c>
      <c r="F1542">
        <v>85.316909999999993</v>
      </c>
      <c r="G1542">
        <v>0</v>
      </c>
      <c r="H1542">
        <v>0</v>
      </c>
      <c r="I1542" t="s">
        <v>34</v>
      </c>
      <c r="J1542" t="s">
        <v>28</v>
      </c>
      <c r="K1542" t="s">
        <v>28</v>
      </c>
      <c r="L1542" t="s">
        <v>28</v>
      </c>
      <c r="M1542" t="s">
        <v>28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33</v>
      </c>
      <c r="T1542">
        <v>0</v>
      </c>
      <c r="V1542">
        <v>66</v>
      </c>
      <c r="W1542">
        <v>149</v>
      </c>
    </row>
    <row r="1543" spans="1:23" x14ac:dyDescent="0.25">
      <c r="A1543" t="s">
        <v>710</v>
      </c>
      <c r="C1543" t="s">
        <v>26</v>
      </c>
      <c r="E1543">
        <v>29</v>
      </c>
      <c r="F1543">
        <v>85.316909999999993</v>
      </c>
      <c r="G1543">
        <v>0</v>
      </c>
      <c r="H1543">
        <v>0</v>
      </c>
      <c r="I1543" t="s">
        <v>34</v>
      </c>
      <c r="J1543" t="s">
        <v>28</v>
      </c>
      <c r="K1543" t="s">
        <v>28</v>
      </c>
      <c r="L1543" t="s">
        <v>28</v>
      </c>
      <c r="M1543" t="s">
        <v>28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33</v>
      </c>
      <c r="T1543">
        <v>0</v>
      </c>
      <c r="V1543">
        <v>65</v>
      </c>
      <c r="W1543">
        <v>147</v>
      </c>
    </row>
    <row r="1544" spans="1:23" x14ac:dyDescent="0.25">
      <c r="A1544" t="s">
        <v>710</v>
      </c>
      <c r="C1544" t="s">
        <v>26</v>
      </c>
      <c r="E1544">
        <v>27</v>
      </c>
      <c r="F1544">
        <v>85.316909999999993</v>
      </c>
      <c r="G1544">
        <v>0</v>
      </c>
      <c r="H1544">
        <v>0</v>
      </c>
      <c r="I1544" t="s">
        <v>34</v>
      </c>
      <c r="J1544" t="s">
        <v>28</v>
      </c>
      <c r="K1544" t="s">
        <v>28</v>
      </c>
      <c r="L1544" t="s">
        <v>28</v>
      </c>
      <c r="M1544" t="s">
        <v>28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33</v>
      </c>
      <c r="T1544">
        <v>0</v>
      </c>
      <c r="V1544">
        <v>65</v>
      </c>
      <c r="W1544">
        <v>147</v>
      </c>
    </row>
    <row r="1545" spans="1:23" x14ac:dyDescent="0.25">
      <c r="A1545" t="s">
        <v>710</v>
      </c>
      <c r="C1545" t="s">
        <v>26</v>
      </c>
      <c r="E1545">
        <v>28</v>
      </c>
      <c r="F1545">
        <v>85.316909999999993</v>
      </c>
      <c r="G1545">
        <v>0</v>
      </c>
      <c r="H1545">
        <v>0</v>
      </c>
      <c r="I1545" t="s">
        <v>34</v>
      </c>
      <c r="J1545" t="s">
        <v>28</v>
      </c>
      <c r="K1545" t="s">
        <v>28</v>
      </c>
      <c r="L1545" t="s">
        <v>28</v>
      </c>
      <c r="M1545" t="s">
        <v>28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33</v>
      </c>
      <c r="T1545">
        <v>0</v>
      </c>
      <c r="V1545">
        <v>64</v>
      </c>
      <c r="W1545">
        <v>146</v>
      </c>
    </row>
    <row r="1546" spans="1:23" x14ac:dyDescent="0.25">
      <c r="A1546" t="s">
        <v>710</v>
      </c>
      <c r="C1546" t="s">
        <v>26</v>
      </c>
      <c r="E1546">
        <v>26</v>
      </c>
      <c r="F1546">
        <v>85.316909999999993</v>
      </c>
      <c r="G1546">
        <v>0</v>
      </c>
      <c r="H1546">
        <v>0</v>
      </c>
      <c r="I1546" t="s">
        <v>34</v>
      </c>
      <c r="J1546" t="s">
        <v>28</v>
      </c>
      <c r="K1546" t="s">
        <v>28</v>
      </c>
      <c r="L1546" t="s">
        <v>28</v>
      </c>
      <c r="M1546" t="s">
        <v>28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33</v>
      </c>
      <c r="T1546">
        <v>0</v>
      </c>
      <c r="V1546">
        <v>63</v>
      </c>
      <c r="W1546">
        <v>133</v>
      </c>
    </row>
    <row r="1547" spans="1:23" x14ac:dyDescent="0.25">
      <c r="A1547" t="s">
        <v>404</v>
      </c>
      <c r="C1547" t="s">
        <v>26</v>
      </c>
      <c r="E1547">
        <v>30</v>
      </c>
      <c r="F1547">
        <v>58.17933</v>
      </c>
      <c r="G1547">
        <v>0</v>
      </c>
      <c r="H1547">
        <v>0</v>
      </c>
      <c r="I1547" t="s">
        <v>34</v>
      </c>
      <c r="J1547" t="s">
        <v>38</v>
      </c>
      <c r="K1547" t="s">
        <v>28</v>
      </c>
      <c r="L1547" t="s">
        <v>28</v>
      </c>
      <c r="M1547" t="s">
        <v>28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33</v>
      </c>
      <c r="T1547">
        <v>0</v>
      </c>
      <c r="W1547">
        <v>131</v>
      </c>
    </row>
    <row r="1548" spans="1:23" x14ac:dyDescent="0.25">
      <c r="A1548" t="s">
        <v>404</v>
      </c>
      <c r="C1548" t="s">
        <v>26</v>
      </c>
      <c r="E1548">
        <v>30</v>
      </c>
      <c r="F1548">
        <v>58.17933</v>
      </c>
      <c r="G1548">
        <v>0</v>
      </c>
      <c r="H1548">
        <v>0</v>
      </c>
      <c r="I1548" t="s">
        <v>34</v>
      </c>
      <c r="J1548" t="s">
        <v>28</v>
      </c>
      <c r="K1548" t="s">
        <v>28</v>
      </c>
      <c r="L1548" t="s">
        <v>28</v>
      </c>
      <c r="M1548" t="s">
        <v>28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33</v>
      </c>
      <c r="T1548">
        <v>0</v>
      </c>
      <c r="W1548">
        <v>133</v>
      </c>
    </row>
    <row r="1549" spans="1:23" x14ac:dyDescent="0.25">
      <c r="A1549" t="s">
        <v>404</v>
      </c>
      <c r="C1549" t="s">
        <v>26</v>
      </c>
      <c r="E1549">
        <v>30</v>
      </c>
      <c r="F1549">
        <v>58.17933</v>
      </c>
      <c r="G1549">
        <v>0</v>
      </c>
      <c r="H1549">
        <v>0</v>
      </c>
      <c r="I1549" t="s">
        <v>34</v>
      </c>
      <c r="J1549" t="s">
        <v>28</v>
      </c>
      <c r="K1549" t="s">
        <v>28</v>
      </c>
      <c r="L1549" t="s">
        <v>28</v>
      </c>
      <c r="M1549" t="s">
        <v>28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33</v>
      </c>
      <c r="T1549">
        <v>0</v>
      </c>
      <c r="W1549">
        <v>133</v>
      </c>
    </row>
    <row r="1550" spans="1:23" x14ac:dyDescent="0.25">
      <c r="A1550" t="s">
        <v>404</v>
      </c>
      <c r="C1550" t="s">
        <v>26</v>
      </c>
      <c r="E1550">
        <v>29</v>
      </c>
      <c r="F1550">
        <v>58.17933</v>
      </c>
      <c r="G1550">
        <v>0</v>
      </c>
      <c r="H1550">
        <v>0</v>
      </c>
      <c r="I1550" t="s">
        <v>34</v>
      </c>
      <c r="J1550" t="s">
        <v>28</v>
      </c>
      <c r="K1550" t="s">
        <v>28</v>
      </c>
      <c r="L1550" t="s">
        <v>28</v>
      </c>
      <c r="M1550" t="s">
        <v>28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33</v>
      </c>
      <c r="T1550">
        <v>0</v>
      </c>
      <c r="V1550">
        <v>66</v>
      </c>
      <c r="W1550">
        <v>131</v>
      </c>
    </row>
    <row r="1551" spans="1:23" x14ac:dyDescent="0.25">
      <c r="A1551" t="s">
        <v>404</v>
      </c>
      <c r="C1551" t="s">
        <v>26</v>
      </c>
      <c r="E1551">
        <v>30</v>
      </c>
      <c r="F1551">
        <v>58.17933</v>
      </c>
      <c r="G1551">
        <v>0</v>
      </c>
      <c r="H1551">
        <v>0</v>
      </c>
      <c r="I1551" t="s">
        <v>34</v>
      </c>
      <c r="J1551" t="s">
        <v>38</v>
      </c>
      <c r="K1551" t="s">
        <v>28</v>
      </c>
      <c r="L1551" t="s">
        <v>28</v>
      </c>
      <c r="M1551" t="s">
        <v>28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33</v>
      </c>
      <c r="T1551">
        <v>0</v>
      </c>
      <c r="V1551">
        <v>66</v>
      </c>
      <c r="W1551">
        <v>134</v>
      </c>
    </row>
    <row r="1552" spans="1:23" x14ac:dyDescent="0.25">
      <c r="A1552" t="s">
        <v>404</v>
      </c>
      <c r="C1552" t="s">
        <v>26</v>
      </c>
      <c r="E1552">
        <v>29</v>
      </c>
      <c r="F1552">
        <v>58.17933</v>
      </c>
      <c r="G1552">
        <v>0</v>
      </c>
      <c r="H1552">
        <v>0</v>
      </c>
      <c r="I1552" t="s">
        <v>34</v>
      </c>
      <c r="J1552" t="s">
        <v>28</v>
      </c>
      <c r="K1552" t="s">
        <v>28</v>
      </c>
      <c r="L1552" t="s">
        <v>28</v>
      </c>
      <c r="M1552" t="s">
        <v>28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33</v>
      </c>
      <c r="T1552">
        <v>0</v>
      </c>
      <c r="V1552">
        <v>66</v>
      </c>
      <c r="W1552">
        <v>131</v>
      </c>
    </row>
    <row r="1553" spans="1:23" x14ac:dyDescent="0.25">
      <c r="A1553" t="s">
        <v>404</v>
      </c>
      <c r="C1553" t="s">
        <v>26</v>
      </c>
      <c r="E1553">
        <v>30</v>
      </c>
      <c r="F1553">
        <v>58.17933</v>
      </c>
      <c r="G1553">
        <v>0</v>
      </c>
      <c r="H1553">
        <v>0</v>
      </c>
      <c r="I1553" t="s">
        <v>34</v>
      </c>
      <c r="J1553" t="s">
        <v>28</v>
      </c>
      <c r="K1553" t="s">
        <v>28</v>
      </c>
      <c r="L1553" t="s">
        <v>28</v>
      </c>
      <c r="M1553" t="s">
        <v>28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33</v>
      </c>
      <c r="T1553">
        <v>0</v>
      </c>
      <c r="V1553">
        <v>66</v>
      </c>
      <c r="W1553">
        <v>134</v>
      </c>
    </row>
    <row r="1554" spans="1:23" x14ac:dyDescent="0.25">
      <c r="A1554" t="s">
        <v>404</v>
      </c>
      <c r="C1554" t="s">
        <v>26</v>
      </c>
      <c r="E1554">
        <v>30</v>
      </c>
      <c r="F1554">
        <v>58.17933</v>
      </c>
      <c r="G1554">
        <v>0</v>
      </c>
      <c r="H1554">
        <v>0</v>
      </c>
      <c r="I1554" t="s">
        <v>34</v>
      </c>
      <c r="J1554" t="s">
        <v>28</v>
      </c>
      <c r="K1554" t="s">
        <v>28</v>
      </c>
      <c r="L1554" t="s">
        <v>28</v>
      </c>
      <c r="M1554" t="s">
        <v>28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33</v>
      </c>
      <c r="T1554">
        <v>0</v>
      </c>
      <c r="V1554">
        <v>66</v>
      </c>
      <c r="W1554">
        <v>135</v>
      </c>
    </row>
    <row r="1555" spans="1:23" x14ac:dyDescent="0.25">
      <c r="A1555" t="s">
        <v>404</v>
      </c>
      <c r="C1555" t="s">
        <v>26</v>
      </c>
      <c r="E1555">
        <v>30</v>
      </c>
      <c r="F1555">
        <v>58.17933</v>
      </c>
      <c r="G1555">
        <v>0</v>
      </c>
      <c r="H1555">
        <v>0</v>
      </c>
      <c r="I1555" t="s">
        <v>34</v>
      </c>
      <c r="J1555" t="s">
        <v>28</v>
      </c>
      <c r="K1555" t="s">
        <v>28</v>
      </c>
      <c r="L1555" t="s">
        <v>28</v>
      </c>
      <c r="M1555" t="s">
        <v>28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33</v>
      </c>
      <c r="T1555">
        <v>0</v>
      </c>
      <c r="V1555">
        <v>66</v>
      </c>
      <c r="W1555">
        <v>138</v>
      </c>
    </row>
    <row r="1556" spans="1:23" x14ac:dyDescent="0.25">
      <c r="A1556" t="s">
        <v>404</v>
      </c>
      <c r="C1556" t="s">
        <v>26</v>
      </c>
      <c r="E1556">
        <v>30</v>
      </c>
      <c r="F1556">
        <v>58.17933</v>
      </c>
      <c r="G1556">
        <v>0</v>
      </c>
      <c r="H1556">
        <v>0</v>
      </c>
      <c r="I1556" t="s">
        <v>34</v>
      </c>
      <c r="J1556" t="s">
        <v>28</v>
      </c>
      <c r="K1556" t="s">
        <v>28</v>
      </c>
      <c r="L1556" t="s">
        <v>28</v>
      </c>
      <c r="M1556" t="s">
        <v>28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33</v>
      </c>
      <c r="T1556">
        <v>0</v>
      </c>
      <c r="V1556">
        <v>66</v>
      </c>
      <c r="W1556">
        <v>131</v>
      </c>
    </row>
    <row r="1557" spans="1:23" x14ac:dyDescent="0.25">
      <c r="A1557" t="s">
        <v>404</v>
      </c>
      <c r="C1557" t="s">
        <v>26</v>
      </c>
      <c r="E1557">
        <v>30</v>
      </c>
      <c r="F1557">
        <v>58.17933</v>
      </c>
      <c r="G1557">
        <v>0</v>
      </c>
      <c r="H1557">
        <v>0</v>
      </c>
      <c r="I1557" t="s">
        <v>34</v>
      </c>
      <c r="J1557" t="s">
        <v>28</v>
      </c>
      <c r="K1557" t="s">
        <v>28</v>
      </c>
      <c r="L1557" t="s">
        <v>28</v>
      </c>
      <c r="M1557" t="s">
        <v>28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33</v>
      </c>
      <c r="T1557">
        <v>0</v>
      </c>
      <c r="V1557">
        <v>66</v>
      </c>
      <c r="W1557">
        <v>128</v>
      </c>
    </row>
    <row r="1558" spans="1:23" x14ac:dyDescent="0.25">
      <c r="A1558" t="s">
        <v>404</v>
      </c>
      <c r="C1558" t="s">
        <v>26</v>
      </c>
      <c r="E1558">
        <v>30</v>
      </c>
      <c r="F1558">
        <v>58.17933</v>
      </c>
      <c r="G1558">
        <v>0</v>
      </c>
      <c r="H1558">
        <v>0</v>
      </c>
      <c r="I1558" t="s">
        <v>34</v>
      </c>
      <c r="J1558" t="s">
        <v>405</v>
      </c>
      <c r="K1558" t="s">
        <v>28</v>
      </c>
      <c r="L1558" t="s">
        <v>28</v>
      </c>
      <c r="M1558" t="s">
        <v>28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33</v>
      </c>
      <c r="T1558">
        <v>0</v>
      </c>
      <c r="V1558">
        <v>66</v>
      </c>
      <c r="W1558">
        <v>124</v>
      </c>
    </row>
    <row r="1559" spans="1:23" x14ac:dyDescent="0.25">
      <c r="A1559" t="s">
        <v>404</v>
      </c>
      <c r="C1559" t="s">
        <v>26</v>
      </c>
      <c r="E1559">
        <v>30</v>
      </c>
      <c r="F1559">
        <v>58.17933</v>
      </c>
      <c r="G1559">
        <v>0</v>
      </c>
      <c r="H1559">
        <v>0</v>
      </c>
      <c r="I1559" t="s">
        <v>34</v>
      </c>
      <c r="J1559" t="s">
        <v>38</v>
      </c>
      <c r="K1559" t="s">
        <v>28</v>
      </c>
      <c r="L1559" t="s">
        <v>28</v>
      </c>
      <c r="M1559" t="s">
        <v>28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33</v>
      </c>
      <c r="T1559">
        <v>0</v>
      </c>
      <c r="V1559">
        <v>66</v>
      </c>
      <c r="W1559">
        <v>128</v>
      </c>
    </row>
    <row r="1560" spans="1:23" x14ac:dyDescent="0.25">
      <c r="A1560" t="s">
        <v>404</v>
      </c>
      <c r="C1560" t="s">
        <v>26</v>
      </c>
      <c r="E1560">
        <v>30</v>
      </c>
      <c r="F1560">
        <v>58.17933</v>
      </c>
      <c r="G1560">
        <v>0</v>
      </c>
      <c r="H1560">
        <v>0</v>
      </c>
      <c r="I1560" t="s">
        <v>34</v>
      </c>
      <c r="J1560" t="s">
        <v>38</v>
      </c>
      <c r="K1560" t="s">
        <v>28</v>
      </c>
      <c r="L1560" t="s">
        <v>28</v>
      </c>
      <c r="M1560" t="s">
        <v>28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33</v>
      </c>
      <c r="T1560">
        <v>0</v>
      </c>
      <c r="V1560">
        <v>67</v>
      </c>
      <c r="W1560">
        <v>126</v>
      </c>
    </row>
    <row r="1561" spans="1:23" x14ac:dyDescent="0.25">
      <c r="A1561" t="s">
        <v>404</v>
      </c>
      <c r="C1561" t="s">
        <v>26</v>
      </c>
      <c r="E1561">
        <v>30</v>
      </c>
      <c r="F1561">
        <v>58.17933</v>
      </c>
      <c r="G1561">
        <v>0</v>
      </c>
      <c r="H1561">
        <v>0</v>
      </c>
      <c r="I1561" t="s">
        <v>34</v>
      </c>
      <c r="J1561" t="s">
        <v>38</v>
      </c>
      <c r="K1561" t="s">
        <v>28</v>
      </c>
      <c r="L1561" t="s">
        <v>28</v>
      </c>
      <c r="M1561" t="s">
        <v>28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33</v>
      </c>
      <c r="T1561">
        <v>0</v>
      </c>
      <c r="V1561">
        <v>65</v>
      </c>
      <c r="W1561">
        <v>128</v>
      </c>
    </row>
    <row r="1562" spans="1:23" x14ac:dyDescent="0.25">
      <c r="A1562" t="s">
        <v>404</v>
      </c>
      <c r="C1562" t="s">
        <v>26</v>
      </c>
      <c r="E1562">
        <v>30</v>
      </c>
      <c r="F1562">
        <v>58.17933</v>
      </c>
      <c r="G1562">
        <v>0</v>
      </c>
      <c r="H1562">
        <v>0</v>
      </c>
      <c r="I1562" t="s">
        <v>34</v>
      </c>
      <c r="J1562" t="s">
        <v>38</v>
      </c>
      <c r="K1562" t="s">
        <v>28</v>
      </c>
      <c r="L1562" t="s">
        <v>28</v>
      </c>
      <c r="M1562" t="s">
        <v>28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33</v>
      </c>
      <c r="T1562">
        <v>0</v>
      </c>
    </row>
    <row r="1563" spans="1:23" x14ac:dyDescent="0.25">
      <c r="A1563" t="s">
        <v>1108</v>
      </c>
      <c r="C1563" t="s">
        <v>30</v>
      </c>
      <c r="E1563">
        <v>29</v>
      </c>
      <c r="F1563">
        <v>68.689940000000007</v>
      </c>
      <c r="G1563">
        <v>0</v>
      </c>
      <c r="H1563">
        <v>0</v>
      </c>
      <c r="I1563" t="s">
        <v>34</v>
      </c>
      <c r="J1563" t="s">
        <v>28</v>
      </c>
      <c r="K1563" t="s">
        <v>28</v>
      </c>
      <c r="L1563" t="s">
        <v>28</v>
      </c>
      <c r="M1563" t="s">
        <v>28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0</v>
      </c>
      <c r="V1563">
        <v>68</v>
      </c>
      <c r="W1563">
        <v>162</v>
      </c>
    </row>
    <row r="1564" spans="1:23" x14ac:dyDescent="0.25">
      <c r="A1564" t="s">
        <v>1108</v>
      </c>
      <c r="C1564" t="s">
        <v>30</v>
      </c>
      <c r="E1564">
        <v>30</v>
      </c>
      <c r="F1564">
        <v>68.689940000000007</v>
      </c>
      <c r="G1564">
        <v>0</v>
      </c>
      <c r="H1564">
        <v>0</v>
      </c>
      <c r="I1564" t="s">
        <v>34</v>
      </c>
      <c r="J1564" t="s">
        <v>38</v>
      </c>
      <c r="K1564" t="s">
        <v>28</v>
      </c>
      <c r="L1564" t="s">
        <v>28</v>
      </c>
      <c r="M1564" t="s">
        <v>28</v>
      </c>
      <c r="N1564">
        <v>0</v>
      </c>
      <c r="O1564">
        <v>0</v>
      </c>
      <c r="P1564">
        <v>0</v>
      </c>
      <c r="Q1564">
        <v>0</v>
      </c>
      <c r="R1564">
        <v>0</v>
      </c>
      <c r="T1564">
        <v>0</v>
      </c>
      <c r="V1564">
        <v>68</v>
      </c>
      <c r="W1564">
        <v>166</v>
      </c>
    </row>
    <row r="1565" spans="1:23" x14ac:dyDescent="0.25">
      <c r="A1565" t="s">
        <v>878</v>
      </c>
      <c r="C1565" t="s">
        <v>30</v>
      </c>
      <c r="E1565">
        <v>30</v>
      </c>
      <c r="F1565">
        <v>71.170429999999996</v>
      </c>
      <c r="G1565">
        <v>0</v>
      </c>
      <c r="H1565">
        <v>0</v>
      </c>
      <c r="I1565" t="s">
        <v>34</v>
      </c>
      <c r="J1565" t="s">
        <v>28</v>
      </c>
      <c r="K1565" t="s">
        <v>28</v>
      </c>
      <c r="L1565" t="s">
        <v>28</v>
      </c>
      <c r="M1565" t="s">
        <v>28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33</v>
      </c>
      <c r="T1565">
        <v>0</v>
      </c>
      <c r="V1565">
        <v>66</v>
      </c>
      <c r="W1565">
        <v>150</v>
      </c>
    </row>
    <row r="1566" spans="1:23" x14ac:dyDescent="0.25">
      <c r="A1566" t="s">
        <v>878</v>
      </c>
      <c r="C1566" t="s">
        <v>30</v>
      </c>
      <c r="E1566">
        <v>27</v>
      </c>
      <c r="F1566">
        <v>71.170429999999996</v>
      </c>
      <c r="G1566">
        <v>0</v>
      </c>
      <c r="H1566">
        <v>0</v>
      </c>
      <c r="I1566" t="s">
        <v>34</v>
      </c>
      <c r="J1566" t="s">
        <v>28</v>
      </c>
      <c r="K1566" t="s">
        <v>28</v>
      </c>
      <c r="L1566" t="s">
        <v>28</v>
      </c>
      <c r="M1566" t="s">
        <v>28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33</v>
      </c>
      <c r="T1566">
        <v>0</v>
      </c>
      <c r="V1566">
        <v>66</v>
      </c>
      <c r="W1566">
        <v>160</v>
      </c>
    </row>
    <row r="1567" spans="1:23" x14ac:dyDescent="0.25">
      <c r="A1567" t="s">
        <v>878</v>
      </c>
      <c r="C1567" t="s">
        <v>30</v>
      </c>
      <c r="E1567">
        <v>30</v>
      </c>
      <c r="F1567">
        <v>71.170429999999996</v>
      </c>
      <c r="G1567">
        <v>0.5</v>
      </c>
      <c r="H1567">
        <v>0</v>
      </c>
      <c r="I1567" t="s">
        <v>52</v>
      </c>
      <c r="J1567" t="s">
        <v>28</v>
      </c>
      <c r="K1567" t="s">
        <v>28</v>
      </c>
      <c r="L1567" t="s">
        <v>28</v>
      </c>
      <c r="M1567" t="s">
        <v>28</v>
      </c>
      <c r="N1567">
        <v>0</v>
      </c>
      <c r="O1567">
        <v>0</v>
      </c>
      <c r="P1567">
        <v>0.5</v>
      </c>
      <c r="Q1567">
        <v>0</v>
      </c>
      <c r="R1567">
        <v>0</v>
      </c>
      <c r="S1567">
        <v>33</v>
      </c>
      <c r="T1567">
        <v>0.5</v>
      </c>
      <c r="V1567">
        <v>66</v>
      </c>
      <c r="W1567">
        <v>164</v>
      </c>
    </row>
    <row r="1568" spans="1:23" x14ac:dyDescent="0.25">
      <c r="A1568" t="s">
        <v>878</v>
      </c>
      <c r="C1568" t="s">
        <v>30</v>
      </c>
      <c r="E1568">
        <v>29</v>
      </c>
      <c r="F1568">
        <v>71.170429999999996</v>
      </c>
      <c r="G1568">
        <v>0</v>
      </c>
      <c r="H1568">
        <v>0</v>
      </c>
      <c r="I1568" t="s">
        <v>34</v>
      </c>
      <c r="J1568" t="s">
        <v>28</v>
      </c>
      <c r="K1568" t="s">
        <v>28</v>
      </c>
      <c r="L1568" t="s">
        <v>28</v>
      </c>
      <c r="M1568" t="s">
        <v>28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33</v>
      </c>
      <c r="T1568">
        <v>0</v>
      </c>
      <c r="V1568">
        <v>66</v>
      </c>
      <c r="W1568">
        <v>158</v>
      </c>
    </row>
    <row r="1569" spans="1:23" x14ac:dyDescent="0.25">
      <c r="A1569" t="s">
        <v>878</v>
      </c>
      <c r="C1569" t="s">
        <v>30</v>
      </c>
      <c r="E1569">
        <v>29</v>
      </c>
      <c r="F1569">
        <v>71.170429999999996</v>
      </c>
      <c r="G1569">
        <v>0</v>
      </c>
      <c r="H1569">
        <v>0</v>
      </c>
      <c r="I1569" t="s">
        <v>34</v>
      </c>
      <c r="J1569" t="s">
        <v>28</v>
      </c>
      <c r="K1569" t="s">
        <v>28</v>
      </c>
      <c r="L1569" t="s">
        <v>28</v>
      </c>
      <c r="M1569" t="s">
        <v>28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33</v>
      </c>
      <c r="T1569">
        <v>0</v>
      </c>
      <c r="V1569">
        <v>66</v>
      </c>
      <c r="W1569">
        <v>152</v>
      </c>
    </row>
    <row r="1570" spans="1:23" x14ac:dyDescent="0.25">
      <c r="A1570" t="s">
        <v>716</v>
      </c>
      <c r="C1570" t="s">
        <v>30</v>
      </c>
      <c r="E1570">
        <v>30</v>
      </c>
      <c r="F1570">
        <v>72.353179999999995</v>
      </c>
      <c r="G1570">
        <v>0</v>
      </c>
      <c r="H1570">
        <v>0</v>
      </c>
      <c r="I1570" t="s">
        <v>34</v>
      </c>
      <c r="J1570" t="s">
        <v>28</v>
      </c>
      <c r="K1570" t="s">
        <v>28</v>
      </c>
      <c r="L1570" t="s">
        <v>28</v>
      </c>
      <c r="M1570" t="s">
        <v>28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33</v>
      </c>
      <c r="T1570">
        <v>0</v>
      </c>
      <c r="V1570">
        <v>70</v>
      </c>
      <c r="W1570">
        <v>209</v>
      </c>
    </row>
    <row r="1571" spans="1:23" x14ac:dyDescent="0.25">
      <c r="A1571" t="s">
        <v>716</v>
      </c>
      <c r="C1571" t="s">
        <v>30</v>
      </c>
      <c r="E1571">
        <v>29</v>
      </c>
      <c r="F1571">
        <v>72.353179999999995</v>
      </c>
      <c r="G1571">
        <v>0</v>
      </c>
      <c r="H1571">
        <v>0</v>
      </c>
      <c r="I1571" t="s">
        <v>34</v>
      </c>
      <c r="J1571" t="s">
        <v>41</v>
      </c>
      <c r="K1571" t="s">
        <v>42</v>
      </c>
      <c r="L1571" t="s">
        <v>28</v>
      </c>
      <c r="M1571" t="s">
        <v>28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33</v>
      </c>
      <c r="T1571">
        <v>0</v>
      </c>
      <c r="V1571">
        <v>70</v>
      </c>
      <c r="W1571">
        <v>198</v>
      </c>
    </row>
    <row r="1572" spans="1:23" x14ac:dyDescent="0.25">
      <c r="A1572" t="s">
        <v>742</v>
      </c>
      <c r="C1572" t="s">
        <v>30</v>
      </c>
      <c r="E1572">
        <v>29</v>
      </c>
      <c r="F1572">
        <v>77.349760000000003</v>
      </c>
      <c r="G1572">
        <v>0</v>
      </c>
      <c r="H1572">
        <v>0</v>
      </c>
      <c r="I1572" t="s">
        <v>34</v>
      </c>
      <c r="J1572" t="s">
        <v>28</v>
      </c>
      <c r="K1572" t="s">
        <v>28</v>
      </c>
      <c r="L1572" t="s">
        <v>28</v>
      </c>
      <c r="M1572" t="s">
        <v>28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33</v>
      </c>
      <c r="T1572">
        <v>0</v>
      </c>
      <c r="V1572">
        <v>70</v>
      </c>
      <c r="W1572">
        <v>175</v>
      </c>
    </row>
    <row r="1573" spans="1:23" x14ac:dyDescent="0.25">
      <c r="A1573" t="s">
        <v>742</v>
      </c>
      <c r="C1573" t="s">
        <v>30</v>
      </c>
      <c r="E1573">
        <v>30</v>
      </c>
      <c r="F1573">
        <v>77.349760000000003</v>
      </c>
      <c r="G1573">
        <v>0</v>
      </c>
      <c r="H1573">
        <v>0</v>
      </c>
      <c r="I1573" t="s">
        <v>34</v>
      </c>
      <c r="J1573" t="s">
        <v>679</v>
      </c>
      <c r="K1573" t="s">
        <v>28</v>
      </c>
      <c r="L1573" t="s">
        <v>28</v>
      </c>
      <c r="M1573" t="s">
        <v>28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33</v>
      </c>
      <c r="T1573">
        <v>0</v>
      </c>
      <c r="V1573">
        <v>70</v>
      </c>
      <c r="W1573">
        <v>172</v>
      </c>
    </row>
    <row r="1574" spans="1:23" x14ac:dyDescent="0.25">
      <c r="A1574" t="s">
        <v>742</v>
      </c>
      <c r="C1574" t="s">
        <v>30</v>
      </c>
      <c r="E1574">
        <v>30</v>
      </c>
      <c r="F1574">
        <v>77.349760000000003</v>
      </c>
      <c r="G1574">
        <v>0</v>
      </c>
      <c r="H1574">
        <v>0</v>
      </c>
      <c r="I1574" t="s">
        <v>34</v>
      </c>
      <c r="J1574" t="s">
        <v>28</v>
      </c>
      <c r="K1574" t="s">
        <v>28</v>
      </c>
      <c r="L1574" t="s">
        <v>28</v>
      </c>
      <c r="M1574" t="s">
        <v>28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33</v>
      </c>
      <c r="T1574">
        <v>0</v>
      </c>
      <c r="V1574">
        <v>69</v>
      </c>
      <c r="W1574">
        <v>167</v>
      </c>
    </row>
    <row r="1575" spans="1:23" x14ac:dyDescent="0.25">
      <c r="A1575" t="s">
        <v>742</v>
      </c>
      <c r="C1575" t="s">
        <v>30</v>
      </c>
      <c r="E1575">
        <v>30</v>
      </c>
      <c r="F1575">
        <v>77.349760000000003</v>
      </c>
      <c r="G1575">
        <v>0</v>
      </c>
      <c r="H1575">
        <v>0</v>
      </c>
      <c r="I1575" t="s">
        <v>34</v>
      </c>
      <c r="J1575" t="s">
        <v>28</v>
      </c>
      <c r="K1575" t="s">
        <v>28</v>
      </c>
      <c r="L1575" t="s">
        <v>28</v>
      </c>
      <c r="M1575" t="s">
        <v>28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33</v>
      </c>
      <c r="T1575">
        <v>0</v>
      </c>
      <c r="V1575">
        <v>69</v>
      </c>
      <c r="W1575">
        <v>169</v>
      </c>
    </row>
    <row r="1576" spans="1:23" x14ac:dyDescent="0.25">
      <c r="A1576" t="s">
        <v>742</v>
      </c>
      <c r="C1576" t="s">
        <v>30</v>
      </c>
      <c r="E1576">
        <v>30</v>
      </c>
      <c r="F1576">
        <v>77.349760000000003</v>
      </c>
      <c r="G1576">
        <v>0</v>
      </c>
      <c r="H1576">
        <v>0</v>
      </c>
      <c r="I1576" t="s">
        <v>34</v>
      </c>
      <c r="J1576" t="s">
        <v>28</v>
      </c>
      <c r="K1576" t="s">
        <v>28</v>
      </c>
      <c r="L1576" t="s">
        <v>28</v>
      </c>
      <c r="M1576" t="s">
        <v>28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33</v>
      </c>
      <c r="T1576">
        <v>0</v>
      </c>
      <c r="V1576">
        <v>70</v>
      </c>
      <c r="W1576">
        <v>174</v>
      </c>
    </row>
    <row r="1577" spans="1:23" x14ac:dyDescent="0.25">
      <c r="A1577" t="s">
        <v>742</v>
      </c>
      <c r="C1577" t="s">
        <v>30</v>
      </c>
      <c r="E1577">
        <v>30</v>
      </c>
      <c r="F1577">
        <v>77.349760000000003</v>
      </c>
      <c r="G1577">
        <v>0</v>
      </c>
      <c r="H1577">
        <v>0</v>
      </c>
      <c r="I1577" t="s">
        <v>34</v>
      </c>
      <c r="J1577" t="s">
        <v>28</v>
      </c>
      <c r="K1577" t="s">
        <v>28</v>
      </c>
      <c r="L1577" t="s">
        <v>28</v>
      </c>
      <c r="M1577" t="s">
        <v>28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33</v>
      </c>
      <c r="T1577">
        <v>0</v>
      </c>
      <c r="V1577">
        <v>70</v>
      </c>
      <c r="W1577">
        <v>177</v>
      </c>
    </row>
    <row r="1578" spans="1:23" x14ac:dyDescent="0.25">
      <c r="A1578" t="s">
        <v>742</v>
      </c>
      <c r="C1578" t="s">
        <v>30</v>
      </c>
      <c r="E1578">
        <v>30</v>
      </c>
      <c r="F1578">
        <v>77.349760000000003</v>
      </c>
      <c r="G1578">
        <v>0</v>
      </c>
      <c r="H1578">
        <v>0</v>
      </c>
      <c r="I1578" t="s">
        <v>34</v>
      </c>
      <c r="J1578" t="s">
        <v>28</v>
      </c>
      <c r="K1578" t="s">
        <v>28</v>
      </c>
      <c r="L1578" t="s">
        <v>28</v>
      </c>
      <c r="M1578" t="s">
        <v>28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33</v>
      </c>
      <c r="T1578">
        <v>0</v>
      </c>
      <c r="V1578">
        <v>70</v>
      </c>
      <c r="W1578">
        <v>181</v>
      </c>
    </row>
    <row r="1579" spans="1:23" x14ac:dyDescent="0.25">
      <c r="A1579" t="s">
        <v>742</v>
      </c>
      <c r="C1579" t="s">
        <v>30</v>
      </c>
      <c r="E1579">
        <v>30</v>
      </c>
      <c r="F1579">
        <v>77.349760000000003</v>
      </c>
      <c r="G1579">
        <v>0</v>
      </c>
      <c r="H1579">
        <v>0</v>
      </c>
      <c r="I1579" t="s">
        <v>34</v>
      </c>
      <c r="J1579" t="s">
        <v>28</v>
      </c>
      <c r="K1579" t="s">
        <v>28</v>
      </c>
      <c r="L1579" t="s">
        <v>28</v>
      </c>
      <c r="M1579" t="s">
        <v>28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33</v>
      </c>
      <c r="T1579">
        <v>0</v>
      </c>
      <c r="V1579">
        <v>70</v>
      </c>
      <c r="W1579">
        <v>178</v>
      </c>
    </row>
    <row r="1580" spans="1:23" x14ac:dyDescent="0.25">
      <c r="A1580" t="s">
        <v>742</v>
      </c>
      <c r="C1580" t="s">
        <v>30</v>
      </c>
      <c r="E1580">
        <v>30</v>
      </c>
      <c r="F1580">
        <v>77.349760000000003</v>
      </c>
      <c r="G1580">
        <v>0</v>
      </c>
      <c r="H1580">
        <v>0</v>
      </c>
      <c r="I1580" t="s">
        <v>34</v>
      </c>
      <c r="J1580" t="s">
        <v>28</v>
      </c>
      <c r="K1580" t="s">
        <v>28</v>
      </c>
      <c r="L1580" t="s">
        <v>28</v>
      </c>
      <c r="M1580" t="s">
        <v>28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33</v>
      </c>
      <c r="T1580">
        <v>0</v>
      </c>
    </row>
    <row r="1581" spans="1:23" x14ac:dyDescent="0.25">
      <c r="A1581" t="s">
        <v>917</v>
      </c>
      <c r="C1581" t="s">
        <v>26</v>
      </c>
      <c r="E1581">
        <v>30</v>
      </c>
      <c r="F1581">
        <v>55.772759999999998</v>
      </c>
      <c r="G1581">
        <v>0</v>
      </c>
      <c r="H1581">
        <v>0</v>
      </c>
      <c r="I1581" t="s">
        <v>34</v>
      </c>
      <c r="J1581" t="s">
        <v>35</v>
      </c>
      <c r="K1581" t="s">
        <v>28</v>
      </c>
      <c r="L1581" t="s">
        <v>28</v>
      </c>
      <c r="M1581" t="s">
        <v>28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34</v>
      </c>
      <c r="T1581">
        <v>0</v>
      </c>
      <c r="V1581">
        <v>64</v>
      </c>
      <c r="W1581">
        <v>187</v>
      </c>
    </row>
    <row r="1582" spans="1:23" x14ac:dyDescent="0.25">
      <c r="A1582" t="s">
        <v>917</v>
      </c>
      <c r="C1582" t="s">
        <v>26</v>
      </c>
      <c r="E1582">
        <v>30</v>
      </c>
      <c r="F1582">
        <v>55.772759999999998</v>
      </c>
      <c r="G1582">
        <v>0</v>
      </c>
      <c r="H1582">
        <v>0</v>
      </c>
      <c r="I1582" t="s">
        <v>34</v>
      </c>
      <c r="J1582" t="s">
        <v>35</v>
      </c>
      <c r="K1582" t="s">
        <v>28</v>
      </c>
      <c r="L1582" t="s">
        <v>28</v>
      </c>
      <c r="M1582" t="s">
        <v>28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34</v>
      </c>
      <c r="T1582">
        <v>0</v>
      </c>
      <c r="V1582">
        <v>66</v>
      </c>
      <c r="W1582">
        <v>187</v>
      </c>
    </row>
    <row r="1583" spans="1:23" x14ac:dyDescent="0.25">
      <c r="A1583" t="s">
        <v>1146</v>
      </c>
      <c r="C1583" t="s">
        <v>26</v>
      </c>
      <c r="E1583">
        <v>30</v>
      </c>
      <c r="F1583">
        <v>65.856260000000006</v>
      </c>
      <c r="G1583">
        <v>0</v>
      </c>
      <c r="H1583">
        <v>0</v>
      </c>
      <c r="I1583" t="s">
        <v>34</v>
      </c>
      <c r="J1583" t="s">
        <v>119</v>
      </c>
      <c r="K1583" t="s">
        <v>28</v>
      </c>
      <c r="L1583" t="s">
        <v>28</v>
      </c>
      <c r="M1583" t="s">
        <v>28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23</v>
      </c>
      <c r="T1583">
        <v>0</v>
      </c>
      <c r="V1583">
        <v>65</v>
      </c>
      <c r="W1583">
        <v>173</v>
      </c>
    </row>
    <row r="1584" spans="1:23" x14ac:dyDescent="0.25">
      <c r="A1584" t="s">
        <v>990</v>
      </c>
      <c r="C1584" t="s">
        <v>26</v>
      </c>
      <c r="E1584">
        <v>29</v>
      </c>
      <c r="F1584">
        <v>86.841890000000006</v>
      </c>
      <c r="G1584">
        <v>0</v>
      </c>
      <c r="H1584">
        <v>0</v>
      </c>
      <c r="I1584" t="s">
        <v>34</v>
      </c>
      <c r="J1584" t="s">
        <v>28</v>
      </c>
      <c r="K1584" t="s">
        <v>28</v>
      </c>
      <c r="L1584" t="s">
        <v>28</v>
      </c>
      <c r="M1584" t="s">
        <v>28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34</v>
      </c>
      <c r="T1584">
        <v>0</v>
      </c>
      <c r="V1584">
        <v>63</v>
      </c>
      <c r="W1584">
        <v>110</v>
      </c>
    </row>
    <row r="1585" spans="1:23" x14ac:dyDescent="0.25">
      <c r="A1585" t="s">
        <v>990</v>
      </c>
      <c r="C1585" t="s">
        <v>26</v>
      </c>
      <c r="E1585">
        <v>28</v>
      </c>
      <c r="F1585">
        <v>86.841890000000006</v>
      </c>
      <c r="G1585">
        <v>0</v>
      </c>
      <c r="H1585">
        <v>0</v>
      </c>
      <c r="I1585" t="s">
        <v>34</v>
      </c>
      <c r="J1585" t="s">
        <v>28</v>
      </c>
      <c r="K1585" t="s">
        <v>28</v>
      </c>
      <c r="L1585" t="s">
        <v>28</v>
      </c>
      <c r="M1585" t="s">
        <v>28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34</v>
      </c>
      <c r="T1585">
        <v>0</v>
      </c>
      <c r="V1585">
        <v>62</v>
      </c>
      <c r="W1585">
        <v>108</v>
      </c>
    </row>
    <row r="1586" spans="1:23" x14ac:dyDescent="0.25">
      <c r="A1586" t="s">
        <v>990</v>
      </c>
      <c r="C1586" t="s">
        <v>26</v>
      </c>
      <c r="E1586">
        <v>27</v>
      </c>
      <c r="F1586">
        <v>86.841890000000006</v>
      </c>
      <c r="G1586">
        <v>0</v>
      </c>
      <c r="H1586">
        <v>0</v>
      </c>
      <c r="I1586" t="s">
        <v>34</v>
      </c>
      <c r="J1586" t="s">
        <v>96</v>
      </c>
      <c r="K1586" t="s">
        <v>28</v>
      </c>
      <c r="L1586" t="s">
        <v>28</v>
      </c>
      <c r="M1586" t="s">
        <v>28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34</v>
      </c>
      <c r="T1586">
        <v>0</v>
      </c>
      <c r="V1586">
        <v>62</v>
      </c>
      <c r="W1586">
        <v>98</v>
      </c>
    </row>
    <row r="1587" spans="1:23" x14ac:dyDescent="0.25">
      <c r="A1587" t="s">
        <v>1025</v>
      </c>
      <c r="C1587" t="s">
        <v>26</v>
      </c>
      <c r="E1587">
        <v>28</v>
      </c>
      <c r="F1587">
        <v>66.537989999999994</v>
      </c>
      <c r="G1587">
        <v>0.5</v>
      </c>
      <c r="H1587">
        <v>0</v>
      </c>
      <c r="I1587" t="s">
        <v>52</v>
      </c>
      <c r="J1587" t="s">
        <v>258</v>
      </c>
      <c r="K1587" t="s">
        <v>28</v>
      </c>
      <c r="L1587" t="s">
        <v>28</v>
      </c>
      <c r="M1587" t="s">
        <v>28</v>
      </c>
      <c r="N1587">
        <v>1</v>
      </c>
      <c r="O1587">
        <v>0.5</v>
      </c>
      <c r="P1587">
        <v>0.5</v>
      </c>
      <c r="Q1587">
        <v>0</v>
      </c>
      <c r="R1587">
        <v>0</v>
      </c>
      <c r="S1587">
        <v>33</v>
      </c>
      <c r="T1587">
        <v>2</v>
      </c>
      <c r="V1587">
        <v>67</v>
      </c>
      <c r="W1587">
        <v>205</v>
      </c>
    </row>
    <row r="1588" spans="1:23" x14ac:dyDescent="0.25">
      <c r="A1588" t="s">
        <v>1025</v>
      </c>
      <c r="C1588" t="s">
        <v>26</v>
      </c>
      <c r="E1588">
        <v>29</v>
      </c>
      <c r="F1588">
        <v>66.537989999999994</v>
      </c>
      <c r="G1588">
        <v>0.5</v>
      </c>
      <c r="H1588">
        <v>0.5</v>
      </c>
      <c r="I1588" t="s">
        <v>27</v>
      </c>
      <c r="J1588" t="s">
        <v>258</v>
      </c>
      <c r="K1588" t="s">
        <v>28</v>
      </c>
      <c r="L1588" t="s">
        <v>28</v>
      </c>
      <c r="M1588" t="s">
        <v>28</v>
      </c>
      <c r="N1588">
        <v>0.5</v>
      </c>
      <c r="O1588">
        <v>0.5</v>
      </c>
      <c r="P1588">
        <v>0.5</v>
      </c>
      <c r="Q1588">
        <v>0.5</v>
      </c>
      <c r="R1588">
        <v>0</v>
      </c>
      <c r="S1588">
        <v>33</v>
      </c>
      <c r="T1588">
        <v>2.5</v>
      </c>
      <c r="V1588">
        <v>66</v>
      </c>
      <c r="W1588">
        <v>200</v>
      </c>
    </row>
    <row r="1589" spans="1:23" x14ac:dyDescent="0.25">
      <c r="A1589" t="s">
        <v>969</v>
      </c>
      <c r="C1589" t="s">
        <v>26</v>
      </c>
      <c r="E1589">
        <v>25</v>
      </c>
      <c r="F1589">
        <v>76.208079999999995</v>
      </c>
      <c r="G1589">
        <v>0.5</v>
      </c>
      <c r="H1589">
        <v>0.5</v>
      </c>
      <c r="I1589" t="s">
        <v>27</v>
      </c>
      <c r="J1589" t="s">
        <v>349</v>
      </c>
      <c r="K1589" t="s">
        <v>119</v>
      </c>
      <c r="L1589" t="s">
        <v>28</v>
      </c>
      <c r="M1589" t="s">
        <v>28</v>
      </c>
      <c r="N1589">
        <v>0.5</v>
      </c>
      <c r="O1589">
        <v>1</v>
      </c>
      <c r="P1589">
        <v>1</v>
      </c>
      <c r="Q1589">
        <v>0.5</v>
      </c>
      <c r="R1589">
        <v>1</v>
      </c>
      <c r="S1589">
        <v>23</v>
      </c>
      <c r="T1589">
        <v>4.5</v>
      </c>
      <c r="V1589">
        <v>63</v>
      </c>
      <c r="W1589">
        <v>132</v>
      </c>
    </row>
    <row r="1590" spans="1:23" x14ac:dyDescent="0.25">
      <c r="A1590" t="s">
        <v>969</v>
      </c>
      <c r="C1590" t="s">
        <v>26</v>
      </c>
      <c r="E1590">
        <v>25</v>
      </c>
      <c r="F1590">
        <v>76.208079999999995</v>
      </c>
      <c r="G1590">
        <v>1</v>
      </c>
      <c r="H1590">
        <v>1</v>
      </c>
      <c r="I1590" t="s">
        <v>1062</v>
      </c>
      <c r="J1590" t="s">
        <v>349</v>
      </c>
      <c r="K1590" t="s">
        <v>119</v>
      </c>
      <c r="L1590" t="s">
        <v>28</v>
      </c>
      <c r="M1590" t="s">
        <v>28</v>
      </c>
      <c r="N1590">
        <v>1</v>
      </c>
      <c r="O1590">
        <v>2</v>
      </c>
      <c r="P1590">
        <v>1</v>
      </c>
      <c r="Q1590">
        <v>0</v>
      </c>
      <c r="R1590">
        <v>0</v>
      </c>
      <c r="S1590">
        <v>23</v>
      </c>
      <c r="T1590">
        <v>5</v>
      </c>
      <c r="V1590">
        <v>63</v>
      </c>
      <c r="W1590">
        <v>131</v>
      </c>
    </row>
    <row r="1591" spans="1:23" x14ac:dyDescent="0.25">
      <c r="A1591" t="s">
        <v>239</v>
      </c>
      <c r="C1591" t="s">
        <v>30</v>
      </c>
      <c r="E1591">
        <v>28</v>
      </c>
      <c r="F1591">
        <v>67.89049</v>
      </c>
      <c r="G1591">
        <v>0.5</v>
      </c>
      <c r="H1591">
        <v>0</v>
      </c>
      <c r="I1591" t="s">
        <v>147</v>
      </c>
      <c r="J1591" t="s">
        <v>102</v>
      </c>
      <c r="K1591" t="s">
        <v>28</v>
      </c>
      <c r="L1591" t="s">
        <v>28</v>
      </c>
      <c r="M1591" t="s">
        <v>28</v>
      </c>
      <c r="N1591">
        <v>0</v>
      </c>
      <c r="O1591">
        <v>0</v>
      </c>
      <c r="P1591">
        <v>0.5</v>
      </c>
      <c r="Q1591">
        <v>0.5</v>
      </c>
      <c r="R1591">
        <v>0</v>
      </c>
      <c r="S1591">
        <v>34</v>
      </c>
      <c r="T1591">
        <v>1</v>
      </c>
      <c r="V1591">
        <v>65</v>
      </c>
      <c r="W1591">
        <v>184</v>
      </c>
    </row>
    <row r="1592" spans="1:23" x14ac:dyDescent="0.25">
      <c r="A1592" t="s">
        <v>239</v>
      </c>
      <c r="C1592" t="s">
        <v>30</v>
      </c>
      <c r="E1592">
        <v>27</v>
      </c>
      <c r="F1592">
        <v>67.89049</v>
      </c>
      <c r="G1592">
        <v>0.5</v>
      </c>
      <c r="H1592">
        <v>0.5</v>
      </c>
      <c r="I1592" t="s">
        <v>27</v>
      </c>
      <c r="J1592" t="s">
        <v>41</v>
      </c>
      <c r="K1592" t="s">
        <v>28</v>
      </c>
      <c r="L1592" t="s">
        <v>28</v>
      </c>
      <c r="M1592" t="s">
        <v>28</v>
      </c>
      <c r="N1592">
        <v>0.5</v>
      </c>
      <c r="O1592">
        <v>0.5</v>
      </c>
      <c r="P1592">
        <v>0.5</v>
      </c>
      <c r="Q1592">
        <v>0.5</v>
      </c>
      <c r="R1592">
        <v>0</v>
      </c>
      <c r="S1592">
        <v>34</v>
      </c>
      <c r="T1592">
        <v>2.5</v>
      </c>
      <c r="V1592">
        <v>65</v>
      </c>
      <c r="W1592">
        <v>184</v>
      </c>
    </row>
    <row r="1593" spans="1:23" x14ac:dyDescent="0.25">
      <c r="A1593" t="s">
        <v>239</v>
      </c>
      <c r="C1593" t="s">
        <v>30</v>
      </c>
      <c r="E1593">
        <v>23</v>
      </c>
      <c r="F1593">
        <v>67.89049</v>
      </c>
      <c r="G1593">
        <v>0.5</v>
      </c>
      <c r="H1593">
        <v>0.5</v>
      </c>
      <c r="I1593" t="s">
        <v>27</v>
      </c>
      <c r="J1593" t="s">
        <v>35</v>
      </c>
      <c r="K1593" t="s">
        <v>28</v>
      </c>
      <c r="L1593" t="s">
        <v>28</v>
      </c>
      <c r="M1593" t="s">
        <v>28</v>
      </c>
      <c r="N1593">
        <v>0.5</v>
      </c>
      <c r="O1593">
        <v>0.5</v>
      </c>
      <c r="P1593">
        <v>0.5</v>
      </c>
      <c r="Q1593">
        <v>0.5</v>
      </c>
      <c r="R1593">
        <v>0</v>
      </c>
      <c r="S1593">
        <v>34</v>
      </c>
      <c r="T1593">
        <v>2.5</v>
      </c>
      <c r="V1593">
        <v>66</v>
      </c>
      <c r="W1593">
        <v>190</v>
      </c>
    </row>
    <row r="1594" spans="1:23" x14ac:dyDescent="0.25">
      <c r="A1594" t="s">
        <v>130</v>
      </c>
      <c r="C1594" t="s">
        <v>26</v>
      </c>
      <c r="F1594">
        <v>56.561259999999997</v>
      </c>
      <c r="G1594">
        <v>0.5</v>
      </c>
      <c r="H1594">
        <v>0.5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>
        <v>0</v>
      </c>
      <c r="O1594">
        <v>0</v>
      </c>
      <c r="P1594">
        <v>0.5</v>
      </c>
      <c r="Q1594">
        <v>0</v>
      </c>
      <c r="R1594">
        <v>1</v>
      </c>
      <c r="S1594">
        <v>34</v>
      </c>
      <c r="T1594">
        <v>2</v>
      </c>
    </row>
    <row r="1595" spans="1:23" x14ac:dyDescent="0.25">
      <c r="A1595" t="s">
        <v>130</v>
      </c>
      <c r="C1595" t="s">
        <v>26</v>
      </c>
      <c r="F1595">
        <v>56.561259999999997</v>
      </c>
      <c r="G1595">
        <v>0</v>
      </c>
      <c r="H1595">
        <v>0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34</v>
      </c>
      <c r="T1595">
        <v>0</v>
      </c>
    </row>
    <row r="1596" spans="1:23" x14ac:dyDescent="0.25">
      <c r="A1596" t="s">
        <v>130</v>
      </c>
      <c r="C1596" t="s">
        <v>26</v>
      </c>
      <c r="F1596">
        <v>56.561259999999997</v>
      </c>
      <c r="G1596">
        <v>0.5</v>
      </c>
      <c r="H1596">
        <v>0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>
        <v>0</v>
      </c>
      <c r="O1596">
        <v>0</v>
      </c>
      <c r="P1596">
        <v>0.5</v>
      </c>
      <c r="Q1596">
        <v>0</v>
      </c>
      <c r="R1596">
        <v>0</v>
      </c>
      <c r="S1596">
        <v>34</v>
      </c>
      <c r="T1596">
        <v>0.5</v>
      </c>
    </row>
    <row r="1597" spans="1:23" x14ac:dyDescent="0.25">
      <c r="A1597" t="s">
        <v>130</v>
      </c>
      <c r="C1597" t="s">
        <v>26</v>
      </c>
      <c r="E1597">
        <v>29</v>
      </c>
      <c r="F1597">
        <v>56.561259999999997</v>
      </c>
      <c r="G1597">
        <v>1</v>
      </c>
      <c r="H1597">
        <v>2</v>
      </c>
      <c r="I1597" t="s">
        <v>368</v>
      </c>
      <c r="J1597" t="s">
        <v>28</v>
      </c>
      <c r="K1597" t="s">
        <v>28</v>
      </c>
      <c r="L1597" t="s">
        <v>28</v>
      </c>
      <c r="M1597" t="s">
        <v>28</v>
      </c>
      <c r="N1597">
        <v>2</v>
      </c>
      <c r="O1597">
        <v>1</v>
      </c>
      <c r="P1597">
        <v>1</v>
      </c>
      <c r="Q1597">
        <v>0.5</v>
      </c>
      <c r="R1597">
        <v>1</v>
      </c>
      <c r="S1597">
        <v>34</v>
      </c>
      <c r="T1597">
        <v>7.5</v>
      </c>
      <c r="V1597">
        <v>64</v>
      </c>
      <c r="W1597">
        <v>137</v>
      </c>
    </row>
    <row r="1598" spans="1:23" x14ac:dyDescent="0.25">
      <c r="A1598" t="s">
        <v>130</v>
      </c>
      <c r="C1598" t="s">
        <v>26</v>
      </c>
      <c r="F1598">
        <v>56.561259999999997</v>
      </c>
      <c r="G1598">
        <v>0.5</v>
      </c>
      <c r="H1598">
        <v>0</v>
      </c>
      <c r="I1598" t="s">
        <v>52</v>
      </c>
      <c r="J1598" t="s">
        <v>28</v>
      </c>
      <c r="K1598" t="s">
        <v>28</v>
      </c>
      <c r="L1598" t="s">
        <v>28</v>
      </c>
      <c r="M1598" t="s">
        <v>28</v>
      </c>
      <c r="N1598">
        <v>0</v>
      </c>
      <c r="O1598">
        <v>0</v>
      </c>
      <c r="P1598">
        <v>0.5</v>
      </c>
      <c r="Q1598">
        <v>0</v>
      </c>
      <c r="R1598">
        <v>0</v>
      </c>
      <c r="S1598">
        <v>34</v>
      </c>
      <c r="T1598">
        <v>0.5</v>
      </c>
    </row>
    <row r="1599" spans="1:23" x14ac:dyDescent="0.25">
      <c r="A1599" t="s">
        <v>130</v>
      </c>
      <c r="C1599" t="s">
        <v>26</v>
      </c>
      <c r="F1599">
        <v>56.561259999999997</v>
      </c>
      <c r="G1599">
        <v>0.5</v>
      </c>
      <c r="H1599">
        <v>0</v>
      </c>
      <c r="I1599" t="s">
        <v>52</v>
      </c>
      <c r="J1599" t="s">
        <v>28</v>
      </c>
      <c r="K1599" t="s">
        <v>28</v>
      </c>
      <c r="L1599" t="s">
        <v>28</v>
      </c>
      <c r="M1599" t="s">
        <v>28</v>
      </c>
      <c r="N1599">
        <v>0</v>
      </c>
      <c r="O1599">
        <v>0</v>
      </c>
      <c r="P1599">
        <v>0.5</v>
      </c>
      <c r="Q1599">
        <v>0</v>
      </c>
      <c r="R1599">
        <v>0</v>
      </c>
      <c r="S1599">
        <v>34</v>
      </c>
      <c r="T1599">
        <v>0.5</v>
      </c>
      <c r="W1599">
        <v>154</v>
      </c>
    </row>
    <row r="1600" spans="1:23" x14ac:dyDescent="0.25">
      <c r="A1600" t="s">
        <v>130</v>
      </c>
      <c r="C1600" t="s">
        <v>26</v>
      </c>
      <c r="F1600">
        <v>56.561259999999997</v>
      </c>
      <c r="G1600">
        <v>0.5</v>
      </c>
      <c r="H1600">
        <v>0</v>
      </c>
      <c r="I1600" t="s">
        <v>52</v>
      </c>
      <c r="J1600" t="s">
        <v>28</v>
      </c>
      <c r="K1600" t="s">
        <v>28</v>
      </c>
      <c r="L1600" t="s">
        <v>28</v>
      </c>
      <c r="M1600" t="s">
        <v>28</v>
      </c>
      <c r="N1600">
        <v>0</v>
      </c>
      <c r="O1600">
        <v>0</v>
      </c>
      <c r="P1600">
        <v>0.5</v>
      </c>
      <c r="Q1600">
        <v>0</v>
      </c>
      <c r="R1600">
        <v>0</v>
      </c>
      <c r="S1600">
        <v>34</v>
      </c>
      <c r="T1600">
        <v>0.5</v>
      </c>
      <c r="W1600">
        <v>157</v>
      </c>
    </row>
    <row r="1601" spans="1:23" x14ac:dyDescent="0.25">
      <c r="A1601" t="s">
        <v>130</v>
      </c>
      <c r="C1601" t="s">
        <v>26</v>
      </c>
      <c r="F1601">
        <v>56.561259999999997</v>
      </c>
      <c r="G1601">
        <v>0</v>
      </c>
      <c r="H1601">
        <v>0</v>
      </c>
      <c r="I1601" t="s">
        <v>34</v>
      </c>
      <c r="J1601" t="s">
        <v>28</v>
      </c>
      <c r="K1601" t="s">
        <v>28</v>
      </c>
      <c r="L1601" t="s">
        <v>28</v>
      </c>
      <c r="M1601" t="s">
        <v>28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34</v>
      </c>
      <c r="T1601">
        <v>0</v>
      </c>
      <c r="W1601">
        <v>152</v>
      </c>
    </row>
    <row r="1602" spans="1:23" x14ac:dyDescent="0.25">
      <c r="A1602" t="s">
        <v>130</v>
      </c>
      <c r="C1602" t="s">
        <v>26</v>
      </c>
      <c r="F1602">
        <v>56.561259999999997</v>
      </c>
      <c r="G1602">
        <v>0</v>
      </c>
      <c r="H1602">
        <v>0</v>
      </c>
      <c r="I1602" t="s">
        <v>34</v>
      </c>
      <c r="J1602" t="s">
        <v>28</v>
      </c>
      <c r="K1602" t="s">
        <v>28</v>
      </c>
      <c r="L1602" t="s">
        <v>28</v>
      </c>
      <c r="M1602" t="s">
        <v>28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34</v>
      </c>
      <c r="T1602">
        <v>0</v>
      </c>
    </row>
    <row r="1603" spans="1:23" x14ac:dyDescent="0.25">
      <c r="A1603" t="s">
        <v>130</v>
      </c>
      <c r="C1603" t="s">
        <v>26</v>
      </c>
      <c r="E1603">
        <v>30</v>
      </c>
      <c r="F1603">
        <v>56.561259999999997</v>
      </c>
      <c r="G1603">
        <v>0</v>
      </c>
      <c r="H1603">
        <v>0</v>
      </c>
      <c r="I1603" t="s">
        <v>34</v>
      </c>
      <c r="J1603" t="s">
        <v>28</v>
      </c>
      <c r="K1603" t="s">
        <v>28</v>
      </c>
      <c r="L1603" t="s">
        <v>28</v>
      </c>
      <c r="M1603" t="s">
        <v>28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34</v>
      </c>
      <c r="T1603">
        <v>0</v>
      </c>
      <c r="W1603">
        <v>160</v>
      </c>
    </row>
    <row r="1604" spans="1:23" x14ac:dyDescent="0.25">
      <c r="A1604" t="s">
        <v>130</v>
      </c>
      <c r="C1604" t="s">
        <v>26</v>
      </c>
      <c r="E1604">
        <v>30</v>
      </c>
      <c r="F1604">
        <v>56.561259999999997</v>
      </c>
      <c r="G1604">
        <v>0</v>
      </c>
      <c r="H1604">
        <v>0</v>
      </c>
      <c r="I1604" t="s">
        <v>34</v>
      </c>
      <c r="J1604" t="s">
        <v>41</v>
      </c>
      <c r="K1604" t="s">
        <v>28</v>
      </c>
      <c r="L1604" t="s">
        <v>28</v>
      </c>
      <c r="M1604" t="s">
        <v>28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34</v>
      </c>
      <c r="T1604">
        <v>0</v>
      </c>
      <c r="W1604">
        <v>159</v>
      </c>
    </row>
    <row r="1605" spans="1:23" x14ac:dyDescent="0.25">
      <c r="A1605" t="s">
        <v>130</v>
      </c>
      <c r="C1605" t="s">
        <v>26</v>
      </c>
      <c r="E1605">
        <v>30</v>
      </c>
      <c r="F1605">
        <v>56.561259999999997</v>
      </c>
      <c r="G1605">
        <v>0</v>
      </c>
      <c r="H1605">
        <v>0</v>
      </c>
      <c r="I1605" t="s">
        <v>34</v>
      </c>
      <c r="J1605" t="s">
        <v>28</v>
      </c>
      <c r="K1605" t="s">
        <v>28</v>
      </c>
      <c r="L1605" t="s">
        <v>28</v>
      </c>
      <c r="M1605" t="s">
        <v>28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34</v>
      </c>
      <c r="T1605">
        <v>0</v>
      </c>
      <c r="W1605">
        <v>140</v>
      </c>
    </row>
    <row r="1606" spans="1:23" x14ac:dyDescent="0.25">
      <c r="A1606" t="s">
        <v>130</v>
      </c>
      <c r="C1606" t="s">
        <v>26</v>
      </c>
      <c r="E1606">
        <v>30</v>
      </c>
      <c r="F1606">
        <v>56.561259999999997</v>
      </c>
      <c r="G1606">
        <v>0.5</v>
      </c>
      <c r="H1606">
        <v>0</v>
      </c>
      <c r="I1606" t="s">
        <v>52</v>
      </c>
      <c r="J1606" t="s">
        <v>28</v>
      </c>
      <c r="K1606" t="s">
        <v>28</v>
      </c>
      <c r="L1606" t="s">
        <v>28</v>
      </c>
      <c r="M1606" t="s">
        <v>28</v>
      </c>
      <c r="N1606">
        <v>0.5</v>
      </c>
      <c r="O1606">
        <v>0</v>
      </c>
      <c r="P1606">
        <v>0.5</v>
      </c>
      <c r="Q1606">
        <v>0</v>
      </c>
      <c r="R1606">
        <v>0</v>
      </c>
      <c r="S1606">
        <v>34</v>
      </c>
      <c r="T1606">
        <v>1</v>
      </c>
      <c r="W1606">
        <v>148</v>
      </c>
    </row>
    <row r="1607" spans="1:23" x14ac:dyDescent="0.25">
      <c r="A1607" t="s">
        <v>130</v>
      </c>
      <c r="C1607" t="s">
        <v>26</v>
      </c>
      <c r="E1607">
        <v>29</v>
      </c>
      <c r="F1607">
        <v>56.561259999999997</v>
      </c>
      <c r="G1607">
        <v>0</v>
      </c>
      <c r="H1607">
        <v>0</v>
      </c>
      <c r="I1607" t="s">
        <v>34</v>
      </c>
      <c r="J1607" t="s">
        <v>28</v>
      </c>
      <c r="K1607" t="s">
        <v>28</v>
      </c>
      <c r="L1607" t="s">
        <v>28</v>
      </c>
      <c r="M1607" t="s">
        <v>28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34</v>
      </c>
      <c r="T1607">
        <v>0</v>
      </c>
      <c r="W1607">
        <v>148</v>
      </c>
    </row>
    <row r="1608" spans="1:23" x14ac:dyDescent="0.25">
      <c r="A1608" t="s">
        <v>130</v>
      </c>
      <c r="C1608" t="s">
        <v>26</v>
      </c>
      <c r="E1608">
        <v>30</v>
      </c>
      <c r="F1608">
        <v>56.561259999999997</v>
      </c>
      <c r="G1608">
        <v>0</v>
      </c>
      <c r="H1608">
        <v>0</v>
      </c>
      <c r="I1608" t="s">
        <v>34</v>
      </c>
      <c r="J1608" t="s">
        <v>28</v>
      </c>
      <c r="K1608" t="s">
        <v>28</v>
      </c>
      <c r="L1608" t="s">
        <v>28</v>
      </c>
      <c r="M1608" t="s">
        <v>28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34</v>
      </c>
      <c r="T1608">
        <v>0</v>
      </c>
      <c r="W1608">
        <v>147</v>
      </c>
    </row>
    <row r="1609" spans="1:23" x14ac:dyDescent="0.25">
      <c r="A1609" t="s">
        <v>130</v>
      </c>
      <c r="C1609" t="s">
        <v>26</v>
      </c>
      <c r="E1609">
        <v>30</v>
      </c>
      <c r="F1609">
        <v>56.561259999999997</v>
      </c>
      <c r="G1609">
        <v>0.5</v>
      </c>
      <c r="H1609">
        <v>0</v>
      </c>
      <c r="I1609" t="s">
        <v>75</v>
      </c>
      <c r="J1609" t="s">
        <v>28</v>
      </c>
      <c r="K1609" t="s">
        <v>28</v>
      </c>
      <c r="L1609" t="s">
        <v>28</v>
      </c>
      <c r="M1609" t="s">
        <v>28</v>
      </c>
      <c r="N1609">
        <v>0</v>
      </c>
      <c r="O1609">
        <v>0</v>
      </c>
      <c r="P1609">
        <v>0.5</v>
      </c>
      <c r="Q1609">
        <v>0</v>
      </c>
      <c r="R1609">
        <v>0</v>
      </c>
      <c r="S1609">
        <v>34</v>
      </c>
      <c r="T1609">
        <v>0.5</v>
      </c>
      <c r="W1609">
        <v>147</v>
      </c>
    </row>
    <row r="1610" spans="1:23" x14ac:dyDescent="0.25">
      <c r="A1610" t="s">
        <v>130</v>
      </c>
      <c r="C1610" t="s">
        <v>26</v>
      </c>
      <c r="E1610">
        <v>30</v>
      </c>
      <c r="F1610">
        <v>56.561259999999997</v>
      </c>
      <c r="G1610">
        <v>0.5</v>
      </c>
      <c r="H1610">
        <v>0</v>
      </c>
      <c r="I1610" t="s">
        <v>75</v>
      </c>
      <c r="J1610" t="s">
        <v>28</v>
      </c>
      <c r="K1610" t="s">
        <v>28</v>
      </c>
      <c r="L1610" t="s">
        <v>28</v>
      </c>
      <c r="M1610" t="s">
        <v>28</v>
      </c>
      <c r="N1610">
        <v>0</v>
      </c>
      <c r="O1610">
        <v>0</v>
      </c>
      <c r="P1610">
        <v>0.5</v>
      </c>
      <c r="Q1610">
        <v>0</v>
      </c>
      <c r="R1610">
        <v>0</v>
      </c>
      <c r="S1610">
        <v>34</v>
      </c>
      <c r="T1610">
        <v>0.5</v>
      </c>
      <c r="V1610">
        <v>65</v>
      </c>
      <c r="W1610">
        <v>149</v>
      </c>
    </row>
    <row r="1611" spans="1:23" x14ac:dyDescent="0.25">
      <c r="A1611" t="s">
        <v>130</v>
      </c>
      <c r="C1611" t="s">
        <v>26</v>
      </c>
      <c r="E1611">
        <v>29</v>
      </c>
      <c r="F1611">
        <v>56.561259999999997</v>
      </c>
      <c r="G1611">
        <v>0</v>
      </c>
      <c r="H1611">
        <v>0</v>
      </c>
      <c r="I1611" t="s">
        <v>34</v>
      </c>
      <c r="J1611" t="s">
        <v>28</v>
      </c>
      <c r="K1611" t="s">
        <v>28</v>
      </c>
      <c r="L1611" t="s">
        <v>28</v>
      </c>
      <c r="M1611" t="s">
        <v>28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34</v>
      </c>
      <c r="T1611">
        <v>0</v>
      </c>
      <c r="V1611">
        <v>65</v>
      </c>
      <c r="W1611">
        <v>145</v>
      </c>
    </row>
    <row r="1612" spans="1:23" x14ac:dyDescent="0.25">
      <c r="A1612" t="s">
        <v>130</v>
      </c>
      <c r="C1612" t="s">
        <v>26</v>
      </c>
      <c r="E1612">
        <v>30</v>
      </c>
      <c r="F1612">
        <v>56.561259999999997</v>
      </c>
      <c r="G1612">
        <v>0.5</v>
      </c>
      <c r="H1612">
        <v>0</v>
      </c>
      <c r="I1612" t="s">
        <v>52</v>
      </c>
      <c r="J1612" t="s">
        <v>28</v>
      </c>
      <c r="K1612" t="s">
        <v>28</v>
      </c>
      <c r="L1612" t="s">
        <v>28</v>
      </c>
      <c r="M1612" t="s">
        <v>28</v>
      </c>
      <c r="N1612">
        <v>0</v>
      </c>
      <c r="O1612">
        <v>0</v>
      </c>
      <c r="P1612">
        <v>0.5</v>
      </c>
      <c r="Q1612">
        <v>0</v>
      </c>
      <c r="R1612">
        <v>0</v>
      </c>
      <c r="S1612">
        <v>34</v>
      </c>
      <c r="T1612">
        <v>0.5</v>
      </c>
      <c r="V1612">
        <v>65</v>
      </c>
      <c r="W1612">
        <v>148</v>
      </c>
    </row>
    <row r="1613" spans="1:23" x14ac:dyDescent="0.25">
      <c r="A1613" t="s">
        <v>130</v>
      </c>
      <c r="C1613" t="s">
        <v>26</v>
      </c>
      <c r="E1613">
        <v>30</v>
      </c>
      <c r="F1613">
        <v>56.561259999999997</v>
      </c>
      <c r="G1613">
        <v>0</v>
      </c>
      <c r="H1613">
        <v>0</v>
      </c>
      <c r="I1613" t="s">
        <v>34</v>
      </c>
      <c r="J1613" t="s">
        <v>28</v>
      </c>
      <c r="K1613" t="s">
        <v>28</v>
      </c>
      <c r="L1613" t="s">
        <v>28</v>
      </c>
      <c r="M1613" t="s">
        <v>28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34</v>
      </c>
      <c r="T1613">
        <v>0</v>
      </c>
      <c r="V1613">
        <v>65</v>
      </c>
      <c r="W1613">
        <v>143</v>
      </c>
    </row>
    <row r="1614" spans="1:23" x14ac:dyDescent="0.25">
      <c r="A1614" t="s">
        <v>130</v>
      </c>
      <c r="C1614" t="s">
        <v>26</v>
      </c>
      <c r="E1614">
        <v>30</v>
      </c>
      <c r="F1614">
        <v>56.561259999999997</v>
      </c>
      <c r="G1614">
        <v>0</v>
      </c>
      <c r="H1614">
        <v>0</v>
      </c>
      <c r="I1614" t="s">
        <v>34</v>
      </c>
      <c r="J1614" t="s">
        <v>28</v>
      </c>
      <c r="K1614" t="s">
        <v>28</v>
      </c>
      <c r="L1614" t="s">
        <v>28</v>
      </c>
      <c r="M1614" t="s">
        <v>28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34</v>
      </c>
      <c r="T1614">
        <v>0</v>
      </c>
      <c r="V1614">
        <v>65</v>
      </c>
      <c r="W1614">
        <v>149</v>
      </c>
    </row>
    <row r="1615" spans="1:23" x14ac:dyDescent="0.25">
      <c r="A1615" t="s">
        <v>130</v>
      </c>
      <c r="C1615" t="s">
        <v>26</v>
      </c>
      <c r="E1615">
        <v>30</v>
      </c>
      <c r="F1615">
        <v>56.561259999999997</v>
      </c>
      <c r="G1615">
        <v>0.5</v>
      </c>
      <c r="H1615">
        <v>0.5</v>
      </c>
      <c r="I1615" t="s">
        <v>619</v>
      </c>
      <c r="J1615" t="s">
        <v>28</v>
      </c>
      <c r="K1615" t="s">
        <v>28</v>
      </c>
      <c r="L1615" t="s">
        <v>28</v>
      </c>
      <c r="M1615" t="s">
        <v>28</v>
      </c>
      <c r="N1615">
        <v>0.5</v>
      </c>
      <c r="O1615">
        <v>0.5</v>
      </c>
      <c r="P1615">
        <v>0.5</v>
      </c>
      <c r="Q1615">
        <v>0.5</v>
      </c>
      <c r="R1615">
        <v>0</v>
      </c>
      <c r="S1615">
        <v>34</v>
      </c>
      <c r="T1615">
        <v>2.5</v>
      </c>
      <c r="V1615">
        <v>64</v>
      </c>
      <c r="W1615">
        <v>143</v>
      </c>
    </row>
    <row r="1616" spans="1:23" x14ac:dyDescent="0.25">
      <c r="A1616" t="s">
        <v>130</v>
      </c>
      <c r="C1616" t="s">
        <v>26</v>
      </c>
      <c r="E1616">
        <v>30</v>
      </c>
      <c r="F1616">
        <v>56.561259999999997</v>
      </c>
      <c r="G1616">
        <v>0.5</v>
      </c>
      <c r="H1616">
        <v>0.5</v>
      </c>
      <c r="I1616" t="s">
        <v>368</v>
      </c>
      <c r="J1616" t="s">
        <v>41</v>
      </c>
      <c r="K1616" t="s">
        <v>28</v>
      </c>
      <c r="L1616" t="s">
        <v>28</v>
      </c>
      <c r="M1616" t="s">
        <v>28</v>
      </c>
      <c r="N1616">
        <v>0.5</v>
      </c>
      <c r="O1616">
        <v>0.5</v>
      </c>
      <c r="P1616">
        <v>0.5</v>
      </c>
      <c r="Q1616">
        <v>0.5</v>
      </c>
      <c r="R1616">
        <v>0</v>
      </c>
      <c r="S1616">
        <v>34</v>
      </c>
      <c r="T1616">
        <v>2.5</v>
      </c>
      <c r="V1616">
        <v>64</v>
      </c>
      <c r="W1616">
        <v>149</v>
      </c>
    </row>
    <row r="1617" spans="1:23" x14ac:dyDescent="0.25">
      <c r="A1617" t="s">
        <v>130</v>
      </c>
      <c r="C1617" t="s">
        <v>26</v>
      </c>
      <c r="E1617">
        <v>29</v>
      </c>
      <c r="F1617">
        <v>56.561259999999997</v>
      </c>
      <c r="G1617">
        <v>0.5</v>
      </c>
      <c r="H1617">
        <v>0.5</v>
      </c>
      <c r="I1617" t="s">
        <v>27</v>
      </c>
      <c r="J1617" t="s">
        <v>96</v>
      </c>
      <c r="K1617" t="s">
        <v>132</v>
      </c>
      <c r="L1617" t="s">
        <v>28</v>
      </c>
      <c r="M1617" t="s">
        <v>28</v>
      </c>
      <c r="N1617">
        <v>0.5</v>
      </c>
      <c r="O1617">
        <v>0.5</v>
      </c>
      <c r="P1617">
        <v>0.5</v>
      </c>
      <c r="Q1617">
        <v>0.5</v>
      </c>
      <c r="R1617">
        <v>0</v>
      </c>
      <c r="S1617">
        <v>34</v>
      </c>
      <c r="T1617">
        <v>2.5</v>
      </c>
      <c r="V1617">
        <v>64</v>
      </c>
      <c r="W1617">
        <v>151</v>
      </c>
    </row>
    <row r="1618" spans="1:23" x14ac:dyDescent="0.25">
      <c r="A1618" t="s">
        <v>130</v>
      </c>
      <c r="C1618" t="s">
        <v>26</v>
      </c>
      <c r="E1618">
        <v>30</v>
      </c>
      <c r="F1618">
        <v>56.561259999999997</v>
      </c>
      <c r="G1618">
        <v>0.5</v>
      </c>
      <c r="H1618">
        <v>0.5</v>
      </c>
      <c r="I1618" t="s">
        <v>27</v>
      </c>
      <c r="J1618" t="s">
        <v>368</v>
      </c>
      <c r="K1618" t="s">
        <v>28</v>
      </c>
      <c r="L1618" t="s">
        <v>28</v>
      </c>
      <c r="M1618" t="s">
        <v>28</v>
      </c>
      <c r="N1618">
        <v>0.5</v>
      </c>
      <c r="O1618">
        <v>1</v>
      </c>
      <c r="P1618">
        <v>0.5</v>
      </c>
      <c r="Q1618">
        <v>0.5</v>
      </c>
      <c r="R1618">
        <v>1</v>
      </c>
      <c r="S1618">
        <v>34</v>
      </c>
      <c r="T1618">
        <v>4</v>
      </c>
      <c r="V1618">
        <v>64</v>
      </c>
      <c r="W1618">
        <v>142</v>
      </c>
    </row>
    <row r="1619" spans="1:23" x14ac:dyDescent="0.25">
      <c r="A1619" t="s">
        <v>130</v>
      </c>
      <c r="C1619" t="s">
        <v>26</v>
      </c>
      <c r="E1619">
        <v>26</v>
      </c>
      <c r="F1619">
        <v>56.561259999999997</v>
      </c>
      <c r="G1619">
        <v>1</v>
      </c>
      <c r="H1619">
        <v>1</v>
      </c>
      <c r="I1619" t="s">
        <v>368</v>
      </c>
      <c r="J1619" t="s">
        <v>28</v>
      </c>
      <c r="K1619" t="s">
        <v>28</v>
      </c>
      <c r="L1619" t="s">
        <v>28</v>
      </c>
      <c r="M1619" t="s">
        <v>28</v>
      </c>
      <c r="N1619">
        <v>0.5</v>
      </c>
      <c r="O1619">
        <v>1</v>
      </c>
      <c r="P1619">
        <v>1</v>
      </c>
      <c r="Q1619">
        <v>0</v>
      </c>
      <c r="R1619">
        <v>1</v>
      </c>
      <c r="S1619">
        <v>34</v>
      </c>
      <c r="T1619">
        <v>4.5</v>
      </c>
      <c r="V1619">
        <v>64</v>
      </c>
      <c r="W1619">
        <v>134</v>
      </c>
    </row>
    <row r="1620" spans="1:23" x14ac:dyDescent="0.25">
      <c r="A1620" t="s">
        <v>590</v>
      </c>
      <c r="C1620" t="s">
        <v>30</v>
      </c>
      <c r="E1620">
        <v>27</v>
      </c>
      <c r="F1620">
        <v>77.349760000000003</v>
      </c>
      <c r="G1620">
        <v>1</v>
      </c>
      <c r="H1620">
        <v>0.5</v>
      </c>
      <c r="I1620" t="s">
        <v>27</v>
      </c>
      <c r="J1620" t="s">
        <v>28</v>
      </c>
      <c r="K1620" t="s">
        <v>28</v>
      </c>
      <c r="L1620" t="s">
        <v>28</v>
      </c>
      <c r="M1620" t="s">
        <v>28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33</v>
      </c>
      <c r="T1620">
        <v>4.5</v>
      </c>
      <c r="V1620">
        <v>70</v>
      </c>
      <c r="W1620">
        <v>234</v>
      </c>
    </row>
    <row r="1621" spans="1:23" x14ac:dyDescent="0.25">
      <c r="A1621" t="s">
        <v>590</v>
      </c>
      <c r="C1621" t="s">
        <v>30</v>
      </c>
      <c r="E1621">
        <v>24</v>
      </c>
      <c r="F1621">
        <v>77.349760000000003</v>
      </c>
      <c r="G1621">
        <v>1</v>
      </c>
      <c r="H1621">
        <v>1</v>
      </c>
      <c r="I1621" t="s">
        <v>27</v>
      </c>
      <c r="J1621" t="s">
        <v>28</v>
      </c>
      <c r="K1621" t="s">
        <v>28</v>
      </c>
      <c r="L1621" t="s">
        <v>28</v>
      </c>
      <c r="M1621" t="s">
        <v>28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33</v>
      </c>
      <c r="T1621">
        <v>5</v>
      </c>
      <c r="V1621">
        <v>70</v>
      </c>
      <c r="W1621">
        <v>238</v>
      </c>
    </row>
    <row r="1622" spans="1:23" x14ac:dyDescent="0.25">
      <c r="A1622" t="s">
        <v>590</v>
      </c>
      <c r="C1622" t="s">
        <v>30</v>
      </c>
      <c r="E1622">
        <v>21</v>
      </c>
      <c r="F1622">
        <v>77.349760000000003</v>
      </c>
      <c r="G1622">
        <v>1</v>
      </c>
      <c r="H1622">
        <v>1</v>
      </c>
      <c r="I1622" t="s">
        <v>27</v>
      </c>
      <c r="J1622" t="s">
        <v>38</v>
      </c>
      <c r="K1622" t="s">
        <v>132</v>
      </c>
      <c r="L1622" t="s">
        <v>28</v>
      </c>
      <c r="M1622" t="s">
        <v>28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33</v>
      </c>
      <c r="T1622">
        <v>6</v>
      </c>
      <c r="V1622">
        <v>70</v>
      </c>
      <c r="W1622">
        <v>238</v>
      </c>
    </row>
    <row r="1623" spans="1:23" x14ac:dyDescent="0.25">
      <c r="A1623" t="s">
        <v>590</v>
      </c>
      <c r="C1623" t="s">
        <v>30</v>
      </c>
      <c r="E1623">
        <v>20</v>
      </c>
      <c r="F1623">
        <v>77.349760000000003</v>
      </c>
      <c r="G1623">
        <v>1</v>
      </c>
      <c r="H1623">
        <v>1</v>
      </c>
      <c r="I1623" t="s">
        <v>27</v>
      </c>
      <c r="J1623" t="s">
        <v>38</v>
      </c>
      <c r="K1623" t="s">
        <v>28</v>
      </c>
      <c r="L1623" t="s">
        <v>28</v>
      </c>
      <c r="M1623" t="s">
        <v>28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33</v>
      </c>
      <c r="T1623">
        <v>6</v>
      </c>
      <c r="V1623">
        <v>70</v>
      </c>
      <c r="W1623">
        <v>238</v>
      </c>
    </row>
    <row r="1624" spans="1:23" x14ac:dyDescent="0.25">
      <c r="A1624" t="s">
        <v>355</v>
      </c>
      <c r="C1624" t="s">
        <v>30</v>
      </c>
      <c r="E1624">
        <v>24</v>
      </c>
      <c r="F1624">
        <v>69.264885000000007</v>
      </c>
      <c r="G1624">
        <v>0.5</v>
      </c>
      <c r="H1624">
        <v>0.5</v>
      </c>
      <c r="I1624" t="s">
        <v>52</v>
      </c>
      <c r="J1624" t="s">
        <v>232</v>
      </c>
      <c r="K1624" t="s">
        <v>28</v>
      </c>
      <c r="L1624" t="s">
        <v>28</v>
      </c>
      <c r="M1624" t="s">
        <v>28</v>
      </c>
      <c r="N1624">
        <v>0.5</v>
      </c>
      <c r="O1624">
        <v>0.5</v>
      </c>
      <c r="P1624">
        <v>0.5</v>
      </c>
      <c r="Q1624">
        <v>0</v>
      </c>
      <c r="R1624">
        <v>0</v>
      </c>
      <c r="S1624">
        <v>33</v>
      </c>
      <c r="T1624">
        <v>2</v>
      </c>
      <c r="V1624">
        <v>67</v>
      </c>
      <c r="W1624">
        <v>162</v>
      </c>
    </row>
    <row r="1625" spans="1:23" x14ac:dyDescent="0.25">
      <c r="A1625" t="s">
        <v>355</v>
      </c>
      <c r="C1625" t="s">
        <v>30</v>
      </c>
      <c r="E1625">
        <v>25</v>
      </c>
      <c r="F1625">
        <v>69.264885000000007</v>
      </c>
      <c r="G1625">
        <v>0.5</v>
      </c>
      <c r="H1625">
        <v>0.5</v>
      </c>
      <c r="I1625" t="s">
        <v>27</v>
      </c>
      <c r="J1625" t="s">
        <v>232</v>
      </c>
      <c r="K1625" t="s">
        <v>28</v>
      </c>
      <c r="L1625" t="s">
        <v>28</v>
      </c>
      <c r="M1625" t="s">
        <v>28</v>
      </c>
      <c r="N1625">
        <v>0.5</v>
      </c>
      <c r="O1625">
        <v>1</v>
      </c>
      <c r="P1625">
        <v>1</v>
      </c>
      <c r="Q1625">
        <v>1</v>
      </c>
      <c r="R1625">
        <v>0</v>
      </c>
      <c r="S1625">
        <v>33</v>
      </c>
      <c r="T1625">
        <v>4</v>
      </c>
      <c r="V1625">
        <v>67</v>
      </c>
      <c r="W1625">
        <v>161</v>
      </c>
    </row>
    <row r="1626" spans="1:23" x14ac:dyDescent="0.25">
      <c r="A1626" t="s">
        <v>355</v>
      </c>
      <c r="C1626" t="s">
        <v>30</v>
      </c>
      <c r="E1626">
        <v>24</v>
      </c>
      <c r="F1626">
        <v>69.264885000000007</v>
      </c>
      <c r="G1626">
        <v>1</v>
      </c>
      <c r="H1626">
        <v>0.5</v>
      </c>
      <c r="I1626" t="s">
        <v>27</v>
      </c>
      <c r="J1626" t="s">
        <v>200</v>
      </c>
      <c r="K1626" t="s">
        <v>356</v>
      </c>
      <c r="L1626" t="s">
        <v>232</v>
      </c>
      <c r="M1626" t="s">
        <v>28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33</v>
      </c>
      <c r="T1626">
        <v>5.5</v>
      </c>
      <c r="V1626">
        <v>67</v>
      </c>
      <c r="W1626">
        <v>154</v>
      </c>
    </row>
    <row r="1627" spans="1:23" x14ac:dyDescent="0.25">
      <c r="A1627" t="s">
        <v>355</v>
      </c>
      <c r="C1627" t="s">
        <v>30</v>
      </c>
      <c r="E1627">
        <v>19</v>
      </c>
      <c r="F1627">
        <v>69.264885000000007</v>
      </c>
      <c r="G1627">
        <v>1</v>
      </c>
      <c r="H1627">
        <v>1</v>
      </c>
      <c r="I1627" t="s">
        <v>27</v>
      </c>
      <c r="J1627" t="s">
        <v>85</v>
      </c>
      <c r="K1627" t="s">
        <v>28</v>
      </c>
      <c r="L1627" t="s">
        <v>28</v>
      </c>
      <c r="M1627" t="s">
        <v>28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33</v>
      </c>
      <c r="T1627">
        <v>6</v>
      </c>
      <c r="V1627">
        <v>67</v>
      </c>
      <c r="W1627">
        <v>153</v>
      </c>
    </row>
    <row r="1628" spans="1:23" x14ac:dyDescent="0.25">
      <c r="A1628" t="s">
        <v>355</v>
      </c>
      <c r="C1628" t="s">
        <v>30</v>
      </c>
      <c r="E1628">
        <v>22</v>
      </c>
      <c r="F1628">
        <v>69.264885000000007</v>
      </c>
      <c r="G1628">
        <v>1</v>
      </c>
      <c r="H1628">
        <v>1</v>
      </c>
      <c r="I1628" t="s">
        <v>27</v>
      </c>
      <c r="J1628" t="s">
        <v>35</v>
      </c>
      <c r="K1628" t="s">
        <v>28</v>
      </c>
      <c r="L1628" t="s">
        <v>28</v>
      </c>
      <c r="M1628" t="s">
        <v>28</v>
      </c>
      <c r="N1628">
        <v>2</v>
      </c>
      <c r="O1628">
        <v>1</v>
      </c>
      <c r="P1628">
        <v>1</v>
      </c>
      <c r="Q1628">
        <v>1</v>
      </c>
      <c r="R1628">
        <v>0</v>
      </c>
      <c r="S1628">
        <v>33</v>
      </c>
      <c r="T1628">
        <v>6</v>
      </c>
    </row>
    <row r="1629" spans="1:23" x14ac:dyDescent="0.25">
      <c r="A1629" t="s">
        <v>1148</v>
      </c>
      <c r="C1629" t="s">
        <v>30</v>
      </c>
      <c r="E1629">
        <v>27</v>
      </c>
      <c r="F1629">
        <v>73.590689999999995</v>
      </c>
      <c r="G1629">
        <v>0</v>
      </c>
      <c r="H1629">
        <v>0</v>
      </c>
      <c r="I1629" t="s">
        <v>34</v>
      </c>
      <c r="J1629" t="s">
        <v>245</v>
      </c>
      <c r="K1629" t="s">
        <v>28</v>
      </c>
      <c r="L1629" t="s">
        <v>28</v>
      </c>
      <c r="M1629" t="s">
        <v>28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33</v>
      </c>
      <c r="T1629">
        <v>0</v>
      </c>
      <c r="V1629">
        <v>70</v>
      </c>
      <c r="W1629">
        <v>231</v>
      </c>
    </row>
    <row r="1630" spans="1:23" x14ac:dyDescent="0.25">
      <c r="A1630" t="s">
        <v>1148</v>
      </c>
      <c r="C1630" t="s">
        <v>30</v>
      </c>
      <c r="E1630">
        <v>29</v>
      </c>
      <c r="F1630">
        <v>73.590689999999995</v>
      </c>
      <c r="G1630">
        <v>0</v>
      </c>
      <c r="H1630">
        <v>0</v>
      </c>
      <c r="I1630" t="s">
        <v>34</v>
      </c>
      <c r="J1630" t="s">
        <v>119</v>
      </c>
      <c r="K1630" t="s">
        <v>28</v>
      </c>
      <c r="L1630" t="s">
        <v>28</v>
      </c>
      <c r="M1630" t="s">
        <v>28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33</v>
      </c>
      <c r="T1630">
        <v>0</v>
      </c>
      <c r="V1630">
        <v>70</v>
      </c>
      <c r="W1630">
        <v>232</v>
      </c>
    </row>
    <row r="1631" spans="1:23" x14ac:dyDescent="0.25">
      <c r="A1631" t="s">
        <v>1148</v>
      </c>
      <c r="C1631" t="s">
        <v>30</v>
      </c>
      <c r="E1631">
        <v>27</v>
      </c>
      <c r="F1631">
        <v>73.590689999999995</v>
      </c>
      <c r="G1631">
        <v>0</v>
      </c>
      <c r="H1631">
        <v>0</v>
      </c>
      <c r="I1631" t="s">
        <v>34</v>
      </c>
      <c r="J1631" t="s">
        <v>88</v>
      </c>
      <c r="K1631" t="s">
        <v>28</v>
      </c>
      <c r="L1631" t="s">
        <v>28</v>
      </c>
      <c r="M1631" t="s">
        <v>28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33</v>
      </c>
      <c r="T1631">
        <v>0</v>
      </c>
      <c r="V1631">
        <v>70</v>
      </c>
      <c r="W1631">
        <v>212</v>
      </c>
    </row>
    <row r="1632" spans="1:23" x14ac:dyDescent="0.25">
      <c r="A1632" t="s">
        <v>243</v>
      </c>
      <c r="C1632" t="s">
        <v>30</v>
      </c>
      <c r="E1632">
        <v>30</v>
      </c>
      <c r="F1632">
        <v>63.718001999999998</v>
      </c>
      <c r="G1632">
        <v>0</v>
      </c>
      <c r="H1632">
        <v>0</v>
      </c>
      <c r="I1632" t="s">
        <v>34</v>
      </c>
      <c r="J1632" t="s">
        <v>41</v>
      </c>
      <c r="K1632" t="s">
        <v>28</v>
      </c>
      <c r="L1632" t="s">
        <v>28</v>
      </c>
      <c r="M1632" t="s">
        <v>28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33</v>
      </c>
      <c r="T1632">
        <v>0</v>
      </c>
      <c r="V1632">
        <v>71</v>
      </c>
      <c r="W1632">
        <v>211</v>
      </c>
    </row>
    <row r="1633" spans="1:23" x14ac:dyDescent="0.25">
      <c r="A1633" t="s">
        <v>243</v>
      </c>
      <c r="C1633" t="s">
        <v>30</v>
      </c>
      <c r="E1633">
        <v>29</v>
      </c>
      <c r="F1633">
        <v>63.718001999999998</v>
      </c>
      <c r="G1633">
        <v>0</v>
      </c>
      <c r="H1633">
        <v>0</v>
      </c>
      <c r="I1633" t="s">
        <v>34</v>
      </c>
      <c r="J1633" t="s">
        <v>28</v>
      </c>
      <c r="K1633" t="s">
        <v>28</v>
      </c>
      <c r="L1633" t="s">
        <v>28</v>
      </c>
      <c r="M1633" t="s">
        <v>28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33</v>
      </c>
      <c r="T1633">
        <v>0</v>
      </c>
      <c r="V1633">
        <v>70</v>
      </c>
      <c r="W1633">
        <v>195</v>
      </c>
    </row>
    <row r="1634" spans="1:23" x14ac:dyDescent="0.25">
      <c r="A1634" t="s">
        <v>243</v>
      </c>
      <c r="C1634" t="s">
        <v>30</v>
      </c>
      <c r="E1634">
        <v>29</v>
      </c>
      <c r="F1634">
        <v>63.718001999999998</v>
      </c>
      <c r="G1634">
        <v>0</v>
      </c>
      <c r="H1634">
        <v>0</v>
      </c>
      <c r="I1634" t="s">
        <v>34</v>
      </c>
      <c r="J1634" t="s">
        <v>28</v>
      </c>
      <c r="K1634" t="s">
        <v>28</v>
      </c>
      <c r="L1634" t="s">
        <v>28</v>
      </c>
      <c r="M1634" t="s">
        <v>28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33</v>
      </c>
      <c r="T1634">
        <v>0</v>
      </c>
      <c r="V1634">
        <v>70</v>
      </c>
      <c r="W1634">
        <v>199</v>
      </c>
    </row>
    <row r="1635" spans="1:23" x14ac:dyDescent="0.25">
      <c r="A1635" t="s">
        <v>243</v>
      </c>
      <c r="C1635" t="s">
        <v>30</v>
      </c>
      <c r="E1635">
        <v>28</v>
      </c>
      <c r="F1635">
        <v>63.718001999999998</v>
      </c>
      <c r="G1635">
        <v>0</v>
      </c>
      <c r="H1635">
        <v>0</v>
      </c>
      <c r="I1635" t="s">
        <v>34</v>
      </c>
      <c r="J1635" t="s">
        <v>28</v>
      </c>
      <c r="K1635" t="s">
        <v>28</v>
      </c>
      <c r="L1635" t="s">
        <v>28</v>
      </c>
      <c r="M1635" t="s">
        <v>28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33</v>
      </c>
      <c r="T1635">
        <v>0</v>
      </c>
      <c r="V1635">
        <v>70</v>
      </c>
      <c r="W1635">
        <v>195</v>
      </c>
    </row>
    <row r="1636" spans="1:23" x14ac:dyDescent="0.25">
      <c r="A1636" t="s">
        <v>243</v>
      </c>
      <c r="C1636" t="s">
        <v>30</v>
      </c>
      <c r="E1636">
        <v>26</v>
      </c>
      <c r="F1636">
        <v>63.718001999999998</v>
      </c>
      <c r="G1636">
        <v>0</v>
      </c>
      <c r="H1636">
        <v>0</v>
      </c>
      <c r="I1636" t="s">
        <v>34</v>
      </c>
      <c r="J1636" t="s">
        <v>28</v>
      </c>
      <c r="K1636" t="s">
        <v>28</v>
      </c>
      <c r="L1636" t="s">
        <v>28</v>
      </c>
      <c r="M1636" t="s">
        <v>28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33</v>
      </c>
      <c r="T1636">
        <v>0</v>
      </c>
      <c r="V1636">
        <v>69</v>
      </c>
      <c r="W1636">
        <v>192</v>
      </c>
    </row>
    <row r="1637" spans="1:23" x14ac:dyDescent="0.25">
      <c r="A1637" t="s">
        <v>958</v>
      </c>
      <c r="C1637" t="s">
        <v>26</v>
      </c>
      <c r="E1637">
        <v>28</v>
      </c>
      <c r="F1637">
        <v>52.42163</v>
      </c>
      <c r="G1637">
        <v>0</v>
      </c>
      <c r="H1637">
        <v>0</v>
      </c>
      <c r="I1637" t="s">
        <v>34</v>
      </c>
      <c r="J1637" t="s">
        <v>28</v>
      </c>
      <c r="K1637" t="s">
        <v>28</v>
      </c>
      <c r="L1637" t="s">
        <v>28</v>
      </c>
      <c r="M1637" t="s">
        <v>28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33</v>
      </c>
      <c r="T1637">
        <v>0</v>
      </c>
      <c r="V1637">
        <v>64</v>
      </c>
      <c r="W1637">
        <v>184</v>
      </c>
    </row>
    <row r="1638" spans="1:23" x14ac:dyDescent="0.25">
      <c r="A1638" t="s">
        <v>958</v>
      </c>
      <c r="C1638" t="s">
        <v>26</v>
      </c>
      <c r="E1638">
        <v>27</v>
      </c>
      <c r="F1638">
        <v>52.42163</v>
      </c>
      <c r="G1638">
        <v>0</v>
      </c>
      <c r="H1638">
        <v>0</v>
      </c>
      <c r="I1638" t="s">
        <v>34</v>
      </c>
      <c r="J1638" t="s">
        <v>28</v>
      </c>
      <c r="K1638" t="s">
        <v>28</v>
      </c>
      <c r="L1638" t="s">
        <v>28</v>
      </c>
      <c r="M1638" t="s">
        <v>28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33</v>
      </c>
      <c r="T1638">
        <v>0</v>
      </c>
      <c r="V1638">
        <v>64</v>
      </c>
      <c r="W1638">
        <v>187</v>
      </c>
    </row>
    <row r="1639" spans="1:23" x14ac:dyDescent="0.25">
      <c r="A1639" t="s">
        <v>796</v>
      </c>
      <c r="C1639" t="s">
        <v>30</v>
      </c>
      <c r="E1639">
        <v>30</v>
      </c>
      <c r="F1639">
        <v>68.780289999999994</v>
      </c>
      <c r="G1639">
        <v>0</v>
      </c>
      <c r="H1639">
        <v>0</v>
      </c>
      <c r="I1639" t="s">
        <v>34</v>
      </c>
      <c r="J1639" t="s">
        <v>28</v>
      </c>
      <c r="K1639" t="s">
        <v>28</v>
      </c>
      <c r="L1639" t="s">
        <v>28</v>
      </c>
      <c r="M1639" t="s">
        <v>28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33</v>
      </c>
      <c r="T1639">
        <v>0</v>
      </c>
      <c r="V1639">
        <v>70</v>
      </c>
      <c r="W1639">
        <v>171</v>
      </c>
    </row>
    <row r="1640" spans="1:23" x14ac:dyDescent="0.25">
      <c r="A1640" t="s">
        <v>796</v>
      </c>
      <c r="C1640" t="s">
        <v>30</v>
      </c>
      <c r="E1640">
        <v>29</v>
      </c>
      <c r="F1640">
        <v>68.780289999999994</v>
      </c>
      <c r="G1640">
        <v>0</v>
      </c>
      <c r="H1640">
        <v>0</v>
      </c>
      <c r="I1640" t="s">
        <v>34</v>
      </c>
      <c r="J1640" t="s">
        <v>28</v>
      </c>
      <c r="K1640" t="s">
        <v>28</v>
      </c>
      <c r="L1640" t="s">
        <v>28</v>
      </c>
      <c r="M1640" t="s">
        <v>28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33</v>
      </c>
      <c r="T1640">
        <v>0</v>
      </c>
      <c r="V1640">
        <v>71</v>
      </c>
      <c r="W1640">
        <v>168</v>
      </c>
    </row>
    <row r="1641" spans="1:23" x14ac:dyDescent="0.25">
      <c r="A1641" t="s">
        <v>796</v>
      </c>
      <c r="C1641" t="s">
        <v>30</v>
      </c>
      <c r="E1641">
        <v>30</v>
      </c>
      <c r="F1641">
        <v>68.780289999999994</v>
      </c>
      <c r="G1641">
        <v>0</v>
      </c>
      <c r="H1641">
        <v>0</v>
      </c>
      <c r="I1641" t="s">
        <v>34</v>
      </c>
      <c r="J1641" t="s">
        <v>102</v>
      </c>
      <c r="K1641" t="s">
        <v>28</v>
      </c>
      <c r="L1641" t="s">
        <v>28</v>
      </c>
      <c r="M1641" t="s">
        <v>28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33</v>
      </c>
      <c r="T1641">
        <v>0</v>
      </c>
      <c r="V1641">
        <v>70</v>
      </c>
      <c r="W1641">
        <v>164</v>
      </c>
    </row>
    <row r="1642" spans="1:23" x14ac:dyDescent="0.25">
      <c r="A1642" t="s">
        <v>796</v>
      </c>
      <c r="C1642" t="s">
        <v>30</v>
      </c>
      <c r="E1642">
        <v>30</v>
      </c>
      <c r="F1642">
        <v>68.780289999999994</v>
      </c>
      <c r="G1642">
        <v>0</v>
      </c>
      <c r="H1642">
        <v>0</v>
      </c>
      <c r="I1642" t="s">
        <v>34</v>
      </c>
      <c r="J1642" t="s">
        <v>28</v>
      </c>
      <c r="K1642" t="s">
        <v>28</v>
      </c>
      <c r="L1642" t="s">
        <v>28</v>
      </c>
      <c r="M1642" t="s">
        <v>28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33</v>
      </c>
      <c r="T1642">
        <v>0</v>
      </c>
      <c r="V1642">
        <v>70</v>
      </c>
      <c r="W1642">
        <v>163</v>
      </c>
    </row>
    <row r="1643" spans="1:23" x14ac:dyDescent="0.25">
      <c r="A1643" t="s">
        <v>796</v>
      </c>
      <c r="C1643" t="s">
        <v>30</v>
      </c>
      <c r="E1643">
        <v>30</v>
      </c>
      <c r="F1643">
        <v>68.780289999999994</v>
      </c>
      <c r="G1643">
        <v>0</v>
      </c>
      <c r="H1643">
        <v>0</v>
      </c>
      <c r="I1643" t="s">
        <v>34</v>
      </c>
      <c r="J1643" t="s">
        <v>28</v>
      </c>
      <c r="K1643" t="s">
        <v>28</v>
      </c>
      <c r="L1643" t="s">
        <v>28</v>
      </c>
      <c r="M1643" t="s">
        <v>28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33</v>
      </c>
      <c r="T1643">
        <v>0</v>
      </c>
      <c r="V1643">
        <v>70</v>
      </c>
      <c r="W1643">
        <v>171</v>
      </c>
    </row>
    <row r="1644" spans="1:23" x14ac:dyDescent="0.25">
      <c r="A1644" t="s">
        <v>796</v>
      </c>
      <c r="C1644" t="s">
        <v>30</v>
      </c>
      <c r="E1644">
        <v>27</v>
      </c>
      <c r="F1644">
        <v>68.780289999999994</v>
      </c>
      <c r="G1644">
        <v>0</v>
      </c>
      <c r="H1644">
        <v>0</v>
      </c>
      <c r="I1644" t="s">
        <v>34</v>
      </c>
      <c r="J1644" t="s">
        <v>28</v>
      </c>
      <c r="K1644" t="s">
        <v>28</v>
      </c>
      <c r="L1644" t="s">
        <v>28</v>
      </c>
      <c r="M1644" t="s">
        <v>28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33</v>
      </c>
      <c r="T1644">
        <v>0</v>
      </c>
      <c r="V1644">
        <v>70</v>
      </c>
      <c r="W1644">
        <v>168</v>
      </c>
    </row>
    <row r="1645" spans="1:23" x14ac:dyDescent="0.25">
      <c r="A1645" t="s">
        <v>796</v>
      </c>
      <c r="C1645" t="s">
        <v>30</v>
      </c>
      <c r="E1645">
        <v>30</v>
      </c>
      <c r="F1645">
        <v>68.780289999999994</v>
      </c>
      <c r="G1645">
        <v>0</v>
      </c>
      <c r="H1645">
        <v>0</v>
      </c>
      <c r="I1645" t="s">
        <v>34</v>
      </c>
      <c r="J1645" t="s">
        <v>28</v>
      </c>
      <c r="K1645" t="s">
        <v>28</v>
      </c>
      <c r="L1645" t="s">
        <v>28</v>
      </c>
      <c r="M1645" t="s">
        <v>28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33</v>
      </c>
      <c r="T1645">
        <v>0</v>
      </c>
      <c r="V1645">
        <v>70</v>
      </c>
      <c r="W1645">
        <v>169</v>
      </c>
    </row>
    <row r="1646" spans="1:23" x14ac:dyDescent="0.25">
      <c r="A1646" t="s">
        <v>796</v>
      </c>
      <c r="C1646" t="s">
        <v>30</v>
      </c>
      <c r="E1646">
        <v>30</v>
      </c>
      <c r="F1646">
        <v>68.780289999999994</v>
      </c>
      <c r="G1646">
        <v>0</v>
      </c>
      <c r="H1646">
        <v>0</v>
      </c>
      <c r="I1646" t="s">
        <v>34</v>
      </c>
      <c r="J1646" t="s">
        <v>28</v>
      </c>
      <c r="K1646" t="s">
        <v>28</v>
      </c>
      <c r="L1646" t="s">
        <v>28</v>
      </c>
      <c r="M1646" t="s">
        <v>28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33</v>
      </c>
      <c r="T1646">
        <v>0</v>
      </c>
      <c r="V1646">
        <v>70</v>
      </c>
      <c r="W1646">
        <v>167</v>
      </c>
    </row>
    <row r="1647" spans="1:23" x14ac:dyDescent="0.25">
      <c r="A1647" t="s">
        <v>787</v>
      </c>
      <c r="C1647" t="s">
        <v>26</v>
      </c>
      <c r="E1647">
        <v>30</v>
      </c>
      <c r="F1647">
        <v>65.719369999999998</v>
      </c>
      <c r="G1647">
        <v>0</v>
      </c>
      <c r="H1647">
        <v>0</v>
      </c>
      <c r="I1647" t="s">
        <v>34</v>
      </c>
      <c r="J1647" t="s">
        <v>28</v>
      </c>
      <c r="K1647" t="s">
        <v>28</v>
      </c>
      <c r="L1647" t="s">
        <v>28</v>
      </c>
      <c r="M1647" t="s">
        <v>28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33</v>
      </c>
      <c r="T1647">
        <v>0</v>
      </c>
      <c r="V1647">
        <v>67</v>
      </c>
      <c r="W1647">
        <v>180</v>
      </c>
    </row>
    <row r="1648" spans="1:23" x14ac:dyDescent="0.25">
      <c r="A1648" t="s">
        <v>787</v>
      </c>
      <c r="C1648" t="s">
        <v>26</v>
      </c>
      <c r="E1648">
        <v>29</v>
      </c>
      <c r="F1648">
        <v>65.719369999999998</v>
      </c>
      <c r="G1648">
        <v>0</v>
      </c>
      <c r="H1648">
        <v>0</v>
      </c>
      <c r="I1648" t="s">
        <v>34</v>
      </c>
      <c r="J1648" t="s">
        <v>28</v>
      </c>
      <c r="K1648" t="s">
        <v>28</v>
      </c>
      <c r="L1648" t="s">
        <v>28</v>
      </c>
      <c r="M1648" t="s">
        <v>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33</v>
      </c>
      <c r="T1648">
        <v>0</v>
      </c>
      <c r="V1648">
        <v>67</v>
      </c>
      <c r="W1648">
        <v>187</v>
      </c>
    </row>
    <row r="1649" spans="1:23" x14ac:dyDescent="0.25">
      <c r="A1649" t="s">
        <v>787</v>
      </c>
      <c r="C1649" t="s">
        <v>26</v>
      </c>
      <c r="E1649">
        <v>30</v>
      </c>
      <c r="F1649">
        <v>65.719369999999998</v>
      </c>
      <c r="G1649">
        <v>0</v>
      </c>
      <c r="H1649">
        <v>0</v>
      </c>
      <c r="I1649" t="s">
        <v>34</v>
      </c>
      <c r="J1649" t="s">
        <v>35</v>
      </c>
      <c r="K1649" t="s">
        <v>28</v>
      </c>
      <c r="L1649" t="s">
        <v>28</v>
      </c>
      <c r="M1649" t="s">
        <v>28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33</v>
      </c>
      <c r="T1649">
        <v>0</v>
      </c>
      <c r="V1649">
        <v>66</v>
      </c>
      <c r="W1649">
        <v>181</v>
      </c>
    </row>
    <row r="1650" spans="1:23" x14ac:dyDescent="0.25">
      <c r="A1650" t="s">
        <v>787</v>
      </c>
      <c r="C1650" t="s">
        <v>26</v>
      </c>
      <c r="E1650">
        <v>30</v>
      </c>
      <c r="F1650">
        <v>65.719369999999998</v>
      </c>
      <c r="G1650">
        <v>0</v>
      </c>
      <c r="H1650">
        <v>0</v>
      </c>
      <c r="I1650" t="s">
        <v>34</v>
      </c>
      <c r="J1650" t="s">
        <v>28</v>
      </c>
      <c r="K1650" t="s">
        <v>28</v>
      </c>
      <c r="L1650" t="s">
        <v>28</v>
      </c>
      <c r="M1650" t="s">
        <v>28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33</v>
      </c>
      <c r="T1650">
        <v>0</v>
      </c>
      <c r="V1650">
        <v>66</v>
      </c>
      <c r="W1650">
        <v>189</v>
      </c>
    </row>
    <row r="1651" spans="1:23" x14ac:dyDescent="0.25">
      <c r="A1651" t="s">
        <v>787</v>
      </c>
      <c r="C1651" t="s">
        <v>26</v>
      </c>
      <c r="E1651">
        <v>30</v>
      </c>
      <c r="F1651">
        <v>65.719369999999998</v>
      </c>
      <c r="G1651">
        <v>0</v>
      </c>
      <c r="H1651">
        <v>0</v>
      </c>
      <c r="I1651" t="s">
        <v>34</v>
      </c>
      <c r="J1651" t="s">
        <v>35</v>
      </c>
      <c r="K1651" t="s">
        <v>28</v>
      </c>
      <c r="L1651" t="s">
        <v>28</v>
      </c>
      <c r="M1651" t="s">
        <v>28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33</v>
      </c>
      <c r="T1651">
        <v>0</v>
      </c>
      <c r="V1651">
        <v>66</v>
      </c>
      <c r="W1651">
        <v>188</v>
      </c>
    </row>
    <row r="1652" spans="1:23" x14ac:dyDescent="0.25">
      <c r="A1652" t="s">
        <v>787</v>
      </c>
      <c r="C1652" t="s">
        <v>26</v>
      </c>
      <c r="E1652">
        <v>30</v>
      </c>
      <c r="F1652">
        <v>65.719369999999998</v>
      </c>
      <c r="G1652">
        <v>0</v>
      </c>
      <c r="H1652">
        <v>0</v>
      </c>
      <c r="I1652" t="s">
        <v>34</v>
      </c>
      <c r="J1652" t="s">
        <v>28</v>
      </c>
      <c r="K1652" t="s">
        <v>28</v>
      </c>
      <c r="L1652" t="s">
        <v>28</v>
      </c>
      <c r="M1652" t="s">
        <v>28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33</v>
      </c>
      <c r="T1652">
        <v>0</v>
      </c>
      <c r="V1652">
        <v>67</v>
      </c>
      <c r="W1652">
        <v>193</v>
      </c>
    </row>
    <row r="1653" spans="1:23" x14ac:dyDescent="0.25">
      <c r="A1653" t="s">
        <v>787</v>
      </c>
      <c r="C1653" t="s">
        <v>26</v>
      </c>
      <c r="E1653">
        <v>30</v>
      </c>
      <c r="F1653">
        <v>65.719369999999998</v>
      </c>
      <c r="G1653">
        <v>0</v>
      </c>
      <c r="H1653">
        <v>0</v>
      </c>
      <c r="I1653" t="s">
        <v>34</v>
      </c>
      <c r="J1653" t="s">
        <v>28</v>
      </c>
      <c r="K1653" t="s">
        <v>28</v>
      </c>
      <c r="L1653" t="s">
        <v>28</v>
      </c>
      <c r="M1653" t="s">
        <v>28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33</v>
      </c>
      <c r="T1653">
        <v>0</v>
      </c>
      <c r="V1653">
        <v>66</v>
      </c>
      <c r="W1653">
        <v>184</v>
      </c>
    </row>
    <row r="1654" spans="1:23" x14ac:dyDescent="0.25">
      <c r="A1654" t="s">
        <v>787</v>
      </c>
      <c r="C1654" t="s">
        <v>26</v>
      </c>
      <c r="E1654">
        <v>29</v>
      </c>
      <c r="F1654">
        <v>65.719369999999998</v>
      </c>
      <c r="G1654">
        <v>0</v>
      </c>
      <c r="H1654">
        <v>0</v>
      </c>
      <c r="I1654" t="s">
        <v>34</v>
      </c>
      <c r="J1654" t="s">
        <v>28</v>
      </c>
      <c r="K1654" t="s">
        <v>28</v>
      </c>
      <c r="L1654" t="s">
        <v>28</v>
      </c>
      <c r="M1654" t="s">
        <v>28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33</v>
      </c>
      <c r="T1654">
        <v>0</v>
      </c>
      <c r="V1654">
        <v>66</v>
      </c>
      <c r="W1654">
        <v>190</v>
      </c>
    </row>
    <row r="1655" spans="1:23" x14ac:dyDescent="0.25">
      <c r="A1655" t="s">
        <v>787</v>
      </c>
      <c r="C1655" t="s">
        <v>26</v>
      </c>
      <c r="E1655">
        <v>30</v>
      </c>
      <c r="F1655">
        <v>65.719369999999998</v>
      </c>
      <c r="G1655">
        <v>0</v>
      </c>
      <c r="H1655">
        <v>0</v>
      </c>
      <c r="I1655" t="s">
        <v>34</v>
      </c>
      <c r="J1655" t="s">
        <v>28</v>
      </c>
      <c r="K1655" t="s">
        <v>28</v>
      </c>
      <c r="L1655" t="s">
        <v>28</v>
      </c>
      <c r="M1655" t="s">
        <v>28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33</v>
      </c>
      <c r="T1655">
        <v>0</v>
      </c>
      <c r="V1655">
        <v>66</v>
      </c>
      <c r="W1655">
        <v>193</v>
      </c>
    </row>
    <row r="1656" spans="1:23" x14ac:dyDescent="0.25">
      <c r="A1656" t="s">
        <v>143</v>
      </c>
      <c r="C1656" t="s">
        <v>30</v>
      </c>
      <c r="E1656">
        <v>29</v>
      </c>
      <c r="F1656">
        <v>69.609855999999994</v>
      </c>
      <c r="G1656">
        <v>0.5</v>
      </c>
      <c r="H1656">
        <v>0</v>
      </c>
      <c r="I1656" t="s">
        <v>27</v>
      </c>
      <c r="J1656" t="s">
        <v>28</v>
      </c>
      <c r="K1656" t="s">
        <v>28</v>
      </c>
      <c r="L1656" t="s">
        <v>28</v>
      </c>
      <c r="M1656" t="s">
        <v>28</v>
      </c>
      <c r="N1656">
        <v>0.5</v>
      </c>
      <c r="O1656">
        <v>0.5</v>
      </c>
      <c r="P1656">
        <v>0.5</v>
      </c>
      <c r="Q1656">
        <v>0</v>
      </c>
      <c r="R1656">
        <v>0</v>
      </c>
      <c r="S1656">
        <v>33</v>
      </c>
      <c r="T1656">
        <v>1.5</v>
      </c>
      <c r="W1656">
        <v>187</v>
      </c>
    </row>
    <row r="1657" spans="1:23" x14ac:dyDescent="0.25">
      <c r="A1657" t="s">
        <v>143</v>
      </c>
      <c r="C1657" t="s">
        <v>30</v>
      </c>
      <c r="E1657">
        <v>27</v>
      </c>
      <c r="F1657">
        <v>69.609855999999994</v>
      </c>
      <c r="G1657">
        <v>0.5</v>
      </c>
      <c r="H1657">
        <v>0</v>
      </c>
      <c r="I1657" t="s">
        <v>75</v>
      </c>
      <c r="J1657" t="s">
        <v>28</v>
      </c>
      <c r="K1657" t="s">
        <v>28</v>
      </c>
      <c r="L1657" t="s">
        <v>28</v>
      </c>
      <c r="M1657" t="s">
        <v>28</v>
      </c>
      <c r="N1657">
        <v>0.5</v>
      </c>
      <c r="O1657">
        <v>0</v>
      </c>
      <c r="P1657">
        <v>0.5</v>
      </c>
      <c r="Q1657">
        <v>0.5</v>
      </c>
      <c r="R1657">
        <v>0</v>
      </c>
      <c r="S1657">
        <v>33</v>
      </c>
      <c r="T1657">
        <v>1.5</v>
      </c>
      <c r="W1657">
        <v>173</v>
      </c>
    </row>
    <row r="1658" spans="1:23" x14ac:dyDescent="0.25">
      <c r="A1658" t="s">
        <v>143</v>
      </c>
      <c r="C1658" t="s">
        <v>30</v>
      </c>
      <c r="E1658">
        <v>27</v>
      </c>
      <c r="F1658">
        <v>69.609855999999994</v>
      </c>
      <c r="G1658">
        <v>0.5</v>
      </c>
      <c r="H1658">
        <v>0</v>
      </c>
      <c r="I1658" t="s">
        <v>27</v>
      </c>
      <c r="J1658" t="s">
        <v>28</v>
      </c>
      <c r="K1658" t="s">
        <v>28</v>
      </c>
      <c r="L1658" t="s">
        <v>28</v>
      </c>
      <c r="M1658" t="s">
        <v>28</v>
      </c>
      <c r="N1658">
        <v>0.5</v>
      </c>
      <c r="O1658">
        <v>0.5</v>
      </c>
      <c r="P1658">
        <v>0.5</v>
      </c>
      <c r="Q1658">
        <v>0.5</v>
      </c>
      <c r="R1658">
        <v>0</v>
      </c>
      <c r="S1658">
        <v>33</v>
      </c>
      <c r="T1658">
        <v>2</v>
      </c>
      <c r="V1658">
        <v>69</v>
      </c>
      <c r="W1658">
        <v>182</v>
      </c>
    </row>
    <row r="1659" spans="1:23" x14ac:dyDescent="0.25">
      <c r="A1659" t="s">
        <v>143</v>
      </c>
      <c r="C1659" t="s">
        <v>30</v>
      </c>
      <c r="E1659">
        <v>28</v>
      </c>
      <c r="F1659">
        <v>69.609855999999994</v>
      </c>
      <c r="G1659">
        <v>0.5</v>
      </c>
      <c r="H1659">
        <v>0</v>
      </c>
      <c r="I1659" t="s">
        <v>75</v>
      </c>
      <c r="J1659" t="s">
        <v>28</v>
      </c>
      <c r="K1659" t="s">
        <v>28</v>
      </c>
      <c r="L1659" t="s">
        <v>28</v>
      </c>
      <c r="M1659" t="s">
        <v>28</v>
      </c>
      <c r="N1659">
        <v>0.5</v>
      </c>
      <c r="O1659">
        <v>0.5</v>
      </c>
      <c r="P1659">
        <v>0.5</v>
      </c>
      <c r="Q1659">
        <v>0</v>
      </c>
      <c r="R1659">
        <v>0</v>
      </c>
      <c r="S1659">
        <v>33</v>
      </c>
      <c r="T1659">
        <v>1.5</v>
      </c>
      <c r="V1659">
        <v>69</v>
      </c>
      <c r="W1659">
        <v>176</v>
      </c>
    </row>
    <row r="1660" spans="1:23" x14ac:dyDescent="0.25">
      <c r="A1660" t="s">
        <v>143</v>
      </c>
      <c r="C1660" t="s">
        <v>30</v>
      </c>
      <c r="E1660">
        <v>30</v>
      </c>
      <c r="F1660">
        <v>69.609855999999994</v>
      </c>
      <c r="G1660">
        <v>0.5</v>
      </c>
      <c r="H1660">
        <v>0</v>
      </c>
      <c r="I1660" t="s">
        <v>189</v>
      </c>
      <c r="J1660" t="s">
        <v>28</v>
      </c>
      <c r="K1660" t="s">
        <v>28</v>
      </c>
      <c r="L1660" t="s">
        <v>28</v>
      </c>
      <c r="M1660" t="s">
        <v>28</v>
      </c>
      <c r="N1660">
        <v>0</v>
      </c>
      <c r="O1660">
        <v>0.5</v>
      </c>
      <c r="P1660">
        <v>0.5</v>
      </c>
      <c r="Q1660">
        <v>0</v>
      </c>
      <c r="R1660">
        <v>0</v>
      </c>
      <c r="S1660">
        <v>33</v>
      </c>
      <c r="T1660">
        <v>1</v>
      </c>
      <c r="V1660">
        <v>69</v>
      </c>
      <c r="W1660">
        <v>172</v>
      </c>
    </row>
    <row r="1661" spans="1:23" x14ac:dyDescent="0.25">
      <c r="A1661" t="s">
        <v>143</v>
      </c>
      <c r="C1661" t="s">
        <v>30</v>
      </c>
      <c r="E1661">
        <v>29</v>
      </c>
      <c r="F1661">
        <v>69.609855999999994</v>
      </c>
      <c r="G1661">
        <v>0.5</v>
      </c>
      <c r="H1661">
        <v>0.5</v>
      </c>
      <c r="I1661" t="s">
        <v>27</v>
      </c>
      <c r="J1661" t="s">
        <v>28</v>
      </c>
      <c r="K1661" t="s">
        <v>28</v>
      </c>
      <c r="L1661" t="s">
        <v>28</v>
      </c>
      <c r="M1661" t="s">
        <v>28</v>
      </c>
      <c r="N1661">
        <v>1</v>
      </c>
      <c r="O1661">
        <v>0.5</v>
      </c>
      <c r="P1661">
        <v>1</v>
      </c>
      <c r="Q1661">
        <v>0.5</v>
      </c>
      <c r="R1661">
        <v>0</v>
      </c>
      <c r="S1661">
        <v>33</v>
      </c>
      <c r="T1661">
        <v>3.5</v>
      </c>
      <c r="V1661">
        <v>69</v>
      </c>
      <c r="W1661">
        <v>170</v>
      </c>
    </row>
    <row r="1662" spans="1:23" x14ac:dyDescent="0.25">
      <c r="A1662" t="s">
        <v>143</v>
      </c>
      <c r="C1662" t="s">
        <v>30</v>
      </c>
      <c r="E1662">
        <v>29</v>
      </c>
      <c r="F1662">
        <v>69.609855999999994</v>
      </c>
      <c r="G1662">
        <v>0.5</v>
      </c>
      <c r="H1662">
        <v>0</v>
      </c>
      <c r="I1662" t="s">
        <v>52</v>
      </c>
      <c r="J1662" t="s">
        <v>28</v>
      </c>
      <c r="K1662" t="s">
        <v>28</v>
      </c>
      <c r="L1662" t="s">
        <v>28</v>
      </c>
      <c r="M1662" t="s">
        <v>28</v>
      </c>
      <c r="N1662">
        <v>0</v>
      </c>
      <c r="O1662">
        <v>0.5</v>
      </c>
      <c r="P1662">
        <v>0.5</v>
      </c>
      <c r="Q1662">
        <v>0</v>
      </c>
      <c r="R1662">
        <v>0</v>
      </c>
      <c r="S1662">
        <v>33</v>
      </c>
      <c r="T1662">
        <v>1</v>
      </c>
      <c r="V1662">
        <v>69</v>
      </c>
      <c r="W1662">
        <v>164</v>
      </c>
    </row>
    <row r="1663" spans="1:23" x14ac:dyDescent="0.25">
      <c r="A1663" t="s">
        <v>143</v>
      </c>
      <c r="C1663" t="s">
        <v>30</v>
      </c>
      <c r="E1663">
        <v>29</v>
      </c>
      <c r="F1663">
        <v>69.609855999999994</v>
      </c>
      <c r="G1663">
        <v>0</v>
      </c>
      <c r="H1663">
        <v>0</v>
      </c>
      <c r="I1663" t="s">
        <v>34</v>
      </c>
      <c r="J1663" t="s">
        <v>28</v>
      </c>
      <c r="K1663" t="s">
        <v>28</v>
      </c>
      <c r="L1663" t="s">
        <v>28</v>
      </c>
      <c r="M1663" t="s">
        <v>28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33</v>
      </c>
      <c r="T1663">
        <v>0</v>
      </c>
      <c r="V1663">
        <v>68</v>
      </c>
      <c r="W1663">
        <v>170</v>
      </c>
    </row>
    <row r="1664" spans="1:23" x14ac:dyDescent="0.25">
      <c r="A1664" t="s">
        <v>143</v>
      </c>
      <c r="C1664" t="s">
        <v>30</v>
      </c>
      <c r="E1664">
        <v>27</v>
      </c>
      <c r="F1664">
        <v>69.609855999999994</v>
      </c>
      <c r="G1664">
        <v>0.5</v>
      </c>
      <c r="H1664">
        <v>0.5</v>
      </c>
      <c r="I1664" t="s">
        <v>52</v>
      </c>
      <c r="J1664" t="s">
        <v>28</v>
      </c>
      <c r="K1664" t="s">
        <v>28</v>
      </c>
      <c r="L1664" t="s">
        <v>28</v>
      </c>
      <c r="M1664" t="s">
        <v>28</v>
      </c>
      <c r="N1664">
        <v>0.5</v>
      </c>
      <c r="O1664">
        <v>0.5</v>
      </c>
      <c r="P1664">
        <v>0.5</v>
      </c>
      <c r="Q1664">
        <v>0.5</v>
      </c>
      <c r="R1664">
        <v>0</v>
      </c>
      <c r="S1664">
        <v>33</v>
      </c>
      <c r="T1664">
        <v>2.5</v>
      </c>
      <c r="V1664">
        <v>68</v>
      </c>
      <c r="W1664">
        <v>172</v>
      </c>
    </row>
    <row r="1665" spans="1:23" x14ac:dyDescent="0.25">
      <c r="A1665" t="s">
        <v>143</v>
      </c>
      <c r="C1665" t="s">
        <v>30</v>
      </c>
      <c r="E1665">
        <v>26</v>
      </c>
      <c r="F1665">
        <v>69.609855999999994</v>
      </c>
      <c r="G1665">
        <v>0.5</v>
      </c>
      <c r="H1665">
        <v>0.5</v>
      </c>
      <c r="I1665" t="s">
        <v>27</v>
      </c>
      <c r="J1665" t="s">
        <v>28</v>
      </c>
      <c r="K1665" t="s">
        <v>28</v>
      </c>
      <c r="L1665" t="s">
        <v>28</v>
      </c>
      <c r="M1665" t="s">
        <v>28</v>
      </c>
      <c r="N1665">
        <v>0.5</v>
      </c>
      <c r="O1665">
        <v>0.5</v>
      </c>
      <c r="P1665">
        <v>0.5</v>
      </c>
      <c r="Q1665">
        <v>0.5</v>
      </c>
      <c r="R1665">
        <v>0</v>
      </c>
      <c r="S1665">
        <v>33</v>
      </c>
      <c r="T1665">
        <v>2.5</v>
      </c>
      <c r="V1665">
        <v>68</v>
      </c>
      <c r="W1665">
        <v>170</v>
      </c>
    </row>
    <row r="1666" spans="1:23" x14ac:dyDescent="0.25">
      <c r="A1666" t="s">
        <v>143</v>
      </c>
      <c r="C1666" t="s">
        <v>30</v>
      </c>
      <c r="E1666">
        <v>26</v>
      </c>
      <c r="F1666">
        <v>69.609855999999994</v>
      </c>
      <c r="G1666">
        <v>0.5</v>
      </c>
      <c r="H1666">
        <v>0.5</v>
      </c>
      <c r="I1666" t="s">
        <v>52</v>
      </c>
      <c r="J1666" t="s">
        <v>28</v>
      </c>
      <c r="K1666" t="s">
        <v>28</v>
      </c>
      <c r="L1666" t="s">
        <v>28</v>
      </c>
      <c r="M1666" t="s">
        <v>28</v>
      </c>
      <c r="N1666">
        <v>0</v>
      </c>
      <c r="O1666">
        <v>0.5</v>
      </c>
      <c r="P1666">
        <v>0.5</v>
      </c>
      <c r="Q1666">
        <v>0</v>
      </c>
      <c r="R1666">
        <v>0</v>
      </c>
      <c r="S1666">
        <v>33</v>
      </c>
      <c r="T1666">
        <v>1.5</v>
      </c>
      <c r="V1666">
        <v>69</v>
      </c>
      <c r="W1666">
        <v>173</v>
      </c>
    </row>
    <row r="1667" spans="1:23" x14ac:dyDescent="0.25">
      <c r="A1667" t="s">
        <v>143</v>
      </c>
      <c r="C1667" t="s">
        <v>30</v>
      </c>
      <c r="E1667">
        <v>28</v>
      </c>
      <c r="F1667">
        <v>69.609855999999994</v>
      </c>
      <c r="G1667">
        <v>0.5</v>
      </c>
      <c r="H1667">
        <v>0.5</v>
      </c>
      <c r="I1667" t="s">
        <v>27</v>
      </c>
      <c r="J1667" t="s">
        <v>28</v>
      </c>
      <c r="K1667" t="s">
        <v>28</v>
      </c>
      <c r="L1667" t="s">
        <v>28</v>
      </c>
      <c r="M1667" t="s">
        <v>28</v>
      </c>
      <c r="N1667">
        <v>1</v>
      </c>
      <c r="O1667">
        <v>0.5</v>
      </c>
      <c r="P1667">
        <v>0.5</v>
      </c>
      <c r="Q1667">
        <v>0</v>
      </c>
      <c r="R1667">
        <v>0</v>
      </c>
      <c r="S1667">
        <v>33</v>
      </c>
      <c r="T1667">
        <v>2.5</v>
      </c>
      <c r="V1667">
        <v>69</v>
      </c>
      <c r="W1667">
        <v>163</v>
      </c>
    </row>
    <row r="1668" spans="1:23" x14ac:dyDescent="0.25">
      <c r="A1668" t="s">
        <v>143</v>
      </c>
      <c r="C1668" t="s">
        <v>30</v>
      </c>
      <c r="E1668">
        <v>27</v>
      </c>
      <c r="F1668">
        <v>69.609855999999994</v>
      </c>
      <c r="G1668">
        <v>0.5</v>
      </c>
      <c r="H1668">
        <v>0.5</v>
      </c>
      <c r="I1668" t="s">
        <v>52</v>
      </c>
      <c r="J1668" t="s">
        <v>42</v>
      </c>
      <c r="K1668" t="s">
        <v>28</v>
      </c>
      <c r="L1668" t="s">
        <v>28</v>
      </c>
      <c r="M1668" t="s">
        <v>28</v>
      </c>
      <c r="N1668">
        <v>0.5</v>
      </c>
      <c r="O1668">
        <v>0.5</v>
      </c>
      <c r="P1668">
        <v>0.5</v>
      </c>
      <c r="Q1668">
        <v>0.5</v>
      </c>
      <c r="R1668">
        <v>0</v>
      </c>
      <c r="S1668">
        <v>33</v>
      </c>
      <c r="T1668">
        <v>2.5</v>
      </c>
      <c r="V1668">
        <v>70</v>
      </c>
      <c r="W1668">
        <v>170</v>
      </c>
    </row>
    <row r="1669" spans="1:23" x14ac:dyDescent="0.25">
      <c r="A1669" t="s">
        <v>143</v>
      </c>
      <c r="C1669" t="s">
        <v>30</v>
      </c>
      <c r="E1669">
        <v>27</v>
      </c>
      <c r="F1669">
        <v>69.609855999999994</v>
      </c>
      <c r="G1669">
        <v>0.5</v>
      </c>
      <c r="H1669">
        <v>0.5</v>
      </c>
      <c r="I1669" t="s">
        <v>52</v>
      </c>
      <c r="J1669" t="s">
        <v>41</v>
      </c>
      <c r="K1669" t="s">
        <v>42</v>
      </c>
      <c r="L1669" t="s">
        <v>28</v>
      </c>
      <c r="M1669" t="s">
        <v>28</v>
      </c>
      <c r="N1669">
        <v>1</v>
      </c>
      <c r="O1669">
        <v>1</v>
      </c>
      <c r="P1669">
        <v>0.5</v>
      </c>
      <c r="Q1669">
        <v>0.5</v>
      </c>
      <c r="R1669">
        <v>0</v>
      </c>
      <c r="S1669">
        <v>33</v>
      </c>
      <c r="T1669">
        <v>3.5</v>
      </c>
      <c r="V1669">
        <v>69</v>
      </c>
      <c r="W1669">
        <v>169</v>
      </c>
    </row>
    <row r="1670" spans="1:23" x14ac:dyDescent="0.25">
      <c r="A1670" t="s">
        <v>712</v>
      </c>
      <c r="C1670" t="s">
        <v>26</v>
      </c>
      <c r="E1670">
        <v>27</v>
      </c>
      <c r="F1670">
        <v>66.880219999999994</v>
      </c>
      <c r="G1670">
        <v>0.5</v>
      </c>
      <c r="H1670">
        <v>0</v>
      </c>
      <c r="I1670" t="s">
        <v>52</v>
      </c>
      <c r="J1670" t="s">
        <v>28</v>
      </c>
      <c r="K1670" t="s">
        <v>28</v>
      </c>
      <c r="L1670" t="s">
        <v>28</v>
      </c>
      <c r="M1670" t="s">
        <v>28</v>
      </c>
      <c r="N1670">
        <v>0</v>
      </c>
      <c r="O1670">
        <v>0.5</v>
      </c>
      <c r="P1670">
        <v>0.5</v>
      </c>
      <c r="Q1670">
        <v>0</v>
      </c>
      <c r="R1670">
        <v>0</v>
      </c>
      <c r="S1670">
        <v>34</v>
      </c>
      <c r="T1670">
        <v>1</v>
      </c>
      <c r="V1670">
        <v>62</v>
      </c>
      <c r="W1670">
        <v>151</v>
      </c>
    </row>
    <row r="1671" spans="1:23" x14ac:dyDescent="0.25">
      <c r="A1671" t="s">
        <v>712</v>
      </c>
      <c r="C1671" t="s">
        <v>26</v>
      </c>
      <c r="E1671">
        <v>30</v>
      </c>
      <c r="F1671">
        <v>66.880219999999994</v>
      </c>
      <c r="G1671">
        <v>0</v>
      </c>
      <c r="H1671">
        <v>0</v>
      </c>
      <c r="I1671" t="s">
        <v>34</v>
      </c>
      <c r="J1671" t="s">
        <v>28</v>
      </c>
      <c r="K1671" t="s">
        <v>28</v>
      </c>
      <c r="L1671" t="s">
        <v>28</v>
      </c>
      <c r="M1671" t="s">
        <v>28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34</v>
      </c>
      <c r="T1671">
        <v>0</v>
      </c>
      <c r="V1671">
        <v>62</v>
      </c>
      <c r="W1671">
        <v>154</v>
      </c>
    </row>
    <row r="1672" spans="1:23" x14ac:dyDescent="0.25">
      <c r="A1672" t="s">
        <v>207</v>
      </c>
      <c r="C1672" t="s">
        <v>26</v>
      </c>
      <c r="E1672">
        <v>29</v>
      </c>
      <c r="F1672">
        <v>60.052019999999999</v>
      </c>
      <c r="G1672">
        <v>0</v>
      </c>
      <c r="H1672">
        <v>0</v>
      </c>
      <c r="I1672" t="s">
        <v>34</v>
      </c>
      <c r="J1672" t="s">
        <v>28</v>
      </c>
      <c r="K1672" t="s">
        <v>28</v>
      </c>
      <c r="L1672" t="s">
        <v>28</v>
      </c>
      <c r="M1672" t="s">
        <v>28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33</v>
      </c>
      <c r="T1672">
        <v>0</v>
      </c>
      <c r="V1672">
        <v>62</v>
      </c>
      <c r="W1672">
        <v>147</v>
      </c>
    </row>
    <row r="1673" spans="1:23" x14ac:dyDescent="0.25">
      <c r="A1673" t="s">
        <v>207</v>
      </c>
      <c r="C1673" t="s">
        <v>26</v>
      </c>
      <c r="E1673">
        <v>30</v>
      </c>
      <c r="F1673">
        <v>60.052019999999999</v>
      </c>
      <c r="G1673">
        <v>0</v>
      </c>
      <c r="H1673">
        <v>0</v>
      </c>
      <c r="I1673" t="s">
        <v>34</v>
      </c>
      <c r="J1673" t="s">
        <v>28</v>
      </c>
      <c r="K1673" t="s">
        <v>28</v>
      </c>
      <c r="L1673" t="s">
        <v>28</v>
      </c>
      <c r="M1673" t="s">
        <v>28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33</v>
      </c>
      <c r="T1673">
        <v>0</v>
      </c>
      <c r="V1673">
        <v>60</v>
      </c>
      <c r="W1673">
        <v>121</v>
      </c>
    </row>
    <row r="1674" spans="1:23" x14ac:dyDescent="0.25">
      <c r="A1674" t="s">
        <v>207</v>
      </c>
      <c r="C1674" t="s">
        <v>26</v>
      </c>
      <c r="E1674">
        <v>30</v>
      </c>
      <c r="F1674">
        <v>60.052019999999999</v>
      </c>
      <c r="G1674">
        <v>0</v>
      </c>
      <c r="H1674">
        <v>0</v>
      </c>
      <c r="I1674" t="s">
        <v>34</v>
      </c>
      <c r="J1674" t="s">
        <v>28</v>
      </c>
      <c r="K1674" t="s">
        <v>28</v>
      </c>
      <c r="L1674" t="s">
        <v>28</v>
      </c>
      <c r="M1674" t="s">
        <v>28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33</v>
      </c>
      <c r="T1674">
        <v>0</v>
      </c>
      <c r="V1674">
        <v>61</v>
      </c>
      <c r="W1674">
        <v>122</v>
      </c>
    </row>
    <row r="1675" spans="1:23" x14ac:dyDescent="0.25">
      <c r="A1675" t="s">
        <v>207</v>
      </c>
      <c r="C1675" t="s">
        <v>26</v>
      </c>
      <c r="E1675">
        <v>30</v>
      </c>
      <c r="F1675">
        <v>60.052019999999999</v>
      </c>
      <c r="G1675">
        <v>0</v>
      </c>
      <c r="H1675">
        <v>0</v>
      </c>
      <c r="I1675" t="s">
        <v>34</v>
      </c>
      <c r="J1675" t="s">
        <v>28</v>
      </c>
      <c r="K1675" t="s">
        <v>28</v>
      </c>
      <c r="L1675" t="s">
        <v>28</v>
      </c>
      <c r="M1675" t="s">
        <v>28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33</v>
      </c>
      <c r="T1675">
        <v>0</v>
      </c>
      <c r="V1675">
        <v>61</v>
      </c>
      <c r="W1675">
        <v>124</v>
      </c>
    </row>
    <row r="1676" spans="1:23" x14ac:dyDescent="0.25">
      <c r="A1676" t="s">
        <v>207</v>
      </c>
      <c r="C1676" t="s">
        <v>26</v>
      </c>
      <c r="E1676">
        <v>30</v>
      </c>
      <c r="F1676">
        <v>60.052019999999999</v>
      </c>
      <c r="G1676">
        <v>0</v>
      </c>
      <c r="H1676">
        <v>0</v>
      </c>
      <c r="I1676" t="s">
        <v>34</v>
      </c>
      <c r="J1676" t="s">
        <v>28</v>
      </c>
      <c r="K1676" t="s">
        <v>28</v>
      </c>
      <c r="L1676" t="s">
        <v>28</v>
      </c>
      <c r="M1676" t="s">
        <v>28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33</v>
      </c>
      <c r="T1676">
        <v>0</v>
      </c>
      <c r="V1676">
        <v>61</v>
      </c>
      <c r="W1676">
        <v>124</v>
      </c>
    </row>
    <row r="1677" spans="1:23" x14ac:dyDescent="0.25">
      <c r="A1677" t="s">
        <v>207</v>
      </c>
      <c r="C1677" t="s">
        <v>26</v>
      </c>
      <c r="E1677">
        <v>30</v>
      </c>
      <c r="F1677">
        <v>60.052019999999999</v>
      </c>
      <c r="G1677">
        <v>0</v>
      </c>
      <c r="H1677">
        <v>0</v>
      </c>
      <c r="I1677" t="s">
        <v>34</v>
      </c>
      <c r="J1677" t="s">
        <v>28</v>
      </c>
      <c r="K1677" t="s">
        <v>28</v>
      </c>
      <c r="L1677" t="s">
        <v>28</v>
      </c>
      <c r="M1677" t="s">
        <v>28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33</v>
      </c>
      <c r="T1677">
        <v>0</v>
      </c>
      <c r="V1677">
        <v>61</v>
      </c>
      <c r="W1677">
        <v>123</v>
      </c>
    </row>
    <row r="1678" spans="1:23" x14ac:dyDescent="0.25">
      <c r="A1678" t="s">
        <v>932</v>
      </c>
      <c r="C1678" t="s">
        <v>26</v>
      </c>
      <c r="E1678">
        <v>24</v>
      </c>
      <c r="F1678">
        <v>63.353867000000001</v>
      </c>
      <c r="G1678">
        <v>0.5</v>
      </c>
      <c r="H1678">
        <v>0</v>
      </c>
      <c r="I1678" t="s">
        <v>27</v>
      </c>
      <c r="J1678" t="s">
        <v>356</v>
      </c>
      <c r="K1678" t="s">
        <v>41</v>
      </c>
      <c r="L1678" t="s">
        <v>405</v>
      </c>
      <c r="M1678" t="s">
        <v>28</v>
      </c>
      <c r="N1678">
        <v>0</v>
      </c>
      <c r="O1678">
        <v>1</v>
      </c>
      <c r="P1678">
        <v>0.5</v>
      </c>
      <c r="Q1678">
        <v>1</v>
      </c>
      <c r="R1678">
        <v>0</v>
      </c>
      <c r="S1678">
        <v>34</v>
      </c>
      <c r="T1678">
        <v>2.5</v>
      </c>
      <c r="V1678">
        <v>66</v>
      </c>
      <c r="W1678">
        <v>125</v>
      </c>
    </row>
    <row r="1679" spans="1:23" x14ac:dyDescent="0.25">
      <c r="A1679" t="s">
        <v>932</v>
      </c>
      <c r="C1679" t="s">
        <v>26</v>
      </c>
      <c r="E1679">
        <v>21</v>
      </c>
      <c r="F1679">
        <v>63.353867000000001</v>
      </c>
      <c r="G1679">
        <v>0.5</v>
      </c>
      <c r="H1679">
        <v>0</v>
      </c>
      <c r="I1679" t="s">
        <v>27</v>
      </c>
      <c r="J1679" t="s">
        <v>356</v>
      </c>
      <c r="K1679" t="s">
        <v>42</v>
      </c>
      <c r="L1679" t="s">
        <v>28</v>
      </c>
      <c r="M1679" t="s">
        <v>28</v>
      </c>
      <c r="N1679">
        <v>0.5</v>
      </c>
      <c r="O1679">
        <v>0.5</v>
      </c>
      <c r="P1679">
        <v>0.5</v>
      </c>
      <c r="Q1679">
        <v>1</v>
      </c>
      <c r="R1679">
        <v>0</v>
      </c>
      <c r="S1679">
        <v>34</v>
      </c>
      <c r="T1679">
        <v>2.5</v>
      </c>
      <c r="V1679">
        <v>66</v>
      </c>
      <c r="W1679">
        <v>125</v>
      </c>
    </row>
    <row r="1680" spans="1:23" x14ac:dyDescent="0.25">
      <c r="A1680" t="s">
        <v>932</v>
      </c>
      <c r="C1680" t="s">
        <v>26</v>
      </c>
      <c r="E1680">
        <v>21</v>
      </c>
      <c r="F1680">
        <v>63.353867000000001</v>
      </c>
      <c r="G1680">
        <v>1</v>
      </c>
      <c r="H1680">
        <v>2</v>
      </c>
      <c r="I1680" t="s">
        <v>1175</v>
      </c>
      <c r="J1680" t="s">
        <v>44</v>
      </c>
      <c r="K1680" t="s">
        <v>41</v>
      </c>
      <c r="L1680" t="s">
        <v>28</v>
      </c>
      <c r="M1680" t="s">
        <v>28</v>
      </c>
      <c r="N1680">
        <v>2</v>
      </c>
      <c r="O1680">
        <v>1</v>
      </c>
      <c r="P1680">
        <v>1</v>
      </c>
      <c r="Q1680">
        <v>1</v>
      </c>
      <c r="R1680">
        <v>0</v>
      </c>
      <c r="S1680">
        <v>34</v>
      </c>
      <c r="T1680">
        <v>7</v>
      </c>
      <c r="V1680">
        <v>66</v>
      </c>
      <c r="W1680">
        <v>122</v>
      </c>
    </row>
    <row r="1681" spans="1:23" x14ac:dyDescent="0.25">
      <c r="A1681" t="s">
        <v>932</v>
      </c>
      <c r="C1681" t="s">
        <v>26</v>
      </c>
      <c r="E1681">
        <v>16</v>
      </c>
      <c r="F1681">
        <v>63.353867000000001</v>
      </c>
      <c r="G1681">
        <v>2</v>
      </c>
      <c r="H1681">
        <v>1</v>
      </c>
      <c r="I1681" t="s">
        <v>631</v>
      </c>
      <c r="J1681" t="s">
        <v>310</v>
      </c>
      <c r="K1681" t="s">
        <v>258</v>
      </c>
      <c r="L1681" t="s">
        <v>41</v>
      </c>
      <c r="M1681" t="s">
        <v>38</v>
      </c>
      <c r="N1681">
        <v>1</v>
      </c>
      <c r="O1681">
        <v>2</v>
      </c>
      <c r="P1681">
        <v>2</v>
      </c>
      <c r="Q1681">
        <v>2</v>
      </c>
      <c r="R1681">
        <v>1</v>
      </c>
      <c r="S1681">
        <v>34</v>
      </c>
      <c r="T1681">
        <v>9</v>
      </c>
      <c r="V1681">
        <v>68</v>
      </c>
      <c r="W1681">
        <v>128</v>
      </c>
    </row>
    <row r="1682" spans="1:23" x14ac:dyDescent="0.25">
      <c r="A1682" t="s">
        <v>344</v>
      </c>
      <c r="C1682" t="s">
        <v>26</v>
      </c>
      <c r="E1682">
        <v>28</v>
      </c>
      <c r="F1682">
        <v>73.952089999999998</v>
      </c>
      <c r="G1682">
        <v>0</v>
      </c>
      <c r="H1682">
        <v>0</v>
      </c>
      <c r="I1682" t="s">
        <v>34</v>
      </c>
      <c r="J1682" t="s">
        <v>28</v>
      </c>
      <c r="K1682" t="s">
        <v>28</v>
      </c>
      <c r="L1682" t="s">
        <v>28</v>
      </c>
      <c r="M1682" t="s">
        <v>28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33</v>
      </c>
      <c r="T1682">
        <v>0</v>
      </c>
      <c r="V1682">
        <v>64</v>
      </c>
      <c r="W1682">
        <v>171</v>
      </c>
    </row>
    <row r="1683" spans="1:23" x14ac:dyDescent="0.25">
      <c r="A1683" t="s">
        <v>344</v>
      </c>
      <c r="C1683" t="s">
        <v>26</v>
      </c>
      <c r="E1683">
        <v>28</v>
      </c>
      <c r="F1683">
        <v>73.952089999999998</v>
      </c>
      <c r="G1683">
        <v>0</v>
      </c>
      <c r="H1683">
        <v>0</v>
      </c>
      <c r="I1683" t="s">
        <v>34</v>
      </c>
      <c r="J1683" t="s">
        <v>251</v>
      </c>
      <c r="K1683" t="s">
        <v>28</v>
      </c>
      <c r="L1683" t="s">
        <v>28</v>
      </c>
      <c r="M1683" t="s">
        <v>28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33</v>
      </c>
      <c r="T1683">
        <v>0</v>
      </c>
      <c r="V1683">
        <v>64</v>
      </c>
      <c r="W1683">
        <v>180</v>
      </c>
    </row>
    <row r="1684" spans="1:23" x14ac:dyDescent="0.25">
      <c r="A1684" t="s">
        <v>344</v>
      </c>
      <c r="C1684" t="s">
        <v>26</v>
      </c>
      <c r="E1684">
        <v>27</v>
      </c>
      <c r="F1684">
        <v>73.952089999999998</v>
      </c>
      <c r="G1684">
        <v>0.5</v>
      </c>
      <c r="H1684">
        <v>0</v>
      </c>
      <c r="I1684" t="s">
        <v>52</v>
      </c>
      <c r="J1684" t="s">
        <v>28</v>
      </c>
      <c r="K1684" t="s">
        <v>28</v>
      </c>
      <c r="L1684" t="s">
        <v>28</v>
      </c>
      <c r="M1684" t="s">
        <v>28</v>
      </c>
      <c r="N1684">
        <v>0</v>
      </c>
      <c r="O1684">
        <v>0</v>
      </c>
      <c r="P1684">
        <v>0.5</v>
      </c>
      <c r="Q1684">
        <v>0</v>
      </c>
      <c r="R1684">
        <v>0</v>
      </c>
      <c r="S1684">
        <v>33</v>
      </c>
      <c r="T1684">
        <v>0.5</v>
      </c>
      <c r="V1684">
        <v>63</v>
      </c>
      <c r="W1684">
        <v>172</v>
      </c>
    </row>
    <row r="1685" spans="1:23" x14ac:dyDescent="0.25">
      <c r="A1685" t="s">
        <v>344</v>
      </c>
      <c r="C1685" t="s">
        <v>26</v>
      </c>
      <c r="E1685">
        <v>24</v>
      </c>
      <c r="F1685">
        <v>73.952089999999998</v>
      </c>
      <c r="G1685">
        <v>0.5</v>
      </c>
      <c r="H1685">
        <v>0.5</v>
      </c>
      <c r="I1685" t="s">
        <v>27</v>
      </c>
      <c r="J1685" t="s">
        <v>28</v>
      </c>
      <c r="K1685" t="s">
        <v>28</v>
      </c>
      <c r="L1685" t="s">
        <v>28</v>
      </c>
      <c r="M1685" t="s">
        <v>28</v>
      </c>
      <c r="N1685">
        <v>0.5</v>
      </c>
      <c r="O1685">
        <v>1</v>
      </c>
      <c r="P1685">
        <v>1</v>
      </c>
      <c r="Q1685">
        <v>1</v>
      </c>
      <c r="R1685">
        <v>0</v>
      </c>
      <c r="S1685">
        <v>33</v>
      </c>
      <c r="T1685">
        <v>4</v>
      </c>
      <c r="V1685">
        <v>63</v>
      </c>
      <c r="W1685">
        <v>171</v>
      </c>
    </row>
    <row r="1686" spans="1:23" x14ac:dyDescent="0.25">
      <c r="A1686" t="s">
        <v>344</v>
      </c>
      <c r="C1686" t="s">
        <v>26</v>
      </c>
      <c r="E1686">
        <v>26</v>
      </c>
      <c r="F1686">
        <v>73.952089999999998</v>
      </c>
      <c r="G1686">
        <v>0.5</v>
      </c>
      <c r="H1686">
        <v>0.5</v>
      </c>
      <c r="I1686" t="s">
        <v>27</v>
      </c>
      <c r="J1686" t="s">
        <v>28</v>
      </c>
      <c r="K1686" t="s">
        <v>28</v>
      </c>
      <c r="L1686" t="s">
        <v>28</v>
      </c>
      <c r="M1686" t="s">
        <v>28</v>
      </c>
      <c r="N1686">
        <v>0.5</v>
      </c>
      <c r="O1686">
        <v>0.5</v>
      </c>
      <c r="P1686">
        <v>0.5</v>
      </c>
      <c r="Q1686">
        <v>0.5</v>
      </c>
      <c r="R1686">
        <v>0</v>
      </c>
      <c r="S1686">
        <v>33</v>
      </c>
      <c r="T1686">
        <v>2.5</v>
      </c>
      <c r="V1686">
        <v>63</v>
      </c>
      <c r="W1686">
        <v>170</v>
      </c>
    </row>
    <row r="1687" spans="1:23" x14ac:dyDescent="0.25">
      <c r="A1687" t="s">
        <v>861</v>
      </c>
      <c r="C1687" t="s">
        <v>30</v>
      </c>
      <c r="E1687">
        <v>28</v>
      </c>
      <c r="F1687">
        <v>72.481864999999999</v>
      </c>
      <c r="G1687">
        <v>0</v>
      </c>
      <c r="H1687">
        <v>0</v>
      </c>
      <c r="I1687" t="s">
        <v>34</v>
      </c>
      <c r="J1687" t="s">
        <v>28</v>
      </c>
      <c r="K1687" t="s">
        <v>28</v>
      </c>
      <c r="L1687" t="s">
        <v>28</v>
      </c>
      <c r="M1687" t="s">
        <v>28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34</v>
      </c>
      <c r="T1687">
        <v>0</v>
      </c>
      <c r="V1687">
        <v>68</v>
      </c>
      <c r="W1687">
        <v>140</v>
      </c>
    </row>
    <row r="1688" spans="1:23" x14ac:dyDescent="0.25">
      <c r="A1688" t="s">
        <v>861</v>
      </c>
      <c r="C1688" t="s">
        <v>30</v>
      </c>
      <c r="E1688">
        <v>28</v>
      </c>
      <c r="F1688">
        <v>72.481864999999999</v>
      </c>
      <c r="G1688">
        <v>0</v>
      </c>
      <c r="H1688">
        <v>0</v>
      </c>
      <c r="I1688" t="s">
        <v>34</v>
      </c>
      <c r="J1688" t="s">
        <v>28</v>
      </c>
      <c r="K1688" t="s">
        <v>28</v>
      </c>
      <c r="L1688" t="s">
        <v>28</v>
      </c>
      <c r="M1688" t="s">
        <v>28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34</v>
      </c>
      <c r="T1688">
        <v>0</v>
      </c>
      <c r="V1688">
        <v>68</v>
      </c>
      <c r="W1688">
        <v>140</v>
      </c>
    </row>
    <row r="1689" spans="1:23" x14ac:dyDescent="0.25">
      <c r="A1689" t="s">
        <v>850</v>
      </c>
      <c r="C1689" t="s">
        <v>30</v>
      </c>
      <c r="E1689">
        <v>28</v>
      </c>
      <c r="F1689">
        <v>72.555785999999998</v>
      </c>
      <c r="G1689">
        <v>0</v>
      </c>
      <c r="H1689">
        <v>0</v>
      </c>
      <c r="I1689" t="s">
        <v>34</v>
      </c>
      <c r="J1689" t="s">
        <v>28</v>
      </c>
      <c r="K1689" t="s">
        <v>28</v>
      </c>
      <c r="L1689" t="s">
        <v>28</v>
      </c>
      <c r="M1689" t="s">
        <v>28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23</v>
      </c>
      <c r="T1689">
        <v>0</v>
      </c>
      <c r="V1689">
        <v>72</v>
      </c>
      <c r="W1689">
        <v>200</v>
      </c>
    </row>
    <row r="1690" spans="1:23" x14ac:dyDescent="0.25">
      <c r="A1690" t="s">
        <v>850</v>
      </c>
      <c r="C1690" t="s">
        <v>30</v>
      </c>
      <c r="E1690">
        <v>30</v>
      </c>
      <c r="F1690">
        <v>72.555785999999998</v>
      </c>
      <c r="G1690">
        <v>0</v>
      </c>
      <c r="H1690">
        <v>0</v>
      </c>
      <c r="I1690" t="s">
        <v>34</v>
      </c>
      <c r="J1690" t="s">
        <v>28</v>
      </c>
      <c r="K1690" t="s">
        <v>28</v>
      </c>
      <c r="L1690" t="s">
        <v>28</v>
      </c>
      <c r="M1690" t="s">
        <v>28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23</v>
      </c>
      <c r="T1690">
        <v>0</v>
      </c>
      <c r="V1690">
        <v>72</v>
      </c>
      <c r="W1690">
        <v>199</v>
      </c>
    </row>
    <row r="1691" spans="1:23" x14ac:dyDescent="0.25">
      <c r="A1691" t="s">
        <v>850</v>
      </c>
      <c r="C1691" t="s">
        <v>30</v>
      </c>
      <c r="E1691">
        <v>26</v>
      </c>
      <c r="F1691">
        <v>72.555785999999998</v>
      </c>
      <c r="G1691">
        <v>0</v>
      </c>
      <c r="H1691">
        <v>0</v>
      </c>
      <c r="I1691" t="s">
        <v>34</v>
      </c>
      <c r="J1691" t="s">
        <v>28</v>
      </c>
      <c r="K1691" t="s">
        <v>28</v>
      </c>
      <c r="L1691" t="s">
        <v>28</v>
      </c>
      <c r="M1691" t="s">
        <v>28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23</v>
      </c>
      <c r="T1691">
        <v>0</v>
      </c>
      <c r="V1691">
        <v>72</v>
      </c>
      <c r="W1691">
        <v>206</v>
      </c>
    </row>
    <row r="1692" spans="1:23" x14ac:dyDescent="0.25">
      <c r="A1692" t="s">
        <v>850</v>
      </c>
      <c r="C1692" t="s">
        <v>30</v>
      </c>
      <c r="E1692">
        <v>29</v>
      </c>
      <c r="F1692">
        <v>72.555785999999998</v>
      </c>
      <c r="G1692">
        <v>0</v>
      </c>
      <c r="H1692">
        <v>0</v>
      </c>
      <c r="I1692" t="s">
        <v>34</v>
      </c>
      <c r="J1692" t="s">
        <v>28</v>
      </c>
      <c r="K1692" t="s">
        <v>28</v>
      </c>
      <c r="L1692" t="s">
        <v>28</v>
      </c>
      <c r="M1692" t="s">
        <v>28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23</v>
      </c>
      <c r="T1692">
        <v>0</v>
      </c>
    </row>
    <row r="1693" spans="1:23" x14ac:dyDescent="0.25">
      <c r="A1693" t="s">
        <v>774</v>
      </c>
      <c r="C1693" t="s">
        <v>30</v>
      </c>
      <c r="E1693">
        <v>30</v>
      </c>
      <c r="F1693">
        <v>76.287475999999998</v>
      </c>
      <c r="G1693">
        <v>0.5</v>
      </c>
      <c r="H1693">
        <v>0.5</v>
      </c>
      <c r="I1693" t="s">
        <v>27</v>
      </c>
      <c r="J1693" t="s">
        <v>28</v>
      </c>
      <c r="K1693" t="s">
        <v>28</v>
      </c>
      <c r="L1693" t="s">
        <v>28</v>
      </c>
      <c r="M1693" t="s">
        <v>28</v>
      </c>
      <c r="N1693">
        <v>0</v>
      </c>
      <c r="O1693">
        <v>0</v>
      </c>
      <c r="P1693">
        <v>0.5</v>
      </c>
      <c r="Q1693">
        <v>0</v>
      </c>
      <c r="R1693">
        <v>0</v>
      </c>
      <c r="S1693">
        <v>33</v>
      </c>
      <c r="T1693">
        <v>1</v>
      </c>
      <c r="V1693">
        <v>68</v>
      </c>
      <c r="W1693">
        <v>178</v>
      </c>
    </row>
    <row r="1694" spans="1:23" x14ac:dyDescent="0.25">
      <c r="A1694" t="s">
        <v>774</v>
      </c>
      <c r="C1694" t="s">
        <v>30</v>
      </c>
      <c r="E1694">
        <v>29</v>
      </c>
      <c r="F1694">
        <v>76.287475999999998</v>
      </c>
      <c r="G1694">
        <v>0.5</v>
      </c>
      <c r="H1694">
        <v>0.5</v>
      </c>
      <c r="I1694" t="s">
        <v>27</v>
      </c>
      <c r="J1694" t="s">
        <v>28</v>
      </c>
      <c r="K1694" t="s">
        <v>28</v>
      </c>
      <c r="L1694" t="s">
        <v>28</v>
      </c>
      <c r="M1694" t="s">
        <v>28</v>
      </c>
      <c r="N1694">
        <v>0</v>
      </c>
      <c r="O1694">
        <v>0.5</v>
      </c>
      <c r="P1694">
        <v>0.5</v>
      </c>
      <c r="Q1694">
        <v>0</v>
      </c>
      <c r="R1694">
        <v>0</v>
      </c>
      <c r="S1694">
        <v>33</v>
      </c>
      <c r="T1694">
        <v>1.5</v>
      </c>
      <c r="V1694">
        <v>69</v>
      </c>
      <c r="W1694">
        <v>181</v>
      </c>
    </row>
    <row r="1695" spans="1:23" x14ac:dyDescent="0.25">
      <c r="A1695" t="s">
        <v>774</v>
      </c>
      <c r="C1695" t="s">
        <v>30</v>
      </c>
      <c r="E1695">
        <v>29</v>
      </c>
      <c r="F1695">
        <v>76.287475999999998</v>
      </c>
      <c r="G1695">
        <v>0</v>
      </c>
      <c r="H1695">
        <v>0</v>
      </c>
      <c r="I1695" t="s">
        <v>34</v>
      </c>
      <c r="J1695" t="s">
        <v>28</v>
      </c>
      <c r="K1695" t="s">
        <v>28</v>
      </c>
      <c r="L1695" t="s">
        <v>28</v>
      </c>
      <c r="M1695" t="s">
        <v>28</v>
      </c>
      <c r="N1695">
        <v>0.5</v>
      </c>
      <c r="O1695">
        <v>0</v>
      </c>
      <c r="P1695">
        <v>0</v>
      </c>
      <c r="Q1695">
        <v>0</v>
      </c>
      <c r="R1695">
        <v>0</v>
      </c>
      <c r="S1695">
        <v>33</v>
      </c>
      <c r="T1695">
        <v>0.5</v>
      </c>
      <c r="V1695">
        <v>69</v>
      </c>
      <c r="W1695">
        <v>174</v>
      </c>
    </row>
    <row r="1696" spans="1:23" x14ac:dyDescent="0.25">
      <c r="A1696" t="s">
        <v>358</v>
      </c>
      <c r="C1696" t="s">
        <v>30</v>
      </c>
      <c r="E1696">
        <v>24</v>
      </c>
      <c r="F1696">
        <v>80.761120000000005</v>
      </c>
      <c r="G1696">
        <v>0.5</v>
      </c>
      <c r="H1696">
        <v>0</v>
      </c>
      <c r="I1696" t="s">
        <v>40</v>
      </c>
      <c r="J1696" t="s">
        <v>28</v>
      </c>
      <c r="K1696" t="s">
        <v>28</v>
      </c>
      <c r="L1696" t="s">
        <v>28</v>
      </c>
      <c r="M1696" t="s">
        <v>28</v>
      </c>
      <c r="N1696">
        <v>0.5</v>
      </c>
      <c r="O1696">
        <v>0</v>
      </c>
      <c r="P1696">
        <v>0.5</v>
      </c>
      <c r="Q1696">
        <v>0.5</v>
      </c>
      <c r="R1696">
        <v>0</v>
      </c>
      <c r="S1696">
        <v>33</v>
      </c>
      <c r="T1696">
        <v>1.5</v>
      </c>
      <c r="V1696">
        <v>64</v>
      </c>
      <c r="W1696">
        <v>196</v>
      </c>
    </row>
    <row r="1697" spans="1:23" x14ac:dyDescent="0.25">
      <c r="A1697" t="s">
        <v>358</v>
      </c>
      <c r="C1697" t="s">
        <v>30</v>
      </c>
      <c r="E1697">
        <v>29</v>
      </c>
      <c r="F1697">
        <v>80.761120000000005</v>
      </c>
      <c r="G1697">
        <v>0.5</v>
      </c>
      <c r="H1697">
        <v>0</v>
      </c>
      <c r="I1697" t="s">
        <v>27</v>
      </c>
      <c r="J1697" t="s">
        <v>28</v>
      </c>
      <c r="K1697" t="s">
        <v>28</v>
      </c>
      <c r="L1697" t="s">
        <v>28</v>
      </c>
      <c r="M1697" t="s">
        <v>28</v>
      </c>
      <c r="N1697">
        <v>0.5</v>
      </c>
      <c r="O1697">
        <v>0.5</v>
      </c>
      <c r="P1697">
        <v>0.5</v>
      </c>
      <c r="Q1697">
        <v>0</v>
      </c>
      <c r="R1697">
        <v>0</v>
      </c>
      <c r="S1697">
        <v>33</v>
      </c>
      <c r="T1697">
        <v>1.5</v>
      </c>
      <c r="V1697">
        <v>64</v>
      </c>
      <c r="W1697">
        <v>192</v>
      </c>
    </row>
    <row r="1698" spans="1:23" x14ac:dyDescent="0.25">
      <c r="A1698" t="s">
        <v>358</v>
      </c>
      <c r="C1698" t="s">
        <v>30</v>
      </c>
      <c r="E1698">
        <v>29</v>
      </c>
      <c r="F1698">
        <v>80.761120000000005</v>
      </c>
      <c r="G1698">
        <v>0.5</v>
      </c>
      <c r="H1698">
        <v>0</v>
      </c>
      <c r="I1698" t="s">
        <v>27</v>
      </c>
      <c r="J1698" t="s">
        <v>28</v>
      </c>
      <c r="K1698" t="s">
        <v>28</v>
      </c>
      <c r="L1698" t="s">
        <v>28</v>
      </c>
      <c r="M1698" t="s">
        <v>28</v>
      </c>
      <c r="N1698">
        <v>0.5</v>
      </c>
      <c r="O1698">
        <v>0.5</v>
      </c>
      <c r="P1698">
        <v>0.5</v>
      </c>
      <c r="Q1698">
        <v>0</v>
      </c>
      <c r="R1698">
        <v>0</v>
      </c>
      <c r="S1698">
        <v>33</v>
      </c>
      <c r="T1698">
        <v>1.5</v>
      </c>
      <c r="V1698">
        <v>64</v>
      </c>
      <c r="W1698">
        <v>192</v>
      </c>
    </row>
    <row r="1699" spans="1:23" x14ac:dyDescent="0.25">
      <c r="A1699" t="s">
        <v>358</v>
      </c>
      <c r="C1699" t="s">
        <v>30</v>
      </c>
      <c r="E1699">
        <v>23</v>
      </c>
      <c r="F1699">
        <v>80.761120000000005</v>
      </c>
      <c r="G1699">
        <v>0.5</v>
      </c>
      <c r="H1699">
        <v>0.5</v>
      </c>
      <c r="I1699" t="s">
        <v>27</v>
      </c>
      <c r="J1699" t="s">
        <v>28</v>
      </c>
      <c r="K1699" t="s">
        <v>28</v>
      </c>
      <c r="L1699" t="s">
        <v>28</v>
      </c>
      <c r="M1699" t="s">
        <v>28</v>
      </c>
      <c r="N1699">
        <v>0.5</v>
      </c>
      <c r="O1699">
        <v>0.5</v>
      </c>
      <c r="P1699">
        <v>1</v>
      </c>
      <c r="Q1699">
        <v>0.5</v>
      </c>
      <c r="R1699">
        <v>0</v>
      </c>
      <c r="S1699">
        <v>33</v>
      </c>
      <c r="T1699">
        <v>3</v>
      </c>
      <c r="V1699">
        <v>64</v>
      </c>
      <c r="W1699">
        <v>189</v>
      </c>
    </row>
    <row r="1700" spans="1:23" x14ac:dyDescent="0.25">
      <c r="A1700" t="s">
        <v>358</v>
      </c>
      <c r="C1700" t="s">
        <v>30</v>
      </c>
      <c r="E1700">
        <v>23</v>
      </c>
      <c r="F1700">
        <v>80.761120000000005</v>
      </c>
      <c r="G1700">
        <v>0.5</v>
      </c>
      <c r="H1700">
        <v>0.5</v>
      </c>
      <c r="I1700" t="s">
        <v>27</v>
      </c>
      <c r="J1700" t="s">
        <v>28</v>
      </c>
      <c r="K1700" t="s">
        <v>28</v>
      </c>
      <c r="L1700" t="s">
        <v>28</v>
      </c>
      <c r="M1700" t="s">
        <v>28</v>
      </c>
      <c r="N1700">
        <v>0.5</v>
      </c>
      <c r="O1700">
        <v>0.5</v>
      </c>
      <c r="P1700">
        <v>1</v>
      </c>
      <c r="Q1700">
        <v>0.5</v>
      </c>
      <c r="R1700">
        <v>0</v>
      </c>
      <c r="S1700">
        <v>33</v>
      </c>
      <c r="T1700">
        <v>3</v>
      </c>
      <c r="V1700">
        <v>64</v>
      </c>
      <c r="W1700">
        <v>189</v>
      </c>
    </row>
    <row r="1701" spans="1:23" x14ac:dyDescent="0.25">
      <c r="A1701" t="s">
        <v>358</v>
      </c>
      <c r="C1701" t="s">
        <v>30</v>
      </c>
      <c r="E1701">
        <v>23</v>
      </c>
      <c r="F1701">
        <v>80.761120000000005</v>
      </c>
      <c r="G1701">
        <v>1</v>
      </c>
      <c r="H1701">
        <v>1</v>
      </c>
      <c r="I1701" t="s">
        <v>27</v>
      </c>
      <c r="J1701" t="s">
        <v>41</v>
      </c>
      <c r="K1701" t="s">
        <v>38</v>
      </c>
      <c r="L1701" t="s">
        <v>28</v>
      </c>
      <c r="M1701" t="s">
        <v>28</v>
      </c>
      <c r="N1701">
        <v>1</v>
      </c>
      <c r="O1701">
        <v>1</v>
      </c>
      <c r="P1701">
        <v>2</v>
      </c>
      <c r="Q1701">
        <v>1</v>
      </c>
      <c r="R1701">
        <v>1</v>
      </c>
      <c r="S1701">
        <v>33</v>
      </c>
      <c r="T1701">
        <v>7</v>
      </c>
      <c r="V1701">
        <v>63</v>
      </c>
      <c r="W1701">
        <v>172</v>
      </c>
    </row>
    <row r="1702" spans="1:23" x14ac:dyDescent="0.25">
      <c r="A1702" t="s">
        <v>358</v>
      </c>
      <c r="C1702" t="s">
        <v>30</v>
      </c>
      <c r="E1702">
        <v>23</v>
      </c>
      <c r="F1702">
        <v>80.761120000000005</v>
      </c>
      <c r="G1702">
        <v>1</v>
      </c>
      <c r="H1702">
        <v>1</v>
      </c>
      <c r="I1702" t="s">
        <v>27</v>
      </c>
      <c r="J1702" t="s">
        <v>41</v>
      </c>
      <c r="K1702" t="s">
        <v>38</v>
      </c>
      <c r="L1702" t="s">
        <v>28</v>
      </c>
      <c r="M1702" t="s">
        <v>28</v>
      </c>
      <c r="N1702">
        <v>1</v>
      </c>
      <c r="O1702">
        <v>1</v>
      </c>
      <c r="P1702">
        <v>2</v>
      </c>
      <c r="Q1702">
        <v>1</v>
      </c>
      <c r="R1702">
        <v>1</v>
      </c>
      <c r="S1702">
        <v>33</v>
      </c>
      <c r="T1702">
        <v>7</v>
      </c>
      <c r="V1702">
        <v>63</v>
      </c>
      <c r="W1702">
        <v>172</v>
      </c>
    </row>
    <row r="1703" spans="1:23" x14ac:dyDescent="0.25">
      <c r="A1703" t="s">
        <v>358</v>
      </c>
      <c r="C1703" t="s">
        <v>30</v>
      </c>
      <c r="E1703">
        <v>21</v>
      </c>
      <c r="F1703">
        <v>80.761120000000005</v>
      </c>
      <c r="G1703">
        <v>2</v>
      </c>
      <c r="H1703">
        <v>2</v>
      </c>
      <c r="I1703" t="s">
        <v>27</v>
      </c>
      <c r="J1703" t="s">
        <v>258</v>
      </c>
      <c r="K1703" t="s">
        <v>35</v>
      </c>
      <c r="L1703" t="s">
        <v>38</v>
      </c>
      <c r="M1703" t="s">
        <v>28</v>
      </c>
      <c r="N1703">
        <v>2</v>
      </c>
      <c r="O1703">
        <v>2</v>
      </c>
      <c r="P1703">
        <v>2</v>
      </c>
      <c r="Q1703">
        <v>2</v>
      </c>
      <c r="R1703">
        <v>1</v>
      </c>
      <c r="S1703">
        <v>33</v>
      </c>
      <c r="T1703">
        <v>11</v>
      </c>
      <c r="V1703">
        <v>65</v>
      </c>
      <c r="W1703">
        <v>175</v>
      </c>
    </row>
    <row r="1704" spans="1:23" x14ac:dyDescent="0.25">
      <c r="A1704" t="s">
        <v>358</v>
      </c>
      <c r="C1704" t="s">
        <v>30</v>
      </c>
      <c r="E1704">
        <v>21</v>
      </c>
      <c r="F1704">
        <v>80.761120000000005</v>
      </c>
      <c r="G1704">
        <v>2</v>
      </c>
      <c r="H1704">
        <v>2</v>
      </c>
      <c r="I1704" t="s">
        <v>27</v>
      </c>
      <c r="J1704" t="s">
        <v>258</v>
      </c>
      <c r="K1704" t="s">
        <v>35</v>
      </c>
      <c r="L1704" t="s">
        <v>38</v>
      </c>
      <c r="M1704" t="s">
        <v>28</v>
      </c>
      <c r="N1704">
        <v>2</v>
      </c>
      <c r="O1704">
        <v>2</v>
      </c>
      <c r="P1704">
        <v>2</v>
      </c>
      <c r="Q1704">
        <v>2</v>
      </c>
      <c r="R1704">
        <v>1</v>
      </c>
      <c r="S1704">
        <v>33</v>
      </c>
      <c r="T1704">
        <v>11</v>
      </c>
      <c r="V1704">
        <v>65</v>
      </c>
      <c r="W1704">
        <v>175</v>
      </c>
    </row>
    <row r="1705" spans="1:23" x14ac:dyDescent="0.25">
      <c r="A1705" t="s">
        <v>56</v>
      </c>
      <c r="C1705" t="s">
        <v>30</v>
      </c>
      <c r="E1705">
        <v>30</v>
      </c>
      <c r="F1705">
        <v>67.482544000000004</v>
      </c>
      <c r="G1705">
        <v>0</v>
      </c>
      <c r="H1705">
        <v>0</v>
      </c>
      <c r="I1705" t="s">
        <v>34</v>
      </c>
      <c r="J1705" t="s">
        <v>28</v>
      </c>
      <c r="K1705" t="s">
        <v>28</v>
      </c>
      <c r="L1705" t="s">
        <v>28</v>
      </c>
      <c r="M1705" t="s">
        <v>28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33</v>
      </c>
      <c r="T1705">
        <v>0</v>
      </c>
      <c r="W1705">
        <v>182</v>
      </c>
    </row>
    <row r="1706" spans="1:23" x14ac:dyDescent="0.25">
      <c r="A1706" t="s">
        <v>56</v>
      </c>
      <c r="C1706" t="s">
        <v>30</v>
      </c>
      <c r="E1706">
        <v>29</v>
      </c>
      <c r="F1706">
        <v>67.482544000000004</v>
      </c>
      <c r="G1706">
        <v>0</v>
      </c>
      <c r="H1706">
        <v>0</v>
      </c>
      <c r="I1706" t="s">
        <v>34</v>
      </c>
      <c r="J1706" t="s">
        <v>28</v>
      </c>
      <c r="K1706" t="s">
        <v>28</v>
      </c>
      <c r="L1706" t="s">
        <v>28</v>
      </c>
      <c r="M1706" t="s">
        <v>28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33</v>
      </c>
      <c r="T1706">
        <v>0</v>
      </c>
      <c r="W1706">
        <v>185</v>
      </c>
    </row>
    <row r="1707" spans="1:23" x14ac:dyDescent="0.25">
      <c r="A1707" t="s">
        <v>56</v>
      </c>
      <c r="C1707" t="s">
        <v>30</v>
      </c>
      <c r="E1707">
        <v>30</v>
      </c>
      <c r="F1707">
        <v>67.482544000000004</v>
      </c>
      <c r="G1707">
        <v>0</v>
      </c>
      <c r="H1707">
        <v>0</v>
      </c>
      <c r="I1707" t="s">
        <v>34</v>
      </c>
      <c r="J1707" t="s">
        <v>28</v>
      </c>
      <c r="K1707" t="s">
        <v>28</v>
      </c>
      <c r="L1707" t="s">
        <v>28</v>
      </c>
      <c r="M1707" t="s">
        <v>28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33</v>
      </c>
      <c r="T1707">
        <v>0</v>
      </c>
      <c r="W1707">
        <v>187</v>
      </c>
    </row>
    <row r="1708" spans="1:23" x14ac:dyDescent="0.25">
      <c r="A1708" t="s">
        <v>56</v>
      </c>
      <c r="C1708" t="s">
        <v>30</v>
      </c>
      <c r="E1708">
        <v>28</v>
      </c>
      <c r="F1708">
        <v>67.482544000000004</v>
      </c>
      <c r="G1708">
        <v>0</v>
      </c>
      <c r="H1708">
        <v>0</v>
      </c>
      <c r="I1708" t="s">
        <v>34</v>
      </c>
      <c r="J1708" t="s">
        <v>28</v>
      </c>
      <c r="K1708" t="s">
        <v>28</v>
      </c>
      <c r="L1708" t="s">
        <v>28</v>
      </c>
      <c r="M1708" t="s">
        <v>28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33</v>
      </c>
      <c r="T1708">
        <v>0</v>
      </c>
      <c r="W1708">
        <v>183</v>
      </c>
    </row>
    <row r="1709" spans="1:23" x14ac:dyDescent="0.25">
      <c r="A1709" t="s">
        <v>56</v>
      </c>
      <c r="C1709" t="s">
        <v>30</v>
      </c>
      <c r="E1709">
        <v>29</v>
      </c>
      <c r="F1709">
        <v>67.482544000000004</v>
      </c>
      <c r="G1709">
        <v>0</v>
      </c>
      <c r="H1709">
        <v>0</v>
      </c>
      <c r="I1709" t="s">
        <v>34</v>
      </c>
      <c r="J1709" t="s">
        <v>28</v>
      </c>
      <c r="K1709" t="s">
        <v>28</v>
      </c>
      <c r="L1709" t="s">
        <v>28</v>
      </c>
      <c r="M1709" t="s">
        <v>28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33</v>
      </c>
      <c r="T1709">
        <v>0</v>
      </c>
      <c r="W1709">
        <v>189</v>
      </c>
    </row>
    <row r="1710" spans="1:23" x14ac:dyDescent="0.25">
      <c r="A1710" t="s">
        <v>56</v>
      </c>
      <c r="C1710" t="s">
        <v>30</v>
      </c>
      <c r="E1710">
        <v>28</v>
      </c>
      <c r="F1710">
        <v>67.482544000000004</v>
      </c>
      <c r="G1710">
        <v>0</v>
      </c>
      <c r="H1710">
        <v>0</v>
      </c>
      <c r="I1710" t="s">
        <v>34</v>
      </c>
      <c r="J1710" t="s">
        <v>88</v>
      </c>
      <c r="K1710" t="s">
        <v>28</v>
      </c>
      <c r="L1710" t="s">
        <v>28</v>
      </c>
      <c r="M1710" t="s">
        <v>28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33</v>
      </c>
      <c r="T1710">
        <v>0</v>
      </c>
      <c r="W1710">
        <v>190</v>
      </c>
    </row>
    <row r="1711" spans="1:23" x14ac:dyDescent="0.25">
      <c r="A1711" t="s">
        <v>56</v>
      </c>
      <c r="C1711" t="s">
        <v>30</v>
      </c>
      <c r="E1711">
        <v>27</v>
      </c>
      <c r="F1711">
        <v>67.482544000000004</v>
      </c>
      <c r="G1711">
        <v>0</v>
      </c>
      <c r="H1711">
        <v>0</v>
      </c>
      <c r="I1711" t="s">
        <v>34</v>
      </c>
      <c r="J1711" t="s">
        <v>28</v>
      </c>
      <c r="K1711" t="s">
        <v>28</v>
      </c>
      <c r="L1711" t="s">
        <v>28</v>
      </c>
      <c r="M1711" t="s">
        <v>28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33</v>
      </c>
      <c r="T1711">
        <v>0</v>
      </c>
      <c r="V1711">
        <v>71</v>
      </c>
      <c r="W1711">
        <v>196</v>
      </c>
    </row>
    <row r="1712" spans="1:23" x14ac:dyDescent="0.25">
      <c r="A1712" t="s">
        <v>56</v>
      </c>
      <c r="C1712" t="s">
        <v>30</v>
      </c>
      <c r="E1712">
        <v>29</v>
      </c>
      <c r="F1712">
        <v>67.482544000000004</v>
      </c>
      <c r="G1712">
        <v>0</v>
      </c>
      <c r="H1712">
        <v>0</v>
      </c>
      <c r="I1712" t="s">
        <v>34</v>
      </c>
      <c r="J1712" t="s">
        <v>28</v>
      </c>
      <c r="K1712" t="s">
        <v>28</v>
      </c>
      <c r="L1712" t="s">
        <v>28</v>
      </c>
      <c r="M1712" t="s">
        <v>28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33</v>
      </c>
      <c r="T1712">
        <v>0</v>
      </c>
      <c r="V1712">
        <v>71</v>
      </c>
      <c r="W1712">
        <v>192</v>
      </c>
    </row>
    <row r="1713" spans="1:23" x14ac:dyDescent="0.25">
      <c r="A1713" t="s">
        <v>56</v>
      </c>
      <c r="C1713" t="s">
        <v>30</v>
      </c>
      <c r="E1713">
        <v>28</v>
      </c>
      <c r="F1713">
        <v>67.482544000000004</v>
      </c>
      <c r="G1713">
        <v>0</v>
      </c>
      <c r="H1713">
        <v>0</v>
      </c>
      <c r="I1713" t="s">
        <v>34</v>
      </c>
      <c r="J1713" t="s">
        <v>28</v>
      </c>
      <c r="K1713" t="s">
        <v>28</v>
      </c>
      <c r="L1713" t="s">
        <v>28</v>
      </c>
      <c r="M1713" t="s">
        <v>28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33</v>
      </c>
      <c r="T1713">
        <v>0</v>
      </c>
      <c r="V1713">
        <v>71</v>
      </c>
      <c r="W1713">
        <v>194</v>
      </c>
    </row>
    <row r="1714" spans="1:23" x14ac:dyDescent="0.25">
      <c r="A1714" t="s">
        <v>56</v>
      </c>
      <c r="C1714" t="s">
        <v>30</v>
      </c>
      <c r="E1714">
        <v>27</v>
      </c>
      <c r="F1714">
        <v>67.482544000000004</v>
      </c>
      <c r="G1714">
        <v>0.5</v>
      </c>
      <c r="H1714">
        <v>0</v>
      </c>
      <c r="I1714" t="s">
        <v>52</v>
      </c>
      <c r="J1714" t="s">
        <v>41</v>
      </c>
      <c r="K1714" t="s">
        <v>42</v>
      </c>
      <c r="L1714" t="s">
        <v>28</v>
      </c>
      <c r="M1714" t="s">
        <v>28</v>
      </c>
      <c r="N1714">
        <v>0</v>
      </c>
      <c r="O1714">
        <v>0</v>
      </c>
      <c r="P1714">
        <v>0.5</v>
      </c>
      <c r="Q1714">
        <v>0</v>
      </c>
      <c r="R1714">
        <v>0</v>
      </c>
      <c r="S1714">
        <v>33</v>
      </c>
      <c r="T1714">
        <v>0.5</v>
      </c>
      <c r="V1714">
        <v>71</v>
      </c>
      <c r="W1714">
        <v>189</v>
      </c>
    </row>
    <row r="1715" spans="1:23" x14ac:dyDescent="0.25">
      <c r="A1715" t="s">
        <v>56</v>
      </c>
      <c r="C1715" t="s">
        <v>30</v>
      </c>
      <c r="E1715">
        <v>27</v>
      </c>
      <c r="F1715">
        <v>67.482544000000004</v>
      </c>
      <c r="G1715">
        <v>0.5</v>
      </c>
      <c r="H1715">
        <v>0</v>
      </c>
      <c r="I1715" t="s">
        <v>52</v>
      </c>
      <c r="J1715" t="s">
        <v>28</v>
      </c>
      <c r="K1715" t="s">
        <v>28</v>
      </c>
      <c r="L1715" t="s">
        <v>28</v>
      </c>
      <c r="M1715" t="s">
        <v>28</v>
      </c>
      <c r="N1715">
        <v>0</v>
      </c>
      <c r="O1715">
        <v>0</v>
      </c>
      <c r="P1715">
        <v>0.5</v>
      </c>
      <c r="Q1715">
        <v>0</v>
      </c>
      <c r="R1715">
        <v>0</v>
      </c>
      <c r="S1715">
        <v>33</v>
      </c>
      <c r="T1715">
        <v>0.5</v>
      </c>
      <c r="V1715">
        <v>70</v>
      </c>
      <c r="W1715">
        <v>181</v>
      </c>
    </row>
    <row r="1716" spans="1:23" x14ac:dyDescent="0.25">
      <c r="A1716" t="s">
        <v>56</v>
      </c>
      <c r="C1716" t="s">
        <v>30</v>
      </c>
      <c r="E1716">
        <v>17</v>
      </c>
      <c r="F1716">
        <v>67.482544000000004</v>
      </c>
      <c r="G1716">
        <v>1</v>
      </c>
      <c r="H1716">
        <v>1</v>
      </c>
      <c r="I1716" t="s">
        <v>27</v>
      </c>
      <c r="J1716" t="s">
        <v>619</v>
      </c>
      <c r="K1716" t="s">
        <v>28</v>
      </c>
      <c r="L1716" t="s">
        <v>28</v>
      </c>
      <c r="M1716" t="s">
        <v>28</v>
      </c>
      <c r="N1716">
        <v>1</v>
      </c>
      <c r="O1716">
        <v>1</v>
      </c>
      <c r="P1716">
        <v>1</v>
      </c>
      <c r="Q1716">
        <v>0.5</v>
      </c>
      <c r="R1716">
        <v>0</v>
      </c>
      <c r="S1716">
        <v>33</v>
      </c>
      <c r="T1716">
        <v>4.5</v>
      </c>
      <c r="V1716">
        <v>70</v>
      </c>
      <c r="W1716">
        <v>165</v>
      </c>
    </row>
    <row r="1717" spans="1:23" x14ac:dyDescent="0.25">
      <c r="A1717" t="s">
        <v>611</v>
      </c>
      <c r="C1717" t="s">
        <v>30</v>
      </c>
      <c r="E1717">
        <v>27</v>
      </c>
      <c r="F1717">
        <v>78.168379999999999</v>
      </c>
      <c r="G1717">
        <v>0.5</v>
      </c>
      <c r="H1717">
        <v>0.5</v>
      </c>
      <c r="I1717" t="s">
        <v>310</v>
      </c>
      <c r="J1717" t="s">
        <v>35</v>
      </c>
      <c r="K1717" t="s">
        <v>28</v>
      </c>
      <c r="L1717" t="s">
        <v>28</v>
      </c>
      <c r="M1717" t="s">
        <v>28</v>
      </c>
      <c r="N1717">
        <v>0.5</v>
      </c>
      <c r="O1717">
        <v>0.5</v>
      </c>
      <c r="P1717">
        <v>1</v>
      </c>
      <c r="Q1717">
        <v>0.5</v>
      </c>
      <c r="R1717">
        <v>0</v>
      </c>
      <c r="S1717">
        <v>34</v>
      </c>
      <c r="T1717">
        <v>3</v>
      </c>
      <c r="V1717">
        <v>72</v>
      </c>
      <c r="W1717">
        <v>222</v>
      </c>
    </row>
    <row r="1718" spans="1:23" x14ac:dyDescent="0.25">
      <c r="A1718" t="s">
        <v>334</v>
      </c>
      <c r="C1718" t="s">
        <v>30</v>
      </c>
      <c r="E1718">
        <v>29</v>
      </c>
      <c r="F1718">
        <v>70.119095000000002</v>
      </c>
      <c r="G1718">
        <v>0</v>
      </c>
      <c r="H1718">
        <v>0</v>
      </c>
      <c r="I1718" t="s">
        <v>34</v>
      </c>
      <c r="J1718" t="s">
        <v>28</v>
      </c>
      <c r="K1718" t="s">
        <v>28</v>
      </c>
      <c r="L1718" t="s">
        <v>28</v>
      </c>
      <c r="M1718" t="s">
        <v>28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33</v>
      </c>
      <c r="T1718">
        <v>0</v>
      </c>
      <c r="V1718">
        <v>65</v>
      </c>
      <c r="W1718">
        <v>172</v>
      </c>
    </row>
    <row r="1719" spans="1:23" x14ac:dyDescent="0.25">
      <c r="A1719" t="s">
        <v>334</v>
      </c>
      <c r="C1719" t="s">
        <v>30</v>
      </c>
      <c r="E1719">
        <v>29</v>
      </c>
      <c r="F1719">
        <v>70.119095000000002</v>
      </c>
      <c r="G1719">
        <v>0</v>
      </c>
      <c r="H1719">
        <v>0</v>
      </c>
      <c r="I1719" t="s">
        <v>34</v>
      </c>
      <c r="J1719" t="s">
        <v>28</v>
      </c>
      <c r="K1719" t="s">
        <v>28</v>
      </c>
      <c r="L1719" t="s">
        <v>28</v>
      </c>
      <c r="M1719" t="s">
        <v>28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33</v>
      </c>
      <c r="T1719">
        <v>0</v>
      </c>
      <c r="V1719">
        <v>64</v>
      </c>
      <c r="W1719">
        <v>174</v>
      </c>
    </row>
    <row r="1720" spans="1:23" x14ac:dyDescent="0.25">
      <c r="A1720" t="s">
        <v>334</v>
      </c>
      <c r="C1720" t="s">
        <v>30</v>
      </c>
      <c r="E1720">
        <v>30</v>
      </c>
      <c r="F1720">
        <v>70.119095000000002</v>
      </c>
      <c r="G1720">
        <v>0</v>
      </c>
      <c r="H1720">
        <v>0</v>
      </c>
      <c r="I1720" t="s">
        <v>34</v>
      </c>
      <c r="J1720" t="s">
        <v>28</v>
      </c>
      <c r="K1720" t="s">
        <v>28</v>
      </c>
      <c r="L1720" t="s">
        <v>28</v>
      </c>
      <c r="M1720" t="s">
        <v>28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33</v>
      </c>
      <c r="T1720">
        <v>0</v>
      </c>
      <c r="V1720">
        <v>65</v>
      </c>
      <c r="W1720">
        <v>177</v>
      </c>
    </row>
    <row r="1721" spans="1:23" x14ac:dyDescent="0.25">
      <c r="A1721" t="s">
        <v>334</v>
      </c>
      <c r="C1721" t="s">
        <v>30</v>
      </c>
      <c r="E1721">
        <v>30</v>
      </c>
      <c r="F1721">
        <v>70.119095000000002</v>
      </c>
      <c r="G1721">
        <v>0</v>
      </c>
      <c r="H1721">
        <v>0</v>
      </c>
      <c r="I1721" t="s">
        <v>34</v>
      </c>
      <c r="J1721" t="s">
        <v>28</v>
      </c>
      <c r="K1721" t="s">
        <v>28</v>
      </c>
      <c r="L1721" t="s">
        <v>28</v>
      </c>
      <c r="M1721" t="s">
        <v>28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33</v>
      </c>
      <c r="T1721">
        <v>0</v>
      </c>
      <c r="V1721">
        <v>64</v>
      </c>
      <c r="W1721">
        <v>176</v>
      </c>
    </row>
    <row r="1722" spans="1:23" x14ac:dyDescent="0.25">
      <c r="A1722" t="s">
        <v>334</v>
      </c>
      <c r="C1722" t="s">
        <v>30</v>
      </c>
      <c r="E1722">
        <v>30</v>
      </c>
      <c r="F1722">
        <v>70.119095000000002</v>
      </c>
      <c r="G1722">
        <v>0</v>
      </c>
      <c r="H1722">
        <v>0</v>
      </c>
      <c r="I1722" t="s">
        <v>34</v>
      </c>
      <c r="J1722" t="s">
        <v>28</v>
      </c>
      <c r="K1722" t="s">
        <v>28</v>
      </c>
      <c r="L1722" t="s">
        <v>28</v>
      </c>
      <c r="M1722" t="s">
        <v>28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33</v>
      </c>
      <c r="T1722">
        <v>0</v>
      </c>
      <c r="V1722">
        <v>64</v>
      </c>
      <c r="W1722">
        <v>160</v>
      </c>
    </row>
    <row r="1723" spans="1:23" x14ac:dyDescent="0.25">
      <c r="A1723" t="s">
        <v>334</v>
      </c>
      <c r="C1723" t="s">
        <v>30</v>
      </c>
      <c r="E1723">
        <v>30</v>
      </c>
      <c r="F1723">
        <v>70.119095000000002</v>
      </c>
      <c r="G1723">
        <v>0</v>
      </c>
      <c r="H1723">
        <v>0</v>
      </c>
      <c r="I1723" t="s">
        <v>34</v>
      </c>
      <c r="J1723" t="s">
        <v>28</v>
      </c>
      <c r="K1723" t="s">
        <v>28</v>
      </c>
      <c r="L1723" t="s">
        <v>28</v>
      </c>
      <c r="M1723" t="s">
        <v>28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33</v>
      </c>
      <c r="T1723">
        <v>0</v>
      </c>
      <c r="V1723">
        <v>63</v>
      </c>
      <c r="W1723">
        <v>171</v>
      </c>
    </row>
    <row r="1724" spans="1:23" x14ac:dyDescent="0.25">
      <c r="A1724" t="s">
        <v>334</v>
      </c>
      <c r="C1724" t="s">
        <v>30</v>
      </c>
      <c r="E1724">
        <v>30</v>
      </c>
      <c r="F1724">
        <v>70.119095000000002</v>
      </c>
      <c r="G1724">
        <v>0</v>
      </c>
      <c r="H1724">
        <v>0</v>
      </c>
      <c r="I1724" t="s">
        <v>34</v>
      </c>
      <c r="J1724" t="s">
        <v>28</v>
      </c>
      <c r="K1724" t="s">
        <v>28</v>
      </c>
      <c r="L1724" t="s">
        <v>28</v>
      </c>
      <c r="M1724" t="s">
        <v>28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33</v>
      </c>
      <c r="T1724">
        <v>0</v>
      </c>
      <c r="V1724">
        <v>64</v>
      </c>
      <c r="W1724">
        <v>173</v>
      </c>
    </row>
    <row r="1725" spans="1:23" x14ac:dyDescent="0.25">
      <c r="A1725" t="s">
        <v>334</v>
      </c>
      <c r="C1725" t="s">
        <v>30</v>
      </c>
      <c r="E1725">
        <v>29</v>
      </c>
      <c r="F1725">
        <v>70.119095000000002</v>
      </c>
      <c r="G1725">
        <v>0</v>
      </c>
      <c r="H1725">
        <v>0</v>
      </c>
      <c r="I1725" t="s">
        <v>34</v>
      </c>
      <c r="J1725" t="s">
        <v>28</v>
      </c>
      <c r="K1725" t="s">
        <v>28</v>
      </c>
      <c r="L1725" t="s">
        <v>28</v>
      </c>
      <c r="M1725" t="s">
        <v>28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33</v>
      </c>
      <c r="T1725">
        <v>0</v>
      </c>
      <c r="V1725">
        <v>64</v>
      </c>
      <c r="W1725">
        <v>170</v>
      </c>
    </row>
    <row r="1726" spans="1:23" x14ac:dyDescent="0.25">
      <c r="A1726" t="s">
        <v>334</v>
      </c>
      <c r="C1726" t="s">
        <v>30</v>
      </c>
      <c r="E1726">
        <v>29</v>
      </c>
      <c r="F1726">
        <v>70.119095000000002</v>
      </c>
      <c r="G1726">
        <v>0</v>
      </c>
      <c r="H1726">
        <v>0</v>
      </c>
      <c r="I1726" t="s">
        <v>34</v>
      </c>
      <c r="J1726" t="s">
        <v>28</v>
      </c>
      <c r="K1726" t="s">
        <v>28</v>
      </c>
      <c r="L1726" t="s">
        <v>28</v>
      </c>
      <c r="M1726" t="s">
        <v>28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33</v>
      </c>
      <c r="T1726">
        <v>0</v>
      </c>
      <c r="V1726">
        <v>64</v>
      </c>
      <c r="W1726">
        <v>166</v>
      </c>
    </row>
    <row r="1727" spans="1:23" x14ac:dyDescent="0.25">
      <c r="A1727" t="s">
        <v>334</v>
      </c>
      <c r="C1727" t="s">
        <v>30</v>
      </c>
      <c r="E1727">
        <v>30</v>
      </c>
      <c r="F1727">
        <v>70.119095000000002</v>
      </c>
      <c r="G1727">
        <v>0</v>
      </c>
      <c r="H1727">
        <v>0</v>
      </c>
      <c r="I1727" t="s">
        <v>34</v>
      </c>
      <c r="J1727" t="s">
        <v>28</v>
      </c>
      <c r="K1727" t="s">
        <v>28</v>
      </c>
      <c r="L1727" t="s">
        <v>28</v>
      </c>
      <c r="M1727" t="s">
        <v>28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33</v>
      </c>
      <c r="T1727">
        <v>0</v>
      </c>
      <c r="V1727">
        <v>64</v>
      </c>
      <c r="W1727">
        <v>173</v>
      </c>
    </row>
    <row r="1728" spans="1:23" x14ac:dyDescent="0.25">
      <c r="A1728" t="s">
        <v>998</v>
      </c>
      <c r="C1728" t="s">
        <v>30</v>
      </c>
      <c r="E1728">
        <v>22</v>
      </c>
      <c r="F1728">
        <v>78.38467</v>
      </c>
      <c r="G1728">
        <v>0.5</v>
      </c>
      <c r="H1728">
        <v>0.5</v>
      </c>
      <c r="I1728" t="s">
        <v>27</v>
      </c>
      <c r="J1728" t="s">
        <v>28</v>
      </c>
      <c r="K1728" t="s">
        <v>28</v>
      </c>
      <c r="L1728" t="s">
        <v>28</v>
      </c>
      <c r="M1728" t="s">
        <v>28</v>
      </c>
      <c r="N1728">
        <v>0.5</v>
      </c>
      <c r="O1728">
        <v>1</v>
      </c>
      <c r="P1728">
        <v>1</v>
      </c>
      <c r="Q1728">
        <v>1</v>
      </c>
      <c r="R1728">
        <v>0</v>
      </c>
      <c r="S1728">
        <v>44</v>
      </c>
      <c r="T1728">
        <v>4</v>
      </c>
      <c r="V1728">
        <v>69</v>
      </c>
      <c r="W1728">
        <v>160</v>
      </c>
    </row>
    <row r="1729" spans="1:23" x14ac:dyDescent="0.25">
      <c r="A1729" t="s">
        <v>998</v>
      </c>
      <c r="C1729" t="s">
        <v>30</v>
      </c>
      <c r="E1729">
        <v>16</v>
      </c>
      <c r="F1729">
        <v>78.38467</v>
      </c>
      <c r="G1729">
        <v>1</v>
      </c>
      <c r="H1729">
        <v>2</v>
      </c>
      <c r="I1729" t="s">
        <v>27</v>
      </c>
      <c r="J1729" t="s">
        <v>28</v>
      </c>
      <c r="K1729" t="s">
        <v>28</v>
      </c>
      <c r="L1729" t="s">
        <v>28</v>
      </c>
      <c r="M1729" t="s">
        <v>28</v>
      </c>
      <c r="N1729">
        <v>1</v>
      </c>
      <c r="O1729">
        <v>1</v>
      </c>
      <c r="P1729">
        <v>2</v>
      </c>
      <c r="Q1729">
        <v>2</v>
      </c>
      <c r="R1729">
        <v>1</v>
      </c>
      <c r="S1729">
        <v>44</v>
      </c>
      <c r="T1729">
        <v>9</v>
      </c>
      <c r="V1729">
        <v>68</v>
      </c>
      <c r="W1729">
        <v>169</v>
      </c>
    </row>
    <row r="1730" spans="1:23" x14ac:dyDescent="0.25">
      <c r="A1730" t="s">
        <v>472</v>
      </c>
      <c r="C1730" t="s">
        <v>26</v>
      </c>
      <c r="E1730">
        <v>29</v>
      </c>
      <c r="F1730">
        <v>66.409310000000005</v>
      </c>
      <c r="G1730">
        <v>0</v>
      </c>
      <c r="H1730">
        <v>0</v>
      </c>
      <c r="I1730" t="s">
        <v>34</v>
      </c>
      <c r="J1730" t="s">
        <v>28</v>
      </c>
      <c r="K1730" t="s">
        <v>28</v>
      </c>
      <c r="L1730" t="s">
        <v>28</v>
      </c>
      <c r="M1730" t="s">
        <v>28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33</v>
      </c>
      <c r="T1730">
        <v>0</v>
      </c>
    </row>
    <row r="1731" spans="1:23" x14ac:dyDescent="0.25">
      <c r="A1731" t="s">
        <v>472</v>
      </c>
      <c r="C1731" t="s">
        <v>26</v>
      </c>
      <c r="E1731">
        <v>30</v>
      </c>
      <c r="F1731">
        <v>66.409310000000005</v>
      </c>
      <c r="G1731">
        <v>0</v>
      </c>
      <c r="H1731">
        <v>0</v>
      </c>
      <c r="I1731" t="s">
        <v>34</v>
      </c>
      <c r="J1731" t="s">
        <v>28</v>
      </c>
      <c r="K1731" t="s">
        <v>28</v>
      </c>
      <c r="L1731" t="s">
        <v>28</v>
      </c>
      <c r="M1731" t="s">
        <v>28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33</v>
      </c>
      <c r="T1731">
        <v>0</v>
      </c>
      <c r="V1731">
        <v>64</v>
      </c>
      <c r="W1731">
        <v>187</v>
      </c>
    </row>
    <row r="1732" spans="1:23" x14ac:dyDescent="0.25">
      <c r="A1732" t="s">
        <v>472</v>
      </c>
      <c r="C1732" t="s">
        <v>26</v>
      </c>
      <c r="E1732">
        <v>30</v>
      </c>
      <c r="F1732">
        <v>66.409310000000005</v>
      </c>
      <c r="G1732">
        <v>0</v>
      </c>
      <c r="H1732">
        <v>0</v>
      </c>
      <c r="I1732" t="s">
        <v>34</v>
      </c>
      <c r="J1732" t="s">
        <v>28</v>
      </c>
      <c r="K1732" t="s">
        <v>28</v>
      </c>
      <c r="L1732" t="s">
        <v>28</v>
      </c>
      <c r="M1732" t="s">
        <v>28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33</v>
      </c>
      <c r="T1732">
        <v>0</v>
      </c>
      <c r="V1732">
        <v>63</v>
      </c>
      <c r="W1732">
        <v>171</v>
      </c>
    </row>
    <row r="1733" spans="1:23" x14ac:dyDescent="0.25">
      <c r="A1733" t="s">
        <v>472</v>
      </c>
      <c r="C1733" t="s">
        <v>26</v>
      </c>
      <c r="E1733">
        <v>30</v>
      </c>
      <c r="F1733">
        <v>66.409310000000005</v>
      </c>
      <c r="G1733">
        <v>0</v>
      </c>
      <c r="H1733">
        <v>0</v>
      </c>
      <c r="I1733" t="s">
        <v>34</v>
      </c>
      <c r="J1733" t="s">
        <v>28</v>
      </c>
      <c r="K1733" t="s">
        <v>28</v>
      </c>
      <c r="L1733" t="s">
        <v>28</v>
      </c>
      <c r="M1733" t="s">
        <v>28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33</v>
      </c>
      <c r="T1733">
        <v>0</v>
      </c>
      <c r="V1733">
        <v>64</v>
      </c>
      <c r="W1733">
        <v>170</v>
      </c>
    </row>
    <row r="1734" spans="1:23" x14ac:dyDescent="0.25">
      <c r="A1734" t="s">
        <v>472</v>
      </c>
      <c r="C1734" t="s">
        <v>26</v>
      </c>
      <c r="E1734">
        <v>30</v>
      </c>
      <c r="F1734">
        <v>66.409310000000005</v>
      </c>
      <c r="G1734">
        <v>0</v>
      </c>
      <c r="H1734">
        <v>0</v>
      </c>
      <c r="I1734" t="s">
        <v>34</v>
      </c>
      <c r="J1734" t="s">
        <v>28</v>
      </c>
      <c r="K1734" t="s">
        <v>28</v>
      </c>
      <c r="L1734" t="s">
        <v>28</v>
      </c>
      <c r="M1734" t="s">
        <v>28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33</v>
      </c>
      <c r="T1734">
        <v>0</v>
      </c>
      <c r="V1734">
        <v>64</v>
      </c>
      <c r="W1734">
        <v>182</v>
      </c>
    </row>
    <row r="1735" spans="1:23" x14ac:dyDescent="0.25">
      <c r="A1735" t="s">
        <v>472</v>
      </c>
      <c r="C1735" t="s">
        <v>26</v>
      </c>
      <c r="E1735">
        <v>30</v>
      </c>
      <c r="F1735">
        <v>66.409310000000005</v>
      </c>
      <c r="G1735">
        <v>0</v>
      </c>
      <c r="H1735">
        <v>0</v>
      </c>
      <c r="I1735" t="s">
        <v>34</v>
      </c>
      <c r="J1735" t="s">
        <v>28</v>
      </c>
      <c r="K1735" t="s">
        <v>28</v>
      </c>
      <c r="L1735" t="s">
        <v>28</v>
      </c>
      <c r="M1735" t="s">
        <v>28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33</v>
      </c>
      <c r="T1735">
        <v>0</v>
      </c>
      <c r="V1735">
        <v>64</v>
      </c>
      <c r="W1735">
        <v>186</v>
      </c>
    </row>
    <row r="1736" spans="1:23" x14ac:dyDescent="0.25">
      <c r="A1736" t="s">
        <v>472</v>
      </c>
      <c r="C1736" t="s">
        <v>26</v>
      </c>
      <c r="E1736">
        <v>30</v>
      </c>
      <c r="F1736">
        <v>66.409310000000005</v>
      </c>
      <c r="G1736">
        <v>0</v>
      </c>
      <c r="H1736">
        <v>0</v>
      </c>
      <c r="I1736" t="s">
        <v>34</v>
      </c>
      <c r="J1736" t="s">
        <v>28</v>
      </c>
      <c r="K1736" t="s">
        <v>28</v>
      </c>
      <c r="L1736" t="s">
        <v>28</v>
      </c>
      <c r="M1736" t="s">
        <v>28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33</v>
      </c>
      <c r="T1736">
        <v>0</v>
      </c>
      <c r="V1736">
        <v>63</v>
      </c>
      <c r="W1736">
        <v>180</v>
      </c>
    </row>
    <row r="1737" spans="1:23" x14ac:dyDescent="0.25">
      <c r="A1737" t="s">
        <v>472</v>
      </c>
      <c r="C1737" t="s">
        <v>26</v>
      </c>
      <c r="E1737">
        <v>29</v>
      </c>
      <c r="F1737">
        <v>66.409310000000005</v>
      </c>
      <c r="G1737">
        <v>0</v>
      </c>
      <c r="H1737">
        <v>0</v>
      </c>
      <c r="I1737" t="s">
        <v>34</v>
      </c>
      <c r="J1737" t="s">
        <v>28</v>
      </c>
      <c r="K1737" t="s">
        <v>28</v>
      </c>
      <c r="L1737" t="s">
        <v>28</v>
      </c>
      <c r="M1737" t="s">
        <v>28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33</v>
      </c>
      <c r="T1737">
        <v>0</v>
      </c>
      <c r="V1737">
        <v>63</v>
      </c>
      <c r="W1737">
        <v>173</v>
      </c>
    </row>
    <row r="1738" spans="1:23" x14ac:dyDescent="0.25">
      <c r="A1738" t="s">
        <v>472</v>
      </c>
      <c r="C1738" t="s">
        <v>26</v>
      </c>
      <c r="E1738">
        <v>29</v>
      </c>
      <c r="F1738">
        <v>66.409310000000005</v>
      </c>
      <c r="G1738">
        <v>0</v>
      </c>
      <c r="H1738">
        <v>0</v>
      </c>
      <c r="I1738" t="s">
        <v>34</v>
      </c>
      <c r="J1738" t="s">
        <v>28</v>
      </c>
      <c r="K1738" t="s">
        <v>28</v>
      </c>
      <c r="L1738" t="s">
        <v>28</v>
      </c>
      <c r="M1738" t="s">
        <v>28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33</v>
      </c>
      <c r="T1738">
        <v>0</v>
      </c>
    </row>
    <row r="1739" spans="1:23" x14ac:dyDescent="0.25">
      <c r="A1739" t="s">
        <v>472</v>
      </c>
      <c r="C1739" t="s">
        <v>26</v>
      </c>
      <c r="E1739">
        <v>30</v>
      </c>
      <c r="F1739">
        <v>66.409310000000005</v>
      </c>
      <c r="G1739">
        <v>0</v>
      </c>
      <c r="H1739">
        <v>0</v>
      </c>
      <c r="I1739" t="s">
        <v>34</v>
      </c>
      <c r="J1739" t="s">
        <v>28</v>
      </c>
      <c r="K1739" t="s">
        <v>28</v>
      </c>
      <c r="L1739" t="s">
        <v>28</v>
      </c>
      <c r="M1739" t="s">
        <v>28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33</v>
      </c>
      <c r="T1739">
        <v>0</v>
      </c>
      <c r="V1739">
        <v>64</v>
      </c>
      <c r="W1739">
        <v>167</v>
      </c>
    </row>
    <row r="1740" spans="1:23" x14ac:dyDescent="0.25">
      <c r="A1740" t="s">
        <v>472</v>
      </c>
      <c r="C1740" t="s">
        <v>26</v>
      </c>
      <c r="E1740">
        <v>29</v>
      </c>
      <c r="F1740">
        <v>66.409310000000005</v>
      </c>
      <c r="G1740">
        <v>0</v>
      </c>
      <c r="H1740">
        <v>0</v>
      </c>
      <c r="I1740" t="s">
        <v>34</v>
      </c>
      <c r="J1740" t="s">
        <v>28</v>
      </c>
      <c r="K1740" t="s">
        <v>28</v>
      </c>
      <c r="L1740" t="s">
        <v>28</v>
      </c>
      <c r="M1740" t="s">
        <v>28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33</v>
      </c>
      <c r="T1740">
        <v>0</v>
      </c>
      <c r="V1740">
        <v>63</v>
      </c>
      <c r="W1740">
        <v>167</v>
      </c>
    </row>
    <row r="1741" spans="1:23" x14ac:dyDescent="0.25">
      <c r="A1741" t="s">
        <v>472</v>
      </c>
      <c r="C1741" t="s">
        <v>26</v>
      </c>
      <c r="E1741">
        <v>29</v>
      </c>
      <c r="F1741">
        <v>66.409310000000005</v>
      </c>
      <c r="G1741">
        <v>0</v>
      </c>
      <c r="H1741">
        <v>0</v>
      </c>
      <c r="I1741" t="s">
        <v>34</v>
      </c>
      <c r="J1741" t="s">
        <v>28</v>
      </c>
      <c r="K1741" t="s">
        <v>28</v>
      </c>
      <c r="L1741" t="s">
        <v>28</v>
      </c>
      <c r="M1741" t="s">
        <v>28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33</v>
      </c>
      <c r="T1741">
        <v>0</v>
      </c>
      <c r="V1741">
        <v>63</v>
      </c>
      <c r="W1741">
        <v>164</v>
      </c>
    </row>
    <row r="1742" spans="1:23" x14ac:dyDescent="0.25">
      <c r="A1742" t="s">
        <v>472</v>
      </c>
      <c r="C1742" t="s">
        <v>26</v>
      </c>
      <c r="E1742">
        <v>30</v>
      </c>
      <c r="F1742">
        <v>66.409310000000005</v>
      </c>
      <c r="G1742">
        <v>0</v>
      </c>
      <c r="H1742">
        <v>0</v>
      </c>
      <c r="I1742" t="s">
        <v>34</v>
      </c>
      <c r="J1742" t="s">
        <v>28</v>
      </c>
      <c r="K1742" t="s">
        <v>28</v>
      </c>
      <c r="L1742" t="s">
        <v>28</v>
      </c>
      <c r="M1742" t="s">
        <v>28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33</v>
      </c>
      <c r="T1742">
        <v>0</v>
      </c>
    </row>
    <row r="1743" spans="1:23" x14ac:dyDescent="0.25">
      <c r="A1743" t="s">
        <v>864</v>
      </c>
      <c r="C1743" t="s">
        <v>30</v>
      </c>
      <c r="E1743">
        <v>28</v>
      </c>
      <c r="F1743">
        <v>74.305269999999993</v>
      </c>
      <c r="G1743">
        <v>0</v>
      </c>
      <c r="H1743">
        <v>0</v>
      </c>
      <c r="I1743" t="s">
        <v>34</v>
      </c>
      <c r="J1743" t="s">
        <v>28</v>
      </c>
      <c r="K1743" t="s">
        <v>28</v>
      </c>
      <c r="L1743" t="s">
        <v>28</v>
      </c>
      <c r="M1743" t="s">
        <v>28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33</v>
      </c>
      <c r="T1743">
        <v>0</v>
      </c>
      <c r="V1743">
        <v>69</v>
      </c>
      <c r="W1743">
        <v>209</v>
      </c>
    </row>
    <row r="1744" spans="1:23" x14ac:dyDescent="0.25">
      <c r="A1744" t="s">
        <v>864</v>
      </c>
      <c r="C1744" t="s">
        <v>30</v>
      </c>
      <c r="E1744">
        <v>28</v>
      </c>
      <c r="F1744">
        <v>74.305269999999993</v>
      </c>
      <c r="G1744">
        <v>0</v>
      </c>
      <c r="H1744">
        <v>0</v>
      </c>
      <c r="I1744" t="s">
        <v>34</v>
      </c>
      <c r="J1744" t="s">
        <v>28</v>
      </c>
      <c r="K1744" t="s">
        <v>28</v>
      </c>
      <c r="L1744" t="s">
        <v>28</v>
      </c>
      <c r="M1744" t="s">
        <v>28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33</v>
      </c>
      <c r="T1744">
        <v>0</v>
      </c>
      <c r="V1744">
        <v>68</v>
      </c>
      <c r="W1744">
        <v>209</v>
      </c>
    </row>
    <row r="1745" spans="1:23" x14ac:dyDescent="0.25">
      <c r="A1745" t="s">
        <v>864</v>
      </c>
      <c r="C1745" t="s">
        <v>30</v>
      </c>
      <c r="E1745">
        <v>29</v>
      </c>
      <c r="F1745">
        <v>74.305269999999993</v>
      </c>
      <c r="G1745">
        <v>0</v>
      </c>
      <c r="H1745">
        <v>0</v>
      </c>
      <c r="I1745" t="s">
        <v>34</v>
      </c>
      <c r="J1745" t="s">
        <v>28</v>
      </c>
      <c r="K1745" t="s">
        <v>28</v>
      </c>
      <c r="L1745" t="s">
        <v>28</v>
      </c>
      <c r="M1745" t="s">
        <v>28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33</v>
      </c>
      <c r="T1745">
        <v>0</v>
      </c>
      <c r="V1745">
        <v>68</v>
      </c>
      <c r="W1745">
        <v>210</v>
      </c>
    </row>
    <row r="1746" spans="1:23" x14ac:dyDescent="0.25">
      <c r="A1746" t="s">
        <v>864</v>
      </c>
      <c r="C1746" t="s">
        <v>30</v>
      </c>
      <c r="E1746">
        <v>30</v>
      </c>
      <c r="F1746">
        <v>74.305269999999993</v>
      </c>
      <c r="G1746">
        <v>0</v>
      </c>
      <c r="H1746">
        <v>0</v>
      </c>
      <c r="I1746" t="s">
        <v>34</v>
      </c>
      <c r="J1746" t="s">
        <v>28</v>
      </c>
      <c r="K1746" t="s">
        <v>28</v>
      </c>
      <c r="L1746" t="s">
        <v>28</v>
      </c>
      <c r="M1746" t="s">
        <v>28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33</v>
      </c>
      <c r="T1746">
        <v>0</v>
      </c>
      <c r="V1746">
        <v>68</v>
      </c>
      <c r="W1746">
        <v>208</v>
      </c>
    </row>
    <row r="1747" spans="1:23" x14ac:dyDescent="0.25">
      <c r="A1747" t="s">
        <v>864</v>
      </c>
      <c r="C1747" t="s">
        <v>30</v>
      </c>
      <c r="E1747">
        <v>30</v>
      </c>
      <c r="F1747">
        <v>74.305269999999993</v>
      </c>
      <c r="G1747">
        <v>0</v>
      </c>
      <c r="H1747">
        <v>0</v>
      </c>
      <c r="I1747" t="s">
        <v>34</v>
      </c>
      <c r="J1747" t="s">
        <v>28</v>
      </c>
      <c r="K1747" t="s">
        <v>28</v>
      </c>
      <c r="L1747" t="s">
        <v>28</v>
      </c>
      <c r="M1747" t="s">
        <v>28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33</v>
      </c>
      <c r="T1747">
        <v>0</v>
      </c>
      <c r="V1747">
        <v>68</v>
      </c>
      <c r="W1747">
        <v>194</v>
      </c>
    </row>
    <row r="1748" spans="1:23" x14ac:dyDescent="0.25">
      <c r="A1748" t="s">
        <v>502</v>
      </c>
      <c r="C1748" t="s">
        <v>26</v>
      </c>
      <c r="E1748">
        <v>29</v>
      </c>
      <c r="F1748">
        <v>68.306640000000002</v>
      </c>
      <c r="G1748">
        <v>0</v>
      </c>
      <c r="H1748">
        <v>0</v>
      </c>
      <c r="I1748" t="s">
        <v>34</v>
      </c>
      <c r="J1748" t="s">
        <v>41</v>
      </c>
      <c r="K1748" t="s">
        <v>28</v>
      </c>
      <c r="L1748" t="s">
        <v>28</v>
      </c>
      <c r="M1748" t="s">
        <v>28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33</v>
      </c>
      <c r="T1748">
        <v>0</v>
      </c>
      <c r="V1748">
        <v>62</v>
      </c>
      <c r="W1748">
        <v>178</v>
      </c>
    </row>
    <row r="1749" spans="1:23" x14ac:dyDescent="0.25">
      <c r="A1749" t="s">
        <v>502</v>
      </c>
      <c r="C1749" t="s">
        <v>26</v>
      </c>
      <c r="E1749">
        <v>30</v>
      </c>
      <c r="F1749">
        <v>68.306640000000002</v>
      </c>
      <c r="G1749">
        <v>0</v>
      </c>
      <c r="H1749">
        <v>0</v>
      </c>
      <c r="I1749" t="s">
        <v>34</v>
      </c>
      <c r="J1749" t="s">
        <v>41</v>
      </c>
      <c r="K1749" t="s">
        <v>28</v>
      </c>
      <c r="L1749" t="s">
        <v>28</v>
      </c>
      <c r="M1749" t="s">
        <v>28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33</v>
      </c>
      <c r="T1749">
        <v>0</v>
      </c>
      <c r="V1749">
        <v>62</v>
      </c>
      <c r="W1749">
        <v>173</v>
      </c>
    </row>
    <row r="1750" spans="1:23" x14ac:dyDescent="0.25">
      <c r="A1750" t="s">
        <v>502</v>
      </c>
      <c r="C1750" t="s">
        <v>26</v>
      </c>
      <c r="E1750">
        <v>30</v>
      </c>
      <c r="F1750">
        <v>68.306640000000002</v>
      </c>
      <c r="G1750">
        <v>0</v>
      </c>
      <c r="H1750">
        <v>0</v>
      </c>
      <c r="I1750" t="s">
        <v>34</v>
      </c>
      <c r="J1750" t="s">
        <v>35</v>
      </c>
      <c r="K1750" t="s">
        <v>28</v>
      </c>
      <c r="L1750" t="s">
        <v>28</v>
      </c>
      <c r="M1750" t="s">
        <v>28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33</v>
      </c>
      <c r="T1750">
        <v>0</v>
      </c>
      <c r="V1750">
        <v>62</v>
      </c>
      <c r="W1750">
        <v>133</v>
      </c>
    </row>
    <row r="1751" spans="1:23" x14ac:dyDescent="0.25">
      <c r="A1751" t="s">
        <v>502</v>
      </c>
      <c r="C1751" t="s">
        <v>26</v>
      </c>
      <c r="E1751">
        <v>30</v>
      </c>
      <c r="F1751">
        <v>68.306640000000002</v>
      </c>
      <c r="G1751">
        <v>0</v>
      </c>
      <c r="H1751">
        <v>0</v>
      </c>
      <c r="I1751" t="s">
        <v>34</v>
      </c>
      <c r="J1751" t="s">
        <v>35</v>
      </c>
      <c r="K1751" t="s">
        <v>28</v>
      </c>
      <c r="L1751" t="s">
        <v>28</v>
      </c>
      <c r="M1751" t="s">
        <v>28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33</v>
      </c>
      <c r="T1751">
        <v>0</v>
      </c>
    </row>
    <row r="1752" spans="1:23" x14ac:dyDescent="0.25">
      <c r="A1752" t="s">
        <v>933</v>
      </c>
      <c r="C1752" t="s">
        <v>30</v>
      </c>
      <c r="E1752">
        <v>29</v>
      </c>
      <c r="F1752">
        <v>73.697463999999997</v>
      </c>
      <c r="G1752">
        <v>0</v>
      </c>
      <c r="H1752">
        <v>0</v>
      </c>
      <c r="I1752" t="s">
        <v>34</v>
      </c>
      <c r="J1752" t="s">
        <v>42</v>
      </c>
      <c r="K1752" t="s">
        <v>1027</v>
      </c>
      <c r="L1752" t="s">
        <v>28</v>
      </c>
      <c r="M1752" t="s">
        <v>28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33</v>
      </c>
      <c r="T1752">
        <v>0</v>
      </c>
      <c r="V1752">
        <v>70</v>
      </c>
      <c r="W1752">
        <v>162</v>
      </c>
    </row>
    <row r="1753" spans="1:23" x14ac:dyDescent="0.25">
      <c r="A1753" t="s">
        <v>933</v>
      </c>
      <c r="C1753" t="s">
        <v>30</v>
      </c>
      <c r="E1753">
        <v>29</v>
      </c>
      <c r="F1753">
        <v>73.697463999999997</v>
      </c>
      <c r="G1753">
        <v>0</v>
      </c>
      <c r="H1753">
        <v>0</v>
      </c>
      <c r="I1753" t="s">
        <v>34</v>
      </c>
      <c r="J1753" t="s">
        <v>28</v>
      </c>
      <c r="K1753" t="s">
        <v>28</v>
      </c>
      <c r="L1753" t="s">
        <v>28</v>
      </c>
      <c r="M1753" t="s">
        <v>28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33</v>
      </c>
      <c r="T1753">
        <v>0</v>
      </c>
      <c r="V1753">
        <v>70</v>
      </c>
      <c r="W1753">
        <v>164</v>
      </c>
    </row>
    <row r="1754" spans="1:23" x14ac:dyDescent="0.25">
      <c r="A1754" t="s">
        <v>933</v>
      </c>
      <c r="C1754" t="s">
        <v>30</v>
      </c>
      <c r="E1754">
        <v>29</v>
      </c>
      <c r="F1754">
        <v>73.697463999999997</v>
      </c>
      <c r="G1754">
        <v>0</v>
      </c>
      <c r="H1754">
        <v>0</v>
      </c>
      <c r="I1754" t="s">
        <v>34</v>
      </c>
      <c r="J1754" t="s">
        <v>28</v>
      </c>
      <c r="K1754" t="s">
        <v>28</v>
      </c>
      <c r="L1754" t="s">
        <v>28</v>
      </c>
      <c r="M1754" t="s">
        <v>28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33</v>
      </c>
      <c r="T1754">
        <v>0</v>
      </c>
      <c r="V1754">
        <v>70</v>
      </c>
      <c r="W1754">
        <v>154</v>
      </c>
    </row>
    <row r="1755" spans="1:23" x14ac:dyDescent="0.25">
      <c r="A1755" t="s">
        <v>798</v>
      </c>
      <c r="C1755" t="s">
        <v>26</v>
      </c>
      <c r="E1755">
        <v>30</v>
      </c>
      <c r="F1755">
        <v>69.141684999999995</v>
      </c>
      <c r="G1755">
        <v>0</v>
      </c>
      <c r="H1755">
        <v>0</v>
      </c>
      <c r="I1755" t="s">
        <v>34</v>
      </c>
      <c r="J1755" t="s">
        <v>28</v>
      </c>
      <c r="K1755" t="s">
        <v>28</v>
      </c>
      <c r="L1755" t="s">
        <v>28</v>
      </c>
      <c r="M1755" t="s">
        <v>28</v>
      </c>
      <c r="N1755">
        <v>0</v>
      </c>
      <c r="O1755">
        <v>0</v>
      </c>
      <c r="P1755">
        <v>0</v>
      </c>
      <c r="Q1755">
        <v>0</v>
      </c>
      <c r="R1755">
        <v>0</v>
      </c>
      <c r="T1755">
        <v>0</v>
      </c>
      <c r="V1755">
        <v>64</v>
      </c>
      <c r="W1755">
        <v>140</v>
      </c>
    </row>
    <row r="1756" spans="1:23" x14ac:dyDescent="0.25">
      <c r="A1756" t="s">
        <v>798</v>
      </c>
      <c r="C1756" t="s">
        <v>26</v>
      </c>
      <c r="E1756">
        <v>26</v>
      </c>
      <c r="F1756">
        <v>69.141684999999995</v>
      </c>
      <c r="G1756">
        <v>0</v>
      </c>
      <c r="H1756">
        <v>0</v>
      </c>
      <c r="I1756" t="s">
        <v>34</v>
      </c>
      <c r="J1756" t="s">
        <v>28</v>
      </c>
      <c r="K1756" t="s">
        <v>28</v>
      </c>
      <c r="L1756" t="s">
        <v>28</v>
      </c>
      <c r="M1756" t="s">
        <v>28</v>
      </c>
      <c r="N1756">
        <v>0</v>
      </c>
      <c r="O1756">
        <v>0</v>
      </c>
      <c r="P1756">
        <v>0</v>
      </c>
      <c r="Q1756">
        <v>0</v>
      </c>
      <c r="R1756">
        <v>0</v>
      </c>
      <c r="T1756">
        <v>0</v>
      </c>
      <c r="V1756">
        <v>64</v>
      </c>
      <c r="W1756">
        <v>136</v>
      </c>
    </row>
    <row r="1757" spans="1:23" x14ac:dyDescent="0.25">
      <c r="A1757" t="s">
        <v>1155</v>
      </c>
      <c r="C1757" t="s">
        <v>30</v>
      </c>
      <c r="E1757">
        <v>28</v>
      </c>
      <c r="F1757">
        <v>79.112939999999995</v>
      </c>
      <c r="G1757">
        <v>1</v>
      </c>
      <c r="H1757">
        <v>1</v>
      </c>
      <c r="I1757" t="s">
        <v>27</v>
      </c>
      <c r="J1757" t="s">
        <v>35</v>
      </c>
      <c r="K1757" t="s">
        <v>116</v>
      </c>
      <c r="L1757" t="s">
        <v>88</v>
      </c>
      <c r="M1757" t="s">
        <v>28</v>
      </c>
      <c r="N1757">
        <v>1</v>
      </c>
      <c r="O1757">
        <v>1</v>
      </c>
      <c r="P1757">
        <v>1</v>
      </c>
      <c r="Q1757">
        <v>0.5</v>
      </c>
      <c r="R1757">
        <v>1</v>
      </c>
      <c r="S1757">
        <v>34</v>
      </c>
      <c r="T1757">
        <v>5.5</v>
      </c>
      <c r="V1757">
        <v>66</v>
      </c>
      <c r="W1757">
        <v>168</v>
      </c>
    </row>
    <row r="1758" spans="1:23" x14ac:dyDescent="0.25">
      <c r="A1758" t="s">
        <v>1155</v>
      </c>
      <c r="C1758" t="s">
        <v>30</v>
      </c>
      <c r="E1758">
        <v>26</v>
      </c>
      <c r="F1758">
        <v>79.112939999999995</v>
      </c>
      <c r="G1758">
        <v>0.5</v>
      </c>
      <c r="H1758">
        <v>0.5</v>
      </c>
      <c r="I1758" t="s">
        <v>27</v>
      </c>
      <c r="J1758" t="s">
        <v>35</v>
      </c>
      <c r="K1758" t="s">
        <v>116</v>
      </c>
      <c r="L1758" t="s">
        <v>28</v>
      </c>
      <c r="M1758" t="s">
        <v>28</v>
      </c>
      <c r="N1758">
        <v>2</v>
      </c>
      <c r="O1758">
        <v>1</v>
      </c>
      <c r="P1758">
        <v>1</v>
      </c>
      <c r="Q1758">
        <v>0.5</v>
      </c>
      <c r="R1758">
        <v>0</v>
      </c>
      <c r="S1758">
        <v>34</v>
      </c>
      <c r="T1758">
        <v>5</v>
      </c>
      <c r="V1758">
        <v>66</v>
      </c>
      <c r="W1758">
        <v>173</v>
      </c>
    </row>
    <row r="1759" spans="1:23" x14ac:dyDescent="0.25">
      <c r="A1759" t="s">
        <v>1155</v>
      </c>
      <c r="C1759" t="s">
        <v>30</v>
      </c>
      <c r="E1759">
        <v>25</v>
      </c>
      <c r="F1759">
        <v>79.112939999999995</v>
      </c>
      <c r="G1759">
        <v>1</v>
      </c>
      <c r="H1759">
        <v>2</v>
      </c>
      <c r="I1759" t="s">
        <v>27</v>
      </c>
      <c r="J1759" t="s">
        <v>41</v>
      </c>
      <c r="K1759" t="s">
        <v>28</v>
      </c>
      <c r="L1759" t="s">
        <v>28</v>
      </c>
      <c r="M1759" t="s">
        <v>28</v>
      </c>
      <c r="N1759">
        <v>2</v>
      </c>
      <c r="O1759">
        <v>1</v>
      </c>
      <c r="P1759">
        <v>1</v>
      </c>
      <c r="Q1759">
        <v>1</v>
      </c>
      <c r="R1759">
        <v>0</v>
      </c>
      <c r="S1759">
        <v>34</v>
      </c>
      <c r="T1759">
        <v>7</v>
      </c>
      <c r="V1759">
        <v>66</v>
      </c>
      <c r="W1759">
        <v>172</v>
      </c>
    </row>
    <row r="1760" spans="1:23" x14ac:dyDescent="0.25">
      <c r="A1760" t="s">
        <v>1155</v>
      </c>
      <c r="C1760" t="s">
        <v>30</v>
      </c>
      <c r="E1760">
        <v>22</v>
      </c>
      <c r="F1760">
        <v>79.112939999999995</v>
      </c>
      <c r="G1760">
        <v>2</v>
      </c>
      <c r="H1760">
        <v>2</v>
      </c>
      <c r="I1760" t="s">
        <v>27</v>
      </c>
      <c r="J1760" t="s">
        <v>28</v>
      </c>
      <c r="K1760" t="s">
        <v>28</v>
      </c>
      <c r="L1760" t="s">
        <v>28</v>
      </c>
      <c r="M1760" t="s">
        <v>28</v>
      </c>
      <c r="N1760">
        <v>3</v>
      </c>
      <c r="O1760">
        <v>2</v>
      </c>
      <c r="P1760">
        <v>2</v>
      </c>
      <c r="Q1760">
        <v>3</v>
      </c>
      <c r="R1760">
        <v>1</v>
      </c>
      <c r="S1760">
        <v>34</v>
      </c>
      <c r="T1760">
        <v>13</v>
      </c>
      <c r="V1760">
        <v>66</v>
      </c>
      <c r="W1760">
        <v>176</v>
      </c>
    </row>
    <row r="1761" spans="1:23" x14ac:dyDescent="0.25">
      <c r="A1761" t="s">
        <v>106</v>
      </c>
      <c r="C1761" t="s">
        <v>26</v>
      </c>
      <c r="E1761">
        <v>29</v>
      </c>
      <c r="F1761">
        <v>68.386039999999994</v>
      </c>
      <c r="G1761">
        <v>0</v>
      </c>
      <c r="H1761">
        <v>0</v>
      </c>
      <c r="I1761" t="s">
        <v>34</v>
      </c>
      <c r="J1761" t="s">
        <v>28</v>
      </c>
      <c r="K1761" t="s">
        <v>28</v>
      </c>
      <c r="L1761" t="s">
        <v>28</v>
      </c>
      <c r="M1761" t="s">
        <v>28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33</v>
      </c>
      <c r="T1761">
        <v>0</v>
      </c>
      <c r="W1761">
        <v>154</v>
      </c>
    </row>
    <row r="1762" spans="1:23" x14ac:dyDescent="0.25">
      <c r="A1762" t="s">
        <v>106</v>
      </c>
      <c r="C1762" t="s">
        <v>26</v>
      </c>
      <c r="E1762">
        <v>30</v>
      </c>
      <c r="F1762">
        <v>68.386039999999994</v>
      </c>
      <c r="G1762">
        <v>0</v>
      </c>
      <c r="H1762">
        <v>0</v>
      </c>
      <c r="I1762" t="s">
        <v>34</v>
      </c>
      <c r="J1762" t="s">
        <v>42</v>
      </c>
      <c r="K1762" t="s">
        <v>28</v>
      </c>
      <c r="L1762" t="s">
        <v>28</v>
      </c>
      <c r="M1762" t="s">
        <v>28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33</v>
      </c>
      <c r="T1762">
        <v>0</v>
      </c>
      <c r="W1762">
        <v>162</v>
      </c>
    </row>
    <row r="1763" spans="1:23" x14ac:dyDescent="0.25">
      <c r="A1763" t="s">
        <v>106</v>
      </c>
      <c r="C1763" t="s">
        <v>26</v>
      </c>
      <c r="E1763">
        <v>30</v>
      </c>
      <c r="F1763">
        <v>68.386039999999994</v>
      </c>
      <c r="G1763">
        <v>0</v>
      </c>
      <c r="H1763">
        <v>0</v>
      </c>
      <c r="I1763" t="s">
        <v>34</v>
      </c>
      <c r="J1763" t="s">
        <v>28</v>
      </c>
      <c r="K1763" t="s">
        <v>28</v>
      </c>
      <c r="L1763" t="s">
        <v>28</v>
      </c>
      <c r="M1763" t="s">
        <v>28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33</v>
      </c>
      <c r="T1763">
        <v>0</v>
      </c>
      <c r="W1763">
        <v>155</v>
      </c>
    </row>
    <row r="1764" spans="1:23" x14ac:dyDescent="0.25">
      <c r="A1764" t="s">
        <v>106</v>
      </c>
      <c r="C1764" t="s">
        <v>26</v>
      </c>
      <c r="E1764">
        <v>30</v>
      </c>
      <c r="F1764">
        <v>68.386039999999994</v>
      </c>
      <c r="G1764">
        <v>0</v>
      </c>
      <c r="H1764">
        <v>0</v>
      </c>
      <c r="I1764" t="s">
        <v>34</v>
      </c>
      <c r="J1764" t="s">
        <v>28</v>
      </c>
      <c r="K1764" t="s">
        <v>28</v>
      </c>
      <c r="L1764" t="s">
        <v>28</v>
      </c>
      <c r="M1764" t="s">
        <v>28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33</v>
      </c>
      <c r="T1764">
        <v>0</v>
      </c>
      <c r="W1764">
        <v>139</v>
      </c>
    </row>
    <row r="1765" spans="1:23" x14ac:dyDescent="0.25">
      <c r="A1765" t="s">
        <v>106</v>
      </c>
      <c r="C1765" t="s">
        <v>26</v>
      </c>
      <c r="E1765">
        <v>30</v>
      </c>
      <c r="F1765">
        <v>68.386039999999994</v>
      </c>
      <c r="G1765">
        <v>0</v>
      </c>
      <c r="H1765">
        <v>0</v>
      </c>
      <c r="I1765" t="s">
        <v>34</v>
      </c>
      <c r="J1765" t="s">
        <v>28</v>
      </c>
      <c r="K1765" t="s">
        <v>28</v>
      </c>
      <c r="L1765" t="s">
        <v>28</v>
      </c>
      <c r="M1765" t="s">
        <v>28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33</v>
      </c>
      <c r="T1765">
        <v>0</v>
      </c>
      <c r="W1765">
        <v>153</v>
      </c>
    </row>
    <row r="1766" spans="1:23" x14ac:dyDescent="0.25">
      <c r="A1766" t="s">
        <v>106</v>
      </c>
      <c r="C1766" t="s">
        <v>26</v>
      </c>
      <c r="E1766">
        <v>30</v>
      </c>
      <c r="F1766">
        <v>68.386039999999994</v>
      </c>
      <c r="G1766">
        <v>0</v>
      </c>
      <c r="H1766">
        <v>0</v>
      </c>
      <c r="I1766" t="s">
        <v>34</v>
      </c>
      <c r="J1766" t="s">
        <v>28</v>
      </c>
      <c r="K1766" t="s">
        <v>28</v>
      </c>
      <c r="L1766" t="s">
        <v>28</v>
      </c>
      <c r="M1766" t="s">
        <v>28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33</v>
      </c>
      <c r="T1766">
        <v>0</v>
      </c>
      <c r="W1766">
        <v>154</v>
      </c>
    </row>
    <row r="1767" spans="1:23" x14ac:dyDescent="0.25">
      <c r="A1767" t="s">
        <v>106</v>
      </c>
      <c r="C1767" t="s">
        <v>26</v>
      </c>
      <c r="E1767">
        <v>30</v>
      </c>
      <c r="F1767">
        <v>68.386039999999994</v>
      </c>
      <c r="G1767">
        <v>0</v>
      </c>
      <c r="H1767">
        <v>0</v>
      </c>
      <c r="I1767" t="s">
        <v>34</v>
      </c>
      <c r="J1767" t="s">
        <v>28</v>
      </c>
      <c r="K1767" t="s">
        <v>28</v>
      </c>
      <c r="L1767" t="s">
        <v>28</v>
      </c>
      <c r="M1767" t="s">
        <v>28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33</v>
      </c>
      <c r="T1767">
        <v>0</v>
      </c>
      <c r="V1767">
        <v>65</v>
      </c>
      <c r="W1767">
        <v>156</v>
      </c>
    </row>
    <row r="1768" spans="1:23" x14ac:dyDescent="0.25">
      <c r="A1768" t="s">
        <v>106</v>
      </c>
      <c r="C1768" t="s">
        <v>26</v>
      </c>
      <c r="E1768">
        <v>30</v>
      </c>
      <c r="F1768">
        <v>68.386039999999994</v>
      </c>
      <c r="G1768">
        <v>0</v>
      </c>
      <c r="H1768">
        <v>0</v>
      </c>
      <c r="I1768" t="s">
        <v>34</v>
      </c>
      <c r="J1768" t="s">
        <v>28</v>
      </c>
      <c r="K1768" t="s">
        <v>28</v>
      </c>
      <c r="L1768" t="s">
        <v>28</v>
      </c>
      <c r="M1768" t="s">
        <v>28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33</v>
      </c>
      <c r="T1768">
        <v>0</v>
      </c>
      <c r="V1768">
        <v>64</v>
      </c>
      <c r="W1768">
        <v>147</v>
      </c>
    </row>
    <row r="1769" spans="1:23" x14ac:dyDescent="0.25">
      <c r="A1769" t="s">
        <v>106</v>
      </c>
      <c r="C1769" t="s">
        <v>26</v>
      </c>
      <c r="E1769">
        <v>29</v>
      </c>
      <c r="F1769">
        <v>68.386039999999994</v>
      </c>
      <c r="G1769">
        <v>0</v>
      </c>
      <c r="H1769">
        <v>0</v>
      </c>
      <c r="I1769" t="s">
        <v>34</v>
      </c>
      <c r="J1769" t="s">
        <v>28</v>
      </c>
      <c r="K1769" t="s">
        <v>28</v>
      </c>
      <c r="L1769" t="s">
        <v>28</v>
      </c>
      <c r="M1769" t="s">
        <v>28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33</v>
      </c>
      <c r="T1769">
        <v>0</v>
      </c>
      <c r="V1769">
        <v>64</v>
      </c>
      <c r="W1769">
        <v>131</v>
      </c>
    </row>
    <row r="1770" spans="1:23" x14ac:dyDescent="0.25">
      <c r="A1770" t="s">
        <v>106</v>
      </c>
      <c r="C1770" t="s">
        <v>26</v>
      </c>
      <c r="E1770">
        <v>30</v>
      </c>
      <c r="F1770">
        <v>68.386039999999994</v>
      </c>
      <c r="G1770">
        <v>0</v>
      </c>
      <c r="H1770">
        <v>0</v>
      </c>
      <c r="I1770" t="s">
        <v>34</v>
      </c>
      <c r="J1770" t="s">
        <v>28</v>
      </c>
      <c r="K1770" t="s">
        <v>28</v>
      </c>
      <c r="L1770" t="s">
        <v>28</v>
      </c>
      <c r="M1770" t="s">
        <v>28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33</v>
      </c>
      <c r="T1770">
        <v>0</v>
      </c>
      <c r="V1770">
        <v>64</v>
      </c>
      <c r="W1770">
        <v>147</v>
      </c>
    </row>
    <row r="1771" spans="1:23" x14ac:dyDescent="0.25">
      <c r="A1771" t="s">
        <v>106</v>
      </c>
      <c r="C1771" t="s">
        <v>26</v>
      </c>
      <c r="E1771">
        <v>30</v>
      </c>
      <c r="F1771">
        <v>68.386039999999994</v>
      </c>
      <c r="G1771">
        <v>0</v>
      </c>
      <c r="H1771">
        <v>0</v>
      </c>
      <c r="I1771" t="s">
        <v>34</v>
      </c>
      <c r="J1771" t="s">
        <v>28</v>
      </c>
      <c r="K1771" t="s">
        <v>28</v>
      </c>
      <c r="L1771" t="s">
        <v>28</v>
      </c>
      <c r="M1771" t="s">
        <v>28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33</v>
      </c>
      <c r="T1771">
        <v>0</v>
      </c>
      <c r="V1771">
        <v>64</v>
      </c>
      <c r="W1771">
        <v>147</v>
      </c>
    </row>
    <row r="1772" spans="1:23" x14ac:dyDescent="0.25">
      <c r="A1772" t="s">
        <v>106</v>
      </c>
      <c r="C1772" t="s">
        <v>26</v>
      </c>
      <c r="E1772">
        <v>30</v>
      </c>
      <c r="F1772">
        <v>68.386039999999994</v>
      </c>
      <c r="G1772">
        <v>0</v>
      </c>
      <c r="H1772">
        <v>0</v>
      </c>
      <c r="I1772" t="s">
        <v>34</v>
      </c>
      <c r="J1772" t="s">
        <v>28</v>
      </c>
      <c r="K1772" t="s">
        <v>28</v>
      </c>
      <c r="L1772" t="s">
        <v>28</v>
      </c>
      <c r="M1772" t="s">
        <v>28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33</v>
      </c>
      <c r="T1772">
        <v>0</v>
      </c>
      <c r="V1772">
        <v>64</v>
      </c>
      <c r="W1772">
        <v>151</v>
      </c>
    </row>
    <row r="1773" spans="1:23" x14ac:dyDescent="0.25">
      <c r="A1773" t="s">
        <v>106</v>
      </c>
      <c r="C1773" t="s">
        <v>26</v>
      </c>
      <c r="E1773">
        <v>30</v>
      </c>
      <c r="F1773">
        <v>68.386039999999994</v>
      </c>
      <c r="G1773">
        <v>0</v>
      </c>
      <c r="H1773">
        <v>0</v>
      </c>
      <c r="I1773" t="s">
        <v>34</v>
      </c>
      <c r="J1773" t="s">
        <v>28</v>
      </c>
      <c r="K1773" t="s">
        <v>28</v>
      </c>
      <c r="L1773" t="s">
        <v>28</v>
      </c>
      <c r="M1773" t="s">
        <v>28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33</v>
      </c>
      <c r="T1773">
        <v>0</v>
      </c>
      <c r="V1773">
        <v>64</v>
      </c>
      <c r="W1773">
        <v>151</v>
      </c>
    </row>
    <row r="1774" spans="1:23" x14ac:dyDescent="0.25">
      <c r="A1774" t="s">
        <v>106</v>
      </c>
      <c r="C1774" t="s">
        <v>26</v>
      </c>
      <c r="E1774">
        <v>27</v>
      </c>
      <c r="F1774">
        <v>68.386039999999994</v>
      </c>
      <c r="G1774">
        <v>0</v>
      </c>
      <c r="H1774">
        <v>0</v>
      </c>
      <c r="I1774" t="s">
        <v>34</v>
      </c>
      <c r="J1774" t="s">
        <v>28</v>
      </c>
      <c r="K1774" t="s">
        <v>28</v>
      </c>
      <c r="L1774" t="s">
        <v>28</v>
      </c>
      <c r="M1774" t="s">
        <v>28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33</v>
      </c>
      <c r="T1774">
        <v>0</v>
      </c>
      <c r="V1774">
        <v>64</v>
      </c>
      <c r="W1774">
        <v>155</v>
      </c>
    </row>
    <row r="1775" spans="1:23" x14ac:dyDescent="0.25">
      <c r="A1775" t="s">
        <v>106</v>
      </c>
      <c r="C1775" t="s">
        <v>26</v>
      </c>
      <c r="E1775">
        <v>30</v>
      </c>
      <c r="F1775">
        <v>68.386039999999994</v>
      </c>
      <c r="G1775">
        <v>0</v>
      </c>
      <c r="H1775">
        <v>0</v>
      </c>
      <c r="I1775" t="s">
        <v>34</v>
      </c>
      <c r="J1775" t="s">
        <v>36</v>
      </c>
      <c r="K1775" t="s">
        <v>28</v>
      </c>
      <c r="L1775" t="s">
        <v>28</v>
      </c>
      <c r="M1775" t="s">
        <v>28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33</v>
      </c>
      <c r="T1775">
        <v>0</v>
      </c>
      <c r="V1775">
        <v>63</v>
      </c>
      <c r="W1775">
        <v>140</v>
      </c>
    </row>
    <row r="1776" spans="1:23" x14ac:dyDescent="0.25">
      <c r="A1776" t="s">
        <v>106</v>
      </c>
      <c r="C1776" t="s">
        <v>26</v>
      </c>
      <c r="E1776">
        <v>28</v>
      </c>
      <c r="F1776">
        <v>68.386039999999994</v>
      </c>
      <c r="G1776">
        <v>0</v>
      </c>
      <c r="H1776">
        <v>0</v>
      </c>
      <c r="I1776" t="s">
        <v>34</v>
      </c>
      <c r="J1776" t="s">
        <v>28</v>
      </c>
      <c r="K1776" t="s">
        <v>28</v>
      </c>
      <c r="L1776" t="s">
        <v>28</v>
      </c>
      <c r="M1776" t="s">
        <v>28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33</v>
      </c>
      <c r="T1776">
        <v>0</v>
      </c>
      <c r="V1776">
        <v>63</v>
      </c>
      <c r="W1776">
        <v>150</v>
      </c>
    </row>
    <row r="1777" spans="1:23" x14ac:dyDescent="0.25">
      <c r="A1777" t="s">
        <v>106</v>
      </c>
      <c r="C1777" t="s">
        <v>26</v>
      </c>
      <c r="E1777">
        <v>30</v>
      </c>
      <c r="F1777">
        <v>68.386039999999994</v>
      </c>
      <c r="G1777">
        <v>0</v>
      </c>
      <c r="H1777">
        <v>0</v>
      </c>
      <c r="I1777" t="s">
        <v>34</v>
      </c>
      <c r="J1777" t="s">
        <v>28</v>
      </c>
      <c r="K1777" t="s">
        <v>28</v>
      </c>
      <c r="L1777" t="s">
        <v>28</v>
      </c>
      <c r="M1777" t="s">
        <v>28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33</v>
      </c>
      <c r="T1777">
        <v>0</v>
      </c>
      <c r="V1777">
        <v>63</v>
      </c>
      <c r="W1777">
        <v>157</v>
      </c>
    </row>
    <row r="1778" spans="1:23" x14ac:dyDescent="0.25">
      <c r="A1778" t="s">
        <v>853</v>
      </c>
      <c r="C1778" t="s">
        <v>30</v>
      </c>
      <c r="E1778">
        <v>26</v>
      </c>
      <c r="F1778">
        <v>81.232029999999995</v>
      </c>
      <c r="G1778">
        <v>0</v>
      </c>
      <c r="H1778">
        <v>0</v>
      </c>
      <c r="I1778" t="s">
        <v>34</v>
      </c>
      <c r="J1778" t="s">
        <v>28</v>
      </c>
      <c r="K1778" t="s">
        <v>28</v>
      </c>
      <c r="L1778" t="s">
        <v>28</v>
      </c>
      <c r="M1778" t="s">
        <v>28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44</v>
      </c>
      <c r="T1778">
        <v>0</v>
      </c>
      <c r="V1778">
        <v>66</v>
      </c>
      <c r="W1778">
        <v>221</v>
      </c>
    </row>
    <row r="1779" spans="1:23" x14ac:dyDescent="0.25">
      <c r="A1779" t="s">
        <v>853</v>
      </c>
      <c r="C1779" t="s">
        <v>30</v>
      </c>
      <c r="E1779">
        <v>29</v>
      </c>
      <c r="F1779">
        <v>81.232029999999995</v>
      </c>
      <c r="G1779">
        <v>0</v>
      </c>
      <c r="H1779">
        <v>0</v>
      </c>
      <c r="I1779" t="s">
        <v>34</v>
      </c>
      <c r="J1779" t="s">
        <v>28</v>
      </c>
      <c r="K1779" t="s">
        <v>28</v>
      </c>
      <c r="L1779" t="s">
        <v>28</v>
      </c>
      <c r="M1779" t="s">
        <v>28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44</v>
      </c>
      <c r="T1779">
        <v>0</v>
      </c>
      <c r="V1779">
        <v>66</v>
      </c>
      <c r="W1779">
        <v>218</v>
      </c>
    </row>
    <row r="1780" spans="1:23" x14ac:dyDescent="0.25">
      <c r="A1780" t="s">
        <v>853</v>
      </c>
      <c r="C1780" t="s">
        <v>30</v>
      </c>
      <c r="E1780">
        <v>30</v>
      </c>
      <c r="F1780">
        <v>81.232029999999995</v>
      </c>
      <c r="G1780">
        <v>0.5</v>
      </c>
      <c r="H1780">
        <v>0</v>
      </c>
      <c r="I1780" t="s">
        <v>52</v>
      </c>
      <c r="J1780" t="s">
        <v>41</v>
      </c>
      <c r="K1780" t="s">
        <v>28</v>
      </c>
      <c r="L1780" t="s">
        <v>28</v>
      </c>
      <c r="M1780" t="s">
        <v>28</v>
      </c>
      <c r="N1780">
        <v>0</v>
      </c>
      <c r="O1780">
        <v>0</v>
      </c>
      <c r="P1780">
        <v>0.5</v>
      </c>
      <c r="Q1780">
        <v>0</v>
      </c>
      <c r="R1780">
        <v>0</v>
      </c>
      <c r="S1780">
        <v>44</v>
      </c>
      <c r="T1780">
        <v>0.5</v>
      </c>
      <c r="V1780">
        <v>65</v>
      </c>
      <c r="W1780">
        <v>203</v>
      </c>
    </row>
    <row r="1781" spans="1:23" x14ac:dyDescent="0.25">
      <c r="A1781" t="s">
        <v>853</v>
      </c>
      <c r="C1781" t="s">
        <v>30</v>
      </c>
      <c r="E1781">
        <v>27</v>
      </c>
      <c r="F1781">
        <v>81.232029999999995</v>
      </c>
      <c r="G1781">
        <v>0.5</v>
      </c>
      <c r="H1781">
        <v>0</v>
      </c>
      <c r="I1781" t="s">
        <v>52</v>
      </c>
      <c r="J1781" t="s">
        <v>35</v>
      </c>
      <c r="K1781" t="s">
        <v>28</v>
      </c>
      <c r="L1781" t="s">
        <v>28</v>
      </c>
      <c r="M1781" t="s">
        <v>28</v>
      </c>
      <c r="N1781">
        <v>0</v>
      </c>
      <c r="O1781">
        <v>0.5</v>
      </c>
      <c r="P1781">
        <v>0.5</v>
      </c>
      <c r="Q1781">
        <v>0</v>
      </c>
      <c r="R1781">
        <v>0</v>
      </c>
      <c r="S1781">
        <v>44</v>
      </c>
      <c r="T1781">
        <v>1</v>
      </c>
      <c r="V1781">
        <v>65</v>
      </c>
      <c r="W1781">
        <v>203</v>
      </c>
    </row>
    <row r="1782" spans="1:23" x14ac:dyDescent="0.25">
      <c r="A1782" t="s">
        <v>853</v>
      </c>
      <c r="C1782" t="s">
        <v>30</v>
      </c>
      <c r="E1782">
        <v>20</v>
      </c>
      <c r="F1782">
        <v>81.232029999999995</v>
      </c>
      <c r="G1782">
        <v>0.5</v>
      </c>
      <c r="H1782">
        <v>0.5</v>
      </c>
      <c r="I1782" t="s">
        <v>27</v>
      </c>
      <c r="J1782" t="s">
        <v>41</v>
      </c>
      <c r="K1782" t="s">
        <v>28</v>
      </c>
      <c r="L1782" t="s">
        <v>28</v>
      </c>
      <c r="M1782" t="s">
        <v>28</v>
      </c>
      <c r="N1782">
        <v>0.5</v>
      </c>
      <c r="O1782">
        <v>0.5</v>
      </c>
      <c r="P1782">
        <v>1</v>
      </c>
      <c r="Q1782">
        <v>0.5</v>
      </c>
      <c r="R1782">
        <v>1</v>
      </c>
      <c r="S1782">
        <v>44</v>
      </c>
      <c r="T1782">
        <v>4</v>
      </c>
      <c r="V1782">
        <v>65</v>
      </c>
      <c r="W1782">
        <v>201</v>
      </c>
    </row>
    <row r="1783" spans="1:23" x14ac:dyDescent="0.25">
      <c r="A1783" t="s">
        <v>853</v>
      </c>
      <c r="C1783" t="s">
        <v>30</v>
      </c>
      <c r="E1783">
        <v>20</v>
      </c>
      <c r="F1783">
        <v>81.232029999999995</v>
      </c>
      <c r="G1783">
        <v>0.5</v>
      </c>
      <c r="H1783">
        <v>0.5</v>
      </c>
      <c r="I1783" t="s">
        <v>27</v>
      </c>
      <c r="J1783" t="s">
        <v>28</v>
      </c>
      <c r="K1783" t="s">
        <v>28</v>
      </c>
      <c r="L1783" t="s">
        <v>28</v>
      </c>
      <c r="M1783" t="s">
        <v>28</v>
      </c>
      <c r="N1783">
        <v>0.5</v>
      </c>
      <c r="O1783">
        <v>0.5</v>
      </c>
      <c r="P1783">
        <v>0.5</v>
      </c>
      <c r="Q1783">
        <v>0.5</v>
      </c>
      <c r="R1783">
        <v>1</v>
      </c>
      <c r="S1783">
        <v>44</v>
      </c>
      <c r="T1783">
        <v>3.5</v>
      </c>
      <c r="V1783">
        <v>64</v>
      </c>
      <c r="W1783">
        <v>206</v>
      </c>
    </row>
    <row r="1784" spans="1:23" x14ac:dyDescent="0.25">
      <c r="A1784" t="s">
        <v>853</v>
      </c>
      <c r="C1784" t="s">
        <v>30</v>
      </c>
      <c r="E1784">
        <v>23</v>
      </c>
      <c r="F1784">
        <v>81.232029999999995</v>
      </c>
      <c r="G1784">
        <v>1</v>
      </c>
      <c r="H1784">
        <v>1</v>
      </c>
      <c r="I1784" t="s">
        <v>349</v>
      </c>
      <c r="J1784" t="s">
        <v>44</v>
      </c>
      <c r="K1784" t="s">
        <v>258</v>
      </c>
      <c r="L1784" t="s">
        <v>35</v>
      </c>
      <c r="M1784" t="s">
        <v>132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44</v>
      </c>
      <c r="T1784">
        <v>6</v>
      </c>
      <c r="V1784">
        <v>64</v>
      </c>
      <c r="W1784">
        <v>210</v>
      </c>
    </row>
    <row r="1785" spans="1:23" x14ac:dyDescent="0.25">
      <c r="A1785" t="s">
        <v>914</v>
      </c>
      <c r="C1785" t="s">
        <v>26</v>
      </c>
      <c r="E1785">
        <v>18</v>
      </c>
      <c r="F1785">
        <v>66.891170000000002</v>
      </c>
      <c r="G1785">
        <v>0.5</v>
      </c>
      <c r="H1785">
        <v>0</v>
      </c>
      <c r="I1785" t="s">
        <v>40</v>
      </c>
      <c r="J1785" t="s">
        <v>28</v>
      </c>
      <c r="K1785" t="s">
        <v>28</v>
      </c>
      <c r="L1785" t="s">
        <v>28</v>
      </c>
      <c r="M1785" t="s">
        <v>28</v>
      </c>
      <c r="N1785">
        <v>0.5</v>
      </c>
      <c r="O1785">
        <v>0.5</v>
      </c>
      <c r="P1785">
        <v>0.5</v>
      </c>
      <c r="Q1785">
        <v>0.5</v>
      </c>
      <c r="R1785">
        <v>0</v>
      </c>
      <c r="S1785">
        <v>44</v>
      </c>
      <c r="T1785">
        <v>2</v>
      </c>
      <c r="V1785">
        <v>64</v>
      </c>
      <c r="W1785">
        <v>182</v>
      </c>
    </row>
    <row r="1786" spans="1:23" x14ac:dyDescent="0.25">
      <c r="A1786" t="s">
        <v>914</v>
      </c>
      <c r="C1786" t="s">
        <v>26</v>
      </c>
      <c r="E1786">
        <v>17</v>
      </c>
      <c r="F1786">
        <v>66.891170000000002</v>
      </c>
      <c r="G1786">
        <v>1</v>
      </c>
      <c r="H1786">
        <v>2</v>
      </c>
      <c r="I1786" t="s">
        <v>40</v>
      </c>
      <c r="J1786" t="s">
        <v>41</v>
      </c>
      <c r="K1786" t="s">
        <v>42</v>
      </c>
      <c r="L1786" t="s">
        <v>28</v>
      </c>
      <c r="M1786" t="s">
        <v>28</v>
      </c>
      <c r="N1786">
        <v>1</v>
      </c>
      <c r="O1786">
        <v>2</v>
      </c>
      <c r="P1786">
        <v>2</v>
      </c>
      <c r="Q1786">
        <v>1</v>
      </c>
      <c r="R1786">
        <v>0</v>
      </c>
      <c r="S1786">
        <v>44</v>
      </c>
      <c r="T1786">
        <v>8</v>
      </c>
      <c r="V1786">
        <v>63</v>
      </c>
      <c r="W1786">
        <v>149</v>
      </c>
    </row>
    <row r="1787" spans="1:23" x14ac:dyDescent="0.25">
      <c r="A1787" t="s">
        <v>406</v>
      </c>
      <c r="C1787" t="s">
        <v>26</v>
      </c>
      <c r="E1787">
        <v>30</v>
      </c>
      <c r="F1787">
        <v>72.150580000000005</v>
      </c>
      <c r="G1787">
        <v>0</v>
      </c>
      <c r="H1787">
        <v>0</v>
      </c>
      <c r="I1787" t="s">
        <v>34</v>
      </c>
      <c r="J1787" t="s">
        <v>28</v>
      </c>
      <c r="K1787" t="s">
        <v>28</v>
      </c>
      <c r="L1787" t="s">
        <v>28</v>
      </c>
      <c r="M1787" t="s">
        <v>28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33</v>
      </c>
      <c r="T1787">
        <v>0</v>
      </c>
      <c r="V1787">
        <v>64</v>
      </c>
      <c r="W1787">
        <v>139</v>
      </c>
    </row>
    <row r="1788" spans="1:23" x14ac:dyDescent="0.25">
      <c r="A1788" t="s">
        <v>406</v>
      </c>
      <c r="C1788" t="s">
        <v>26</v>
      </c>
      <c r="E1788">
        <v>25</v>
      </c>
      <c r="F1788">
        <v>72.150580000000005</v>
      </c>
      <c r="G1788">
        <v>0</v>
      </c>
      <c r="H1788">
        <v>0</v>
      </c>
      <c r="I1788" t="s">
        <v>34</v>
      </c>
      <c r="J1788" t="s">
        <v>28</v>
      </c>
      <c r="K1788" t="s">
        <v>28</v>
      </c>
      <c r="L1788" t="s">
        <v>28</v>
      </c>
      <c r="M1788" t="s">
        <v>28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33</v>
      </c>
      <c r="T1788">
        <v>0</v>
      </c>
      <c r="V1788">
        <v>63</v>
      </c>
      <c r="W1788">
        <v>134</v>
      </c>
    </row>
    <row r="1789" spans="1:23" x14ac:dyDescent="0.25">
      <c r="A1789" t="s">
        <v>406</v>
      </c>
      <c r="C1789" t="s">
        <v>26</v>
      </c>
      <c r="E1789">
        <v>29</v>
      </c>
      <c r="F1789">
        <v>72.150580000000005</v>
      </c>
      <c r="G1789">
        <v>0</v>
      </c>
      <c r="H1789">
        <v>0</v>
      </c>
      <c r="I1789" t="s">
        <v>34</v>
      </c>
      <c r="J1789" t="s">
        <v>175</v>
      </c>
      <c r="K1789" t="s">
        <v>28</v>
      </c>
      <c r="L1789" t="s">
        <v>28</v>
      </c>
      <c r="M1789" t="s">
        <v>28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33</v>
      </c>
      <c r="T1789">
        <v>0</v>
      </c>
      <c r="V1789">
        <v>63</v>
      </c>
      <c r="W1789">
        <v>129</v>
      </c>
    </row>
    <row r="1790" spans="1:23" x14ac:dyDescent="0.25">
      <c r="A1790" t="s">
        <v>406</v>
      </c>
      <c r="C1790" t="s">
        <v>26</v>
      </c>
      <c r="E1790">
        <v>26</v>
      </c>
      <c r="F1790">
        <v>72.150580000000005</v>
      </c>
      <c r="G1790">
        <v>0</v>
      </c>
      <c r="H1790">
        <v>0</v>
      </c>
      <c r="I1790" t="s">
        <v>34</v>
      </c>
      <c r="J1790" t="s">
        <v>337</v>
      </c>
      <c r="K1790" t="s">
        <v>28</v>
      </c>
      <c r="L1790" t="s">
        <v>28</v>
      </c>
      <c r="M1790" t="s">
        <v>28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33</v>
      </c>
      <c r="T1790">
        <v>0</v>
      </c>
      <c r="V1790">
        <v>63</v>
      </c>
      <c r="W1790">
        <v>125</v>
      </c>
    </row>
    <row r="1791" spans="1:23" x14ac:dyDescent="0.25">
      <c r="A1791" t="s">
        <v>202</v>
      </c>
      <c r="C1791" t="s">
        <v>30</v>
      </c>
      <c r="E1791">
        <v>28</v>
      </c>
      <c r="F1791">
        <v>77.730320000000006</v>
      </c>
      <c r="G1791">
        <v>0.5</v>
      </c>
      <c r="H1791">
        <v>0</v>
      </c>
      <c r="I1791" t="s">
        <v>52</v>
      </c>
      <c r="J1791" t="s">
        <v>28</v>
      </c>
      <c r="K1791" t="s">
        <v>28</v>
      </c>
      <c r="L1791" t="s">
        <v>28</v>
      </c>
      <c r="M1791" t="s">
        <v>28</v>
      </c>
      <c r="N1791">
        <v>0.5</v>
      </c>
      <c r="O1791">
        <v>0</v>
      </c>
      <c r="P1791">
        <v>0.5</v>
      </c>
      <c r="Q1791">
        <v>0</v>
      </c>
      <c r="R1791">
        <v>0</v>
      </c>
      <c r="S1791">
        <v>34</v>
      </c>
      <c r="T1791">
        <v>1</v>
      </c>
      <c r="W1791">
        <v>197</v>
      </c>
    </row>
    <row r="1792" spans="1:23" x14ac:dyDescent="0.25">
      <c r="A1792" t="s">
        <v>202</v>
      </c>
      <c r="C1792" t="s">
        <v>30</v>
      </c>
      <c r="E1792">
        <v>29</v>
      </c>
      <c r="F1792">
        <v>77.730320000000006</v>
      </c>
      <c r="G1792">
        <v>0</v>
      </c>
      <c r="H1792">
        <v>0</v>
      </c>
      <c r="I1792" t="s">
        <v>34</v>
      </c>
      <c r="J1792" t="s">
        <v>28</v>
      </c>
      <c r="K1792" t="s">
        <v>28</v>
      </c>
      <c r="L1792" t="s">
        <v>28</v>
      </c>
      <c r="M1792" t="s">
        <v>28</v>
      </c>
      <c r="N1792">
        <v>0</v>
      </c>
      <c r="O1792">
        <v>0.5</v>
      </c>
      <c r="P1792">
        <v>0</v>
      </c>
      <c r="Q1792">
        <v>0</v>
      </c>
      <c r="R1792">
        <v>0</v>
      </c>
      <c r="S1792">
        <v>34</v>
      </c>
      <c r="T1792">
        <v>0.5</v>
      </c>
      <c r="W1792">
        <v>199</v>
      </c>
    </row>
    <row r="1793" spans="1:23" x14ac:dyDescent="0.25">
      <c r="A1793" t="s">
        <v>202</v>
      </c>
      <c r="C1793" t="s">
        <v>30</v>
      </c>
      <c r="E1793">
        <v>30</v>
      </c>
      <c r="F1793">
        <v>77.730320000000006</v>
      </c>
      <c r="G1793">
        <v>0</v>
      </c>
      <c r="H1793">
        <v>0</v>
      </c>
      <c r="I1793" t="s">
        <v>34</v>
      </c>
      <c r="J1793" t="s">
        <v>28</v>
      </c>
      <c r="K1793" t="s">
        <v>28</v>
      </c>
      <c r="L1793" t="s">
        <v>28</v>
      </c>
      <c r="M1793" t="s">
        <v>28</v>
      </c>
      <c r="N1793">
        <v>0</v>
      </c>
      <c r="O1793">
        <v>0.5</v>
      </c>
      <c r="P1793">
        <v>0</v>
      </c>
      <c r="Q1793">
        <v>0</v>
      </c>
      <c r="R1793">
        <v>0</v>
      </c>
      <c r="S1793">
        <v>34</v>
      </c>
      <c r="T1793">
        <v>0.5</v>
      </c>
      <c r="W1793">
        <v>200</v>
      </c>
    </row>
    <row r="1794" spans="1:23" x14ac:dyDescent="0.25">
      <c r="A1794" t="s">
        <v>202</v>
      </c>
      <c r="C1794" t="s">
        <v>30</v>
      </c>
      <c r="E1794">
        <v>28</v>
      </c>
      <c r="F1794">
        <v>77.730320000000006</v>
      </c>
      <c r="G1794">
        <v>0.5</v>
      </c>
      <c r="H1794">
        <v>0</v>
      </c>
      <c r="I1794" t="s">
        <v>52</v>
      </c>
      <c r="J1794" t="s">
        <v>28</v>
      </c>
      <c r="K1794" t="s">
        <v>28</v>
      </c>
      <c r="L1794" t="s">
        <v>28</v>
      </c>
      <c r="M1794" t="s">
        <v>28</v>
      </c>
      <c r="N1794">
        <v>0</v>
      </c>
      <c r="O1794">
        <v>0</v>
      </c>
      <c r="P1794">
        <v>0.5</v>
      </c>
      <c r="Q1794">
        <v>0</v>
      </c>
      <c r="R1794">
        <v>0</v>
      </c>
      <c r="S1794">
        <v>34</v>
      </c>
      <c r="T1794">
        <v>0.5</v>
      </c>
      <c r="W1794">
        <v>196</v>
      </c>
    </row>
    <row r="1795" spans="1:23" x14ac:dyDescent="0.25">
      <c r="A1795" t="s">
        <v>202</v>
      </c>
      <c r="C1795" t="s">
        <v>30</v>
      </c>
      <c r="E1795">
        <v>29</v>
      </c>
      <c r="F1795">
        <v>77.730320000000006</v>
      </c>
      <c r="G1795">
        <v>0.5</v>
      </c>
      <c r="H1795">
        <v>0</v>
      </c>
      <c r="I1795" t="s">
        <v>203</v>
      </c>
      <c r="J1795" t="s">
        <v>28</v>
      </c>
      <c r="K1795" t="s">
        <v>28</v>
      </c>
      <c r="L1795" t="s">
        <v>28</v>
      </c>
      <c r="M1795" t="s">
        <v>28</v>
      </c>
      <c r="N1795">
        <v>0.5</v>
      </c>
      <c r="O1795">
        <v>0.5</v>
      </c>
      <c r="P1795">
        <v>0.5</v>
      </c>
      <c r="Q1795">
        <v>0</v>
      </c>
      <c r="R1795">
        <v>0</v>
      </c>
      <c r="S1795">
        <v>34</v>
      </c>
      <c r="T1795">
        <v>1.5</v>
      </c>
      <c r="W1795">
        <v>202</v>
      </c>
    </row>
    <row r="1796" spans="1:23" x14ac:dyDescent="0.25">
      <c r="A1796" t="s">
        <v>202</v>
      </c>
      <c r="C1796" t="s">
        <v>30</v>
      </c>
      <c r="E1796">
        <v>28</v>
      </c>
      <c r="F1796">
        <v>77.730320000000006</v>
      </c>
      <c r="G1796">
        <v>0.5</v>
      </c>
      <c r="H1796">
        <v>0.5</v>
      </c>
      <c r="I1796" t="s">
        <v>27</v>
      </c>
      <c r="J1796" t="s">
        <v>28</v>
      </c>
      <c r="K1796" t="s">
        <v>28</v>
      </c>
      <c r="L1796" t="s">
        <v>28</v>
      </c>
      <c r="M1796" t="s">
        <v>28</v>
      </c>
      <c r="N1796">
        <v>1</v>
      </c>
      <c r="O1796">
        <v>1</v>
      </c>
      <c r="P1796">
        <v>1</v>
      </c>
      <c r="Q1796">
        <v>0.5</v>
      </c>
      <c r="R1796">
        <v>0</v>
      </c>
      <c r="S1796">
        <v>34</v>
      </c>
      <c r="T1796">
        <v>4</v>
      </c>
      <c r="W1796">
        <v>191</v>
      </c>
    </row>
    <row r="1797" spans="1:23" x14ac:dyDescent="0.25">
      <c r="A1797" t="s">
        <v>202</v>
      </c>
      <c r="C1797" t="s">
        <v>30</v>
      </c>
      <c r="E1797">
        <v>29</v>
      </c>
      <c r="F1797">
        <v>77.730320000000006</v>
      </c>
      <c r="G1797">
        <v>0.5</v>
      </c>
      <c r="H1797">
        <v>0.5</v>
      </c>
      <c r="I1797" t="s">
        <v>27</v>
      </c>
      <c r="J1797" t="s">
        <v>28</v>
      </c>
      <c r="K1797" t="s">
        <v>28</v>
      </c>
      <c r="L1797" t="s">
        <v>28</v>
      </c>
      <c r="M1797" t="s">
        <v>28</v>
      </c>
      <c r="N1797">
        <v>1</v>
      </c>
      <c r="O1797">
        <v>0.5</v>
      </c>
      <c r="P1797">
        <v>0.5</v>
      </c>
      <c r="Q1797">
        <v>0.5</v>
      </c>
      <c r="R1797">
        <v>0</v>
      </c>
      <c r="S1797">
        <v>34</v>
      </c>
      <c r="T1797">
        <v>3</v>
      </c>
      <c r="W1797">
        <v>199</v>
      </c>
    </row>
    <row r="1798" spans="1:23" x14ac:dyDescent="0.25">
      <c r="A1798" t="s">
        <v>202</v>
      </c>
      <c r="C1798" t="s">
        <v>30</v>
      </c>
      <c r="E1798">
        <v>29</v>
      </c>
      <c r="F1798">
        <v>77.730320000000006</v>
      </c>
      <c r="G1798">
        <v>0.5</v>
      </c>
      <c r="H1798">
        <v>0.5</v>
      </c>
      <c r="I1798" t="s">
        <v>27</v>
      </c>
      <c r="J1798" t="s">
        <v>28</v>
      </c>
      <c r="K1798" t="s">
        <v>28</v>
      </c>
      <c r="L1798" t="s">
        <v>28</v>
      </c>
      <c r="M1798" t="s">
        <v>28</v>
      </c>
      <c r="N1798">
        <v>0.5</v>
      </c>
      <c r="O1798">
        <v>0.5</v>
      </c>
      <c r="P1798">
        <v>0.5</v>
      </c>
      <c r="Q1798">
        <v>0</v>
      </c>
      <c r="R1798">
        <v>0</v>
      </c>
      <c r="S1798">
        <v>34</v>
      </c>
      <c r="T1798">
        <v>2</v>
      </c>
      <c r="W1798">
        <v>191</v>
      </c>
    </row>
    <row r="1799" spans="1:23" x14ac:dyDescent="0.25">
      <c r="A1799" t="s">
        <v>202</v>
      </c>
      <c r="C1799" t="s">
        <v>30</v>
      </c>
      <c r="E1799">
        <v>30</v>
      </c>
      <c r="F1799">
        <v>77.730320000000006</v>
      </c>
      <c r="G1799">
        <v>0.5</v>
      </c>
      <c r="H1799">
        <v>0.5</v>
      </c>
      <c r="I1799" t="s">
        <v>27</v>
      </c>
      <c r="J1799" t="s">
        <v>28</v>
      </c>
      <c r="K1799" t="s">
        <v>28</v>
      </c>
      <c r="L1799" t="s">
        <v>28</v>
      </c>
      <c r="M1799" t="s">
        <v>28</v>
      </c>
      <c r="N1799">
        <v>0.5</v>
      </c>
      <c r="O1799">
        <v>1</v>
      </c>
      <c r="P1799">
        <v>1</v>
      </c>
      <c r="Q1799">
        <v>1</v>
      </c>
      <c r="R1799">
        <v>0</v>
      </c>
      <c r="S1799">
        <v>34</v>
      </c>
      <c r="T1799">
        <v>4</v>
      </c>
      <c r="V1799">
        <v>71</v>
      </c>
      <c r="W1799">
        <v>189</v>
      </c>
    </row>
    <row r="1800" spans="1:23" x14ac:dyDescent="0.25">
      <c r="A1800" t="s">
        <v>202</v>
      </c>
      <c r="C1800" t="s">
        <v>30</v>
      </c>
      <c r="E1800">
        <v>29</v>
      </c>
      <c r="F1800">
        <v>77.730320000000006</v>
      </c>
      <c r="G1800">
        <v>1</v>
      </c>
      <c r="H1800">
        <v>1</v>
      </c>
      <c r="I1800" t="s">
        <v>27</v>
      </c>
      <c r="J1800" t="s">
        <v>28</v>
      </c>
      <c r="K1800" t="s">
        <v>28</v>
      </c>
      <c r="L1800" t="s">
        <v>28</v>
      </c>
      <c r="M1800" t="s">
        <v>28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34</v>
      </c>
      <c r="T1800">
        <v>6</v>
      </c>
      <c r="V1800">
        <v>71</v>
      </c>
      <c r="W1800">
        <v>205</v>
      </c>
    </row>
    <row r="1801" spans="1:23" x14ac:dyDescent="0.25">
      <c r="A1801" t="s">
        <v>202</v>
      </c>
      <c r="C1801" t="s">
        <v>30</v>
      </c>
      <c r="E1801">
        <v>25</v>
      </c>
      <c r="F1801">
        <v>77.730320000000006</v>
      </c>
      <c r="G1801">
        <v>1</v>
      </c>
      <c r="H1801">
        <v>1</v>
      </c>
      <c r="I1801" t="s">
        <v>27</v>
      </c>
      <c r="J1801" t="s">
        <v>28</v>
      </c>
      <c r="K1801" t="s">
        <v>28</v>
      </c>
      <c r="L1801" t="s">
        <v>28</v>
      </c>
      <c r="M1801" t="s">
        <v>28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34</v>
      </c>
      <c r="T1801">
        <v>6</v>
      </c>
      <c r="V1801">
        <v>71</v>
      </c>
      <c r="W1801">
        <v>206</v>
      </c>
    </row>
    <row r="1802" spans="1:23" x14ac:dyDescent="0.25">
      <c r="A1802" t="s">
        <v>311</v>
      </c>
      <c r="C1802" t="s">
        <v>30</v>
      </c>
      <c r="E1802">
        <v>28</v>
      </c>
      <c r="F1802">
        <v>71.132099999999994</v>
      </c>
      <c r="G1802">
        <v>0</v>
      </c>
      <c r="H1802">
        <v>0</v>
      </c>
      <c r="I1802" t="s">
        <v>34</v>
      </c>
      <c r="J1802" t="s">
        <v>28</v>
      </c>
      <c r="K1802" t="s">
        <v>28</v>
      </c>
      <c r="L1802" t="s">
        <v>28</v>
      </c>
      <c r="M1802" t="s">
        <v>28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34</v>
      </c>
      <c r="T1802">
        <v>0</v>
      </c>
      <c r="V1802">
        <v>72</v>
      </c>
      <c r="W1802">
        <v>191</v>
      </c>
    </row>
    <row r="1803" spans="1:23" x14ac:dyDescent="0.25">
      <c r="A1803" t="s">
        <v>311</v>
      </c>
      <c r="C1803" t="s">
        <v>30</v>
      </c>
      <c r="E1803">
        <v>29</v>
      </c>
      <c r="F1803">
        <v>71.132099999999994</v>
      </c>
      <c r="G1803">
        <v>0</v>
      </c>
      <c r="H1803">
        <v>0</v>
      </c>
      <c r="I1803" t="s">
        <v>34</v>
      </c>
      <c r="J1803" t="s">
        <v>28</v>
      </c>
      <c r="K1803" t="s">
        <v>28</v>
      </c>
      <c r="L1803" t="s">
        <v>28</v>
      </c>
      <c r="M1803" t="s">
        <v>28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34</v>
      </c>
      <c r="T1803">
        <v>0</v>
      </c>
      <c r="V1803">
        <v>72</v>
      </c>
      <c r="W1803">
        <v>201</v>
      </c>
    </row>
    <row r="1804" spans="1:23" x14ac:dyDescent="0.25">
      <c r="A1804" t="s">
        <v>458</v>
      </c>
      <c r="C1804" t="s">
        <v>30</v>
      </c>
      <c r="E1804">
        <v>29</v>
      </c>
      <c r="F1804">
        <v>73.667349999999999</v>
      </c>
      <c r="G1804">
        <v>0</v>
      </c>
      <c r="H1804">
        <v>0</v>
      </c>
      <c r="I1804" t="s">
        <v>34</v>
      </c>
      <c r="J1804" t="s">
        <v>28</v>
      </c>
      <c r="K1804" t="s">
        <v>28</v>
      </c>
      <c r="L1804" t="s">
        <v>28</v>
      </c>
      <c r="M1804" t="s">
        <v>28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33</v>
      </c>
      <c r="T1804">
        <v>0</v>
      </c>
      <c r="V1804">
        <v>70</v>
      </c>
      <c r="W1804">
        <v>209</v>
      </c>
    </row>
    <row r="1805" spans="1:23" x14ac:dyDescent="0.25">
      <c r="A1805" t="s">
        <v>458</v>
      </c>
      <c r="C1805" t="s">
        <v>30</v>
      </c>
      <c r="E1805">
        <v>29</v>
      </c>
      <c r="F1805">
        <v>73.667349999999999</v>
      </c>
      <c r="G1805">
        <v>0</v>
      </c>
      <c r="H1805">
        <v>0</v>
      </c>
      <c r="I1805" t="s">
        <v>34</v>
      </c>
      <c r="J1805" t="s">
        <v>28</v>
      </c>
      <c r="K1805" t="s">
        <v>28</v>
      </c>
      <c r="L1805" t="s">
        <v>28</v>
      </c>
      <c r="M1805" t="s">
        <v>28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33</v>
      </c>
      <c r="T1805">
        <v>0</v>
      </c>
      <c r="V1805">
        <v>70</v>
      </c>
      <c r="W1805">
        <v>206</v>
      </c>
    </row>
    <row r="1806" spans="1:23" x14ac:dyDescent="0.25">
      <c r="A1806" t="s">
        <v>458</v>
      </c>
      <c r="C1806" t="s">
        <v>30</v>
      </c>
      <c r="E1806">
        <v>25</v>
      </c>
      <c r="F1806">
        <v>73.667349999999999</v>
      </c>
      <c r="G1806">
        <v>0</v>
      </c>
      <c r="H1806">
        <v>0</v>
      </c>
      <c r="I1806" t="s">
        <v>34</v>
      </c>
      <c r="J1806" t="s">
        <v>28</v>
      </c>
      <c r="K1806" t="s">
        <v>28</v>
      </c>
      <c r="L1806" t="s">
        <v>28</v>
      </c>
      <c r="M1806" t="s">
        <v>28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33</v>
      </c>
      <c r="T1806">
        <v>0</v>
      </c>
      <c r="V1806">
        <v>70</v>
      </c>
      <c r="W1806">
        <v>204</v>
      </c>
    </row>
    <row r="1807" spans="1:23" x14ac:dyDescent="0.25">
      <c r="A1807" t="s">
        <v>458</v>
      </c>
      <c r="C1807" t="s">
        <v>30</v>
      </c>
      <c r="E1807">
        <v>27</v>
      </c>
      <c r="F1807">
        <v>73.667349999999999</v>
      </c>
      <c r="G1807">
        <v>0</v>
      </c>
      <c r="H1807">
        <v>0</v>
      </c>
      <c r="I1807" t="s">
        <v>34</v>
      </c>
      <c r="J1807" t="s">
        <v>28</v>
      </c>
      <c r="K1807" t="s">
        <v>28</v>
      </c>
      <c r="L1807" t="s">
        <v>28</v>
      </c>
      <c r="M1807" t="s">
        <v>28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33</v>
      </c>
      <c r="T1807">
        <v>0</v>
      </c>
      <c r="V1807">
        <v>69</v>
      </c>
      <c r="W1807">
        <v>207</v>
      </c>
    </row>
    <row r="1808" spans="1:23" x14ac:dyDescent="0.25">
      <c r="A1808" t="s">
        <v>458</v>
      </c>
      <c r="C1808" t="s">
        <v>30</v>
      </c>
      <c r="E1808">
        <v>28</v>
      </c>
      <c r="F1808">
        <v>73.667349999999999</v>
      </c>
      <c r="G1808">
        <v>0</v>
      </c>
      <c r="H1808">
        <v>0</v>
      </c>
      <c r="I1808" t="s">
        <v>34</v>
      </c>
      <c r="J1808" t="s">
        <v>28</v>
      </c>
      <c r="K1808" t="s">
        <v>28</v>
      </c>
      <c r="L1808" t="s">
        <v>28</v>
      </c>
      <c r="M1808" t="s">
        <v>28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33</v>
      </c>
      <c r="T1808">
        <v>0</v>
      </c>
      <c r="V1808">
        <v>69</v>
      </c>
      <c r="W1808">
        <v>202</v>
      </c>
    </row>
    <row r="1809" spans="1:23" x14ac:dyDescent="0.25">
      <c r="A1809" t="s">
        <v>458</v>
      </c>
      <c r="C1809" t="s">
        <v>30</v>
      </c>
      <c r="E1809">
        <v>29</v>
      </c>
      <c r="F1809">
        <v>73.667349999999999</v>
      </c>
      <c r="G1809">
        <v>0</v>
      </c>
      <c r="H1809">
        <v>0</v>
      </c>
      <c r="I1809" t="s">
        <v>34</v>
      </c>
      <c r="J1809" t="s">
        <v>28</v>
      </c>
      <c r="K1809" t="s">
        <v>28</v>
      </c>
      <c r="L1809" t="s">
        <v>28</v>
      </c>
      <c r="M1809" t="s">
        <v>28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33</v>
      </c>
      <c r="T1809">
        <v>0</v>
      </c>
      <c r="V1809">
        <v>69</v>
      </c>
      <c r="W1809">
        <v>200</v>
      </c>
    </row>
    <row r="1810" spans="1:23" x14ac:dyDescent="0.25">
      <c r="A1810" t="s">
        <v>458</v>
      </c>
      <c r="C1810" t="s">
        <v>30</v>
      </c>
      <c r="E1810">
        <v>29</v>
      </c>
      <c r="F1810">
        <v>73.667349999999999</v>
      </c>
      <c r="G1810">
        <v>0</v>
      </c>
      <c r="H1810">
        <v>0</v>
      </c>
      <c r="I1810" t="s">
        <v>34</v>
      </c>
      <c r="J1810" t="s">
        <v>28</v>
      </c>
      <c r="K1810" t="s">
        <v>28</v>
      </c>
      <c r="L1810" t="s">
        <v>28</v>
      </c>
      <c r="M1810" t="s">
        <v>28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33</v>
      </c>
      <c r="T1810">
        <v>0</v>
      </c>
      <c r="V1810">
        <v>69</v>
      </c>
      <c r="W1810">
        <v>195</v>
      </c>
    </row>
    <row r="1811" spans="1:23" x14ac:dyDescent="0.25">
      <c r="A1811" t="s">
        <v>458</v>
      </c>
      <c r="C1811" t="s">
        <v>30</v>
      </c>
      <c r="E1811">
        <v>30</v>
      </c>
      <c r="F1811">
        <v>73.667349999999999</v>
      </c>
      <c r="G1811">
        <v>0</v>
      </c>
      <c r="H1811">
        <v>0</v>
      </c>
      <c r="I1811" t="s">
        <v>34</v>
      </c>
      <c r="J1811" t="s">
        <v>28</v>
      </c>
      <c r="K1811" t="s">
        <v>28</v>
      </c>
      <c r="L1811" t="s">
        <v>28</v>
      </c>
      <c r="M1811" t="s">
        <v>28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33</v>
      </c>
      <c r="T1811">
        <v>0</v>
      </c>
      <c r="V1811">
        <v>69</v>
      </c>
      <c r="W1811">
        <v>202</v>
      </c>
    </row>
    <row r="1812" spans="1:23" x14ac:dyDescent="0.25">
      <c r="A1812" t="s">
        <v>458</v>
      </c>
      <c r="C1812" t="s">
        <v>30</v>
      </c>
      <c r="E1812">
        <v>30</v>
      </c>
      <c r="F1812">
        <v>73.667349999999999</v>
      </c>
      <c r="G1812">
        <v>0</v>
      </c>
      <c r="H1812">
        <v>0</v>
      </c>
      <c r="I1812" t="s">
        <v>34</v>
      </c>
      <c r="J1812" t="s">
        <v>28</v>
      </c>
      <c r="K1812" t="s">
        <v>28</v>
      </c>
      <c r="L1812" t="s">
        <v>28</v>
      </c>
      <c r="M1812" t="s">
        <v>28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33</v>
      </c>
      <c r="T1812">
        <v>0</v>
      </c>
      <c r="V1812">
        <v>69</v>
      </c>
      <c r="W1812">
        <v>198</v>
      </c>
    </row>
    <row r="1813" spans="1:23" x14ac:dyDescent="0.25">
      <c r="A1813" t="s">
        <v>458</v>
      </c>
      <c r="C1813" t="s">
        <v>30</v>
      </c>
      <c r="E1813">
        <v>29</v>
      </c>
      <c r="F1813">
        <v>73.667349999999999</v>
      </c>
      <c r="G1813">
        <v>0</v>
      </c>
      <c r="H1813">
        <v>0</v>
      </c>
      <c r="I1813" t="s">
        <v>34</v>
      </c>
      <c r="J1813" t="s">
        <v>28</v>
      </c>
      <c r="K1813" t="s">
        <v>28</v>
      </c>
      <c r="L1813" t="s">
        <v>28</v>
      </c>
      <c r="M1813" t="s">
        <v>28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33</v>
      </c>
      <c r="T1813">
        <v>0</v>
      </c>
      <c r="V1813">
        <v>69</v>
      </c>
      <c r="W1813">
        <v>194</v>
      </c>
    </row>
    <row r="1814" spans="1:23" x14ac:dyDescent="0.25">
      <c r="A1814" t="s">
        <v>458</v>
      </c>
      <c r="C1814" t="s">
        <v>30</v>
      </c>
      <c r="E1814">
        <v>30</v>
      </c>
      <c r="F1814">
        <v>73.667349999999999</v>
      </c>
      <c r="G1814">
        <v>0</v>
      </c>
      <c r="H1814">
        <v>0</v>
      </c>
      <c r="I1814" t="s">
        <v>34</v>
      </c>
      <c r="J1814" t="s">
        <v>28</v>
      </c>
      <c r="K1814" t="s">
        <v>28</v>
      </c>
      <c r="L1814" t="s">
        <v>28</v>
      </c>
      <c r="M1814" t="s">
        <v>28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33</v>
      </c>
      <c r="T1814">
        <v>0</v>
      </c>
    </row>
    <row r="1815" spans="1:23" x14ac:dyDescent="0.25">
      <c r="A1815" t="s">
        <v>1069</v>
      </c>
      <c r="C1815" t="s">
        <v>26</v>
      </c>
      <c r="E1815">
        <v>29</v>
      </c>
      <c r="F1815">
        <v>80.112250000000003</v>
      </c>
      <c r="G1815">
        <v>0</v>
      </c>
      <c r="H1815">
        <v>0</v>
      </c>
      <c r="I1815" t="s">
        <v>34</v>
      </c>
      <c r="J1815" t="s">
        <v>28</v>
      </c>
      <c r="K1815" t="s">
        <v>28</v>
      </c>
      <c r="L1815" t="s">
        <v>28</v>
      </c>
      <c r="M1815" t="s">
        <v>28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33</v>
      </c>
      <c r="T1815">
        <v>0</v>
      </c>
      <c r="V1815">
        <v>60</v>
      </c>
      <c r="W1815">
        <v>129</v>
      </c>
    </row>
    <row r="1816" spans="1:23" x14ac:dyDescent="0.25">
      <c r="A1816" t="s">
        <v>1069</v>
      </c>
      <c r="C1816" t="s">
        <v>26</v>
      </c>
      <c r="E1816">
        <v>30</v>
      </c>
      <c r="F1816">
        <v>80.112250000000003</v>
      </c>
      <c r="G1816">
        <v>0</v>
      </c>
      <c r="H1816">
        <v>0</v>
      </c>
      <c r="I1816" t="s">
        <v>34</v>
      </c>
      <c r="J1816" t="s">
        <v>28</v>
      </c>
      <c r="K1816" t="s">
        <v>28</v>
      </c>
      <c r="L1816" t="s">
        <v>28</v>
      </c>
      <c r="M1816" t="s">
        <v>28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33</v>
      </c>
      <c r="T1816">
        <v>0</v>
      </c>
      <c r="V1816">
        <v>60</v>
      </c>
      <c r="W1816">
        <v>120</v>
      </c>
    </row>
    <row r="1817" spans="1:23" x14ac:dyDescent="0.25">
      <c r="A1817" t="s">
        <v>1069</v>
      </c>
      <c r="C1817" t="s">
        <v>26</v>
      </c>
      <c r="E1817">
        <v>28</v>
      </c>
      <c r="F1817">
        <v>80.112250000000003</v>
      </c>
      <c r="G1817">
        <v>0</v>
      </c>
      <c r="H1817">
        <v>0</v>
      </c>
      <c r="I1817" t="s">
        <v>34</v>
      </c>
      <c r="J1817" t="s">
        <v>28</v>
      </c>
      <c r="K1817" t="s">
        <v>28</v>
      </c>
      <c r="L1817" t="s">
        <v>28</v>
      </c>
      <c r="M1817" t="s">
        <v>28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33</v>
      </c>
      <c r="T1817">
        <v>0</v>
      </c>
      <c r="V1817">
        <v>60</v>
      </c>
      <c r="W1817">
        <v>125</v>
      </c>
    </row>
    <row r="1818" spans="1:23" x14ac:dyDescent="0.25">
      <c r="A1818" t="s">
        <v>1069</v>
      </c>
      <c r="C1818" t="s">
        <v>26</v>
      </c>
      <c r="E1818">
        <v>28</v>
      </c>
      <c r="F1818">
        <v>80.112250000000003</v>
      </c>
      <c r="G1818">
        <v>0</v>
      </c>
      <c r="H1818">
        <v>0</v>
      </c>
      <c r="I1818" t="s">
        <v>34</v>
      </c>
      <c r="J1818" t="s">
        <v>28</v>
      </c>
      <c r="K1818" t="s">
        <v>28</v>
      </c>
      <c r="L1818" t="s">
        <v>28</v>
      </c>
      <c r="M1818" t="s">
        <v>28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33</v>
      </c>
      <c r="T1818">
        <v>0</v>
      </c>
      <c r="V1818">
        <v>60</v>
      </c>
      <c r="W1818">
        <v>118</v>
      </c>
    </row>
    <row r="1819" spans="1:23" x14ac:dyDescent="0.25">
      <c r="A1819" t="s">
        <v>1069</v>
      </c>
      <c r="C1819" t="s">
        <v>26</v>
      </c>
      <c r="E1819">
        <v>28</v>
      </c>
      <c r="F1819">
        <v>80.112250000000003</v>
      </c>
      <c r="G1819">
        <v>0.5</v>
      </c>
      <c r="H1819">
        <v>0</v>
      </c>
      <c r="I1819" t="s">
        <v>27</v>
      </c>
      <c r="J1819" t="s">
        <v>28</v>
      </c>
      <c r="K1819" t="s">
        <v>28</v>
      </c>
      <c r="L1819" t="s">
        <v>28</v>
      </c>
      <c r="M1819" t="s">
        <v>28</v>
      </c>
      <c r="N1819">
        <v>0.5</v>
      </c>
      <c r="O1819">
        <v>0.5</v>
      </c>
      <c r="P1819">
        <v>0.5</v>
      </c>
      <c r="Q1819">
        <v>0.5</v>
      </c>
      <c r="R1819">
        <v>0</v>
      </c>
      <c r="S1819">
        <v>33</v>
      </c>
      <c r="T1819">
        <v>2</v>
      </c>
      <c r="V1819">
        <v>60</v>
      </c>
      <c r="W1819">
        <v>120</v>
      </c>
    </row>
    <row r="1820" spans="1:23" x14ac:dyDescent="0.25">
      <c r="A1820" t="s">
        <v>1192</v>
      </c>
      <c r="C1820" t="s">
        <v>26</v>
      </c>
      <c r="E1820">
        <v>28</v>
      </c>
      <c r="F1820">
        <v>73.50582</v>
      </c>
      <c r="G1820">
        <v>0</v>
      </c>
      <c r="H1820">
        <v>0</v>
      </c>
      <c r="I1820" t="s">
        <v>34</v>
      </c>
      <c r="J1820" t="s">
        <v>102</v>
      </c>
      <c r="K1820" t="s">
        <v>35</v>
      </c>
      <c r="L1820" t="s">
        <v>28</v>
      </c>
      <c r="M1820" t="s">
        <v>28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23</v>
      </c>
      <c r="T1820">
        <v>0</v>
      </c>
      <c r="V1820">
        <v>64</v>
      </c>
      <c r="W1820">
        <v>142</v>
      </c>
    </row>
    <row r="1821" spans="1:23" x14ac:dyDescent="0.25">
      <c r="A1821" t="s">
        <v>842</v>
      </c>
      <c r="C1821" t="s">
        <v>26</v>
      </c>
      <c r="E1821">
        <v>27</v>
      </c>
      <c r="F1821">
        <v>94.932236000000003</v>
      </c>
      <c r="G1821">
        <v>0</v>
      </c>
      <c r="H1821">
        <v>0</v>
      </c>
      <c r="I1821" t="s">
        <v>34</v>
      </c>
      <c r="J1821" t="s">
        <v>42</v>
      </c>
      <c r="K1821" t="s">
        <v>28</v>
      </c>
      <c r="L1821" t="s">
        <v>28</v>
      </c>
      <c r="M1821" t="s">
        <v>28</v>
      </c>
      <c r="N1821">
        <v>0</v>
      </c>
      <c r="O1821">
        <v>0.5</v>
      </c>
      <c r="P1821">
        <v>0</v>
      </c>
      <c r="Q1821">
        <v>0</v>
      </c>
      <c r="R1821">
        <v>0</v>
      </c>
      <c r="S1821">
        <v>34</v>
      </c>
      <c r="T1821">
        <v>0.5</v>
      </c>
      <c r="V1821">
        <v>63</v>
      </c>
      <c r="W1821">
        <v>137</v>
      </c>
    </row>
    <row r="1822" spans="1:23" x14ac:dyDescent="0.25">
      <c r="A1822" t="s">
        <v>842</v>
      </c>
      <c r="C1822" t="s">
        <v>26</v>
      </c>
      <c r="E1822">
        <v>27</v>
      </c>
      <c r="F1822">
        <v>94.932236000000003</v>
      </c>
      <c r="G1822">
        <v>0</v>
      </c>
      <c r="H1822">
        <v>0</v>
      </c>
      <c r="I1822" t="s">
        <v>34</v>
      </c>
      <c r="J1822" t="s">
        <v>28</v>
      </c>
      <c r="K1822" t="s">
        <v>28</v>
      </c>
      <c r="L1822" t="s">
        <v>28</v>
      </c>
      <c r="M1822" t="s">
        <v>28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34</v>
      </c>
      <c r="T1822">
        <v>0</v>
      </c>
      <c r="V1822">
        <v>63</v>
      </c>
      <c r="W1822">
        <v>134</v>
      </c>
    </row>
    <row r="1823" spans="1:23" x14ac:dyDescent="0.25">
      <c r="A1823" t="s">
        <v>842</v>
      </c>
      <c r="C1823" t="s">
        <v>26</v>
      </c>
      <c r="E1823">
        <v>28</v>
      </c>
      <c r="F1823">
        <v>94.932236000000003</v>
      </c>
      <c r="G1823">
        <v>0</v>
      </c>
      <c r="H1823">
        <v>0.5</v>
      </c>
      <c r="I1823" t="s">
        <v>34</v>
      </c>
      <c r="J1823" t="s">
        <v>28</v>
      </c>
      <c r="K1823" t="s">
        <v>28</v>
      </c>
      <c r="L1823" t="s">
        <v>28</v>
      </c>
      <c r="M1823" t="s">
        <v>28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34</v>
      </c>
      <c r="T1823">
        <v>0.5</v>
      </c>
      <c r="V1823">
        <v>64</v>
      </c>
      <c r="W1823">
        <v>130</v>
      </c>
    </row>
    <row r="1824" spans="1:23" x14ac:dyDescent="0.25">
      <c r="A1824" t="s">
        <v>621</v>
      </c>
      <c r="C1824" t="s">
        <v>26</v>
      </c>
      <c r="E1824">
        <v>30</v>
      </c>
      <c r="F1824">
        <v>57.423682999999997</v>
      </c>
      <c r="G1824">
        <v>0</v>
      </c>
      <c r="H1824">
        <v>0</v>
      </c>
      <c r="I1824" t="s">
        <v>34</v>
      </c>
      <c r="J1824" t="s">
        <v>28</v>
      </c>
      <c r="K1824" t="s">
        <v>28</v>
      </c>
      <c r="L1824" t="s">
        <v>28</v>
      </c>
      <c r="M1824" t="s">
        <v>28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33</v>
      </c>
      <c r="T1824">
        <v>0</v>
      </c>
      <c r="W1824">
        <v>222</v>
      </c>
    </row>
    <row r="1825" spans="1:23" x14ac:dyDescent="0.25">
      <c r="A1825" t="s">
        <v>621</v>
      </c>
      <c r="C1825" t="s">
        <v>26</v>
      </c>
      <c r="E1825">
        <v>29</v>
      </c>
      <c r="F1825">
        <v>57.423682999999997</v>
      </c>
      <c r="G1825">
        <v>0</v>
      </c>
      <c r="H1825">
        <v>0</v>
      </c>
      <c r="I1825" t="s">
        <v>34</v>
      </c>
      <c r="J1825" t="s">
        <v>28</v>
      </c>
      <c r="K1825" t="s">
        <v>28</v>
      </c>
      <c r="L1825" t="s">
        <v>28</v>
      </c>
      <c r="M1825" t="s">
        <v>28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33</v>
      </c>
      <c r="T1825">
        <v>0</v>
      </c>
      <c r="V1825">
        <v>66</v>
      </c>
      <c r="W1825">
        <v>230</v>
      </c>
    </row>
    <row r="1826" spans="1:23" x14ac:dyDescent="0.25">
      <c r="A1826" t="s">
        <v>621</v>
      </c>
      <c r="C1826" t="s">
        <v>26</v>
      </c>
      <c r="E1826">
        <v>29</v>
      </c>
      <c r="F1826">
        <v>57.423682999999997</v>
      </c>
      <c r="G1826">
        <v>0</v>
      </c>
      <c r="H1826">
        <v>0</v>
      </c>
      <c r="I1826" t="s">
        <v>34</v>
      </c>
      <c r="J1826" t="s">
        <v>28</v>
      </c>
      <c r="K1826" t="s">
        <v>28</v>
      </c>
      <c r="L1826" t="s">
        <v>28</v>
      </c>
      <c r="M1826" t="s">
        <v>28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33</v>
      </c>
      <c r="T1826">
        <v>0</v>
      </c>
    </row>
    <row r="1827" spans="1:23" x14ac:dyDescent="0.25">
      <c r="A1827" t="s">
        <v>621</v>
      </c>
      <c r="C1827" t="s">
        <v>26</v>
      </c>
      <c r="E1827">
        <v>30</v>
      </c>
      <c r="F1827">
        <v>57.423682999999997</v>
      </c>
      <c r="G1827">
        <v>0</v>
      </c>
      <c r="H1827">
        <v>0</v>
      </c>
      <c r="I1827" t="s">
        <v>34</v>
      </c>
      <c r="J1827" t="s">
        <v>28</v>
      </c>
      <c r="K1827" t="s">
        <v>28</v>
      </c>
      <c r="L1827" t="s">
        <v>28</v>
      </c>
      <c r="M1827" t="s">
        <v>28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33</v>
      </c>
      <c r="T1827">
        <v>0</v>
      </c>
      <c r="V1827">
        <v>65</v>
      </c>
      <c r="W1827">
        <v>216</v>
      </c>
    </row>
    <row r="1828" spans="1:23" x14ac:dyDescent="0.25">
      <c r="A1828" t="s">
        <v>621</v>
      </c>
      <c r="C1828" t="s">
        <v>26</v>
      </c>
      <c r="E1828">
        <v>30</v>
      </c>
      <c r="F1828">
        <v>57.423682999999997</v>
      </c>
      <c r="G1828">
        <v>0</v>
      </c>
      <c r="H1828">
        <v>0</v>
      </c>
      <c r="I1828" t="s">
        <v>34</v>
      </c>
      <c r="J1828" t="s">
        <v>28</v>
      </c>
      <c r="K1828" t="s">
        <v>28</v>
      </c>
      <c r="L1828" t="s">
        <v>28</v>
      </c>
      <c r="M1828" t="s">
        <v>28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33</v>
      </c>
      <c r="T1828">
        <v>0</v>
      </c>
    </row>
    <row r="1829" spans="1:23" x14ac:dyDescent="0.25">
      <c r="A1829" t="s">
        <v>29</v>
      </c>
      <c r="C1829" t="s">
        <v>30</v>
      </c>
      <c r="E1829">
        <v>26</v>
      </c>
      <c r="F1829">
        <v>66.642030000000005</v>
      </c>
      <c r="G1829">
        <v>0.5</v>
      </c>
      <c r="H1829">
        <v>0.5</v>
      </c>
      <c r="I1829" t="s">
        <v>40</v>
      </c>
      <c r="J1829" t="s">
        <v>411</v>
      </c>
      <c r="K1829" t="s">
        <v>245</v>
      </c>
      <c r="L1829" t="s">
        <v>41</v>
      </c>
      <c r="M1829" t="s">
        <v>28</v>
      </c>
      <c r="N1829">
        <v>0.5</v>
      </c>
      <c r="O1829">
        <v>1</v>
      </c>
      <c r="P1829">
        <v>0.5</v>
      </c>
      <c r="Q1829">
        <v>0</v>
      </c>
      <c r="R1829">
        <v>1</v>
      </c>
      <c r="S1829">
        <v>33</v>
      </c>
      <c r="T1829">
        <v>3.5</v>
      </c>
      <c r="V1829">
        <v>68</v>
      </c>
      <c r="W1829">
        <v>199</v>
      </c>
    </row>
    <row r="1830" spans="1:23" x14ac:dyDescent="0.25">
      <c r="A1830" t="s">
        <v>29</v>
      </c>
      <c r="C1830" t="s">
        <v>30</v>
      </c>
      <c r="E1830">
        <v>29</v>
      </c>
      <c r="F1830">
        <v>66.642030000000005</v>
      </c>
      <c r="G1830">
        <v>0.5</v>
      </c>
      <c r="H1830">
        <v>0</v>
      </c>
      <c r="I1830" t="s">
        <v>40</v>
      </c>
      <c r="J1830" t="s">
        <v>35</v>
      </c>
      <c r="K1830" t="s">
        <v>28</v>
      </c>
      <c r="L1830" t="s">
        <v>28</v>
      </c>
      <c r="M1830" t="s">
        <v>28</v>
      </c>
      <c r="N1830">
        <v>0</v>
      </c>
      <c r="O1830">
        <v>0.5</v>
      </c>
      <c r="P1830">
        <v>0.5</v>
      </c>
      <c r="Q1830">
        <v>0</v>
      </c>
      <c r="R1830">
        <v>1</v>
      </c>
      <c r="S1830">
        <v>33</v>
      </c>
      <c r="T1830">
        <v>2</v>
      </c>
      <c r="V1830">
        <v>68</v>
      </c>
      <c r="W1830">
        <v>198</v>
      </c>
    </row>
    <row r="1831" spans="1:23" x14ac:dyDescent="0.25">
      <c r="A1831" t="s">
        <v>29</v>
      </c>
      <c r="C1831" t="s">
        <v>30</v>
      </c>
      <c r="E1831">
        <v>30</v>
      </c>
      <c r="F1831">
        <v>66.642030000000005</v>
      </c>
      <c r="G1831">
        <v>0.5</v>
      </c>
      <c r="H1831">
        <v>1</v>
      </c>
      <c r="I1831" t="s">
        <v>101</v>
      </c>
      <c r="J1831" t="s">
        <v>41</v>
      </c>
      <c r="K1831" t="s">
        <v>28</v>
      </c>
      <c r="L1831" t="s">
        <v>28</v>
      </c>
      <c r="M1831" t="s">
        <v>28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33</v>
      </c>
      <c r="T1831">
        <v>2</v>
      </c>
      <c r="V1831">
        <v>67</v>
      </c>
      <c r="W1831">
        <v>195</v>
      </c>
    </row>
    <row r="1832" spans="1:23" x14ac:dyDescent="0.25">
      <c r="A1832" t="s">
        <v>29</v>
      </c>
      <c r="C1832" t="s">
        <v>30</v>
      </c>
      <c r="E1832">
        <v>29</v>
      </c>
      <c r="F1832">
        <v>66.642030000000005</v>
      </c>
      <c r="G1832">
        <v>2</v>
      </c>
      <c r="H1832">
        <v>2</v>
      </c>
      <c r="I1832" t="s">
        <v>31</v>
      </c>
      <c r="J1832" t="s">
        <v>28</v>
      </c>
      <c r="K1832" t="s">
        <v>28</v>
      </c>
      <c r="L1832" t="s">
        <v>28</v>
      </c>
      <c r="M1832" t="s">
        <v>28</v>
      </c>
      <c r="N1832">
        <v>2</v>
      </c>
      <c r="O1832">
        <v>1</v>
      </c>
      <c r="P1832">
        <v>0.5</v>
      </c>
      <c r="Q1832">
        <v>0.5</v>
      </c>
      <c r="R1832">
        <v>2</v>
      </c>
      <c r="S1832">
        <v>33</v>
      </c>
      <c r="T1832">
        <v>8</v>
      </c>
      <c r="V1832">
        <v>67</v>
      </c>
      <c r="W1832">
        <v>181</v>
      </c>
    </row>
    <row r="1833" spans="1:23" x14ac:dyDescent="0.25">
      <c r="A1833" t="s">
        <v>29</v>
      </c>
      <c r="C1833" t="s">
        <v>30</v>
      </c>
      <c r="E1833">
        <v>26</v>
      </c>
      <c r="F1833">
        <v>66.642030000000005</v>
      </c>
      <c r="G1833">
        <v>1</v>
      </c>
      <c r="H1833">
        <v>1</v>
      </c>
      <c r="I1833" t="s">
        <v>845</v>
      </c>
      <c r="J1833" t="s">
        <v>31</v>
      </c>
      <c r="K1833" t="s">
        <v>41</v>
      </c>
      <c r="L1833" t="s">
        <v>1209</v>
      </c>
      <c r="M1833" t="s">
        <v>28</v>
      </c>
      <c r="N1833">
        <v>1</v>
      </c>
      <c r="O1833">
        <v>1</v>
      </c>
      <c r="P1833">
        <v>0.5</v>
      </c>
      <c r="Q1833">
        <v>0.5</v>
      </c>
      <c r="R1833">
        <v>1</v>
      </c>
      <c r="S1833">
        <v>33</v>
      </c>
      <c r="T1833">
        <v>5</v>
      </c>
      <c r="V1833">
        <v>67</v>
      </c>
      <c r="W1833">
        <v>185</v>
      </c>
    </row>
    <row r="1834" spans="1:23" x14ac:dyDescent="0.25">
      <c r="A1834" t="s">
        <v>465</v>
      </c>
      <c r="C1834" t="s">
        <v>30</v>
      </c>
      <c r="E1834">
        <v>30</v>
      </c>
      <c r="F1834">
        <v>66.751540000000006</v>
      </c>
      <c r="G1834">
        <v>0.5</v>
      </c>
      <c r="H1834">
        <v>0.5</v>
      </c>
      <c r="I1834" t="s">
        <v>479</v>
      </c>
      <c r="J1834" t="s">
        <v>349</v>
      </c>
      <c r="K1834" t="s">
        <v>179</v>
      </c>
      <c r="L1834" t="s">
        <v>28</v>
      </c>
      <c r="M1834" t="s">
        <v>28</v>
      </c>
      <c r="N1834">
        <v>0</v>
      </c>
      <c r="O1834">
        <v>0</v>
      </c>
      <c r="P1834">
        <v>0.5</v>
      </c>
      <c r="Q1834">
        <v>0</v>
      </c>
      <c r="R1834">
        <v>0</v>
      </c>
      <c r="S1834">
        <v>34</v>
      </c>
      <c r="T1834">
        <v>1</v>
      </c>
      <c r="V1834">
        <v>73</v>
      </c>
      <c r="W1834">
        <v>200</v>
      </c>
    </row>
    <row r="1835" spans="1:23" x14ac:dyDescent="0.25">
      <c r="A1835" t="s">
        <v>465</v>
      </c>
      <c r="C1835" t="s">
        <v>30</v>
      </c>
      <c r="E1835">
        <v>30</v>
      </c>
      <c r="F1835">
        <v>66.751540000000006</v>
      </c>
      <c r="G1835">
        <v>0.5</v>
      </c>
      <c r="H1835">
        <v>0</v>
      </c>
      <c r="I1835" t="s">
        <v>52</v>
      </c>
      <c r="J1835" t="s">
        <v>116</v>
      </c>
      <c r="K1835" t="s">
        <v>28</v>
      </c>
      <c r="L1835" t="s">
        <v>28</v>
      </c>
      <c r="M1835" t="s">
        <v>28</v>
      </c>
      <c r="N1835">
        <v>0</v>
      </c>
      <c r="O1835">
        <v>0.5</v>
      </c>
      <c r="P1835">
        <v>0.5</v>
      </c>
      <c r="Q1835">
        <v>0</v>
      </c>
      <c r="R1835">
        <v>0</v>
      </c>
      <c r="S1835">
        <v>34</v>
      </c>
      <c r="T1835">
        <v>1</v>
      </c>
      <c r="W1835">
        <v>196</v>
      </c>
    </row>
    <row r="1836" spans="1:23" x14ac:dyDescent="0.25">
      <c r="A1836" t="s">
        <v>465</v>
      </c>
      <c r="C1836" t="s">
        <v>30</v>
      </c>
      <c r="E1836">
        <v>28</v>
      </c>
      <c r="F1836">
        <v>66.751540000000006</v>
      </c>
      <c r="G1836">
        <v>0.5</v>
      </c>
      <c r="H1836">
        <v>0</v>
      </c>
      <c r="I1836" t="s">
        <v>52</v>
      </c>
      <c r="J1836" t="s">
        <v>116</v>
      </c>
      <c r="K1836" t="s">
        <v>28</v>
      </c>
      <c r="L1836" t="s">
        <v>28</v>
      </c>
      <c r="M1836" t="s">
        <v>28</v>
      </c>
      <c r="N1836">
        <v>0.5</v>
      </c>
      <c r="O1836">
        <v>0</v>
      </c>
      <c r="P1836">
        <v>0.5</v>
      </c>
      <c r="Q1836">
        <v>0</v>
      </c>
      <c r="R1836">
        <v>0</v>
      </c>
      <c r="S1836">
        <v>34</v>
      </c>
      <c r="T1836">
        <v>1</v>
      </c>
      <c r="V1836">
        <v>75</v>
      </c>
      <c r="W1836">
        <v>203</v>
      </c>
    </row>
    <row r="1837" spans="1:23" x14ac:dyDescent="0.25">
      <c r="A1837" t="s">
        <v>465</v>
      </c>
      <c r="C1837" t="s">
        <v>30</v>
      </c>
      <c r="E1837">
        <v>30</v>
      </c>
      <c r="F1837">
        <v>66.751540000000006</v>
      </c>
      <c r="G1837">
        <v>0.5</v>
      </c>
      <c r="H1837">
        <v>0.5</v>
      </c>
      <c r="I1837" t="s">
        <v>52</v>
      </c>
      <c r="J1837" t="s">
        <v>116</v>
      </c>
      <c r="K1837" t="s">
        <v>85</v>
      </c>
      <c r="L1837" t="s">
        <v>28</v>
      </c>
      <c r="M1837" t="s">
        <v>28</v>
      </c>
      <c r="N1837">
        <v>0</v>
      </c>
      <c r="O1837">
        <v>0</v>
      </c>
      <c r="P1837">
        <v>0.5</v>
      </c>
      <c r="Q1837">
        <v>0</v>
      </c>
      <c r="R1837">
        <v>0</v>
      </c>
      <c r="S1837">
        <v>34</v>
      </c>
      <c r="T1837">
        <v>1</v>
      </c>
      <c r="V1837">
        <v>74</v>
      </c>
      <c r="W1837">
        <v>198</v>
      </c>
    </row>
    <row r="1838" spans="1:23" x14ac:dyDescent="0.25">
      <c r="A1838" t="s">
        <v>533</v>
      </c>
      <c r="C1838" t="s">
        <v>30</v>
      </c>
      <c r="E1838">
        <v>29</v>
      </c>
      <c r="F1838">
        <v>80.563995000000006</v>
      </c>
      <c r="G1838">
        <v>0</v>
      </c>
      <c r="H1838">
        <v>0</v>
      </c>
      <c r="I1838" t="s">
        <v>34</v>
      </c>
      <c r="J1838" t="s">
        <v>28</v>
      </c>
      <c r="K1838" t="s">
        <v>28</v>
      </c>
      <c r="L1838" t="s">
        <v>28</v>
      </c>
      <c r="M1838" t="s">
        <v>28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33</v>
      </c>
      <c r="T1838">
        <v>0</v>
      </c>
      <c r="W1838">
        <v>181</v>
      </c>
    </row>
    <row r="1839" spans="1:23" x14ac:dyDescent="0.25">
      <c r="A1839" t="s">
        <v>533</v>
      </c>
      <c r="C1839" t="s">
        <v>30</v>
      </c>
      <c r="E1839">
        <v>28</v>
      </c>
      <c r="F1839">
        <v>80.563995000000006</v>
      </c>
      <c r="G1839">
        <v>0</v>
      </c>
      <c r="H1839">
        <v>0</v>
      </c>
      <c r="I1839" t="s">
        <v>34</v>
      </c>
      <c r="J1839" t="s">
        <v>28</v>
      </c>
      <c r="K1839" t="s">
        <v>28</v>
      </c>
      <c r="L1839" t="s">
        <v>28</v>
      </c>
      <c r="M1839" t="s">
        <v>28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33</v>
      </c>
      <c r="T1839">
        <v>0</v>
      </c>
      <c r="V1839">
        <v>74</v>
      </c>
      <c r="W1839">
        <v>173</v>
      </c>
    </row>
    <row r="1840" spans="1:23" x14ac:dyDescent="0.25">
      <c r="A1840" t="s">
        <v>533</v>
      </c>
      <c r="C1840" t="s">
        <v>30</v>
      </c>
      <c r="E1840">
        <v>26</v>
      </c>
      <c r="F1840">
        <v>80.563995000000006</v>
      </c>
      <c r="G1840">
        <v>0</v>
      </c>
      <c r="H1840">
        <v>0</v>
      </c>
      <c r="I1840" t="s">
        <v>34</v>
      </c>
      <c r="J1840" t="s">
        <v>28</v>
      </c>
      <c r="K1840" t="s">
        <v>28</v>
      </c>
      <c r="L1840" t="s">
        <v>28</v>
      </c>
      <c r="M1840" t="s">
        <v>28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33</v>
      </c>
      <c r="T1840">
        <v>0</v>
      </c>
      <c r="V1840">
        <v>74</v>
      </c>
      <c r="W1840">
        <v>168</v>
      </c>
    </row>
    <row r="1841" spans="1:23" x14ac:dyDescent="0.25">
      <c r="A1841" t="s">
        <v>873</v>
      </c>
      <c r="C1841" t="s">
        <v>30</v>
      </c>
      <c r="E1841">
        <v>28</v>
      </c>
      <c r="F1841">
        <v>73.448325999999994</v>
      </c>
      <c r="G1841">
        <v>0</v>
      </c>
      <c r="H1841">
        <v>0</v>
      </c>
      <c r="I1841" t="s">
        <v>34</v>
      </c>
      <c r="J1841" t="s">
        <v>28</v>
      </c>
      <c r="K1841" t="s">
        <v>28</v>
      </c>
      <c r="L1841" t="s">
        <v>28</v>
      </c>
      <c r="M1841" t="s">
        <v>28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34</v>
      </c>
      <c r="T1841">
        <v>0</v>
      </c>
      <c r="V1841">
        <v>70</v>
      </c>
      <c r="W1841">
        <v>161</v>
      </c>
    </row>
    <row r="1842" spans="1:23" x14ac:dyDescent="0.25">
      <c r="A1842" t="s">
        <v>873</v>
      </c>
      <c r="C1842" t="s">
        <v>30</v>
      </c>
      <c r="E1842">
        <v>28</v>
      </c>
      <c r="F1842">
        <v>73.448325999999994</v>
      </c>
      <c r="G1842">
        <v>0</v>
      </c>
      <c r="H1842">
        <v>0</v>
      </c>
      <c r="I1842" t="s">
        <v>34</v>
      </c>
      <c r="J1842" t="s">
        <v>28</v>
      </c>
      <c r="K1842" t="s">
        <v>28</v>
      </c>
      <c r="L1842" t="s">
        <v>28</v>
      </c>
      <c r="M1842" t="s">
        <v>28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34</v>
      </c>
      <c r="T1842">
        <v>0</v>
      </c>
      <c r="V1842">
        <v>70</v>
      </c>
      <c r="W1842">
        <v>156</v>
      </c>
    </row>
    <row r="1843" spans="1:23" x14ac:dyDescent="0.25">
      <c r="A1843" t="s">
        <v>873</v>
      </c>
      <c r="C1843" t="s">
        <v>30</v>
      </c>
      <c r="E1843">
        <v>30</v>
      </c>
      <c r="F1843">
        <v>73.448325999999994</v>
      </c>
      <c r="G1843">
        <v>0</v>
      </c>
      <c r="H1843">
        <v>0</v>
      </c>
      <c r="I1843" t="s">
        <v>34</v>
      </c>
      <c r="J1843" t="s">
        <v>28</v>
      </c>
      <c r="K1843" t="s">
        <v>28</v>
      </c>
      <c r="L1843" t="s">
        <v>28</v>
      </c>
      <c r="M1843" t="s">
        <v>28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34</v>
      </c>
      <c r="T1843">
        <v>0</v>
      </c>
      <c r="V1843">
        <v>70</v>
      </c>
      <c r="W1843">
        <v>161</v>
      </c>
    </row>
    <row r="1844" spans="1:23" x14ac:dyDescent="0.25">
      <c r="A1844" t="s">
        <v>873</v>
      </c>
      <c r="C1844" t="s">
        <v>30</v>
      </c>
      <c r="E1844">
        <v>26</v>
      </c>
      <c r="F1844">
        <v>73.448325999999994</v>
      </c>
      <c r="G1844">
        <v>0</v>
      </c>
      <c r="H1844">
        <v>0</v>
      </c>
      <c r="I1844" t="s">
        <v>34</v>
      </c>
      <c r="J1844" t="s">
        <v>42</v>
      </c>
      <c r="K1844" t="s">
        <v>28</v>
      </c>
      <c r="L1844" t="s">
        <v>28</v>
      </c>
      <c r="M1844" t="s">
        <v>28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34</v>
      </c>
      <c r="T1844">
        <v>0</v>
      </c>
      <c r="V1844">
        <v>70</v>
      </c>
      <c r="W1844">
        <v>162</v>
      </c>
    </row>
    <row r="1845" spans="1:23" x14ac:dyDescent="0.25">
      <c r="A1845" t="s">
        <v>873</v>
      </c>
      <c r="C1845" t="s">
        <v>30</v>
      </c>
      <c r="E1845">
        <v>26</v>
      </c>
      <c r="F1845">
        <v>73.448325999999994</v>
      </c>
      <c r="G1845">
        <v>0</v>
      </c>
      <c r="H1845">
        <v>0</v>
      </c>
      <c r="I1845" t="s">
        <v>34</v>
      </c>
      <c r="J1845" t="s">
        <v>28</v>
      </c>
      <c r="K1845" t="s">
        <v>28</v>
      </c>
      <c r="L1845" t="s">
        <v>28</v>
      </c>
      <c r="M1845" t="s">
        <v>28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34</v>
      </c>
      <c r="T1845">
        <v>0</v>
      </c>
      <c r="V1845">
        <v>70</v>
      </c>
      <c r="W1845">
        <v>163</v>
      </c>
    </row>
    <row r="1846" spans="1:23" x14ac:dyDescent="0.25">
      <c r="A1846" t="s">
        <v>1097</v>
      </c>
      <c r="C1846" t="s">
        <v>26</v>
      </c>
      <c r="E1846">
        <v>27</v>
      </c>
      <c r="F1846">
        <v>72.914444000000003</v>
      </c>
      <c r="G1846">
        <v>1</v>
      </c>
      <c r="H1846">
        <v>0.5</v>
      </c>
      <c r="I1846" t="s">
        <v>27</v>
      </c>
      <c r="J1846" t="s">
        <v>35</v>
      </c>
      <c r="K1846" t="s">
        <v>28</v>
      </c>
      <c r="L1846" t="s">
        <v>28</v>
      </c>
      <c r="M1846" t="s">
        <v>28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34</v>
      </c>
      <c r="T1846">
        <v>4.5</v>
      </c>
      <c r="V1846">
        <v>63</v>
      </c>
      <c r="W1846">
        <v>122</v>
      </c>
    </row>
    <row r="1847" spans="1:23" x14ac:dyDescent="0.25">
      <c r="A1847" t="s">
        <v>1097</v>
      </c>
      <c r="C1847" t="s">
        <v>26</v>
      </c>
      <c r="E1847">
        <v>23</v>
      </c>
      <c r="F1847">
        <v>72.914444000000003</v>
      </c>
      <c r="G1847">
        <v>1</v>
      </c>
      <c r="H1847">
        <v>0.5</v>
      </c>
      <c r="I1847" t="s">
        <v>27</v>
      </c>
      <c r="J1847" t="s">
        <v>41</v>
      </c>
      <c r="K1847" t="s">
        <v>28</v>
      </c>
      <c r="L1847" t="s">
        <v>28</v>
      </c>
      <c r="M1847" t="s">
        <v>28</v>
      </c>
      <c r="N1847">
        <v>1</v>
      </c>
      <c r="O1847">
        <v>1</v>
      </c>
      <c r="P1847">
        <v>2</v>
      </c>
      <c r="Q1847">
        <v>1</v>
      </c>
      <c r="R1847">
        <v>0</v>
      </c>
      <c r="S1847">
        <v>34</v>
      </c>
      <c r="T1847">
        <v>5.5</v>
      </c>
      <c r="V1847">
        <v>63</v>
      </c>
      <c r="W1847">
        <v>121</v>
      </c>
    </row>
    <row r="1848" spans="1:23" x14ac:dyDescent="0.25">
      <c r="A1848" t="s">
        <v>989</v>
      </c>
      <c r="C1848" t="s">
        <v>26</v>
      </c>
      <c r="E1848">
        <v>30</v>
      </c>
      <c r="F1848">
        <v>56.098564000000003</v>
      </c>
      <c r="G1848">
        <v>0</v>
      </c>
      <c r="H1848">
        <v>0</v>
      </c>
      <c r="I1848" t="s">
        <v>34</v>
      </c>
      <c r="J1848" t="s">
        <v>28</v>
      </c>
      <c r="K1848" t="s">
        <v>28</v>
      </c>
      <c r="L1848" t="s">
        <v>28</v>
      </c>
      <c r="M1848" t="s">
        <v>28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33</v>
      </c>
      <c r="T1848">
        <v>0</v>
      </c>
      <c r="V1848">
        <v>67</v>
      </c>
      <c r="W1848">
        <v>191</v>
      </c>
    </row>
    <row r="1849" spans="1:23" x14ac:dyDescent="0.25">
      <c r="A1849" t="s">
        <v>989</v>
      </c>
      <c r="C1849" t="s">
        <v>26</v>
      </c>
      <c r="E1849">
        <v>27</v>
      </c>
      <c r="F1849">
        <v>56.098564000000003</v>
      </c>
      <c r="G1849">
        <v>0</v>
      </c>
      <c r="H1849">
        <v>0</v>
      </c>
      <c r="I1849" t="s">
        <v>34</v>
      </c>
      <c r="J1849" t="s">
        <v>38</v>
      </c>
      <c r="K1849" t="s">
        <v>28</v>
      </c>
      <c r="L1849" t="s">
        <v>28</v>
      </c>
      <c r="M1849" t="s">
        <v>28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33</v>
      </c>
      <c r="T1849">
        <v>0</v>
      </c>
    </row>
    <row r="1850" spans="1:23" x14ac:dyDescent="0.25">
      <c r="A1850" t="s">
        <v>877</v>
      </c>
      <c r="C1850" t="s">
        <v>30</v>
      </c>
      <c r="E1850">
        <v>30</v>
      </c>
      <c r="F1850">
        <v>58.138260000000002</v>
      </c>
      <c r="G1850">
        <v>0</v>
      </c>
      <c r="H1850">
        <v>0</v>
      </c>
      <c r="I1850" t="s">
        <v>34</v>
      </c>
      <c r="J1850" t="s">
        <v>28</v>
      </c>
      <c r="K1850" t="s">
        <v>28</v>
      </c>
      <c r="L1850" t="s">
        <v>28</v>
      </c>
      <c r="M1850" t="s">
        <v>28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33</v>
      </c>
      <c r="T1850">
        <v>0</v>
      </c>
      <c r="V1850">
        <v>70</v>
      </c>
      <c r="W1850">
        <v>193</v>
      </c>
    </row>
    <row r="1851" spans="1:23" x14ac:dyDescent="0.25">
      <c r="A1851" t="s">
        <v>543</v>
      </c>
      <c r="C1851" t="s">
        <v>26</v>
      </c>
      <c r="E1851">
        <v>30</v>
      </c>
      <c r="F1851">
        <v>74.735114999999993</v>
      </c>
      <c r="G1851">
        <v>0</v>
      </c>
      <c r="H1851">
        <v>0</v>
      </c>
      <c r="I1851" t="s">
        <v>34</v>
      </c>
      <c r="J1851" t="s">
        <v>28</v>
      </c>
      <c r="K1851" t="s">
        <v>28</v>
      </c>
      <c r="L1851" t="s">
        <v>28</v>
      </c>
      <c r="M1851" t="s">
        <v>28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33</v>
      </c>
      <c r="T1851">
        <v>0</v>
      </c>
      <c r="W1851">
        <v>134</v>
      </c>
    </row>
    <row r="1852" spans="1:23" x14ac:dyDescent="0.25">
      <c r="A1852" t="s">
        <v>543</v>
      </c>
      <c r="C1852" t="s">
        <v>26</v>
      </c>
      <c r="E1852">
        <v>30</v>
      </c>
      <c r="F1852">
        <v>74.735114999999993</v>
      </c>
      <c r="G1852">
        <v>0</v>
      </c>
      <c r="H1852">
        <v>0</v>
      </c>
      <c r="I1852" t="s">
        <v>34</v>
      </c>
      <c r="J1852" t="s">
        <v>38</v>
      </c>
      <c r="K1852" t="s">
        <v>28</v>
      </c>
      <c r="L1852" t="s">
        <v>28</v>
      </c>
      <c r="M1852" t="s">
        <v>28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33</v>
      </c>
      <c r="T1852">
        <v>0</v>
      </c>
      <c r="V1852">
        <v>66</v>
      </c>
      <c r="W1852">
        <v>135</v>
      </c>
    </row>
    <row r="1853" spans="1:23" x14ac:dyDescent="0.25">
      <c r="A1853" t="s">
        <v>543</v>
      </c>
      <c r="C1853" t="s">
        <v>26</v>
      </c>
      <c r="E1853">
        <v>30</v>
      </c>
      <c r="F1853">
        <v>74.735114999999993</v>
      </c>
      <c r="G1853">
        <v>0</v>
      </c>
      <c r="H1853">
        <v>0</v>
      </c>
      <c r="I1853" t="s">
        <v>34</v>
      </c>
      <c r="J1853" t="s">
        <v>28</v>
      </c>
      <c r="K1853" t="s">
        <v>28</v>
      </c>
      <c r="L1853" t="s">
        <v>28</v>
      </c>
      <c r="M1853" t="s">
        <v>28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33</v>
      </c>
      <c r="T1853">
        <v>0</v>
      </c>
      <c r="V1853">
        <v>66</v>
      </c>
      <c r="W1853">
        <v>132</v>
      </c>
    </row>
    <row r="1854" spans="1:23" x14ac:dyDescent="0.25">
      <c r="A1854" t="s">
        <v>543</v>
      </c>
      <c r="C1854" t="s">
        <v>26</v>
      </c>
      <c r="E1854">
        <v>27</v>
      </c>
      <c r="F1854">
        <v>74.735114999999993</v>
      </c>
      <c r="G1854">
        <v>0</v>
      </c>
      <c r="H1854">
        <v>0</v>
      </c>
      <c r="I1854" t="s">
        <v>34</v>
      </c>
      <c r="J1854" t="s">
        <v>28</v>
      </c>
      <c r="K1854" t="s">
        <v>28</v>
      </c>
      <c r="L1854" t="s">
        <v>28</v>
      </c>
      <c r="M1854" t="s">
        <v>28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33</v>
      </c>
      <c r="T1854">
        <v>0</v>
      </c>
      <c r="V1854">
        <v>66</v>
      </c>
      <c r="W1854">
        <v>128</v>
      </c>
    </row>
    <row r="1855" spans="1:23" x14ac:dyDescent="0.25">
      <c r="A1855" t="s">
        <v>543</v>
      </c>
      <c r="C1855" t="s">
        <v>26</v>
      </c>
      <c r="E1855">
        <v>30</v>
      </c>
      <c r="F1855">
        <v>74.735114999999993</v>
      </c>
      <c r="G1855">
        <v>0</v>
      </c>
      <c r="H1855">
        <v>0</v>
      </c>
      <c r="I1855" t="s">
        <v>34</v>
      </c>
      <c r="J1855" t="s">
        <v>28</v>
      </c>
      <c r="K1855" t="s">
        <v>28</v>
      </c>
      <c r="L1855" t="s">
        <v>28</v>
      </c>
      <c r="M1855" t="s">
        <v>28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33</v>
      </c>
      <c r="T1855">
        <v>0</v>
      </c>
      <c r="V1855">
        <v>66</v>
      </c>
      <c r="W1855">
        <v>123</v>
      </c>
    </row>
    <row r="1856" spans="1:23" x14ac:dyDescent="0.25">
      <c r="A1856" t="s">
        <v>543</v>
      </c>
      <c r="C1856" t="s">
        <v>26</v>
      </c>
      <c r="E1856">
        <v>30</v>
      </c>
      <c r="F1856">
        <v>74.735114999999993</v>
      </c>
      <c r="G1856">
        <v>0</v>
      </c>
      <c r="H1856">
        <v>0</v>
      </c>
      <c r="I1856" t="s">
        <v>34</v>
      </c>
      <c r="J1856" t="s">
        <v>28</v>
      </c>
      <c r="K1856" t="s">
        <v>28</v>
      </c>
      <c r="L1856" t="s">
        <v>28</v>
      </c>
      <c r="M1856" t="s">
        <v>28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33</v>
      </c>
      <c r="T1856">
        <v>0</v>
      </c>
      <c r="V1856">
        <v>67</v>
      </c>
      <c r="W1856">
        <v>128</v>
      </c>
    </row>
    <row r="1857" spans="1:23" x14ac:dyDescent="0.25">
      <c r="A1857" t="s">
        <v>543</v>
      </c>
      <c r="C1857" t="s">
        <v>26</v>
      </c>
      <c r="E1857">
        <v>30</v>
      </c>
      <c r="F1857">
        <v>74.735114999999993</v>
      </c>
      <c r="G1857">
        <v>0</v>
      </c>
      <c r="H1857">
        <v>0</v>
      </c>
      <c r="I1857" t="s">
        <v>34</v>
      </c>
      <c r="J1857" t="s">
        <v>28</v>
      </c>
      <c r="K1857" t="s">
        <v>28</v>
      </c>
      <c r="L1857" t="s">
        <v>28</v>
      </c>
      <c r="M1857" t="s">
        <v>28</v>
      </c>
      <c r="N1857">
        <v>0.5</v>
      </c>
      <c r="O1857">
        <v>0</v>
      </c>
      <c r="P1857">
        <v>0</v>
      </c>
      <c r="Q1857">
        <v>0</v>
      </c>
      <c r="R1857">
        <v>0</v>
      </c>
      <c r="S1857">
        <v>33</v>
      </c>
      <c r="T1857">
        <v>0.5</v>
      </c>
      <c r="V1857">
        <v>66</v>
      </c>
      <c r="W1857">
        <v>128</v>
      </c>
    </row>
    <row r="1858" spans="1:23" x14ac:dyDescent="0.25">
      <c r="A1858" t="s">
        <v>543</v>
      </c>
      <c r="C1858" t="s">
        <v>26</v>
      </c>
      <c r="E1858">
        <v>30</v>
      </c>
      <c r="F1858">
        <v>74.735114999999993</v>
      </c>
      <c r="G1858">
        <v>0</v>
      </c>
      <c r="H1858">
        <v>0</v>
      </c>
      <c r="I1858" t="s">
        <v>34</v>
      </c>
      <c r="J1858" t="s">
        <v>28</v>
      </c>
      <c r="K1858" t="s">
        <v>28</v>
      </c>
      <c r="L1858" t="s">
        <v>28</v>
      </c>
      <c r="M1858" t="s">
        <v>28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33</v>
      </c>
      <c r="T1858">
        <v>0</v>
      </c>
      <c r="V1858">
        <v>66</v>
      </c>
      <c r="W1858">
        <v>129</v>
      </c>
    </row>
    <row r="1859" spans="1:23" x14ac:dyDescent="0.25">
      <c r="A1859" t="s">
        <v>543</v>
      </c>
      <c r="C1859" t="s">
        <v>26</v>
      </c>
      <c r="E1859">
        <v>30</v>
      </c>
      <c r="F1859">
        <v>74.735114999999993</v>
      </c>
      <c r="G1859">
        <v>0</v>
      </c>
      <c r="H1859">
        <v>0</v>
      </c>
      <c r="I1859" t="s">
        <v>34</v>
      </c>
      <c r="J1859" t="s">
        <v>38</v>
      </c>
      <c r="K1859" t="s">
        <v>28</v>
      </c>
      <c r="L1859" t="s">
        <v>28</v>
      </c>
      <c r="M1859" t="s">
        <v>28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33</v>
      </c>
      <c r="T1859">
        <v>0</v>
      </c>
      <c r="V1859">
        <v>66</v>
      </c>
      <c r="W1859">
        <v>131</v>
      </c>
    </row>
    <row r="1860" spans="1:23" x14ac:dyDescent="0.25">
      <c r="A1860" t="s">
        <v>1088</v>
      </c>
      <c r="C1860" t="s">
        <v>26</v>
      </c>
      <c r="E1860">
        <v>27</v>
      </c>
      <c r="F1860">
        <v>67.540040000000005</v>
      </c>
      <c r="G1860">
        <v>0</v>
      </c>
      <c r="H1860">
        <v>0</v>
      </c>
      <c r="I1860" t="s">
        <v>34</v>
      </c>
      <c r="J1860" t="s">
        <v>41</v>
      </c>
      <c r="K1860" t="s">
        <v>28</v>
      </c>
      <c r="L1860" t="s">
        <v>28</v>
      </c>
      <c r="M1860" t="s">
        <v>28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33</v>
      </c>
      <c r="T1860">
        <v>0</v>
      </c>
      <c r="V1860">
        <v>61</v>
      </c>
      <c r="W1860">
        <v>132</v>
      </c>
    </row>
    <row r="1861" spans="1:23" x14ac:dyDescent="0.25">
      <c r="A1861" t="s">
        <v>1088</v>
      </c>
      <c r="C1861" t="s">
        <v>26</v>
      </c>
      <c r="E1861">
        <v>29</v>
      </c>
      <c r="F1861">
        <v>67.540040000000005</v>
      </c>
      <c r="G1861">
        <v>0</v>
      </c>
      <c r="H1861">
        <v>0</v>
      </c>
      <c r="I1861" t="s">
        <v>34</v>
      </c>
      <c r="J1861" t="s">
        <v>35</v>
      </c>
      <c r="K1861" t="s">
        <v>28</v>
      </c>
      <c r="L1861" t="s">
        <v>28</v>
      </c>
      <c r="M1861" t="s">
        <v>28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33</v>
      </c>
      <c r="T1861">
        <v>0</v>
      </c>
      <c r="V1861">
        <v>61</v>
      </c>
      <c r="W1861">
        <v>130</v>
      </c>
    </row>
    <row r="1862" spans="1:23" x14ac:dyDescent="0.25">
      <c r="A1862" t="s">
        <v>1088</v>
      </c>
      <c r="C1862" t="s">
        <v>26</v>
      </c>
      <c r="E1862">
        <v>28</v>
      </c>
      <c r="F1862">
        <v>67.540040000000005</v>
      </c>
      <c r="G1862">
        <v>0</v>
      </c>
      <c r="H1862">
        <v>0</v>
      </c>
      <c r="I1862" t="s">
        <v>34</v>
      </c>
      <c r="J1862" t="s">
        <v>35</v>
      </c>
      <c r="K1862" t="s">
        <v>88</v>
      </c>
      <c r="L1862" t="s">
        <v>28</v>
      </c>
      <c r="M1862" t="s">
        <v>28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33</v>
      </c>
      <c r="T1862">
        <v>0</v>
      </c>
      <c r="V1862">
        <v>61</v>
      </c>
      <c r="W1862">
        <v>132</v>
      </c>
    </row>
    <row r="1863" spans="1:23" x14ac:dyDescent="0.25">
      <c r="A1863" t="s">
        <v>940</v>
      </c>
      <c r="C1863" t="s">
        <v>26</v>
      </c>
      <c r="E1863">
        <v>29</v>
      </c>
      <c r="F1863">
        <v>71.047225999999995</v>
      </c>
      <c r="G1863">
        <v>0</v>
      </c>
      <c r="H1863">
        <v>0</v>
      </c>
      <c r="I1863" t="s">
        <v>34</v>
      </c>
      <c r="J1863" t="s">
        <v>28</v>
      </c>
      <c r="K1863" t="s">
        <v>28</v>
      </c>
      <c r="L1863" t="s">
        <v>28</v>
      </c>
      <c r="M1863" t="s">
        <v>28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24</v>
      </c>
      <c r="T1863">
        <v>0</v>
      </c>
      <c r="V1863">
        <v>63</v>
      </c>
      <c r="W1863">
        <v>156</v>
      </c>
    </row>
    <row r="1864" spans="1:23" x14ac:dyDescent="0.25">
      <c r="A1864" t="s">
        <v>940</v>
      </c>
      <c r="C1864" t="s">
        <v>26</v>
      </c>
      <c r="E1864">
        <v>30</v>
      </c>
      <c r="F1864">
        <v>71.047225999999995</v>
      </c>
      <c r="G1864">
        <v>0</v>
      </c>
      <c r="H1864">
        <v>0</v>
      </c>
      <c r="I1864" t="s">
        <v>34</v>
      </c>
      <c r="J1864" t="s">
        <v>28</v>
      </c>
      <c r="K1864" t="s">
        <v>28</v>
      </c>
      <c r="L1864" t="s">
        <v>28</v>
      </c>
      <c r="M1864" t="s">
        <v>28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24</v>
      </c>
      <c r="T1864">
        <v>0</v>
      </c>
      <c r="V1864">
        <v>62</v>
      </c>
      <c r="W1864">
        <v>184</v>
      </c>
    </row>
    <row r="1865" spans="1:23" x14ac:dyDescent="0.25">
      <c r="A1865" t="s">
        <v>940</v>
      </c>
      <c r="C1865" t="s">
        <v>26</v>
      </c>
      <c r="E1865">
        <v>30</v>
      </c>
      <c r="F1865">
        <v>71.047225999999995</v>
      </c>
      <c r="G1865">
        <v>0</v>
      </c>
      <c r="H1865">
        <v>0</v>
      </c>
      <c r="I1865" t="s">
        <v>34</v>
      </c>
      <c r="J1865" t="s">
        <v>28</v>
      </c>
      <c r="K1865" t="s">
        <v>28</v>
      </c>
      <c r="L1865" t="s">
        <v>28</v>
      </c>
      <c r="M1865" t="s">
        <v>28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24</v>
      </c>
      <c r="T1865">
        <v>0</v>
      </c>
      <c r="V1865">
        <v>62</v>
      </c>
      <c r="W1865">
        <v>178</v>
      </c>
    </row>
    <row r="1866" spans="1:23" x14ac:dyDescent="0.25">
      <c r="A1866" t="s">
        <v>940</v>
      </c>
      <c r="C1866" t="s">
        <v>26</v>
      </c>
      <c r="E1866">
        <v>30</v>
      </c>
      <c r="F1866">
        <v>71.047225999999995</v>
      </c>
      <c r="G1866">
        <v>0</v>
      </c>
      <c r="H1866">
        <v>0</v>
      </c>
      <c r="I1866" t="s">
        <v>34</v>
      </c>
      <c r="J1866" t="s">
        <v>28</v>
      </c>
      <c r="K1866" t="s">
        <v>28</v>
      </c>
      <c r="L1866" t="s">
        <v>28</v>
      </c>
      <c r="M1866" t="s">
        <v>28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24</v>
      </c>
      <c r="T1866">
        <v>0</v>
      </c>
      <c r="V1866">
        <v>62</v>
      </c>
      <c r="W1866">
        <v>184</v>
      </c>
    </row>
    <row r="1867" spans="1:23" x14ac:dyDescent="0.25">
      <c r="A1867" t="s">
        <v>940</v>
      </c>
      <c r="C1867" t="s">
        <v>26</v>
      </c>
      <c r="E1867">
        <v>30</v>
      </c>
      <c r="F1867">
        <v>71.047225999999995</v>
      </c>
      <c r="G1867">
        <v>0</v>
      </c>
      <c r="H1867">
        <v>0</v>
      </c>
      <c r="I1867" t="s">
        <v>34</v>
      </c>
      <c r="J1867" t="s">
        <v>28</v>
      </c>
      <c r="K1867" t="s">
        <v>28</v>
      </c>
      <c r="L1867" t="s">
        <v>28</v>
      </c>
      <c r="M1867" t="s">
        <v>28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24</v>
      </c>
      <c r="T1867">
        <v>0</v>
      </c>
      <c r="V1867">
        <v>62</v>
      </c>
      <c r="W1867">
        <v>168</v>
      </c>
    </row>
    <row r="1868" spans="1:23" x14ac:dyDescent="0.25">
      <c r="A1868" t="s">
        <v>940</v>
      </c>
      <c r="C1868" t="s">
        <v>26</v>
      </c>
      <c r="E1868">
        <v>29</v>
      </c>
      <c r="F1868">
        <v>71.047225999999995</v>
      </c>
      <c r="G1868">
        <v>0</v>
      </c>
      <c r="H1868">
        <v>0</v>
      </c>
      <c r="I1868" t="s">
        <v>34</v>
      </c>
      <c r="J1868" t="s">
        <v>28</v>
      </c>
      <c r="K1868" t="s">
        <v>28</v>
      </c>
      <c r="L1868" t="s">
        <v>28</v>
      </c>
      <c r="M1868" t="s">
        <v>28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24</v>
      </c>
      <c r="T1868">
        <v>0</v>
      </c>
      <c r="V1868">
        <v>62</v>
      </c>
      <c r="W1868">
        <v>183</v>
      </c>
    </row>
    <row r="1869" spans="1:23" x14ac:dyDescent="0.25">
      <c r="A1869" t="s">
        <v>1188</v>
      </c>
      <c r="C1869" t="s">
        <v>30</v>
      </c>
      <c r="E1869">
        <v>29</v>
      </c>
      <c r="F1869">
        <v>70.795349999999999</v>
      </c>
      <c r="G1869">
        <v>0</v>
      </c>
      <c r="H1869">
        <v>0</v>
      </c>
      <c r="I1869" t="s">
        <v>34</v>
      </c>
      <c r="J1869" t="s">
        <v>42</v>
      </c>
      <c r="K1869" t="s">
        <v>28</v>
      </c>
      <c r="L1869" t="s">
        <v>28</v>
      </c>
      <c r="M1869" t="s">
        <v>28</v>
      </c>
      <c r="N1869">
        <v>0</v>
      </c>
      <c r="O1869">
        <v>0.5</v>
      </c>
      <c r="P1869">
        <v>0</v>
      </c>
      <c r="Q1869">
        <v>0</v>
      </c>
      <c r="R1869">
        <v>0</v>
      </c>
      <c r="S1869">
        <v>33</v>
      </c>
      <c r="T1869">
        <v>0.5</v>
      </c>
      <c r="V1869">
        <v>71</v>
      </c>
      <c r="W1869">
        <v>207</v>
      </c>
    </row>
    <row r="1870" spans="1:23" x14ac:dyDescent="0.25">
      <c r="A1870" t="s">
        <v>535</v>
      </c>
      <c r="C1870" t="s">
        <v>26</v>
      </c>
      <c r="F1870">
        <v>58.502395999999997</v>
      </c>
      <c r="G1870">
        <v>0</v>
      </c>
      <c r="H1870">
        <v>0</v>
      </c>
      <c r="I1870" t="s">
        <v>28</v>
      </c>
      <c r="J1870" t="s">
        <v>28</v>
      </c>
      <c r="K1870" t="s">
        <v>28</v>
      </c>
      <c r="L1870" t="s">
        <v>28</v>
      </c>
      <c r="M1870" t="s">
        <v>28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33</v>
      </c>
      <c r="T1870">
        <v>0</v>
      </c>
    </row>
    <row r="1871" spans="1:23" x14ac:dyDescent="0.25">
      <c r="A1871" t="s">
        <v>535</v>
      </c>
      <c r="C1871" t="s">
        <v>26</v>
      </c>
      <c r="F1871">
        <v>58.502395999999997</v>
      </c>
      <c r="G1871">
        <v>0</v>
      </c>
      <c r="H1871">
        <v>0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33</v>
      </c>
      <c r="T1871">
        <v>0</v>
      </c>
    </row>
    <row r="1872" spans="1:23" x14ac:dyDescent="0.25">
      <c r="A1872" t="s">
        <v>535</v>
      </c>
      <c r="C1872" t="s">
        <v>26</v>
      </c>
      <c r="F1872">
        <v>58.502395999999997</v>
      </c>
      <c r="G1872">
        <v>0</v>
      </c>
      <c r="H1872">
        <v>0</v>
      </c>
      <c r="I1872" t="s">
        <v>34</v>
      </c>
      <c r="J1872" t="s">
        <v>28</v>
      </c>
      <c r="K1872" t="s">
        <v>28</v>
      </c>
      <c r="L1872" t="s">
        <v>28</v>
      </c>
      <c r="M1872" t="s">
        <v>28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33</v>
      </c>
      <c r="T1872">
        <v>0</v>
      </c>
    </row>
    <row r="1873" spans="1:23" x14ac:dyDescent="0.25">
      <c r="A1873" t="s">
        <v>535</v>
      </c>
      <c r="C1873" t="s">
        <v>26</v>
      </c>
      <c r="F1873">
        <v>58.502395999999997</v>
      </c>
      <c r="G1873">
        <v>0</v>
      </c>
      <c r="H1873">
        <v>0</v>
      </c>
      <c r="I1873" t="s">
        <v>34</v>
      </c>
      <c r="J1873" t="s">
        <v>28</v>
      </c>
      <c r="K1873" t="s">
        <v>28</v>
      </c>
      <c r="L1873" t="s">
        <v>28</v>
      </c>
      <c r="M1873" t="s">
        <v>28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33</v>
      </c>
      <c r="T1873">
        <v>0</v>
      </c>
      <c r="W1873">
        <v>154</v>
      </c>
    </row>
    <row r="1874" spans="1:23" x14ac:dyDescent="0.25">
      <c r="A1874" t="s">
        <v>535</v>
      </c>
      <c r="C1874" t="s">
        <v>26</v>
      </c>
      <c r="F1874">
        <v>58.502395999999997</v>
      </c>
      <c r="G1874">
        <v>0</v>
      </c>
      <c r="H1874">
        <v>0</v>
      </c>
      <c r="I1874" t="s">
        <v>34</v>
      </c>
      <c r="J1874" t="s">
        <v>28</v>
      </c>
      <c r="K1874" t="s">
        <v>28</v>
      </c>
      <c r="L1874" t="s">
        <v>28</v>
      </c>
      <c r="M1874" t="s">
        <v>28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33</v>
      </c>
      <c r="T1874">
        <v>0</v>
      </c>
      <c r="W1874">
        <v>159</v>
      </c>
    </row>
    <row r="1875" spans="1:23" x14ac:dyDescent="0.25">
      <c r="A1875" t="s">
        <v>535</v>
      </c>
      <c r="C1875" t="s">
        <v>26</v>
      </c>
      <c r="F1875">
        <v>58.502395999999997</v>
      </c>
      <c r="G1875">
        <v>0</v>
      </c>
      <c r="H1875">
        <v>0</v>
      </c>
      <c r="I1875" t="s">
        <v>34</v>
      </c>
      <c r="J1875" t="s">
        <v>28</v>
      </c>
      <c r="K1875" t="s">
        <v>28</v>
      </c>
      <c r="L1875" t="s">
        <v>28</v>
      </c>
      <c r="M1875" t="s">
        <v>28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33</v>
      </c>
      <c r="T1875">
        <v>0</v>
      </c>
      <c r="W1875">
        <v>160</v>
      </c>
    </row>
    <row r="1876" spans="1:23" x14ac:dyDescent="0.25">
      <c r="A1876" t="s">
        <v>535</v>
      </c>
      <c r="C1876" t="s">
        <v>26</v>
      </c>
      <c r="F1876">
        <v>58.502395999999997</v>
      </c>
      <c r="G1876">
        <v>0</v>
      </c>
      <c r="H1876">
        <v>0</v>
      </c>
      <c r="I1876" t="s">
        <v>34</v>
      </c>
      <c r="J1876" t="s">
        <v>28</v>
      </c>
      <c r="K1876" t="s">
        <v>28</v>
      </c>
      <c r="L1876" t="s">
        <v>28</v>
      </c>
      <c r="M1876" t="s">
        <v>28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33</v>
      </c>
      <c r="T1876">
        <v>0</v>
      </c>
      <c r="W1876">
        <v>163</v>
      </c>
    </row>
    <row r="1877" spans="1:23" x14ac:dyDescent="0.25">
      <c r="A1877" t="s">
        <v>535</v>
      </c>
      <c r="C1877" t="s">
        <v>26</v>
      </c>
      <c r="F1877">
        <v>58.502395999999997</v>
      </c>
      <c r="G1877">
        <v>0</v>
      </c>
      <c r="H1877">
        <v>0</v>
      </c>
      <c r="I1877" t="s">
        <v>34</v>
      </c>
      <c r="J1877" t="s">
        <v>28</v>
      </c>
      <c r="K1877" t="s">
        <v>28</v>
      </c>
      <c r="L1877" t="s">
        <v>28</v>
      </c>
      <c r="M1877" t="s">
        <v>28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33</v>
      </c>
      <c r="T1877">
        <v>0</v>
      </c>
      <c r="W1877">
        <v>166</v>
      </c>
    </row>
    <row r="1878" spans="1:23" x14ac:dyDescent="0.25">
      <c r="A1878" t="s">
        <v>535</v>
      </c>
      <c r="C1878" t="s">
        <v>26</v>
      </c>
      <c r="E1878">
        <v>29</v>
      </c>
      <c r="F1878">
        <v>58.502395999999997</v>
      </c>
      <c r="G1878">
        <v>0</v>
      </c>
      <c r="H1878">
        <v>0</v>
      </c>
      <c r="I1878" t="s">
        <v>34</v>
      </c>
      <c r="J1878" t="s">
        <v>28</v>
      </c>
      <c r="K1878" t="s">
        <v>28</v>
      </c>
      <c r="L1878" t="s">
        <v>28</v>
      </c>
      <c r="M1878" t="s">
        <v>28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33</v>
      </c>
      <c r="T1878">
        <v>0</v>
      </c>
      <c r="W1878">
        <v>146</v>
      </c>
    </row>
    <row r="1879" spans="1:23" x14ac:dyDescent="0.25">
      <c r="A1879" t="s">
        <v>535</v>
      </c>
      <c r="C1879" t="s">
        <v>26</v>
      </c>
      <c r="E1879">
        <v>29</v>
      </c>
      <c r="F1879">
        <v>58.502395999999997</v>
      </c>
      <c r="G1879">
        <v>0</v>
      </c>
      <c r="H1879">
        <v>0</v>
      </c>
      <c r="I1879" t="s">
        <v>34</v>
      </c>
      <c r="J1879" t="s">
        <v>28</v>
      </c>
      <c r="K1879" t="s">
        <v>28</v>
      </c>
      <c r="L1879" t="s">
        <v>28</v>
      </c>
      <c r="M1879" t="s">
        <v>28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33</v>
      </c>
      <c r="T1879">
        <v>0</v>
      </c>
      <c r="W1879">
        <v>151</v>
      </c>
    </row>
    <row r="1880" spans="1:23" x14ac:dyDescent="0.25">
      <c r="A1880" t="s">
        <v>535</v>
      </c>
      <c r="C1880" t="s">
        <v>26</v>
      </c>
      <c r="E1880">
        <v>30</v>
      </c>
      <c r="F1880">
        <v>58.502395999999997</v>
      </c>
      <c r="G1880">
        <v>0</v>
      </c>
      <c r="H1880">
        <v>0</v>
      </c>
      <c r="I1880" t="s">
        <v>34</v>
      </c>
      <c r="J1880" t="s">
        <v>28</v>
      </c>
      <c r="K1880" t="s">
        <v>28</v>
      </c>
      <c r="L1880" t="s">
        <v>28</v>
      </c>
      <c r="M1880" t="s">
        <v>28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33</v>
      </c>
      <c r="T1880">
        <v>0</v>
      </c>
      <c r="W1880">
        <v>154</v>
      </c>
    </row>
    <row r="1881" spans="1:23" x14ac:dyDescent="0.25">
      <c r="A1881" t="s">
        <v>535</v>
      </c>
      <c r="C1881" t="s">
        <v>26</v>
      </c>
      <c r="E1881">
        <v>27</v>
      </c>
      <c r="F1881">
        <v>58.502395999999997</v>
      </c>
      <c r="G1881">
        <v>0</v>
      </c>
      <c r="H1881">
        <v>0</v>
      </c>
      <c r="I1881" t="s">
        <v>34</v>
      </c>
      <c r="J1881" t="s">
        <v>28</v>
      </c>
      <c r="K1881" t="s">
        <v>28</v>
      </c>
      <c r="L1881" t="s">
        <v>28</v>
      </c>
      <c r="M1881" t="s">
        <v>28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33</v>
      </c>
      <c r="T1881">
        <v>0</v>
      </c>
      <c r="W1881">
        <v>160</v>
      </c>
    </row>
    <row r="1882" spans="1:23" x14ac:dyDescent="0.25">
      <c r="A1882" t="s">
        <v>535</v>
      </c>
      <c r="C1882" t="s">
        <v>26</v>
      </c>
      <c r="E1882">
        <v>30</v>
      </c>
      <c r="F1882">
        <v>58.502395999999997</v>
      </c>
      <c r="G1882">
        <v>0</v>
      </c>
      <c r="H1882">
        <v>0</v>
      </c>
      <c r="I1882" t="s">
        <v>34</v>
      </c>
      <c r="J1882" t="s">
        <v>28</v>
      </c>
      <c r="K1882" t="s">
        <v>28</v>
      </c>
      <c r="L1882" t="s">
        <v>28</v>
      </c>
      <c r="M1882" t="s">
        <v>28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33</v>
      </c>
      <c r="T1882">
        <v>0</v>
      </c>
      <c r="W1882">
        <v>162</v>
      </c>
    </row>
    <row r="1883" spans="1:23" x14ac:dyDescent="0.25">
      <c r="A1883" t="s">
        <v>535</v>
      </c>
      <c r="C1883" t="s">
        <v>26</v>
      </c>
      <c r="E1883">
        <v>29</v>
      </c>
      <c r="F1883">
        <v>58.502395999999997</v>
      </c>
      <c r="G1883">
        <v>0</v>
      </c>
      <c r="H1883">
        <v>0</v>
      </c>
      <c r="I1883" t="s">
        <v>34</v>
      </c>
      <c r="J1883" t="s">
        <v>28</v>
      </c>
      <c r="K1883" t="s">
        <v>28</v>
      </c>
      <c r="L1883" t="s">
        <v>28</v>
      </c>
      <c r="M1883" t="s">
        <v>28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33</v>
      </c>
      <c r="T1883">
        <v>0</v>
      </c>
      <c r="W1883">
        <v>163</v>
      </c>
    </row>
    <row r="1884" spans="1:23" x14ac:dyDescent="0.25">
      <c r="A1884" t="s">
        <v>535</v>
      </c>
      <c r="C1884" t="s">
        <v>26</v>
      </c>
      <c r="E1884">
        <v>29</v>
      </c>
      <c r="F1884">
        <v>58.502395999999997</v>
      </c>
      <c r="G1884">
        <v>0</v>
      </c>
      <c r="H1884">
        <v>0</v>
      </c>
      <c r="I1884" t="s">
        <v>34</v>
      </c>
      <c r="J1884" t="s">
        <v>28</v>
      </c>
      <c r="K1884" t="s">
        <v>28</v>
      </c>
      <c r="L1884" t="s">
        <v>28</v>
      </c>
      <c r="M1884" t="s">
        <v>28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33</v>
      </c>
      <c r="T1884">
        <v>0</v>
      </c>
      <c r="W1884">
        <v>165</v>
      </c>
    </row>
    <row r="1885" spans="1:23" x14ac:dyDescent="0.25">
      <c r="A1885" t="s">
        <v>535</v>
      </c>
      <c r="C1885" t="s">
        <v>26</v>
      </c>
      <c r="E1885">
        <v>30</v>
      </c>
      <c r="F1885">
        <v>58.502395999999997</v>
      </c>
      <c r="G1885">
        <v>0</v>
      </c>
      <c r="H1885">
        <v>0</v>
      </c>
      <c r="I1885" t="s">
        <v>34</v>
      </c>
      <c r="J1885" t="s">
        <v>28</v>
      </c>
      <c r="K1885" t="s">
        <v>28</v>
      </c>
      <c r="L1885" t="s">
        <v>28</v>
      </c>
      <c r="M1885" t="s">
        <v>28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33</v>
      </c>
      <c r="T1885">
        <v>0</v>
      </c>
      <c r="W1885">
        <v>173</v>
      </c>
    </row>
    <row r="1886" spans="1:23" x14ac:dyDescent="0.25">
      <c r="A1886" t="s">
        <v>535</v>
      </c>
      <c r="C1886" t="s">
        <v>26</v>
      </c>
      <c r="E1886">
        <v>29</v>
      </c>
      <c r="F1886">
        <v>58.502395999999997</v>
      </c>
      <c r="G1886">
        <v>0</v>
      </c>
      <c r="H1886">
        <v>0</v>
      </c>
      <c r="I1886" t="s">
        <v>34</v>
      </c>
      <c r="J1886" t="s">
        <v>28</v>
      </c>
      <c r="K1886" t="s">
        <v>28</v>
      </c>
      <c r="L1886" t="s">
        <v>28</v>
      </c>
      <c r="M1886" t="s">
        <v>28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33</v>
      </c>
      <c r="T1886">
        <v>0</v>
      </c>
      <c r="W1886">
        <v>173</v>
      </c>
    </row>
    <row r="1887" spans="1:23" x14ac:dyDescent="0.25">
      <c r="A1887" t="s">
        <v>535</v>
      </c>
      <c r="C1887" t="s">
        <v>26</v>
      </c>
      <c r="E1887">
        <v>30</v>
      </c>
      <c r="F1887">
        <v>58.502395999999997</v>
      </c>
      <c r="G1887">
        <v>0</v>
      </c>
      <c r="H1887">
        <v>0</v>
      </c>
      <c r="I1887" t="s">
        <v>34</v>
      </c>
      <c r="J1887" t="s">
        <v>28</v>
      </c>
      <c r="K1887" t="s">
        <v>28</v>
      </c>
      <c r="L1887" t="s">
        <v>28</v>
      </c>
      <c r="M1887" t="s">
        <v>28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33</v>
      </c>
      <c r="T1887">
        <v>0</v>
      </c>
      <c r="V1887">
        <v>63</v>
      </c>
      <c r="W1887">
        <v>173</v>
      </c>
    </row>
    <row r="1888" spans="1:23" x14ac:dyDescent="0.25">
      <c r="A1888" t="s">
        <v>535</v>
      </c>
      <c r="C1888" t="s">
        <v>26</v>
      </c>
      <c r="E1888">
        <v>30</v>
      </c>
      <c r="F1888">
        <v>58.502395999999997</v>
      </c>
      <c r="G1888">
        <v>0</v>
      </c>
      <c r="H1888">
        <v>0</v>
      </c>
      <c r="I1888" t="s">
        <v>34</v>
      </c>
      <c r="J1888" t="s">
        <v>28</v>
      </c>
      <c r="K1888" t="s">
        <v>28</v>
      </c>
      <c r="L1888" t="s">
        <v>28</v>
      </c>
      <c r="M1888" t="s">
        <v>28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33</v>
      </c>
      <c r="T1888">
        <v>0</v>
      </c>
      <c r="V1888">
        <v>62</v>
      </c>
      <c r="W1888">
        <v>174</v>
      </c>
    </row>
    <row r="1889" spans="1:23" x14ac:dyDescent="0.25">
      <c r="A1889" t="s">
        <v>535</v>
      </c>
      <c r="C1889" t="s">
        <v>26</v>
      </c>
      <c r="E1889">
        <v>30</v>
      </c>
      <c r="F1889">
        <v>58.502395999999997</v>
      </c>
      <c r="G1889">
        <v>0</v>
      </c>
      <c r="H1889">
        <v>0</v>
      </c>
      <c r="I1889" t="s">
        <v>34</v>
      </c>
      <c r="J1889" t="s">
        <v>28</v>
      </c>
      <c r="K1889" t="s">
        <v>28</v>
      </c>
      <c r="L1889" t="s">
        <v>28</v>
      </c>
      <c r="M1889" t="s">
        <v>28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33</v>
      </c>
      <c r="T1889">
        <v>0</v>
      </c>
      <c r="V1889">
        <v>63</v>
      </c>
      <c r="W1889">
        <v>168</v>
      </c>
    </row>
    <row r="1890" spans="1:23" x14ac:dyDescent="0.25">
      <c r="A1890" t="s">
        <v>535</v>
      </c>
      <c r="C1890" t="s">
        <v>26</v>
      </c>
      <c r="E1890">
        <v>29</v>
      </c>
      <c r="F1890">
        <v>58.502395999999997</v>
      </c>
      <c r="G1890">
        <v>0</v>
      </c>
      <c r="H1890">
        <v>0</v>
      </c>
      <c r="I1890" t="s">
        <v>34</v>
      </c>
      <c r="J1890" t="s">
        <v>28</v>
      </c>
      <c r="K1890" t="s">
        <v>28</v>
      </c>
      <c r="L1890" t="s">
        <v>28</v>
      </c>
      <c r="M1890" t="s">
        <v>28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33</v>
      </c>
      <c r="T1890">
        <v>0</v>
      </c>
      <c r="V1890">
        <v>62</v>
      </c>
      <c r="W1890">
        <v>171</v>
      </c>
    </row>
    <row r="1891" spans="1:23" x14ac:dyDescent="0.25">
      <c r="A1891" t="s">
        <v>535</v>
      </c>
      <c r="C1891" t="s">
        <v>26</v>
      </c>
      <c r="E1891">
        <v>28</v>
      </c>
      <c r="F1891">
        <v>58.502395999999997</v>
      </c>
      <c r="G1891">
        <v>0</v>
      </c>
      <c r="H1891">
        <v>0</v>
      </c>
      <c r="I1891" t="s">
        <v>34</v>
      </c>
      <c r="J1891" t="s">
        <v>28</v>
      </c>
      <c r="K1891" t="s">
        <v>28</v>
      </c>
      <c r="L1891" t="s">
        <v>28</v>
      </c>
      <c r="M1891" t="s">
        <v>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33</v>
      </c>
      <c r="T1891">
        <v>0</v>
      </c>
      <c r="V1891">
        <v>62</v>
      </c>
      <c r="W1891">
        <v>177</v>
      </c>
    </row>
    <row r="1892" spans="1:23" x14ac:dyDescent="0.25">
      <c r="A1892" t="s">
        <v>535</v>
      </c>
      <c r="C1892" t="s">
        <v>26</v>
      </c>
      <c r="E1892">
        <v>29</v>
      </c>
      <c r="F1892">
        <v>58.502395999999997</v>
      </c>
      <c r="G1892">
        <v>0</v>
      </c>
      <c r="H1892">
        <v>0</v>
      </c>
      <c r="I1892" t="s">
        <v>34</v>
      </c>
      <c r="J1892" t="s">
        <v>28</v>
      </c>
      <c r="K1892" t="s">
        <v>28</v>
      </c>
      <c r="L1892" t="s">
        <v>28</v>
      </c>
      <c r="M1892" t="s">
        <v>28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33</v>
      </c>
      <c r="T1892">
        <v>0</v>
      </c>
      <c r="V1892">
        <v>63</v>
      </c>
      <c r="W1892">
        <v>175</v>
      </c>
    </row>
    <row r="1893" spans="1:23" x14ac:dyDescent="0.25">
      <c r="A1893" t="s">
        <v>445</v>
      </c>
      <c r="C1893" t="s">
        <v>26</v>
      </c>
      <c r="E1893">
        <v>30</v>
      </c>
      <c r="F1893">
        <v>57.916496000000002</v>
      </c>
      <c r="G1893">
        <v>0</v>
      </c>
      <c r="H1893">
        <v>0</v>
      </c>
      <c r="I1893" t="s">
        <v>34</v>
      </c>
      <c r="J1893" t="s">
        <v>28</v>
      </c>
      <c r="K1893" t="s">
        <v>28</v>
      </c>
      <c r="L1893" t="s">
        <v>28</v>
      </c>
      <c r="M1893" t="s">
        <v>28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22</v>
      </c>
      <c r="T1893">
        <v>0</v>
      </c>
    </row>
    <row r="1894" spans="1:23" x14ac:dyDescent="0.25">
      <c r="A1894" t="s">
        <v>445</v>
      </c>
      <c r="C1894" t="s">
        <v>26</v>
      </c>
      <c r="E1894">
        <v>30</v>
      </c>
      <c r="F1894">
        <v>57.916496000000002</v>
      </c>
      <c r="G1894">
        <v>0</v>
      </c>
      <c r="H1894">
        <v>0</v>
      </c>
      <c r="I1894" t="s">
        <v>34</v>
      </c>
      <c r="J1894" t="s">
        <v>28</v>
      </c>
      <c r="K1894" t="s">
        <v>28</v>
      </c>
      <c r="L1894" t="s">
        <v>28</v>
      </c>
      <c r="M1894" t="s">
        <v>28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22</v>
      </c>
      <c r="T1894">
        <v>0</v>
      </c>
      <c r="V1894">
        <v>66</v>
      </c>
      <c r="W1894">
        <v>139</v>
      </c>
    </row>
    <row r="1895" spans="1:23" x14ac:dyDescent="0.25">
      <c r="A1895" t="s">
        <v>445</v>
      </c>
      <c r="C1895" t="s">
        <v>26</v>
      </c>
      <c r="E1895">
        <v>30</v>
      </c>
      <c r="F1895">
        <v>57.916496000000002</v>
      </c>
      <c r="G1895">
        <v>0</v>
      </c>
      <c r="H1895">
        <v>0</v>
      </c>
      <c r="I1895" t="s">
        <v>34</v>
      </c>
      <c r="J1895" t="s">
        <v>28</v>
      </c>
      <c r="K1895" t="s">
        <v>28</v>
      </c>
      <c r="L1895" t="s">
        <v>28</v>
      </c>
      <c r="M1895" t="s">
        <v>28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22</v>
      </c>
      <c r="T1895">
        <v>0</v>
      </c>
      <c r="V1895">
        <v>66</v>
      </c>
      <c r="W1895">
        <v>136</v>
      </c>
    </row>
    <row r="1896" spans="1:23" x14ac:dyDescent="0.25">
      <c r="A1896" t="s">
        <v>445</v>
      </c>
      <c r="C1896" t="s">
        <v>26</v>
      </c>
      <c r="E1896">
        <v>30</v>
      </c>
      <c r="F1896">
        <v>57.916496000000002</v>
      </c>
      <c r="G1896">
        <v>0</v>
      </c>
      <c r="H1896">
        <v>0</v>
      </c>
      <c r="I1896" t="s">
        <v>34</v>
      </c>
      <c r="J1896" t="s">
        <v>28</v>
      </c>
      <c r="K1896" t="s">
        <v>28</v>
      </c>
      <c r="L1896" t="s">
        <v>28</v>
      </c>
      <c r="M1896" t="s">
        <v>28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22</v>
      </c>
      <c r="T1896">
        <v>0</v>
      </c>
    </row>
    <row r="1897" spans="1:23" x14ac:dyDescent="0.25">
      <c r="A1897" t="s">
        <v>445</v>
      </c>
      <c r="C1897" t="s">
        <v>26</v>
      </c>
      <c r="E1897">
        <v>30</v>
      </c>
      <c r="F1897">
        <v>57.916496000000002</v>
      </c>
      <c r="G1897">
        <v>0</v>
      </c>
      <c r="H1897">
        <v>0</v>
      </c>
      <c r="I1897" t="s">
        <v>34</v>
      </c>
      <c r="J1897" t="s">
        <v>28</v>
      </c>
      <c r="K1897" t="s">
        <v>28</v>
      </c>
      <c r="L1897" t="s">
        <v>28</v>
      </c>
      <c r="M1897" t="s">
        <v>28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22</v>
      </c>
      <c r="T1897">
        <v>0</v>
      </c>
      <c r="V1897">
        <v>65</v>
      </c>
      <c r="W1897">
        <v>143</v>
      </c>
    </row>
    <row r="1898" spans="1:23" x14ac:dyDescent="0.25">
      <c r="A1898" t="s">
        <v>445</v>
      </c>
      <c r="C1898" t="s">
        <v>26</v>
      </c>
      <c r="E1898">
        <v>30</v>
      </c>
      <c r="F1898">
        <v>57.916496000000002</v>
      </c>
      <c r="G1898">
        <v>0</v>
      </c>
      <c r="H1898">
        <v>0</v>
      </c>
      <c r="I1898" t="s">
        <v>34</v>
      </c>
      <c r="J1898" t="s">
        <v>28</v>
      </c>
      <c r="K1898" t="s">
        <v>28</v>
      </c>
      <c r="L1898" t="s">
        <v>28</v>
      </c>
      <c r="M1898" t="s">
        <v>28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22</v>
      </c>
      <c r="T1898">
        <v>0</v>
      </c>
      <c r="V1898">
        <v>65</v>
      </c>
      <c r="W1898">
        <v>145</v>
      </c>
    </row>
    <row r="1899" spans="1:23" x14ac:dyDescent="0.25">
      <c r="A1899" t="s">
        <v>445</v>
      </c>
      <c r="C1899" t="s">
        <v>26</v>
      </c>
      <c r="E1899">
        <v>30</v>
      </c>
      <c r="F1899">
        <v>57.916496000000002</v>
      </c>
      <c r="G1899">
        <v>0</v>
      </c>
      <c r="H1899">
        <v>0</v>
      </c>
      <c r="I1899" t="s">
        <v>34</v>
      </c>
      <c r="J1899" t="s">
        <v>28</v>
      </c>
      <c r="K1899" t="s">
        <v>28</v>
      </c>
      <c r="L1899" t="s">
        <v>28</v>
      </c>
      <c r="M1899" t="s">
        <v>28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22</v>
      </c>
      <c r="T1899">
        <v>0</v>
      </c>
      <c r="V1899">
        <v>65</v>
      </c>
      <c r="W1899">
        <v>146</v>
      </c>
    </row>
    <row r="1900" spans="1:23" x14ac:dyDescent="0.25">
      <c r="A1900" t="s">
        <v>506</v>
      </c>
      <c r="C1900" t="s">
        <v>30</v>
      </c>
      <c r="E1900">
        <v>30</v>
      </c>
      <c r="F1900">
        <v>56.391514000000001</v>
      </c>
      <c r="G1900">
        <v>0</v>
      </c>
      <c r="H1900">
        <v>0</v>
      </c>
      <c r="I1900" t="s">
        <v>34</v>
      </c>
      <c r="J1900" t="s">
        <v>28</v>
      </c>
      <c r="K1900" t="s">
        <v>28</v>
      </c>
      <c r="L1900" t="s">
        <v>28</v>
      </c>
      <c r="M1900" t="s">
        <v>28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34</v>
      </c>
      <c r="T1900">
        <v>0</v>
      </c>
      <c r="V1900">
        <v>68</v>
      </c>
      <c r="W1900">
        <v>188</v>
      </c>
    </row>
    <row r="1901" spans="1:23" x14ac:dyDescent="0.25">
      <c r="A1901" t="s">
        <v>506</v>
      </c>
      <c r="C1901" t="s">
        <v>30</v>
      </c>
      <c r="E1901">
        <v>29</v>
      </c>
      <c r="F1901">
        <v>56.391514000000001</v>
      </c>
      <c r="G1901">
        <v>0</v>
      </c>
      <c r="H1901">
        <v>0</v>
      </c>
      <c r="I1901" t="s">
        <v>34</v>
      </c>
      <c r="J1901" t="s">
        <v>28</v>
      </c>
      <c r="K1901" t="s">
        <v>28</v>
      </c>
      <c r="L1901" t="s">
        <v>28</v>
      </c>
      <c r="M1901" t="s">
        <v>28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34</v>
      </c>
      <c r="T1901">
        <v>0</v>
      </c>
      <c r="V1901">
        <v>68</v>
      </c>
      <c r="W1901">
        <v>187</v>
      </c>
    </row>
    <row r="1902" spans="1:23" x14ac:dyDescent="0.25">
      <c r="A1902" t="s">
        <v>506</v>
      </c>
      <c r="C1902" t="s">
        <v>30</v>
      </c>
      <c r="E1902">
        <v>30</v>
      </c>
      <c r="F1902">
        <v>56.391514000000001</v>
      </c>
      <c r="G1902">
        <v>0</v>
      </c>
      <c r="H1902">
        <v>0</v>
      </c>
      <c r="I1902" t="s">
        <v>34</v>
      </c>
      <c r="J1902" t="s">
        <v>28</v>
      </c>
      <c r="K1902" t="s">
        <v>28</v>
      </c>
      <c r="L1902" t="s">
        <v>28</v>
      </c>
      <c r="M1902" t="s">
        <v>28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34</v>
      </c>
      <c r="T1902">
        <v>0</v>
      </c>
      <c r="V1902">
        <v>68</v>
      </c>
      <c r="W1902">
        <v>188</v>
      </c>
    </row>
    <row r="1903" spans="1:23" x14ac:dyDescent="0.25">
      <c r="A1903" t="s">
        <v>506</v>
      </c>
      <c r="C1903" t="s">
        <v>30</v>
      </c>
      <c r="E1903">
        <v>30</v>
      </c>
      <c r="F1903">
        <v>56.391514000000001</v>
      </c>
      <c r="G1903">
        <v>0</v>
      </c>
      <c r="H1903">
        <v>0</v>
      </c>
      <c r="I1903" t="s">
        <v>34</v>
      </c>
      <c r="J1903" t="s">
        <v>28</v>
      </c>
      <c r="K1903" t="s">
        <v>28</v>
      </c>
      <c r="L1903" t="s">
        <v>28</v>
      </c>
      <c r="M1903" t="s">
        <v>28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34</v>
      </c>
      <c r="T1903">
        <v>0</v>
      </c>
      <c r="V1903">
        <v>68</v>
      </c>
      <c r="W1903">
        <v>203</v>
      </c>
    </row>
    <row r="1904" spans="1:23" x14ac:dyDescent="0.25">
      <c r="A1904" t="s">
        <v>318</v>
      </c>
      <c r="C1904" t="s">
        <v>26</v>
      </c>
      <c r="E1904">
        <v>30</v>
      </c>
      <c r="F1904">
        <v>64.413414000000003</v>
      </c>
      <c r="G1904">
        <v>0</v>
      </c>
      <c r="H1904">
        <v>0</v>
      </c>
      <c r="I1904" t="s">
        <v>34</v>
      </c>
      <c r="J1904" t="s">
        <v>28</v>
      </c>
      <c r="K1904" t="s">
        <v>28</v>
      </c>
      <c r="L1904" t="s">
        <v>28</v>
      </c>
      <c r="M1904" t="s">
        <v>28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33</v>
      </c>
      <c r="T1904">
        <v>0</v>
      </c>
      <c r="W1904">
        <v>131</v>
      </c>
    </row>
    <row r="1905" spans="1:23" x14ac:dyDescent="0.25">
      <c r="A1905" t="s">
        <v>318</v>
      </c>
      <c r="C1905" t="s">
        <v>26</v>
      </c>
      <c r="E1905">
        <v>30</v>
      </c>
      <c r="F1905">
        <v>64.413414000000003</v>
      </c>
      <c r="G1905">
        <v>0</v>
      </c>
      <c r="H1905">
        <v>0</v>
      </c>
      <c r="I1905" t="s">
        <v>34</v>
      </c>
      <c r="J1905" t="s">
        <v>28</v>
      </c>
      <c r="K1905" t="s">
        <v>28</v>
      </c>
      <c r="L1905" t="s">
        <v>28</v>
      </c>
      <c r="M1905" t="s">
        <v>28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33</v>
      </c>
      <c r="T1905">
        <v>0</v>
      </c>
      <c r="W1905">
        <v>129</v>
      </c>
    </row>
    <row r="1906" spans="1:23" x14ac:dyDescent="0.25">
      <c r="A1906" t="s">
        <v>318</v>
      </c>
      <c r="C1906" t="s">
        <v>26</v>
      </c>
      <c r="E1906">
        <v>30</v>
      </c>
      <c r="F1906">
        <v>64.413414000000003</v>
      </c>
      <c r="G1906">
        <v>0</v>
      </c>
      <c r="H1906">
        <v>0</v>
      </c>
      <c r="I1906" t="s">
        <v>34</v>
      </c>
      <c r="J1906" t="s">
        <v>28</v>
      </c>
      <c r="K1906" t="s">
        <v>28</v>
      </c>
      <c r="L1906" t="s">
        <v>28</v>
      </c>
      <c r="M1906" t="s">
        <v>28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33</v>
      </c>
      <c r="T1906">
        <v>0</v>
      </c>
      <c r="W1906">
        <v>127</v>
      </c>
    </row>
    <row r="1907" spans="1:23" x14ac:dyDescent="0.25">
      <c r="A1907" t="s">
        <v>318</v>
      </c>
      <c r="C1907" t="s">
        <v>26</v>
      </c>
      <c r="E1907">
        <v>30</v>
      </c>
      <c r="F1907">
        <v>64.413414000000003</v>
      </c>
      <c r="G1907">
        <v>0</v>
      </c>
      <c r="H1907">
        <v>0</v>
      </c>
      <c r="I1907" t="s">
        <v>34</v>
      </c>
      <c r="J1907" t="s">
        <v>28</v>
      </c>
      <c r="K1907" t="s">
        <v>28</v>
      </c>
      <c r="L1907" t="s">
        <v>28</v>
      </c>
      <c r="M1907" t="s">
        <v>28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33</v>
      </c>
      <c r="T1907">
        <v>0</v>
      </c>
      <c r="W1907">
        <v>132</v>
      </c>
    </row>
    <row r="1908" spans="1:23" x14ac:dyDescent="0.25">
      <c r="A1908" t="s">
        <v>318</v>
      </c>
      <c r="C1908" t="s">
        <v>26</v>
      </c>
      <c r="E1908">
        <v>30</v>
      </c>
      <c r="F1908">
        <v>64.413414000000003</v>
      </c>
      <c r="G1908">
        <v>0</v>
      </c>
      <c r="H1908">
        <v>0</v>
      </c>
      <c r="I1908" t="s">
        <v>34</v>
      </c>
      <c r="J1908" t="s">
        <v>28</v>
      </c>
      <c r="K1908" t="s">
        <v>28</v>
      </c>
      <c r="L1908" t="s">
        <v>28</v>
      </c>
      <c r="M1908" t="s">
        <v>28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33</v>
      </c>
      <c r="T1908">
        <v>0</v>
      </c>
      <c r="W1908">
        <v>134</v>
      </c>
    </row>
    <row r="1909" spans="1:23" x14ac:dyDescent="0.25">
      <c r="A1909" t="s">
        <v>318</v>
      </c>
      <c r="C1909" t="s">
        <v>26</v>
      </c>
      <c r="E1909">
        <v>30</v>
      </c>
      <c r="F1909">
        <v>64.413414000000003</v>
      </c>
      <c r="G1909">
        <v>0</v>
      </c>
      <c r="H1909">
        <v>0</v>
      </c>
      <c r="I1909" t="s">
        <v>34</v>
      </c>
      <c r="J1909" t="s">
        <v>28</v>
      </c>
      <c r="K1909" t="s">
        <v>28</v>
      </c>
      <c r="L1909" t="s">
        <v>28</v>
      </c>
      <c r="M1909" t="s">
        <v>28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33</v>
      </c>
      <c r="T1909">
        <v>0</v>
      </c>
      <c r="W1909">
        <v>123</v>
      </c>
    </row>
    <row r="1910" spans="1:23" x14ac:dyDescent="0.25">
      <c r="A1910" t="s">
        <v>318</v>
      </c>
      <c r="C1910" t="s">
        <v>26</v>
      </c>
      <c r="E1910">
        <v>30</v>
      </c>
      <c r="F1910">
        <v>64.413414000000003</v>
      </c>
      <c r="G1910">
        <v>0</v>
      </c>
      <c r="H1910">
        <v>0</v>
      </c>
      <c r="I1910" t="s">
        <v>34</v>
      </c>
      <c r="J1910" t="s">
        <v>28</v>
      </c>
      <c r="K1910" t="s">
        <v>28</v>
      </c>
      <c r="L1910" t="s">
        <v>28</v>
      </c>
      <c r="M1910" t="s">
        <v>28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33</v>
      </c>
      <c r="T1910">
        <v>0</v>
      </c>
      <c r="W1910">
        <v>124</v>
      </c>
    </row>
    <row r="1911" spans="1:23" x14ac:dyDescent="0.25">
      <c r="A1911" t="s">
        <v>318</v>
      </c>
      <c r="C1911" t="s">
        <v>26</v>
      </c>
      <c r="E1911">
        <v>30</v>
      </c>
      <c r="F1911">
        <v>64.413414000000003</v>
      </c>
      <c r="G1911">
        <v>0</v>
      </c>
      <c r="H1911">
        <v>0</v>
      </c>
      <c r="I1911" t="s">
        <v>34</v>
      </c>
      <c r="J1911" t="s">
        <v>28</v>
      </c>
      <c r="K1911" t="s">
        <v>28</v>
      </c>
      <c r="L1911" t="s">
        <v>28</v>
      </c>
      <c r="M1911" t="s">
        <v>28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33</v>
      </c>
      <c r="T1911">
        <v>0</v>
      </c>
      <c r="V1911">
        <v>62</v>
      </c>
      <c r="W1911">
        <v>123</v>
      </c>
    </row>
    <row r="1912" spans="1:23" x14ac:dyDescent="0.25">
      <c r="A1912" t="s">
        <v>318</v>
      </c>
      <c r="C1912" t="s">
        <v>26</v>
      </c>
      <c r="E1912">
        <v>29</v>
      </c>
      <c r="F1912">
        <v>64.413414000000003</v>
      </c>
      <c r="G1912">
        <v>0</v>
      </c>
      <c r="H1912">
        <v>0</v>
      </c>
      <c r="I1912" t="s">
        <v>34</v>
      </c>
      <c r="J1912" t="s">
        <v>28</v>
      </c>
      <c r="K1912" t="s">
        <v>28</v>
      </c>
      <c r="L1912" t="s">
        <v>28</v>
      </c>
      <c r="M1912" t="s">
        <v>28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33</v>
      </c>
      <c r="T1912">
        <v>0</v>
      </c>
      <c r="V1912">
        <v>61</v>
      </c>
      <c r="W1912">
        <v>123</v>
      </c>
    </row>
    <row r="1913" spans="1:23" x14ac:dyDescent="0.25">
      <c r="A1913" t="s">
        <v>318</v>
      </c>
      <c r="C1913" t="s">
        <v>26</v>
      </c>
      <c r="E1913">
        <v>30</v>
      </c>
      <c r="F1913">
        <v>64.413414000000003</v>
      </c>
      <c r="G1913">
        <v>0</v>
      </c>
      <c r="H1913">
        <v>0</v>
      </c>
      <c r="I1913" t="s">
        <v>34</v>
      </c>
      <c r="J1913" t="s">
        <v>28</v>
      </c>
      <c r="K1913" t="s">
        <v>28</v>
      </c>
      <c r="L1913" t="s">
        <v>28</v>
      </c>
      <c r="M1913" t="s">
        <v>28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33</v>
      </c>
      <c r="T1913">
        <v>0</v>
      </c>
      <c r="V1913">
        <v>62</v>
      </c>
      <c r="W1913">
        <v>123</v>
      </c>
    </row>
    <row r="1914" spans="1:23" x14ac:dyDescent="0.25">
      <c r="A1914" t="s">
        <v>318</v>
      </c>
      <c r="C1914" t="s">
        <v>26</v>
      </c>
      <c r="E1914">
        <v>30</v>
      </c>
      <c r="F1914">
        <v>64.413414000000003</v>
      </c>
      <c r="G1914">
        <v>0</v>
      </c>
      <c r="H1914">
        <v>0</v>
      </c>
      <c r="I1914" t="s">
        <v>34</v>
      </c>
      <c r="J1914" t="s">
        <v>28</v>
      </c>
      <c r="K1914" t="s">
        <v>28</v>
      </c>
      <c r="L1914" t="s">
        <v>28</v>
      </c>
      <c r="M1914" t="s">
        <v>28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33</v>
      </c>
      <c r="T1914">
        <v>0</v>
      </c>
      <c r="V1914">
        <v>61</v>
      </c>
      <c r="W1914">
        <v>122</v>
      </c>
    </row>
    <row r="1915" spans="1:23" x14ac:dyDescent="0.25">
      <c r="A1915" t="s">
        <v>318</v>
      </c>
      <c r="C1915" t="s">
        <v>26</v>
      </c>
      <c r="E1915">
        <v>30</v>
      </c>
      <c r="F1915">
        <v>64.413414000000003</v>
      </c>
      <c r="G1915">
        <v>0</v>
      </c>
      <c r="H1915">
        <v>0</v>
      </c>
      <c r="I1915" t="s">
        <v>34</v>
      </c>
      <c r="J1915" t="s">
        <v>28</v>
      </c>
      <c r="K1915" t="s">
        <v>28</v>
      </c>
      <c r="L1915" t="s">
        <v>28</v>
      </c>
      <c r="M1915" t="s">
        <v>28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33</v>
      </c>
      <c r="T1915">
        <v>0</v>
      </c>
      <c r="V1915">
        <v>60</v>
      </c>
      <c r="W1915">
        <v>121</v>
      </c>
    </row>
    <row r="1916" spans="1:23" x14ac:dyDescent="0.25">
      <c r="A1916" t="s">
        <v>318</v>
      </c>
      <c r="C1916" t="s">
        <v>26</v>
      </c>
      <c r="E1916">
        <v>28</v>
      </c>
      <c r="F1916">
        <v>64.413414000000003</v>
      </c>
      <c r="G1916">
        <v>0</v>
      </c>
      <c r="H1916">
        <v>0</v>
      </c>
      <c r="I1916" t="s">
        <v>34</v>
      </c>
      <c r="J1916" t="s">
        <v>102</v>
      </c>
      <c r="K1916" t="s">
        <v>28</v>
      </c>
      <c r="L1916" t="s">
        <v>28</v>
      </c>
      <c r="M1916" t="s">
        <v>28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33</v>
      </c>
      <c r="T1916">
        <v>0</v>
      </c>
      <c r="V1916">
        <v>61</v>
      </c>
      <c r="W1916">
        <v>122</v>
      </c>
    </row>
    <row r="1917" spans="1:23" x14ac:dyDescent="0.25">
      <c r="A1917" t="s">
        <v>318</v>
      </c>
      <c r="C1917" t="s">
        <v>26</v>
      </c>
      <c r="E1917">
        <v>29</v>
      </c>
      <c r="F1917">
        <v>64.413414000000003</v>
      </c>
      <c r="G1917">
        <v>0</v>
      </c>
      <c r="H1917">
        <v>0</v>
      </c>
      <c r="I1917" t="s">
        <v>34</v>
      </c>
      <c r="J1917" t="s">
        <v>28</v>
      </c>
      <c r="K1917" t="s">
        <v>28</v>
      </c>
      <c r="L1917" t="s">
        <v>28</v>
      </c>
      <c r="M1917" t="s">
        <v>28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33</v>
      </c>
      <c r="T1917">
        <v>0</v>
      </c>
      <c r="V1917">
        <v>60</v>
      </c>
      <c r="W1917">
        <v>120</v>
      </c>
    </row>
    <row r="1918" spans="1:23" x14ac:dyDescent="0.25">
      <c r="A1918" t="s">
        <v>318</v>
      </c>
      <c r="C1918" t="s">
        <v>26</v>
      </c>
      <c r="E1918">
        <v>30</v>
      </c>
      <c r="F1918">
        <v>64.413414000000003</v>
      </c>
      <c r="G1918">
        <v>0.5</v>
      </c>
      <c r="H1918">
        <v>0.5</v>
      </c>
      <c r="I1918" t="s">
        <v>52</v>
      </c>
      <c r="J1918" t="s">
        <v>28</v>
      </c>
      <c r="K1918" t="s">
        <v>28</v>
      </c>
      <c r="L1918" t="s">
        <v>28</v>
      </c>
      <c r="M1918" t="s">
        <v>28</v>
      </c>
      <c r="N1918">
        <v>0.5</v>
      </c>
      <c r="O1918">
        <v>0</v>
      </c>
      <c r="P1918">
        <v>0.5</v>
      </c>
      <c r="Q1918">
        <v>0</v>
      </c>
      <c r="R1918">
        <v>0</v>
      </c>
      <c r="S1918">
        <v>33</v>
      </c>
      <c r="T1918">
        <v>1.5</v>
      </c>
      <c r="V1918">
        <v>60</v>
      </c>
      <c r="W1918">
        <v>121</v>
      </c>
    </row>
    <row r="1919" spans="1:23" x14ac:dyDescent="0.25">
      <c r="A1919" t="s">
        <v>318</v>
      </c>
      <c r="C1919" t="s">
        <v>26</v>
      </c>
      <c r="E1919">
        <v>30</v>
      </c>
      <c r="F1919">
        <v>64.413414000000003</v>
      </c>
      <c r="G1919">
        <v>0</v>
      </c>
      <c r="H1919">
        <v>0</v>
      </c>
      <c r="I1919" t="s">
        <v>34</v>
      </c>
      <c r="J1919" t="s">
        <v>28</v>
      </c>
      <c r="K1919" t="s">
        <v>28</v>
      </c>
      <c r="L1919" t="s">
        <v>28</v>
      </c>
      <c r="M1919" t="s">
        <v>28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33</v>
      </c>
      <c r="T1919">
        <v>0</v>
      </c>
      <c r="V1919">
        <v>60</v>
      </c>
      <c r="W1919">
        <v>120</v>
      </c>
    </row>
    <row r="1920" spans="1:23" x14ac:dyDescent="0.25">
      <c r="A1920" t="s">
        <v>318</v>
      </c>
      <c r="C1920" t="s">
        <v>26</v>
      </c>
      <c r="E1920">
        <v>30</v>
      </c>
      <c r="F1920">
        <v>64.413414000000003</v>
      </c>
      <c r="G1920">
        <v>0</v>
      </c>
      <c r="H1920">
        <v>0</v>
      </c>
      <c r="I1920" t="s">
        <v>34</v>
      </c>
      <c r="J1920" t="s">
        <v>96</v>
      </c>
      <c r="K1920" t="s">
        <v>28</v>
      </c>
      <c r="L1920" t="s">
        <v>28</v>
      </c>
      <c r="M1920" t="s">
        <v>28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33</v>
      </c>
      <c r="T1920">
        <v>0</v>
      </c>
      <c r="V1920">
        <v>62</v>
      </c>
      <c r="W1920">
        <v>117</v>
      </c>
    </row>
    <row r="1921" spans="1:23" x14ac:dyDescent="0.25">
      <c r="A1921" t="s">
        <v>318</v>
      </c>
      <c r="C1921" t="s">
        <v>26</v>
      </c>
      <c r="E1921">
        <v>29</v>
      </c>
      <c r="F1921">
        <v>64.413414000000003</v>
      </c>
      <c r="G1921">
        <v>0</v>
      </c>
      <c r="H1921">
        <v>0</v>
      </c>
      <c r="I1921" t="s">
        <v>34</v>
      </c>
      <c r="J1921" t="s">
        <v>41</v>
      </c>
      <c r="K1921" t="s">
        <v>96</v>
      </c>
      <c r="L1921" t="s">
        <v>28</v>
      </c>
      <c r="M1921" t="s">
        <v>28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33</v>
      </c>
      <c r="T1921">
        <v>0</v>
      </c>
      <c r="V1921">
        <v>60</v>
      </c>
      <c r="W1921">
        <v>112</v>
      </c>
    </row>
    <row r="1922" spans="1:23" x14ac:dyDescent="0.25">
      <c r="A1922" t="s">
        <v>318</v>
      </c>
      <c r="C1922" t="s">
        <v>26</v>
      </c>
      <c r="E1922">
        <v>29</v>
      </c>
      <c r="F1922">
        <v>64.413414000000003</v>
      </c>
      <c r="G1922">
        <v>0.5</v>
      </c>
      <c r="H1922">
        <v>0</v>
      </c>
      <c r="I1922" t="s">
        <v>52</v>
      </c>
      <c r="J1922" t="s">
        <v>35</v>
      </c>
      <c r="K1922" t="s">
        <v>28</v>
      </c>
      <c r="L1922" t="s">
        <v>28</v>
      </c>
      <c r="M1922" t="s">
        <v>28</v>
      </c>
      <c r="N1922">
        <v>0</v>
      </c>
      <c r="O1922">
        <v>0</v>
      </c>
      <c r="P1922">
        <v>0.5</v>
      </c>
      <c r="Q1922">
        <v>0</v>
      </c>
      <c r="R1922">
        <v>0</v>
      </c>
      <c r="S1922">
        <v>33</v>
      </c>
      <c r="T1922">
        <v>0.5</v>
      </c>
      <c r="V1922">
        <v>60</v>
      </c>
      <c r="W1922">
        <v>111</v>
      </c>
    </row>
    <row r="1923" spans="1:23" x14ac:dyDescent="0.25">
      <c r="A1923" t="s">
        <v>269</v>
      </c>
      <c r="C1923" t="s">
        <v>26</v>
      </c>
      <c r="E1923">
        <v>24</v>
      </c>
      <c r="F1923">
        <v>82.516080000000002</v>
      </c>
      <c r="G1923">
        <v>0.5</v>
      </c>
      <c r="H1923">
        <v>0</v>
      </c>
      <c r="I1923" t="s">
        <v>27</v>
      </c>
      <c r="J1923" t="s">
        <v>41</v>
      </c>
      <c r="K1923" t="s">
        <v>28</v>
      </c>
      <c r="L1923" t="s">
        <v>28</v>
      </c>
      <c r="M1923" t="s">
        <v>28</v>
      </c>
      <c r="N1923">
        <v>0</v>
      </c>
      <c r="O1923">
        <v>0.5</v>
      </c>
      <c r="P1923">
        <v>0.5</v>
      </c>
      <c r="Q1923">
        <v>0</v>
      </c>
      <c r="R1923">
        <v>0</v>
      </c>
      <c r="S1923">
        <v>33</v>
      </c>
      <c r="T1923">
        <v>1</v>
      </c>
      <c r="V1923">
        <v>66</v>
      </c>
      <c r="W1923">
        <v>225</v>
      </c>
    </row>
    <row r="1924" spans="1:23" x14ac:dyDescent="0.25">
      <c r="A1924" t="s">
        <v>171</v>
      </c>
      <c r="C1924" t="s">
        <v>30</v>
      </c>
      <c r="E1924">
        <v>30</v>
      </c>
      <c r="F1924">
        <v>66.223140000000001</v>
      </c>
      <c r="G1924">
        <v>0</v>
      </c>
      <c r="H1924">
        <v>0</v>
      </c>
      <c r="I1924" t="s">
        <v>34</v>
      </c>
      <c r="J1924" t="s">
        <v>28</v>
      </c>
      <c r="K1924" t="s">
        <v>28</v>
      </c>
      <c r="L1924" t="s">
        <v>28</v>
      </c>
      <c r="M1924" t="s">
        <v>28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44</v>
      </c>
      <c r="T1924">
        <v>0</v>
      </c>
      <c r="V1924">
        <v>69</v>
      </c>
      <c r="W1924">
        <v>222</v>
      </c>
    </row>
    <row r="1925" spans="1:23" x14ac:dyDescent="0.25">
      <c r="A1925" t="s">
        <v>171</v>
      </c>
      <c r="C1925" t="s">
        <v>30</v>
      </c>
      <c r="E1925">
        <v>30</v>
      </c>
      <c r="F1925">
        <v>66.223140000000001</v>
      </c>
      <c r="G1925">
        <v>0</v>
      </c>
      <c r="H1925">
        <v>0</v>
      </c>
      <c r="I1925" t="s">
        <v>34</v>
      </c>
      <c r="J1925" t="s">
        <v>28</v>
      </c>
      <c r="K1925" t="s">
        <v>28</v>
      </c>
      <c r="L1925" t="s">
        <v>28</v>
      </c>
      <c r="M1925" t="s">
        <v>28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44</v>
      </c>
      <c r="T1925">
        <v>0</v>
      </c>
      <c r="V1925">
        <v>69</v>
      </c>
      <c r="W1925">
        <v>217</v>
      </c>
    </row>
    <row r="1926" spans="1:23" x14ac:dyDescent="0.25">
      <c r="A1926" t="s">
        <v>171</v>
      </c>
      <c r="C1926" t="s">
        <v>30</v>
      </c>
      <c r="E1926">
        <v>30</v>
      </c>
      <c r="F1926">
        <v>66.223140000000001</v>
      </c>
      <c r="G1926">
        <v>0</v>
      </c>
      <c r="H1926">
        <v>0</v>
      </c>
      <c r="I1926" t="s">
        <v>34</v>
      </c>
      <c r="J1926" t="s">
        <v>28</v>
      </c>
      <c r="K1926" t="s">
        <v>28</v>
      </c>
      <c r="L1926" t="s">
        <v>28</v>
      </c>
      <c r="M1926" t="s">
        <v>28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44</v>
      </c>
      <c r="T1926">
        <v>0</v>
      </c>
      <c r="V1926">
        <v>70</v>
      </c>
      <c r="W1926">
        <v>218</v>
      </c>
    </row>
    <row r="1927" spans="1:23" x14ac:dyDescent="0.25">
      <c r="A1927" t="s">
        <v>171</v>
      </c>
      <c r="C1927" t="s">
        <v>30</v>
      </c>
      <c r="E1927">
        <v>30</v>
      </c>
      <c r="F1927">
        <v>66.223140000000001</v>
      </c>
      <c r="G1927">
        <v>0</v>
      </c>
      <c r="H1927">
        <v>0</v>
      </c>
      <c r="I1927" t="s">
        <v>34</v>
      </c>
      <c r="J1927" t="s">
        <v>28</v>
      </c>
      <c r="K1927" t="s">
        <v>28</v>
      </c>
      <c r="L1927" t="s">
        <v>28</v>
      </c>
      <c r="M1927" t="s">
        <v>28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44</v>
      </c>
      <c r="T1927">
        <v>0</v>
      </c>
      <c r="V1927">
        <v>69</v>
      </c>
      <c r="W1927">
        <v>204</v>
      </c>
    </row>
    <row r="1928" spans="1:23" x14ac:dyDescent="0.25">
      <c r="A1928" t="s">
        <v>171</v>
      </c>
      <c r="C1928" t="s">
        <v>30</v>
      </c>
      <c r="E1928">
        <v>30</v>
      </c>
      <c r="F1928">
        <v>66.223140000000001</v>
      </c>
      <c r="G1928">
        <v>0</v>
      </c>
      <c r="H1928">
        <v>0</v>
      </c>
      <c r="I1928" t="s">
        <v>34</v>
      </c>
      <c r="J1928" t="s">
        <v>28</v>
      </c>
      <c r="K1928" t="s">
        <v>28</v>
      </c>
      <c r="L1928" t="s">
        <v>28</v>
      </c>
      <c r="M1928" t="s">
        <v>28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44</v>
      </c>
      <c r="T1928">
        <v>0</v>
      </c>
      <c r="V1928">
        <v>69</v>
      </c>
      <c r="W1928">
        <v>204</v>
      </c>
    </row>
    <row r="1929" spans="1:23" x14ac:dyDescent="0.25">
      <c r="A1929" t="s">
        <v>171</v>
      </c>
      <c r="C1929" t="s">
        <v>30</v>
      </c>
      <c r="E1929">
        <v>30</v>
      </c>
      <c r="F1929">
        <v>66.223140000000001</v>
      </c>
      <c r="G1929">
        <v>0</v>
      </c>
      <c r="H1929">
        <v>0</v>
      </c>
      <c r="I1929" t="s">
        <v>34</v>
      </c>
      <c r="J1929" t="s">
        <v>28</v>
      </c>
      <c r="K1929" t="s">
        <v>28</v>
      </c>
      <c r="L1929" t="s">
        <v>28</v>
      </c>
      <c r="M1929" t="s">
        <v>28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44</v>
      </c>
      <c r="T1929">
        <v>0</v>
      </c>
      <c r="V1929">
        <v>69</v>
      </c>
      <c r="W1929">
        <v>192</v>
      </c>
    </row>
    <row r="1930" spans="1:23" x14ac:dyDescent="0.25">
      <c r="A1930" t="s">
        <v>171</v>
      </c>
      <c r="C1930" t="s">
        <v>30</v>
      </c>
      <c r="E1930">
        <v>28</v>
      </c>
      <c r="F1930">
        <v>66.223140000000001</v>
      </c>
      <c r="G1930">
        <v>0</v>
      </c>
      <c r="H1930">
        <v>0</v>
      </c>
      <c r="I1930" t="s">
        <v>34</v>
      </c>
      <c r="J1930" t="s">
        <v>28</v>
      </c>
      <c r="K1930" t="s">
        <v>28</v>
      </c>
      <c r="L1930" t="s">
        <v>28</v>
      </c>
      <c r="M1930" t="s">
        <v>28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44</v>
      </c>
      <c r="T1930">
        <v>0</v>
      </c>
      <c r="V1930">
        <v>69</v>
      </c>
      <c r="W1930">
        <v>194</v>
      </c>
    </row>
    <row r="1931" spans="1:23" x14ac:dyDescent="0.25">
      <c r="A1931" t="s">
        <v>534</v>
      </c>
      <c r="C1931" t="s">
        <v>26</v>
      </c>
      <c r="E1931">
        <v>30</v>
      </c>
      <c r="F1931">
        <v>54.365499999999997</v>
      </c>
      <c r="G1931">
        <v>0</v>
      </c>
      <c r="H1931">
        <v>0</v>
      </c>
      <c r="I1931" t="s">
        <v>34</v>
      </c>
      <c r="J1931" t="s">
        <v>36</v>
      </c>
      <c r="K1931" t="s">
        <v>28</v>
      </c>
      <c r="L1931" t="s">
        <v>28</v>
      </c>
      <c r="M1931" t="s">
        <v>28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33</v>
      </c>
      <c r="T1931">
        <v>0</v>
      </c>
      <c r="W1931">
        <v>174</v>
      </c>
    </row>
    <row r="1932" spans="1:23" x14ac:dyDescent="0.25">
      <c r="A1932" t="s">
        <v>534</v>
      </c>
      <c r="C1932" t="s">
        <v>26</v>
      </c>
      <c r="E1932">
        <v>30</v>
      </c>
      <c r="F1932">
        <v>54.365499999999997</v>
      </c>
      <c r="G1932">
        <v>0</v>
      </c>
      <c r="H1932">
        <v>0</v>
      </c>
      <c r="I1932" t="s">
        <v>34</v>
      </c>
      <c r="J1932" t="s">
        <v>35</v>
      </c>
      <c r="K1932" t="s">
        <v>28</v>
      </c>
      <c r="L1932" t="s">
        <v>28</v>
      </c>
      <c r="M1932" t="s">
        <v>28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33</v>
      </c>
      <c r="T1932">
        <v>0</v>
      </c>
      <c r="V1932">
        <v>65</v>
      </c>
      <c r="W1932">
        <v>166</v>
      </c>
    </row>
    <row r="1933" spans="1:23" x14ac:dyDescent="0.25">
      <c r="A1933" t="s">
        <v>534</v>
      </c>
      <c r="C1933" t="s">
        <v>26</v>
      </c>
      <c r="E1933">
        <v>30</v>
      </c>
      <c r="F1933">
        <v>54.365499999999997</v>
      </c>
      <c r="G1933">
        <v>0</v>
      </c>
      <c r="H1933">
        <v>0</v>
      </c>
      <c r="I1933" t="s">
        <v>34</v>
      </c>
      <c r="J1933" t="s">
        <v>28</v>
      </c>
      <c r="K1933" t="s">
        <v>28</v>
      </c>
      <c r="L1933" t="s">
        <v>28</v>
      </c>
      <c r="M1933" t="s">
        <v>28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33</v>
      </c>
      <c r="T1933">
        <v>0</v>
      </c>
      <c r="V1933">
        <v>65</v>
      </c>
      <c r="W1933">
        <v>162</v>
      </c>
    </row>
    <row r="1934" spans="1:23" x14ac:dyDescent="0.25">
      <c r="A1934" t="s">
        <v>534</v>
      </c>
      <c r="C1934" t="s">
        <v>26</v>
      </c>
      <c r="E1934">
        <v>30</v>
      </c>
      <c r="F1934">
        <v>54.365499999999997</v>
      </c>
      <c r="G1934">
        <v>0</v>
      </c>
      <c r="H1934">
        <v>0</v>
      </c>
      <c r="I1934" t="s">
        <v>34</v>
      </c>
      <c r="J1934" t="s">
        <v>28</v>
      </c>
      <c r="K1934" t="s">
        <v>28</v>
      </c>
      <c r="L1934" t="s">
        <v>28</v>
      </c>
      <c r="M1934" t="s">
        <v>28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33</v>
      </c>
      <c r="T1934">
        <v>0</v>
      </c>
    </row>
    <row r="1935" spans="1:23" x14ac:dyDescent="0.25">
      <c r="A1935" t="s">
        <v>534</v>
      </c>
      <c r="C1935" t="s">
        <v>26</v>
      </c>
      <c r="E1935">
        <v>27</v>
      </c>
      <c r="F1935">
        <v>54.365499999999997</v>
      </c>
      <c r="G1935">
        <v>0</v>
      </c>
      <c r="H1935">
        <v>0</v>
      </c>
      <c r="I1935" t="s">
        <v>34</v>
      </c>
      <c r="J1935" t="s">
        <v>35</v>
      </c>
      <c r="K1935" t="s">
        <v>28</v>
      </c>
      <c r="L1935" t="s">
        <v>28</v>
      </c>
      <c r="M1935" t="s">
        <v>28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33</v>
      </c>
      <c r="T1935">
        <v>0</v>
      </c>
      <c r="V1935">
        <v>66</v>
      </c>
      <c r="W1935">
        <v>139</v>
      </c>
    </row>
    <row r="1936" spans="1:23" x14ac:dyDescent="0.25">
      <c r="A1936" t="s">
        <v>442</v>
      </c>
      <c r="C1936" t="s">
        <v>30</v>
      </c>
      <c r="E1936">
        <v>26</v>
      </c>
      <c r="F1936">
        <v>69.828890000000001</v>
      </c>
      <c r="G1936">
        <v>0.5</v>
      </c>
      <c r="H1936">
        <v>0.5</v>
      </c>
      <c r="I1936" t="s">
        <v>44</v>
      </c>
      <c r="J1936" t="s">
        <v>41</v>
      </c>
      <c r="K1936" t="s">
        <v>28</v>
      </c>
      <c r="L1936" t="s">
        <v>28</v>
      </c>
      <c r="M1936" t="s">
        <v>28</v>
      </c>
      <c r="N1936">
        <v>0.5</v>
      </c>
      <c r="O1936">
        <v>0.5</v>
      </c>
      <c r="P1936">
        <v>0.5</v>
      </c>
      <c r="Q1936">
        <v>0.5</v>
      </c>
      <c r="R1936">
        <v>0</v>
      </c>
      <c r="S1936">
        <v>24</v>
      </c>
      <c r="T1936">
        <v>2.5</v>
      </c>
      <c r="V1936">
        <v>70</v>
      </c>
      <c r="W1936">
        <v>191</v>
      </c>
    </row>
    <row r="1937" spans="1:23" x14ac:dyDescent="0.25">
      <c r="A1937" t="s">
        <v>442</v>
      </c>
      <c r="C1937" t="s">
        <v>30</v>
      </c>
      <c r="E1937">
        <v>27</v>
      </c>
      <c r="F1937">
        <v>69.828890000000001</v>
      </c>
      <c r="G1937">
        <v>0.5</v>
      </c>
      <c r="H1937">
        <v>0.5</v>
      </c>
      <c r="I1937" t="s">
        <v>44</v>
      </c>
      <c r="J1937" t="s">
        <v>41</v>
      </c>
      <c r="K1937" t="s">
        <v>28</v>
      </c>
      <c r="L1937" t="s">
        <v>28</v>
      </c>
      <c r="M1937" t="s">
        <v>28</v>
      </c>
      <c r="N1937">
        <v>0</v>
      </c>
      <c r="O1937">
        <v>0.5</v>
      </c>
      <c r="P1937">
        <v>0.5</v>
      </c>
      <c r="Q1937">
        <v>0</v>
      </c>
      <c r="R1937">
        <v>0</v>
      </c>
      <c r="S1937">
        <v>24</v>
      </c>
      <c r="T1937">
        <v>1.5</v>
      </c>
      <c r="V1937">
        <v>70</v>
      </c>
      <c r="W1937">
        <v>189</v>
      </c>
    </row>
    <row r="1938" spans="1:23" x14ac:dyDescent="0.25">
      <c r="A1938" t="s">
        <v>442</v>
      </c>
      <c r="C1938" t="s">
        <v>30</v>
      </c>
      <c r="E1938">
        <v>22</v>
      </c>
      <c r="F1938">
        <v>69.828890000000001</v>
      </c>
      <c r="G1938">
        <v>1</v>
      </c>
      <c r="H1938">
        <v>0.5</v>
      </c>
      <c r="I1938" t="s">
        <v>27</v>
      </c>
      <c r="J1938" t="s">
        <v>35</v>
      </c>
      <c r="K1938" t="s">
        <v>28</v>
      </c>
      <c r="L1938" t="s">
        <v>28</v>
      </c>
      <c r="M1938" t="s">
        <v>28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24</v>
      </c>
      <c r="T1938">
        <v>4.5</v>
      </c>
      <c r="V1938">
        <v>69</v>
      </c>
      <c r="W1938">
        <v>188</v>
      </c>
    </row>
    <row r="1939" spans="1:23" x14ac:dyDescent="0.25">
      <c r="A1939" t="s">
        <v>442</v>
      </c>
      <c r="C1939" t="s">
        <v>30</v>
      </c>
      <c r="E1939">
        <v>22</v>
      </c>
      <c r="F1939">
        <v>69.828890000000001</v>
      </c>
      <c r="G1939">
        <v>1</v>
      </c>
      <c r="H1939">
        <v>1</v>
      </c>
      <c r="I1939" t="s">
        <v>27</v>
      </c>
      <c r="J1939" t="s">
        <v>41</v>
      </c>
      <c r="K1939" t="s">
        <v>28</v>
      </c>
      <c r="L1939" t="s">
        <v>28</v>
      </c>
      <c r="M1939" t="s">
        <v>28</v>
      </c>
      <c r="N1939">
        <v>1</v>
      </c>
      <c r="O1939">
        <v>2</v>
      </c>
      <c r="P1939">
        <v>2</v>
      </c>
      <c r="Q1939">
        <v>1</v>
      </c>
      <c r="R1939">
        <v>0</v>
      </c>
      <c r="S1939">
        <v>24</v>
      </c>
      <c r="T1939">
        <v>7</v>
      </c>
      <c r="V1939">
        <v>69</v>
      </c>
      <c r="W1939">
        <v>191</v>
      </c>
    </row>
    <row r="1940" spans="1:23" x14ac:dyDescent="0.25">
      <c r="A1940" t="s">
        <v>442</v>
      </c>
      <c r="C1940" t="s">
        <v>30</v>
      </c>
      <c r="E1940">
        <v>15</v>
      </c>
      <c r="F1940">
        <v>69.828890000000001</v>
      </c>
      <c r="G1940">
        <v>2</v>
      </c>
      <c r="H1940">
        <v>2</v>
      </c>
      <c r="I1940" t="s">
        <v>27</v>
      </c>
      <c r="J1940" t="s">
        <v>41</v>
      </c>
      <c r="K1940" t="s">
        <v>28</v>
      </c>
      <c r="L1940" t="s">
        <v>28</v>
      </c>
      <c r="M1940" t="s">
        <v>28</v>
      </c>
      <c r="N1940">
        <v>2</v>
      </c>
      <c r="O1940">
        <v>2</v>
      </c>
      <c r="P1940">
        <v>2</v>
      </c>
      <c r="Q1940">
        <v>2</v>
      </c>
      <c r="R1940">
        <v>2</v>
      </c>
      <c r="S1940">
        <v>24</v>
      </c>
      <c r="T1940">
        <v>12</v>
      </c>
      <c r="V1940">
        <v>69</v>
      </c>
      <c r="W1940">
        <v>174</v>
      </c>
    </row>
    <row r="1941" spans="1:23" x14ac:dyDescent="0.25">
      <c r="A1941" t="s">
        <v>194</v>
      </c>
      <c r="C1941" t="s">
        <v>26</v>
      </c>
      <c r="E1941">
        <v>26</v>
      </c>
      <c r="F1941">
        <v>76.041070000000005</v>
      </c>
      <c r="G1941">
        <v>0</v>
      </c>
      <c r="H1941">
        <v>0</v>
      </c>
      <c r="I1941" t="s">
        <v>34</v>
      </c>
      <c r="J1941" t="s">
        <v>41</v>
      </c>
      <c r="K1941" t="s">
        <v>42</v>
      </c>
      <c r="L1941" t="s">
        <v>28</v>
      </c>
      <c r="M1941" t="s">
        <v>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44</v>
      </c>
      <c r="T1941">
        <v>0</v>
      </c>
      <c r="V1941">
        <v>62</v>
      </c>
      <c r="W1941">
        <v>220</v>
      </c>
    </row>
    <row r="1942" spans="1:23" x14ac:dyDescent="0.25">
      <c r="A1942" t="s">
        <v>194</v>
      </c>
      <c r="C1942" t="s">
        <v>26</v>
      </c>
      <c r="E1942">
        <v>23</v>
      </c>
      <c r="F1942">
        <v>76.041070000000005</v>
      </c>
      <c r="G1942">
        <v>0</v>
      </c>
      <c r="H1942">
        <v>0</v>
      </c>
      <c r="I1942" t="s">
        <v>34</v>
      </c>
      <c r="J1942" t="s">
        <v>41</v>
      </c>
      <c r="K1942" t="s">
        <v>28</v>
      </c>
      <c r="L1942" t="s">
        <v>28</v>
      </c>
      <c r="M1942" t="s">
        <v>28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44</v>
      </c>
      <c r="T1942">
        <v>0</v>
      </c>
      <c r="V1942">
        <v>62</v>
      </c>
      <c r="W1942">
        <v>221</v>
      </c>
    </row>
    <row r="1943" spans="1:23" x14ac:dyDescent="0.25">
      <c r="A1943" t="s">
        <v>194</v>
      </c>
      <c r="C1943" t="s">
        <v>26</v>
      </c>
      <c r="E1943">
        <v>28</v>
      </c>
      <c r="F1943">
        <v>76.041070000000005</v>
      </c>
      <c r="G1943">
        <v>0</v>
      </c>
      <c r="H1943">
        <v>0</v>
      </c>
      <c r="I1943" t="s">
        <v>34</v>
      </c>
      <c r="J1943" t="s">
        <v>41</v>
      </c>
      <c r="K1943" t="s">
        <v>28</v>
      </c>
      <c r="L1943" t="s">
        <v>28</v>
      </c>
      <c r="M1943" t="s">
        <v>28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44</v>
      </c>
      <c r="T1943">
        <v>0</v>
      </c>
      <c r="V1943">
        <v>62</v>
      </c>
      <c r="W1943">
        <v>232</v>
      </c>
    </row>
    <row r="1944" spans="1:23" x14ac:dyDescent="0.25">
      <c r="A1944" t="s">
        <v>194</v>
      </c>
      <c r="C1944" t="s">
        <v>26</v>
      </c>
      <c r="E1944">
        <v>28</v>
      </c>
      <c r="F1944">
        <v>76.041070000000005</v>
      </c>
      <c r="G1944">
        <v>0</v>
      </c>
      <c r="H1944">
        <v>0</v>
      </c>
      <c r="I1944" t="s">
        <v>34</v>
      </c>
      <c r="J1944" t="s">
        <v>41</v>
      </c>
      <c r="K1944" t="s">
        <v>28</v>
      </c>
      <c r="L1944" t="s">
        <v>28</v>
      </c>
      <c r="M1944" t="s">
        <v>28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44</v>
      </c>
      <c r="T1944">
        <v>0</v>
      </c>
      <c r="V1944">
        <v>62</v>
      </c>
      <c r="W1944">
        <v>218</v>
      </c>
    </row>
    <row r="1945" spans="1:23" x14ac:dyDescent="0.25">
      <c r="A1945" t="s">
        <v>194</v>
      </c>
      <c r="C1945" t="s">
        <v>26</v>
      </c>
      <c r="E1945">
        <v>24</v>
      </c>
      <c r="F1945">
        <v>76.041070000000005</v>
      </c>
      <c r="G1945">
        <v>0</v>
      </c>
      <c r="H1945">
        <v>0</v>
      </c>
      <c r="I1945" t="s">
        <v>34</v>
      </c>
      <c r="J1945" t="s">
        <v>41</v>
      </c>
      <c r="K1945" t="s">
        <v>42</v>
      </c>
      <c r="L1945" t="s">
        <v>28</v>
      </c>
      <c r="M1945" t="s">
        <v>28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44</v>
      </c>
      <c r="T1945">
        <v>0</v>
      </c>
      <c r="V1945">
        <v>62</v>
      </c>
      <c r="W1945">
        <v>201</v>
      </c>
    </row>
    <row r="1946" spans="1:23" x14ac:dyDescent="0.25">
      <c r="A1946" t="s">
        <v>194</v>
      </c>
      <c r="C1946" t="s">
        <v>26</v>
      </c>
      <c r="F1946">
        <v>76.041070000000005</v>
      </c>
      <c r="G1946">
        <v>0</v>
      </c>
      <c r="H1946">
        <v>0</v>
      </c>
      <c r="I1946" t="s">
        <v>34</v>
      </c>
      <c r="J1946" t="s">
        <v>649</v>
      </c>
      <c r="K1946" t="s">
        <v>35</v>
      </c>
      <c r="L1946" t="s">
        <v>42</v>
      </c>
      <c r="M1946" t="s">
        <v>28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44</v>
      </c>
      <c r="T1946">
        <v>0</v>
      </c>
    </row>
    <row r="1947" spans="1:23" x14ac:dyDescent="0.25">
      <c r="A1947" t="s">
        <v>78</v>
      </c>
      <c r="C1947" t="s">
        <v>30</v>
      </c>
      <c r="F1947">
        <v>50.420259999999999</v>
      </c>
      <c r="G1947">
        <v>0.5</v>
      </c>
      <c r="H1947">
        <v>0</v>
      </c>
      <c r="I1947" t="s">
        <v>1042</v>
      </c>
      <c r="J1947" t="s">
        <v>1030</v>
      </c>
      <c r="K1947" t="s">
        <v>28</v>
      </c>
      <c r="L1947" t="s">
        <v>28</v>
      </c>
      <c r="M1947" t="s">
        <v>28</v>
      </c>
      <c r="N1947">
        <v>0</v>
      </c>
      <c r="O1947">
        <v>0</v>
      </c>
      <c r="P1947">
        <v>0.5</v>
      </c>
      <c r="Q1947">
        <v>0</v>
      </c>
      <c r="R1947">
        <v>0</v>
      </c>
      <c r="S1947">
        <v>33</v>
      </c>
      <c r="T1947">
        <v>0.5</v>
      </c>
      <c r="W1947">
        <v>228</v>
      </c>
    </row>
    <row r="1948" spans="1:23" x14ac:dyDescent="0.25">
      <c r="A1948" t="s">
        <v>78</v>
      </c>
      <c r="C1948" t="s">
        <v>30</v>
      </c>
      <c r="F1948">
        <v>50.420259999999999</v>
      </c>
      <c r="G1948">
        <v>0</v>
      </c>
      <c r="H1948">
        <v>0</v>
      </c>
      <c r="I1948" t="s">
        <v>34</v>
      </c>
      <c r="J1948" t="s">
        <v>28</v>
      </c>
      <c r="K1948" t="s">
        <v>28</v>
      </c>
      <c r="L1948" t="s">
        <v>28</v>
      </c>
      <c r="M1948" t="s">
        <v>28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33</v>
      </c>
      <c r="T1948">
        <v>0</v>
      </c>
      <c r="W1948">
        <v>240</v>
      </c>
    </row>
    <row r="1949" spans="1:23" x14ac:dyDescent="0.25">
      <c r="A1949" t="s">
        <v>78</v>
      </c>
      <c r="C1949" t="s">
        <v>30</v>
      </c>
      <c r="E1949">
        <v>28</v>
      </c>
      <c r="F1949">
        <v>50.420259999999999</v>
      </c>
      <c r="G1949">
        <v>0</v>
      </c>
      <c r="H1949">
        <v>0</v>
      </c>
      <c r="I1949" t="s">
        <v>34</v>
      </c>
      <c r="J1949" t="s">
        <v>28</v>
      </c>
      <c r="K1949" t="s">
        <v>28</v>
      </c>
      <c r="L1949" t="s">
        <v>28</v>
      </c>
      <c r="M1949" t="s">
        <v>28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33</v>
      </c>
      <c r="T1949">
        <v>0</v>
      </c>
      <c r="W1949">
        <v>256</v>
      </c>
    </row>
    <row r="1950" spans="1:23" x14ac:dyDescent="0.25">
      <c r="A1950" t="s">
        <v>78</v>
      </c>
      <c r="C1950" t="s">
        <v>30</v>
      </c>
      <c r="E1950">
        <v>23</v>
      </c>
      <c r="F1950">
        <v>50.420259999999999</v>
      </c>
      <c r="G1950">
        <v>0</v>
      </c>
      <c r="H1950">
        <v>0</v>
      </c>
      <c r="I1950" t="s">
        <v>34</v>
      </c>
      <c r="J1950" t="s">
        <v>88</v>
      </c>
      <c r="K1950" t="s">
        <v>28</v>
      </c>
      <c r="L1950" t="s">
        <v>28</v>
      </c>
      <c r="M1950" t="s">
        <v>28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33</v>
      </c>
      <c r="T1950">
        <v>0</v>
      </c>
      <c r="W1950">
        <v>252</v>
      </c>
    </row>
    <row r="1951" spans="1:23" x14ac:dyDescent="0.25">
      <c r="A1951" t="s">
        <v>78</v>
      </c>
      <c r="C1951" t="s">
        <v>30</v>
      </c>
      <c r="E1951">
        <v>29</v>
      </c>
      <c r="F1951">
        <v>50.420259999999999</v>
      </c>
      <c r="G1951">
        <v>0</v>
      </c>
      <c r="H1951">
        <v>0</v>
      </c>
      <c r="I1951" t="s">
        <v>34</v>
      </c>
      <c r="J1951" t="s">
        <v>28</v>
      </c>
      <c r="K1951" t="s">
        <v>28</v>
      </c>
      <c r="L1951" t="s">
        <v>28</v>
      </c>
      <c r="M1951" t="s">
        <v>28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33</v>
      </c>
      <c r="T1951">
        <v>0</v>
      </c>
      <c r="W1951">
        <v>250</v>
      </c>
    </row>
    <row r="1952" spans="1:23" x14ac:dyDescent="0.25">
      <c r="A1952" t="s">
        <v>78</v>
      </c>
      <c r="C1952" t="s">
        <v>30</v>
      </c>
      <c r="E1952">
        <v>28</v>
      </c>
      <c r="F1952">
        <v>50.420259999999999</v>
      </c>
      <c r="G1952">
        <v>0</v>
      </c>
      <c r="H1952">
        <v>0</v>
      </c>
      <c r="I1952" t="s">
        <v>34</v>
      </c>
      <c r="J1952" t="s">
        <v>28</v>
      </c>
      <c r="K1952" t="s">
        <v>28</v>
      </c>
      <c r="L1952" t="s">
        <v>28</v>
      </c>
      <c r="M1952" t="s">
        <v>28</v>
      </c>
      <c r="N1952">
        <v>0</v>
      </c>
      <c r="O1952">
        <v>0.5</v>
      </c>
      <c r="P1952">
        <v>0</v>
      </c>
      <c r="Q1952">
        <v>0</v>
      </c>
      <c r="R1952">
        <v>0</v>
      </c>
      <c r="S1952">
        <v>33</v>
      </c>
      <c r="T1952">
        <v>0.5</v>
      </c>
      <c r="W1952">
        <v>255</v>
      </c>
    </row>
    <row r="1953" spans="1:23" x14ac:dyDescent="0.25">
      <c r="A1953" t="s">
        <v>78</v>
      </c>
      <c r="C1953" t="s">
        <v>30</v>
      </c>
      <c r="E1953">
        <v>28</v>
      </c>
      <c r="F1953">
        <v>50.420259999999999</v>
      </c>
      <c r="G1953">
        <v>0</v>
      </c>
      <c r="H1953">
        <v>0</v>
      </c>
      <c r="I1953" t="s">
        <v>34</v>
      </c>
      <c r="J1953" t="s">
        <v>28</v>
      </c>
      <c r="K1953" t="s">
        <v>28</v>
      </c>
      <c r="L1953" t="s">
        <v>28</v>
      </c>
      <c r="M1953" t="s">
        <v>28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33</v>
      </c>
      <c r="T1953">
        <v>0</v>
      </c>
      <c r="V1953">
        <v>72</v>
      </c>
      <c r="W1953">
        <v>250</v>
      </c>
    </row>
    <row r="1954" spans="1:23" x14ac:dyDescent="0.25">
      <c r="A1954" t="s">
        <v>78</v>
      </c>
      <c r="C1954" t="s">
        <v>30</v>
      </c>
      <c r="E1954">
        <v>29</v>
      </c>
      <c r="F1954">
        <v>50.420259999999999</v>
      </c>
      <c r="G1954">
        <v>0</v>
      </c>
      <c r="H1954">
        <v>0</v>
      </c>
      <c r="I1954" t="s">
        <v>34</v>
      </c>
      <c r="J1954" t="s">
        <v>28</v>
      </c>
      <c r="K1954" t="s">
        <v>28</v>
      </c>
      <c r="L1954" t="s">
        <v>28</v>
      </c>
      <c r="M1954" t="s">
        <v>28</v>
      </c>
      <c r="N1954">
        <v>0</v>
      </c>
      <c r="O1954">
        <v>0.5</v>
      </c>
      <c r="P1954">
        <v>0</v>
      </c>
      <c r="Q1954">
        <v>0</v>
      </c>
      <c r="R1954">
        <v>0</v>
      </c>
      <c r="S1954">
        <v>33</v>
      </c>
      <c r="T1954">
        <v>0.5</v>
      </c>
      <c r="V1954">
        <v>71</v>
      </c>
      <c r="W1954">
        <v>250</v>
      </c>
    </row>
    <row r="1955" spans="1:23" x14ac:dyDescent="0.25">
      <c r="A1955" t="s">
        <v>78</v>
      </c>
      <c r="C1955" t="s">
        <v>30</v>
      </c>
      <c r="E1955">
        <v>28</v>
      </c>
      <c r="F1955">
        <v>50.420259999999999</v>
      </c>
      <c r="G1955">
        <v>0</v>
      </c>
      <c r="H1955">
        <v>0</v>
      </c>
      <c r="I1955" t="s">
        <v>34</v>
      </c>
      <c r="J1955" t="s">
        <v>28</v>
      </c>
      <c r="K1955" t="s">
        <v>28</v>
      </c>
      <c r="L1955" t="s">
        <v>28</v>
      </c>
      <c r="M1955" t="s">
        <v>28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33</v>
      </c>
      <c r="T1955">
        <v>0</v>
      </c>
      <c r="V1955">
        <v>71</v>
      </c>
      <c r="W1955">
        <v>257</v>
      </c>
    </row>
    <row r="1956" spans="1:23" x14ac:dyDescent="0.25">
      <c r="A1956" t="s">
        <v>78</v>
      </c>
      <c r="C1956" t="s">
        <v>30</v>
      </c>
      <c r="E1956">
        <v>30</v>
      </c>
      <c r="F1956">
        <v>50.420259999999999</v>
      </c>
      <c r="G1956">
        <v>0</v>
      </c>
      <c r="H1956">
        <v>0</v>
      </c>
      <c r="I1956" t="s">
        <v>34</v>
      </c>
      <c r="J1956" t="s">
        <v>28</v>
      </c>
      <c r="K1956" t="s">
        <v>28</v>
      </c>
      <c r="L1956" t="s">
        <v>28</v>
      </c>
      <c r="M1956" t="s">
        <v>28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33</v>
      </c>
      <c r="T1956">
        <v>0</v>
      </c>
      <c r="V1956">
        <v>71</v>
      </c>
      <c r="W1956">
        <v>254</v>
      </c>
    </row>
    <row r="1957" spans="1:23" x14ac:dyDescent="0.25">
      <c r="A1957" t="s">
        <v>78</v>
      </c>
      <c r="C1957" t="s">
        <v>30</v>
      </c>
      <c r="E1957">
        <v>29</v>
      </c>
      <c r="F1957">
        <v>50.420259999999999</v>
      </c>
      <c r="G1957">
        <v>0</v>
      </c>
      <c r="H1957">
        <v>0</v>
      </c>
      <c r="I1957" t="s">
        <v>34</v>
      </c>
      <c r="J1957" t="s">
        <v>28</v>
      </c>
      <c r="K1957" t="s">
        <v>28</v>
      </c>
      <c r="L1957" t="s">
        <v>28</v>
      </c>
      <c r="M1957" t="s">
        <v>28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33</v>
      </c>
      <c r="T1957">
        <v>0</v>
      </c>
      <c r="V1957">
        <v>71</v>
      </c>
      <c r="W1957">
        <v>251</v>
      </c>
    </row>
    <row r="1958" spans="1:23" x14ac:dyDescent="0.25">
      <c r="A1958" t="s">
        <v>78</v>
      </c>
      <c r="C1958" t="s">
        <v>30</v>
      </c>
      <c r="E1958">
        <v>30</v>
      </c>
      <c r="F1958">
        <v>50.420259999999999</v>
      </c>
      <c r="G1958">
        <v>0</v>
      </c>
      <c r="H1958">
        <v>0</v>
      </c>
      <c r="I1958" t="s">
        <v>34</v>
      </c>
      <c r="J1958" t="s">
        <v>28</v>
      </c>
      <c r="K1958" t="s">
        <v>28</v>
      </c>
      <c r="L1958" t="s">
        <v>28</v>
      </c>
      <c r="M1958" t="s">
        <v>28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33</v>
      </c>
      <c r="T1958">
        <v>0</v>
      </c>
      <c r="V1958">
        <v>71</v>
      </c>
      <c r="W1958">
        <v>240</v>
      </c>
    </row>
    <row r="1959" spans="1:23" x14ac:dyDescent="0.25">
      <c r="A1959" t="s">
        <v>78</v>
      </c>
      <c r="C1959" t="s">
        <v>30</v>
      </c>
      <c r="E1959">
        <v>25</v>
      </c>
      <c r="F1959">
        <v>50.420259999999999</v>
      </c>
      <c r="G1959">
        <v>0</v>
      </c>
      <c r="H1959">
        <v>0</v>
      </c>
      <c r="I1959" t="s">
        <v>34</v>
      </c>
      <c r="J1959" t="s">
        <v>28</v>
      </c>
      <c r="K1959" t="s">
        <v>28</v>
      </c>
      <c r="L1959" t="s">
        <v>28</v>
      </c>
      <c r="M1959" t="s">
        <v>28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33</v>
      </c>
      <c r="T1959">
        <v>0</v>
      </c>
      <c r="V1959">
        <v>71</v>
      </c>
      <c r="W1959">
        <v>228</v>
      </c>
    </row>
    <row r="1960" spans="1:23" x14ac:dyDescent="0.25">
      <c r="A1960" t="s">
        <v>78</v>
      </c>
      <c r="C1960" t="s">
        <v>30</v>
      </c>
      <c r="E1960">
        <v>26</v>
      </c>
      <c r="F1960">
        <v>50.420259999999999</v>
      </c>
      <c r="G1960">
        <v>0</v>
      </c>
      <c r="H1960">
        <v>0</v>
      </c>
      <c r="I1960" t="s">
        <v>34</v>
      </c>
      <c r="J1960" t="s">
        <v>28</v>
      </c>
      <c r="K1960" t="s">
        <v>28</v>
      </c>
      <c r="L1960" t="s">
        <v>28</v>
      </c>
      <c r="M1960" t="s">
        <v>28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33</v>
      </c>
      <c r="T1960">
        <v>0</v>
      </c>
      <c r="V1960">
        <v>72</v>
      </c>
      <c r="W1960">
        <v>227</v>
      </c>
    </row>
    <row r="1961" spans="1:23" x14ac:dyDescent="0.25">
      <c r="A1961" t="s">
        <v>78</v>
      </c>
      <c r="C1961" t="s">
        <v>30</v>
      </c>
      <c r="E1961">
        <v>25</v>
      </c>
      <c r="F1961">
        <v>50.420259999999999</v>
      </c>
      <c r="G1961">
        <v>0</v>
      </c>
      <c r="H1961">
        <v>0</v>
      </c>
      <c r="I1961" t="s">
        <v>34</v>
      </c>
      <c r="J1961" t="s">
        <v>28</v>
      </c>
      <c r="K1961" t="s">
        <v>28</v>
      </c>
      <c r="L1961" t="s">
        <v>28</v>
      </c>
      <c r="M1961" t="s">
        <v>28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33</v>
      </c>
      <c r="T1961">
        <v>0</v>
      </c>
      <c r="V1961">
        <v>72</v>
      </c>
      <c r="W1961">
        <v>223</v>
      </c>
    </row>
    <row r="1962" spans="1:23" x14ac:dyDescent="0.25">
      <c r="A1962" t="s">
        <v>78</v>
      </c>
      <c r="C1962" t="s">
        <v>30</v>
      </c>
      <c r="E1962">
        <v>23</v>
      </c>
      <c r="F1962">
        <v>50.420259999999999</v>
      </c>
      <c r="G1962">
        <v>0</v>
      </c>
      <c r="H1962">
        <v>0</v>
      </c>
      <c r="I1962" t="s">
        <v>34</v>
      </c>
      <c r="J1962" t="s">
        <v>28</v>
      </c>
      <c r="K1962" t="s">
        <v>28</v>
      </c>
      <c r="L1962" t="s">
        <v>28</v>
      </c>
      <c r="M1962" t="s">
        <v>28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33</v>
      </c>
      <c r="T1962">
        <v>0</v>
      </c>
      <c r="V1962">
        <v>71</v>
      </c>
      <c r="W1962">
        <v>236</v>
      </c>
    </row>
    <row r="1963" spans="1:23" x14ac:dyDescent="0.25">
      <c r="A1963" t="s">
        <v>663</v>
      </c>
      <c r="C1963" t="s">
        <v>26</v>
      </c>
      <c r="E1963">
        <v>29</v>
      </c>
      <c r="F1963">
        <v>77.193700000000007</v>
      </c>
      <c r="G1963">
        <v>0</v>
      </c>
      <c r="H1963">
        <v>0</v>
      </c>
      <c r="I1963" t="s">
        <v>34</v>
      </c>
      <c r="J1963" t="s">
        <v>28</v>
      </c>
      <c r="K1963" t="s">
        <v>28</v>
      </c>
      <c r="L1963" t="s">
        <v>28</v>
      </c>
      <c r="M1963" t="s">
        <v>28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33</v>
      </c>
      <c r="T1963">
        <v>0</v>
      </c>
      <c r="V1963">
        <v>62</v>
      </c>
      <c r="W1963">
        <v>122</v>
      </c>
    </row>
    <row r="1964" spans="1:23" x14ac:dyDescent="0.25">
      <c r="A1964" t="s">
        <v>1129</v>
      </c>
      <c r="C1964" t="s">
        <v>26</v>
      </c>
      <c r="E1964">
        <v>29</v>
      </c>
      <c r="F1964">
        <v>74.324430000000007</v>
      </c>
      <c r="G1964">
        <v>0.5</v>
      </c>
      <c r="H1964">
        <v>0.5</v>
      </c>
      <c r="I1964" t="s">
        <v>52</v>
      </c>
      <c r="J1964" t="s">
        <v>35</v>
      </c>
      <c r="K1964" t="s">
        <v>116</v>
      </c>
      <c r="L1964" t="s">
        <v>42</v>
      </c>
      <c r="M1964" t="s">
        <v>28</v>
      </c>
      <c r="N1964">
        <v>0.5</v>
      </c>
      <c r="O1964">
        <v>0.5</v>
      </c>
      <c r="P1964">
        <v>0.5</v>
      </c>
      <c r="Q1964">
        <v>0</v>
      </c>
      <c r="R1964">
        <v>0</v>
      </c>
      <c r="S1964">
        <v>33</v>
      </c>
      <c r="T1964">
        <v>2</v>
      </c>
      <c r="V1964">
        <v>65</v>
      </c>
      <c r="W1964">
        <v>175</v>
      </c>
    </row>
    <row r="1965" spans="1:23" x14ac:dyDescent="0.25">
      <c r="A1965" t="s">
        <v>757</v>
      </c>
      <c r="C1965" t="s">
        <v>30</v>
      </c>
      <c r="E1965">
        <v>28</v>
      </c>
      <c r="F1965">
        <v>72.689940000000007</v>
      </c>
      <c r="G1965">
        <v>0</v>
      </c>
      <c r="H1965">
        <v>0</v>
      </c>
      <c r="I1965" t="s">
        <v>34</v>
      </c>
      <c r="J1965" t="s">
        <v>28</v>
      </c>
      <c r="K1965" t="s">
        <v>28</v>
      </c>
      <c r="L1965" t="s">
        <v>28</v>
      </c>
      <c r="M1965" t="s">
        <v>28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33</v>
      </c>
      <c r="T1965">
        <v>0</v>
      </c>
      <c r="V1965">
        <v>68</v>
      </c>
      <c r="W1965">
        <v>204</v>
      </c>
    </row>
    <row r="1966" spans="1:23" x14ac:dyDescent="0.25">
      <c r="A1966" t="s">
        <v>757</v>
      </c>
      <c r="C1966" t="s">
        <v>30</v>
      </c>
      <c r="E1966">
        <v>30</v>
      </c>
      <c r="F1966">
        <v>72.689940000000007</v>
      </c>
      <c r="G1966">
        <v>0</v>
      </c>
      <c r="H1966">
        <v>0</v>
      </c>
      <c r="I1966" t="s">
        <v>34</v>
      </c>
      <c r="J1966" t="s">
        <v>28</v>
      </c>
      <c r="K1966" t="s">
        <v>28</v>
      </c>
      <c r="L1966" t="s">
        <v>28</v>
      </c>
      <c r="M1966" t="s">
        <v>28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33</v>
      </c>
      <c r="T1966">
        <v>0</v>
      </c>
      <c r="V1966">
        <v>67</v>
      </c>
      <c r="W1966">
        <v>207</v>
      </c>
    </row>
    <row r="1967" spans="1:23" x14ac:dyDescent="0.25">
      <c r="A1967" t="s">
        <v>757</v>
      </c>
      <c r="C1967" t="s">
        <v>30</v>
      </c>
      <c r="E1967">
        <v>28</v>
      </c>
      <c r="F1967">
        <v>72.689940000000007</v>
      </c>
      <c r="G1967">
        <v>0</v>
      </c>
      <c r="H1967">
        <v>0</v>
      </c>
      <c r="I1967" t="s">
        <v>34</v>
      </c>
      <c r="J1967" t="s">
        <v>28</v>
      </c>
      <c r="K1967" t="s">
        <v>28</v>
      </c>
      <c r="L1967" t="s">
        <v>28</v>
      </c>
      <c r="M1967" t="s">
        <v>28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33</v>
      </c>
      <c r="T1967">
        <v>0</v>
      </c>
      <c r="V1967">
        <v>67</v>
      </c>
      <c r="W1967">
        <v>192</v>
      </c>
    </row>
    <row r="1968" spans="1:23" x14ac:dyDescent="0.25">
      <c r="A1968" t="s">
        <v>757</v>
      </c>
      <c r="C1968" t="s">
        <v>30</v>
      </c>
      <c r="E1968">
        <v>28</v>
      </c>
      <c r="F1968">
        <v>72.689940000000007</v>
      </c>
      <c r="G1968">
        <v>0</v>
      </c>
      <c r="H1968">
        <v>0</v>
      </c>
      <c r="I1968" t="s">
        <v>34</v>
      </c>
      <c r="J1968" t="s">
        <v>28</v>
      </c>
      <c r="K1968" t="s">
        <v>28</v>
      </c>
      <c r="L1968" t="s">
        <v>28</v>
      </c>
      <c r="M1968" t="s">
        <v>28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33</v>
      </c>
      <c r="T1968">
        <v>0</v>
      </c>
      <c r="V1968">
        <v>67</v>
      </c>
      <c r="W1968">
        <v>169</v>
      </c>
    </row>
    <row r="1969" spans="1:23" x14ac:dyDescent="0.25">
      <c r="A1969" t="s">
        <v>757</v>
      </c>
      <c r="C1969" t="s">
        <v>30</v>
      </c>
      <c r="F1969">
        <v>72.689940000000007</v>
      </c>
      <c r="G1969">
        <v>0</v>
      </c>
      <c r="H1969">
        <v>0</v>
      </c>
      <c r="I1969" t="s">
        <v>34</v>
      </c>
      <c r="J1969" t="s">
        <v>28</v>
      </c>
      <c r="K1969" t="s">
        <v>28</v>
      </c>
      <c r="L1969" t="s">
        <v>28</v>
      </c>
      <c r="M1969" t="s">
        <v>28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33</v>
      </c>
      <c r="T1969">
        <v>0</v>
      </c>
    </row>
    <row r="1970" spans="1:23" x14ac:dyDescent="0.25">
      <c r="A1970" t="s">
        <v>111</v>
      </c>
      <c r="C1970" t="s">
        <v>30</v>
      </c>
      <c r="E1970">
        <v>28</v>
      </c>
      <c r="F1970">
        <v>83.345659999999995</v>
      </c>
      <c r="G1970">
        <v>0</v>
      </c>
      <c r="H1970">
        <v>0</v>
      </c>
      <c r="I1970" t="s">
        <v>34</v>
      </c>
      <c r="J1970" t="s">
        <v>28</v>
      </c>
      <c r="K1970" t="s">
        <v>28</v>
      </c>
      <c r="L1970" t="s">
        <v>28</v>
      </c>
      <c r="M1970" t="s">
        <v>28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33</v>
      </c>
      <c r="T1970">
        <v>0</v>
      </c>
      <c r="W1970">
        <v>175</v>
      </c>
    </row>
    <row r="1971" spans="1:23" x14ac:dyDescent="0.25">
      <c r="A1971" t="s">
        <v>111</v>
      </c>
      <c r="C1971" t="s">
        <v>30</v>
      </c>
      <c r="E1971">
        <v>27</v>
      </c>
      <c r="F1971">
        <v>83.345659999999995</v>
      </c>
      <c r="G1971">
        <v>0</v>
      </c>
      <c r="H1971">
        <v>0</v>
      </c>
      <c r="I1971" t="s">
        <v>34</v>
      </c>
      <c r="J1971" t="s">
        <v>28</v>
      </c>
      <c r="K1971" t="s">
        <v>28</v>
      </c>
      <c r="L1971" t="s">
        <v>28</v>
      </c>
      <c r="M1971" t="s">
        <v>28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33</v>
      </c>
      <c r="T1971">
        <v>0</v>
      </c>
      <c r="W1971">
        <v>168</v>
      </c>
    </row>
    <row r="1972" spans="1:23" x14ac:dyDescent="0.25">
      <c r="A1972" t="s">
        <v>111</v>
      </c>
      <c r="C1972" t="s">
        <v>30</v>
      </c>
      <c r="E1972">
        <v>26</v>
      </c>
      <c r="F1972">
        <v>83.345659999999995</v>
      </c>
      <c r="G1972">
        <v>0</v>
      </c>
      <c r="H1972">
        <v>0</v>
      </c>
      <c r="I1972" t="s">
        <v>34</v>
      </c>
      <c r="J1972" t="s">
        <v>28</v>
      </c>
      <c r="K1972" t="s">
        <v>28</v>
      </c>
      <c r="L1972" t="s">
        <v>28</v>
      </c>
      <c r="M1972" t="s">
        <v>28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33</v>
      </c>
      <c r="T1972">
        <v>0</v>
      </c>
      <c r="W1972">
        <v>174</v>
      </c>
    </row>
    <row r="1973" spans="1:23" x14ac:dyDescent="0.25">
      <c r="A1973" t="s">
        <v>111</v>
      </c>
      <c r="C1973" t="s">
        <v>30</v>
      </c>
      <c r="E1973">
        <v>29</v>
      </c>
      <c r="F1973">
        <v>83.345659999999995</v>
      </c>
      <c r="G1973">
        <v>0</v>
      </c>
      <c r="H1973">
        <v>0</v>
      </c>
      <c r="I1973" t="s">
        <v>34</v>
      </c>
      <c r="J1973" t="s">
        <v>28</v>
      </c>
      <c r="K1973" t="s">
        <v>28</v>
      </c>
      <c r="L1973" t="s">
        <v>28</v>
      </c>
      <c r="M1973" t="s">
        <v>28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33</v>
      </c>
      <c r="T1973">
        <v>0</v>
      </c>
      <c r="V1973">
        <v>70</v>
      </c>
      <c r="W1973">
        <v>174</v>
      </c>
    </row>
    <row r="1974" spans="1:23" x14ac:dyDescent="0.25">
      <c r="A1974" t="s">
        <v>111</v>
      </c>
      <c r="C1974" t="s">
        <v>30</v>
      </c>
      <c r="E1974">
        <v>27</v>
      </c>
      <c r="F1974">
        <v>83.345659999999995</v>
      </c>
      <c r="G1974">
        <v>0</v>
      </c>
      <c r="H1974">
        <v>0</v>
      </c>
      <c r="I1974" t="s">
        <v>34</v>
      </c>
      <c r="J1974" t="s">
        <v>28</v>
      </c>
      <c r="K1974" t="s">
        <v>28</v>
      </c>
      <c r="L1974" t="s">
        <v>28</v>
      </c>
      <c r="M1974" t="s">
        <v>28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33</v>
      </c>
      <c r="T1974">
        <v>0</v>
      </c>
      <c r="V1974">
        <v>70</v>
      </c>
      <c r="W1974">
        <v>169</v>
      </c>
    </row>
    <row r="1975" spans="1:23" x14ac:dyDescent="0.25">
      <c r="A1975" t="s">
        <v>111</v>
      </c>
      <c r="C1975" t="s">
        <v>30</v>
      </c>
      <c r="E1975">
        <v>26</v>
      </c>
      <c r="F1975">
        <v>83.345659999999995</v>
      </c>
      <c r="G1975">
        <v>0</v>
      </c>
      <c r="H1975">
        <v>0</v>
      </c>
      <c r="I1975" t="s">
        <v>34</v>
      </c>
      <c r="J1975" t="s">
        <v>28</v>
      </c>
      <c r="K1975" t="s">
        <v>28</v>
      </c>
      <c r="L1975" t="s">
        <v>28</v>
      </c>
      <c r="M1975" t="s">
        <v>28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33</v>
      </c>
      <c r="T1975">
        <v>0</v>
      </c>
      <c r="V1975">
        <v>70</v>
      </c>
      <c r="W1975">
        <v>172</v>
      </c>
    </row>
    <row r="1976" spans="1:23" x14ac:dyDescent="0.25">
      <c r="A1976" t="s">
        <v>111</v>
      </c>
      <c r="C1976" t="s">
        <v>30</v>
      </c>
      <c r="E1976">
        <v>27</v>
      </c>
      <c r="F1976">
        <v>83.345659999999995</v>
      </c>
      <c r="G1976">
        <v>0.5</v>
      </c>
      <c r="H1976">
        <v>0</v>
      </c>
      <c r="I1976" t="s">
        <v>52</v>
      </c>
      <c r="J1976" t="s">
        <v>28</v>
      </c>
      <c r="K1976" t="s">
        <v>28</v>
      </c>
      <c r="L1976" t="s">
        <v>28</v>
      </c>
      <c r="M1976" t="s">
        <v>28</v>
      </c>
      <c r="N1976">
        <v>0</v>
      </c>
      <c r="O1976">
        <v>0.5</v>
      </c>
      <c r="P1976">
        <v>0.5</v>
      </c>
      <c r="Q1976">
        <v>0</v>
      </c>
      <c r="R1976">
        <v>0</v>
      </c>
      <c r="S1976">
        <v>33</v>
      </c>
      <c r="T1976">
        <v>1</v>
      </c>
      <c r="V1976">
        <v>70</v>
      </c>
      <c r="W1976">
        <v>170</v>
      </c>
    </row>
    <row r="1977" spans="1:23" x14ac:dyDescent="0.25">
      <c r="A1977" t="s">
        <v>111</v>
      </c>
      <c r="C1977" t="s">
        <v>30</v>
      </c>
      <c r="E1977">
        <v>25</v>
      </c>
      <c r="F1977">
        <v>83.345659999999995</v>
      </c>
      <c r="G1977">
        <v>0.5</v>
      </c>
      <c r="H1977">
        <v>0</v>
      </c>
      <c r="I1977" t="s">
        <v>27</v>
      </c>
      <c r="J1977" t="s">
        <v>28</v>
      </c>
      <c r="K1977" t="s">
        <v>28</v>
      </c>
      <c r="L1977" t="s">
        <v>28</v>
      </c>
      <c r="M1977" t="s">
        <v>28</v>
      </c>
      <c r="N1977">
        <v>0.5</v>
      </c>
      <c r="O1977">
        <v>0.5</v>
      </c>
      <c r="P1977">
        <v>0.5</v>
      </c>
      <c r="Q1977">
        <v>0</v>
      </c>
      <c r="R1977">
        <v>0</v>
      </c>
      <c r="S1977">
        <v>33</v>
      </c>
      <c r="T1977">
        <v>1.5</v>
      </c>
      <c r="V1977">
        <v>70</v>
      </c>
      <c r="W1977">
        <v>156</v>
      </c>
    </row>
    <row r="1978" spans="1:23" x14ac:dyDescent="0.25">
      <c r="A1978" t="s">
        <v>471</v>
      </c>
      <c r="C1978" t="s">
        <v>26</v>
      </c>
      <c r="E1978">
        <v>28</v>
      </c>
      <c r="F1978">
        <v>61.390827000000002</v>
      </c>
      <c r="G1978">
        <v>0.5</v>
      </c>
      <c r="H1978">
        <v>0</v>
      </c>
      <c r="I1978" t="s">
        <v>52</v>
      </c>
      <c r="J1978" t="s">
        <v>42</v>
      </c>
      <c r="K1978" t="s">
        <v>28</v>
      </c>
      <c r="L1978" t="s">
        <v>28</v>
      </c>
      <c r="M1978" t="s">
        <v>28</v>
      </c>
      <c r="N1978">
        <v>0</v>
      </c>
      <c r="O1978">
        <v>0</v>
      </c>
      <c r="P1978">
        <v>0.5</v>
      </c>
      <c r="Q1978">
        <v>0</v>
      </c>
      <c r="R1978">
        <v>0</v>
      </c>
      <c r="S1978">
        <v>33</v>
      </c>
      <c r="T1978">
        <v>0.5</v>
      </c>
      <c r="W1978">
        <v>184</v>
      </c>
    </row>
    <row r="1979" spans="1:23" x14ac:dyDescent="0.25">
      <c r="A1979" t="s">
        <v>471</v>
      </c>
      <c r="C1979" t="s">
        <v>26</v>
      </c>
      <c r="E1979">
        <v>29</v>
      </c>
      <c r="F1979">
        <v>61.390827000000002</v>
      </c>
      <c r="G1979">
        <v>0</v>
      </c>
      <c r="H1979">
        <v>0</v>
      </c>
      <c r="I1979" t="s">
        <v>739</v>
      </c>
      <c r="J1979" t="s">
        <v>28</v>
      </c>
      <c r="K1979" t="s">
        <v>28</v>
      </c>
      <c r="L1979" t="s">
        <v>28</v>
      </c>
      <c r="M1979" t="s">
        <v>28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33</v>
      </c>
      <c r="T1979">
        <v>0</v>
      </c>
      <c r="W1979">
        <v>187</v>
      </c>
    </row>
    <row r="1980" spans="1:23" x14ac:dyDescent="0.25">
      <c r="A1980" t="s">
        <v>471</v>
      </c>
      <c r="C1980" t="s">
        <v>26</v>
      </c>
      <c r="E1980">
        <v>29</v>
      </c>
      <c r="F1980">
        <v>61.390827000000002</v>
      </c>
      <c r="G1980">
        <v>0</v>
      </c>
      <c r="H1980">
        <v>0</v>
      </c>
      <c r="I1980" t="s">
        <v>34</v>
      </c>
      <c r="J1980" t="s">
        <v>35</v>
      </c>
      <c r="K1980" t="s">
        <v>28</v>
      </c>
      <c r="L1980" t="s">
        <v>28</v>
      </c>
      <c r="M1980" t="s">
        <v>28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33</v>
      </c>
      <c r="T1980">
        <v>0</v>
      </c>
      <c r="W1980">
        <v>181</v>
      </c>
    </row>
    <row r="1981" spans="1:23" x14ac:dyDescent="0.25">
      <c r="A1981" t="s">
        <v>471</v>
      </c>
      <c r="C1981" t="s">
        <v>26</v>
      </c>
      <c r="E1981">
        <v>29</v>
      </c>
      <c r="F1981">
        <v>61.390827000000002</v>
      </c>
      <c r="G1981">
        <v>0.5</v>
      </c>
      <c r="H1981">
        <v>0</v>
      </c>
      <c r="I1981" t="s">
        <v>75</v>
      </c>
      <c r="J1981" t="s">
        <v>41</v>
      </c>
      <c r="K1981" t="s">
        <v>28</v>
      </c>
      <c r="L1981" t="s">
        <v>28</v>
      </c>
      <c r="M1981" t="s">
        <v>28</v>
      </c>
      <c r="N1981">
        <v>0</v>
      </c>
      <c r="O1981">
        <v>0</v>
      </c>
      <c r="P1981">
        <v>0.5</v>
      </c>
      <c r="Q1981">
        <v>0</v>
      </c>
      <c r="R1981">
        <v>0</v>
      </c>
      <c r="S1981">
        <v>33</v>
      </c>
      <c r="T1981">
        <v>0.5</v>
      </c>
      <c r="W1981">
        <v>180</v>
      </c>
    </row>
    <row r="1982" spans="1:23" x14ac:dyDescent="0.25">
      <c r="A1982" t="s">
        <v>471</v>
      </c>
      <c r="C1982" t="s">
        <v>26</v>
      </c>
      <c r="E1982">
        <v>29</v>
      </c>
      <c r="F1982">
        <v>61.390827000000002</v>
      </c>
      <c r="G1982">
        <v>0</v>
      </c>
      <c r="H1982">
        <v>0</v>
      </c>
      <c r="I1982" t="s">
        <v>34</v>
      </c>
      <c r="J1982" t="s">
        <v>41</v>
      </c>
      <c r="K1982" t="s">
        <v>28</v>
      </c>
      <c r="L1982" t="s">
        <v>28</v>
      </c>
      <c r="M1982" t="s">
        <v>28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33</v>
      </c>
      <c r="T1982">
        <v>0</v>
      </c>
      <c r="W1982">
        <v>168</v>
      </c>
    </row>
    <row r="1983" spans="1:23" x14ac:dyDescent="0.25">
      <c r="A1983" t="s">
        <v>471</v>
      </c>
      <c r="C1983" t="s">
        <v>26</v>
      </c>
      <c r="E1983">
        <v>29</v>
      </c>
      <c r="F1983">
        <v>61.390827000000002</v>
      </c>
      <c r="G1983">
        <v>0</v>
      </c>
      <c r="H1983">
        <v>0</v>
      </c>
      <c r="I1983" t="s">
        <v>34</v>
      </c>
      <c r="J1983" t="s">
        <v>41</v>
      </c>
      <c r="K1983" t="s">
        <v>28</v>
      </c>
      <c r="L1983" t="s">
        <v>28</v>
      </c>
      <c r="M1983" t="s">
        <v>28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33</v>
      </c>
      <c r="T1983">
        <v>0</v>
      </c>
      <c r="W1983">
        <v>169</v>
      </c>
    </row>
    <row r="1984" spans="1:23" x14ac:dyDescent="0.25">
      <c r="A1984" t="s">
        <v>471</v>
      </c>
      <c r="C1984" t="s">
        <v>26</v>
      </c>
      <c r="E1984">
        <v>28</v>
      </c>
      <c r="F1984">
        <v>61.390827000000002</v>
      </c>
      <c r="G1984">
        <v>0.5</v>
      </c>
      <c r="H1984">
        <v>0.5</v>
      </c>
      <c r="I1984" t="s">
        <v>31</v>
      </c>
      <c r="J1984" t="s">
        <v>988</v>
      </c>
      <c r="K1984" t="s">
        <v>41</v>
      </c>
      <c r="L1984" t="s">
        <v>28</v>
      </c>
      <c r="M1984" t="s">
        <v>28</v>
      </c>
      <c r="N1984">
        <v>0</v>
      </c>
      <c r="O1984">
        <v>1</v>
      </c>
      <c r="P1984">
        <v>1</v>
      </c>
      <c r="Q1984">
        <v>0.5</v>
      </c>
      <c r="R1984">
        <v>0</v>
      </c>
      <c r="S1984">
        <v>33</v>
      </c>
      <c r="T1984">
        <v>3</v>
      </c>
      <c r="V1984">
        <v>63</v>
      </c>
      <c r="W1984">
        <v>169</v>
      </c>
    </row>
    <row r="1985" spans="1:23" x14ac:dyDescent="0.25">
      <c r="A1985" t="s">
        <v>471</v>
      </c>
      <c r="C1985" t="s">
        <v>26</v>
      </c>
      <c r="E1985">
        <v>28</v>
      </c>
      <c r="F1985">
        <v>61.390827000000002</v>
      </c>
      <c r="G1985">
        <v>0.5</v>
      </c>
      <c r="H1985">
        <v>0</v>
      </c>
      <c r="I1985" t="s">
        <v>52</v>
      </c>
      <c r="J1985" t="s">
        <v>116</v>
      </c>
      <c r="K1985" t="s">
        <v>28</v>
      </c>
      <c r="L1985" t="s">
        <v>28</v>
      </c>
      <c r="M1985" t="s">
        <v>28</v>
      </c>
      <c r="N1985">
        <v>0</v>
      </c>
      <c r="O1985">
        <v>0.5</v>
      </c>
      <c r="P1985">
        <v>0.5</v>
      </c>
      <c r="Q1985">
        <v>0</v>
      </c>
      <c r="R1985">
        <v>0</v>
      </c>
      <c r="S1985">
        <v>33</v>
      </c>
      <c r="T1985">
        <v>1</v>
      </c>
      <c r="V1985">
        <v>63</v>
      </c>
      <c r="W1985">
        <v>155</v>
      </c>
    </row>
    <row r="1986" spans="1:23" x14ac:dyDescent="0.25">
      <c r="A1986" t="s">
        <v>471</v>
      </c>
      <c r="C1986" t="s">
        <v>26</v>
      </c>
      <c r="E1986">
        <v>27</v>
      </c>
      <c r="F1986">
        <v>61.390827000000002</v>
      </c>
      <c r="G1986">
        <v>0</v>
      </c>
      <c r="H1986">
        <v>0</v>
      </c>
      <c r="I1986" t="s">
        <v>34</v>
      </c>
      <c r="J1986" t="s">
        <v>28</v>
      </c>
      <c r="K1986" t="s">
        <v>28</v>
      </c>
      <c r="L1986" t="s">
        <v>28</v>
      </c>
      <c r="M1986" t="s">
        <v>28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33</v>
      </c>
      <c r="T1986">
        <v>0</v>
      </c>
      <c r="V1986">
        <v>63</v>
      </c>
      <c r="W1986">
        <v>139</v>
      </c>
    </row>
    <row r="1987" spans="1:23" x14ac:dyDescent="0.25">
      <c r="A1987" t="s">
        <v>487</v>
      </c>
      <c r="C1987" t="s">
        <v>30</v>
      </c>
      <c r="E1987">
        <v>30</v>
      </c>
      <c r="F1987">
        <v>70.338130000000007</v>
      </c>
      <c r="G1987">
        <v>0</v>
      </c>
      <c r="H1987">
        <v>0</v>
      </c>
      <c r="I1987" t="s">
        <v>34</v>
      </c>
      <c r="J1987" t="s">
        <v>28</v>
      </c>
      <c r="K1987" t="s">
        <v>28</v>
      </c>
      <c r="L1987" t="s">
        <v>28</v>
      </c>
      <c r="M1987" t="s">
        <v>28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23</v>
      </c>
      <c r="T1987">
        <v>0</v>
      </c>
      <c r="W1987">
        <v>186</v>
      </c>
    </row>
    <row r="1988" spans="1:23" x14ac:dyDescent="0.25">
      <c r="A1988" t="s">
        <v>487</v>
      </c>
      <c r="C1988" t="s">
        <v>30</v>
      </c>
      <c r="E1988">
        <v>29</v>
      </c>
      <c r="F1988">
        <v>70.338130000000007</v>
      </c>
      <c r="G1988">
        <v>0</v>
      </c>
      <c r="H1988">
        <v>0</v>
      </c>
      <c r="I1988" t="s">
        <v>34</v>
      </c>
      <c r="J1988" t="s">
        <v>28</v>
      </c>
      <c r="K1988" t="s">
        <v>28</v>
      </c>
      <c r="L1988" t="s">
        <v>28</v>
      </c>
      <c r="M1988" t="s">
        <v>28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23</v>
      </c>
      <c r="T1988">
        <v>0</v>
      </c>
      <c r="W1988">
        <v>190</v>
      </c>
    </row>
    <row r="1989" spans="1:23" x14ac:dyDescent="0.25">
      <c r="A1989" t="s">
        <v>487</v>
      </c>
      <c r="C1989" t="s">
        <v>30</v>
      </c>
      <c r="E1989">
        <v>30</v>
      </c>
      <c r="F1989">
        <v>70.338130000000007</v>
      </c>
      <c r="G1989">
        <v>0</v>
      </c>
      <c r="H1989">
        <v>0</v>
      </c>
      <c r="I1989" t="s">
        <v>34</v>
      </c>
      <c r="J1989" t="s">
        <v>28</v>
      </c>
      <c r="K1989" t="s">
        <v>28</v>
      </c>
      <c r="L1989" t="s">
        <v>28</v>
      </c>
      <c r="M1989" t="s">
        <v>28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23</v>
      </c>
      <c r="T1989">
        <v>0</v>
      </c>
      <c r="W1989">
        <v>187</v>
      </c>
    </row>
    <row r="1990" spans="1:23" x14ac:dyDescent="0.25">
      <c r="A1990" t="s">
        <v>487</v>
      </c>
      <c r="C1990" t="s">
        <v>30</v>
      </c>
      <c r="E1990">
        <v>30</v>
      </c>
      <c r="F1990">
        <v>70.338130000000007</v>
      </c>
      <c r="G1990">
        <v>0</v>
      </c>
      <c r="H1990">
        <v>0</v>
      </c>
      <c r="I1990" t="s">
        <v>34</v>
      </c>
      <c r="J1990" t="s">
        <v>28</v>
      </c>
      <c r="K1990" t="s">
        <v>28</v>
      </c>
      <c r="L1990" t="s">
        <v>28</v>
      </c>
      <c r="M1990" t="s">
        <v>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23</v>
      </c>
      <c r="T1990">
        <v>0</v>
      </c>
    </row>
    <row r="1991" spans="1:23" x14ac:dyDescent="0.25">
      <c r="A1991" t="s">
        <v>487</v>
      </c>
      <c r="C1991" t="s">
        <v>30</v>
      </c>
      <c r="E1991">
        <v>27</v>
      </c>
      <c r="F1991">
        <v>70.338130000000007</v>
      </c>
      <c r="G1991">
        <v>0.5</v>
      </c>
      <c r="H1991">
        <v>0.5</v>
      </c>
      <c r="I1991" t="s">
        <v>441</v>
      </c>
      <c r="J1991" t="s">
        <v>258</v>
      </c>
      <c r="K1991" t="s">
        <v>28</v>
      </c>
      <c r="L1991" t="s">
        <v>28</v>
      </c>
      <c r="M1991" t="s">
        <v>28</v>
      </c>
      <c r="N1991">
        <v>0</v>
      </c>
      <c r="O1991">
        <v>0.5</v>
      </c>
      <c r="P1991">
        <v>0.5</v>
      </c>
      <c r="Q1991">
        <v>0</v>
      </c>
      <c r="R1991">
        <v>0</v>
      </c>
      <c r="S1991">
        <v>23</v>
      </c>
      <c r="T1991">
        <v>1.5</v>
      </c>
      <c r="V1991">
        <v>70</v>
      </c>
      <c r="W1991">
        <v>191</v>
      </c>
    </row>
    <row r="1992" spans="1:23" x14ac:dyDescent="0.25">
      <c r="A1992" t="s">
        <v>487</v>
      </c>
      <c r="C1992" t="s">
        <v>30</v>
      </c>
      <c r="E1992">
        <v>30</v>
      </c>
      <c r="F1992">
        <v>70.338130000000007</v>
      </c>
      <c r="G1992">
        <v>0.5</v>
      </c>
      <c r="H1992">
        <v>0.5</v>
      </c>
      <c r="I1992" t="s">
        <v>441</v>
      </c>
      <c r="J1992" t="s">
        <v>28</v>
      </c>
      <c r="K1992" t="s">
        <v>28</v>
      </c>
      <c r="L1992" t="s">
        <v>28</v>
      </c>
      <c r="M1992" t="s">
        <v>28</v>
      </c>
      <c r="N1992">
        <v>0.5</v>
      </c>
      <c r="O1992">
        <v>0.5</v>
      </c>
      <c r="P1992">
        <v>0</v>
      </c>
      <c r="Q1992">
        <v>0</v>
      </c>
      <c r="R1992">
        <v>0</v>
      </c>
      <c r="S1992">
        <v>23</v>
      </c>
      <c r="T1992">
        <v>1.5</v>
      </c>
      <c r="V1992">
        <v>70</v>
      </c>
      <c r="W1992">
        <v>196</v>
      </c>
    </row>
    <row r="1993" spans="1:23" x14ac:dyDescent="0.25">
      <c r="A1993" t="s">
        <v>487</v>
      </c>
      <c r="C1993" t="s">
        <v>30</v>
      </c>
      <c r="E1993">
        <v>28</v>
      </c>
      <c r="F1993">
        <v>70.338130000000007</v>
      </c>
      <c r="G1993">
        <v>0.5</v>
      </c>
      <c r="H1993">
        <v>0.5</v>
      </c>
      <c r="I1993" t="s">
        <v>441</v>
      </c>
      <c r="J1993" t="s">
        <v>258</v>
      </c>
      <c r="K1993" t="s">
        <v>28</v>
      </c>
      <c r="L1993" t="s">
        <v>28</v>
      </c>
      <c r="M1993" t="s">
        <v>28</v>
      </c>
      <c r="N1993">
        <v>0.5</v>
      </c>
      <c r="O1993">
        <v>0.5</v>
      </c>
      <c r="P1993">
        <v>0.5</v>
      </c>
      <c r="Q1993">
        <v>0</v>
      </c>
      <c r="R1993">
        <v>0</v>
      </c>
      <c r="S1993">
        <v>23</v>
      </c>
      <c r="T1993">
        <v>2</v>
      </c>
      <c r="V1993">
        <v>70</v>
      </c>
      <c r="W1993">
        <v>186</v>
      </c>
    </row>
    <row r="1994" spans="1:23" x14ac:dyDescent="0.25">
      <c r="A1994" t="s">
        <v>487</v>
      </c>
      <c r="C1994" t="s">
        <v>30</v>
      </c>
      <c r="E1994">
        <v>28</v>
      </c>
      <c r="F1994">
        <v>70.338130000000007</v>
      </c>
      <c r="G1994">
        <v>0.5</v>
      </c>
      <c r="H1994">
        <v>0</v>
      </c>
      <c r="I1994" t="s">
        <v>52</v>
      </c>
      <c r="J1994" t="s">
        <v>258</v>
      </c>
      <c r="K1994" t="s">
        <v>28</v>
      </c>
      <c r="L1994" t="s">
        <v>28</v>
      </c>
      <c r="M1994" t="s">
        <v>28</v>
      </c>
      <c r="N1994">
        <v>0</v>
      </c>
      <c r="O1994">
        <v>0</v>
      </c>
      <c r="P1994">
        <v>0.5</v>
      </c>
      <c r="Q1994">
        <v>0</v>
      </c>
      <c r="R1994">
        <v>0</v>
      </c>
      <c r="S1994">
        <v>23</v>
      </c>
      <c r="T1994">
        <v>0.5</v>
      </c>
      <c r="V1994">
        <v>70</v>
      </c>
      <c r="W1994">
        <v>178</v>
      </c>
    </row>
    <row r="1995" spans="1:23" x14ac:dyDescent="0.25">
      <c r="A1995" t="s">
        <v>487</v>
      </c>
      <c r="C1995" t="s">
        <v>30</v>
      </c>
      <c r="E1995">
        <v>29</v>
      </c>
      <c r="F1995">
        <v>70.338130000000007</v>
      </c>
      <c r="G1995">
        <v>0.5</v>
      </c>
      <c r="H1995">
        <v>0</v>
      </c>
      <c r="I1995" t="s">
        <v>441</v>
      </c>
      <c r="J1995" t="s">
        <v>119</v>
      </c>
      <c r="K1995" t="s">
        <v>28</v>
      </c>
      <c r="L1995" t="s">
        <v>28</v>
      </c>
      <c r="M1995" t="s">
        <v>28</v>
      </c>
      <c r="N1995">
        <v>0</v>
      </c>
      <c r="O1995">
        <v>0</v>
      </c>
      <c r="P1995">
        <v>0.5</v>
      </c>
      <c r="Q1995">
        <v>0.5</v>
      </c>
      <c r="R1995">
        <v>0</v>
      </c>
      <c r="S1995">
        <v>23</v>
      </c>
      <c r="T1995">
        <v>1</v>
      </c>
      <c r="V1995">
        <v>69</v>
      </c>
      <c r="W1995">
        <v>172</v>
      </c>
    </row>
    <row r="1996" spans="1:23" x14ac:dyDescent="0.25">
      <c r="A1996" t="s">
        <v>487</v>
      </c>
      <c r="C1996" t="s">
        <v>30</v>
      </c>
      <c r="E1996">
        <v>25</v>
      </c>
      <c r="F1996">
        <v>70.338130000000007</v>
      </c>
      <c r="G1996">
        <v>0.5</v>
      </c>
      <c r="H1996">
        <v>0.5</v>
      </c>
      <c r="I1996" t="s">
        <v>52</v>
      </c>
      <c r="J1996" t="s">
        <v>119</v>
      </c>
      <c r="K1996" t="s">
        <v>28</v>
      </c>
      <c r="L1996" t="s">
        <v>28</v>
      </c>
      <c r="M1996" t="s">
        <v>28</v>
      </c>
      <c r="N1996">
        <v>0</v>
      </c>
      <c r="O1996">
        <v>0.5</v>
      </c>
      <c r="P1996">
        <v>0.5</v>
      </c>
      <c r="Q1996">
        <v>0</v>
      </c>
      <c r="R1996">
        <v>0</v>
      </c>
      <c r="S1996">
        <v>23</v>
      </c>
      <c r="T1996">
        <v>1.5</v>
      </c>
      <c r="V1996">
        <v>69</v>
      </c>
      <c r="W1996">
        <v>168</v>
      </c>
    </row>
    <row r="1997" spans="1:23" x14ac:dyDescent="0.25">
      <c r="A1997" t="s">
        <v>487</v>
      </c>
      <c r="C1997" t="s">
        <v>30</v>
      </c>
      <c r="E1997">
        <v>23</v>
      </c>
      <c r="F1997">
        <v>70.338130000000007</v>
      </c>
      <c r="G1997">
        <v>0.5</v>
      </c>
      <c r="H1997">
        <v>0.5</v>
      </c>
      <c r="I1997" t="s">
        <v>441</v>
      </c>
      <c r="J1997" t="s">
        <v>411</v>
      </c>
      <c r="K1997" t="s">
        <v>119</v>
      </c>
      <c r="L1997" t="s">
        <v>28</v>
      </c>
      <c r="M1997" t="s">
        <v>28</v>
      </c>
      <c r="N1997">
        <v>0.5</v>
      </c>
      <c r="O1997">
        <v>0.5</v>
      </c>
      <c r="P1997">
        <v>0.5</v>
      </c>
      <c r="Q1997">
        <v>0.5</v>
      </c>
      <c r="R1997">
        <v>0</v>
      </c>
      <c r="S1997">
        <v>23</v>
      </c>
      <c r="T1997">
        <v>2.5</v>
      </c>
      <c r="V1997">
        <v>70</v>
      </c>
      <c r="W1997">
        <v>170</v>
      </c>
    </row>
    <row r="1998" spans="1:23" x14ac:dyDescent="0.25">
      <c r="A1998" t="s">
        <v>487</v>
      </c>
      <c r="C1998" t="s">
        <v>30</v>
      </c>
      <c r="E1998">
        <v>25</v>
      </c>
      <c r="F1998">
        <v>70.338130000000007</v>
      </c>
      <c r="G1998">
        <v>0.5</v>
      </c>
      <c r="H1998">
        <v>0.5</v>
      </c>
      <c r="I1998" t="s">
        <v>441</v>
      </c>
      <c r="J1998" t="s">
        <v>258</v>
      </c>
      <c r="K1998" t="s">
        <v>28</v>
      </c>
      <c r="L1998" t="s">
        <v>28</v>
      </c>
      <c r="M1998" t="s">
        <v>28</v>
      </c>
      <c r="N1998">
        <v>0.5</v>
      </c>
      <c r="O1998">
        <v>1</v>
      </c>
      <c r="P1998">
        <v>0.5</v>
      </c>
      <c r="Q1998">
        <v>0.5</v>
      </c>
      <c r="R1998">
        <v>0</v>
      </c>
      <c r="S1998">
        <v>23</v>
      </c>
      <c r="T1998">
        <v>3</v>
      </c>
      <c r="V1998">
        <v>70</v>
      </c>
      <c r="W1998">
        <v>167</v>
      </c>
    </row>
    <row r="1999" spans="1:23" x14ac:dyDescent="0.25">
      <c r="A1999" t="s">
        <v>451</v>
      </c>
      <c r="C1999" t="s">
        <v>30</v>
      </c>
      <c r="E1999">
        <v>29</v>
      </c>
      <c r="F1999">
        <v>72.090350000000001</v>
      </c>
      <c r="G1999">
        <v>0</v>
      </c>
      <c r="H1999">
        <v>0</v>
      </c>
      <c r="I1999" t="s">
        <v>34</v>
      </c>
      <c r="J1999" t="s">
        <v>35</v>
      </c>
      <c r="K1999" t="s">
        <v>28</v>
      </c>
      <c r="L1999" t="s">
        <v>28</v>
      </c>
      <c r="M1999" t="s">
        <v>28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33</v>
      </c>
      <c r="T1999">
        <v>0</v>
      </c>
      <c r="V1999">
        <v>71</v>
      </c>
      <c r="W1999">
        <v>236</v>
      </c>
    </row>
    <row r="2000" spans="1:23" x14ac:dyDescent="0.25">
      <c r="A2000" t="s">
        <v>451</v>
      </c>
      <c r="C2000" t="s">
        <v>30</v>
      </c>
      <c r="E2000">
        <v>30</v>
      </c>
      <c r="F2000">
        <v>72.090350000000001</v>
      </c>
      <c r="G2000">
        <v>0</v>
      </c>
      <c r="H2000">
        <v>0</v>
      </c>
      <c r="I2000" t="s">
        <v>34</v>
      </c>
      <c r="J2000" t="s">
        <v>28</v>
      </c>
      <c r="K2000" t="s">
        <v>28</v>
      </c>
      <c r="L2000" t="s">
        <v>28</v>
      </c>
      <c r="M2000" t="s">
        <v>28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33</v>
      </c>
      <c r="T2000">
        <v>0</v>
      </c>
      <c r="V2000">
        <v>70</v>
      </c>
      <c r="W2000">
        <v>236</v>
      </c>
    </row>
    <row r="2001" spans="1:23" x14ac:dyDescent="0.25">
      <c r="A2001" t="s">
        <v>451</v>
      </c>
      <c r="C2001" t="s">
        <v>30</v>
      </c>
      <c r="E2001">
        <v>29</v>
      </c>
      <c r="F2001">
        <v>72.090350000000001</v>
      </c>
      <c r="G2001">
        <v>0</v>
      </c>
      <c r="H2001">
        <v>0</v>
      </c>
      <c r="I2001" t="s">
        <v>34</v>
      </c>
      <c r="J2001" t="s">
        <v>28</v>
      </c>
      <c r="K2001" t="s">
        <v>28</v>
      </c>
      <c r="L2001" t="s">
        <v>28</v>
      </c>
      <c r="M2001" t="s">
        <v>28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33</v>
      </c>
      <c r="T2001">
        <v>0</v>
      </c>
      <c r="V2001">
        <v>70</v>
      </c>
      <c r="W2001">
        <v>235</v>
      </c>
    </row>
    <row r="2002" spans="1:23" x14ac:dyDescent="0.25">
      <c r="A2002" t="s">
        <v>451</v>
      </c>
      <c r="C2002" t="s">
        <v>30</v>
      </c>
      <c r="E2002">
        <v>30</v>
      </c>
      <c r="F2002">
        <v>72.090350000000001</v>
      </c>
      <c r="G2002">
        <v>0</v>
      </c>
      <c r="H2002">
        <v>0</v>
      </c>
      <c r="I2002" t="s">
        <v>34</v>
      </c>
      <c r="J2002" t="s">
        <v>28</v>
      </c>
      <c r="K2002" t="s">
        <v>28</v>
      </c>
      <c r="L2002" t="s">
        <v>28</v>
      </c>
      <c r="M2002" t="s">
        <v>28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33</v>
      </c>
      <c r="T2002">
        <v>0</v>
      </c>
      <c r="V2002">
        <v>70</v>
      </c>
      <c r="W2002">
        <v>228</v>
      </c>
    </row>
    <row r="2003" spans="1:23" x14ac:dyDescent="0.25">
      <c r="A2003" t="s">
        <v>451</v>
      </c>
      <c r="C2003" t="s">
        <v>30</v>
      </c>
      <c r="E2003">
        <v>30</v>
      </c>
      <c r="F2003">
        <v>72.090350000000001</v>
      </c>
      <c r="G2003">
        <v>0</v>
      </c>
      <c r="H2003">
        <v>0</v>
      </c>
      <c r="I2003" t="s">
        <v>34</v>
      </c>
      <c r="J2003" t="s">
        <v>35</v>
      </c>
      <c r="K2003" t="s">
        <v>28</v>
      </c>
      <c r="L2003" t="s">
        <v>28</v>
      </c>
      <c r="M2003" t="s">
        <v>28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33</v>
      </c>
      <c r="T2003">
        <v>0</v>
      </c>
      <c r="V2003">
        <v>70</v>
      </c>
      <c r="W2003">
        <v>222</v>
      </c>
    </row>
    <row r="2004" spans="1:23" x14ac:dyDescent="0.25">
      <c r="A2004" t="s">
        <v>451</v>
      </c>
      <c r="C2004" t="s">
        <v>30</v>
      </c>
      <c r="E2004">
        <v>30</v>
      </c>
      <c r="F2004">
        <v>72.090350000000001</v>
      </c>
      <c r="G2004">
        <v>0</v>
      </c>
      <c r="H2004">
        <v>0</v>
      </c>
      <c r="I2004" t="s">
        <v>34</v>
      </c>
      <c r="J2004" t="s">
        <v>28</v>
      </c>
      <c r="K2004" t="s">
        <v>28</v>
      </c>
      <c r="L2004" t="s">
        <v>28</v>
      </c>
      <c r="M2004" t="s">
        <v>28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33</v>
      </c>
      <c r="T2004">
        <v>0</v>
      </c>
      <c r="V2004">
        <v>70</v>
      </c>
      <c r="W2004">
        <v>210</v>
      </c>
    </row>
    <row r="2005" spans="1:23" x14ac:dyDescent="0.25">
      <c r="A2005" t="s">
        <v>451</v>
      </c>
      <c r="C2005" t="s">
        <v>30</v>
      </c>
      <c r="E2005">
        <v>29</v>
      </c>
      <c r="F2005">
        <v>72.090350000000001</v>
      </c>
      <c r="G2005">
        <v>0</v>
      </c>
      <c r="H2005">
        <v>0</v>
      </c>
      <c r="I2005" t="s">
        <v>34</v>
      </c>
      <c r="J2005" t="s">
        <v>28</v>
      </c>
      <c r="K2005" t="s">
        <v>28</v>
      </c>
      <c r="L2005" t="s">
        <v>28</v>
      </c>
      <c r="M2005" t="s">
        <v>28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33</v>
      </c>
      <c r="T2005">
        <v>0</v>
      </c>
      <c r="V2005">
        <v>70</v>
      </c>
      <c r="W2005">
        <v>215</v>
      </c>
    </row>
    <row r="2006" spans="1:23" x14ac:dyDescent="0.25">
      <c r="A2006" t="s">
        <v>451</v>
      </c>
      <c r="C2006" t="s">
        <v>30</v>
      </c>
      <c r="E2006">
        <v>29</v>
      </c>
      <c r="F2006">
        <v>72.090350000000001</v>
      </c>
      <c r="G2006">
        <v>0</v>
      </c>
      <c r="H2006">
        <v>0</v>
      </c>
      <c r="I2006" t="s">
        <v>34</v>
      </c>
      <c r="J2006" t="s">
        <v>28</v>
      </c>
      <c r="K2006" t="s">
        <v>28</v>
      </c>
      <c r="L2006" t="s">
        <v>28</v>
      </c>
      <c r="M2006" t="s">
        <v>28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33</v>
      </c>
      <c r="T2006">
        <v>0</v>
      </c>
      <c r="V2006">
        <v>70</v>
      </c>
      <c r="W2006">
        <v>215</v>
      </c>
    </row>
    <row r="2007" spans="1:23" x14ac:dyDescent="0.25">
      <c r="A2007" t="s">
        <v>578</v>
      </c>
      <c r="C2007" t="s">
        <v>30</v>
      </c>
      <c r="E2007">
        <v>30</v>
      </c>
      <c r="F2007">
        <v>88.490074000000007</v>
      </c>
      <c r="G2007">
        <v>0</v>
      </c>
      <c r="H2007">
        <v>0</v>
      </c>
      <c r="I2007" t="s">
        <v>34</v>
      </c>
      <c r="J2007" t="s">
        <v>28</v>
      </c>
      <c r="K2007" t="s">
        <v>28</v>
      </c>
      <c r="L2007" t="s">
        <v>28</v>
      </c>
      <c r="M2007" t="s">
        <v>28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22</v>
      </c>
      <c r="T2007">
        <v>0</v>
      </c>
      <c r="V2007">
        <v>66</v>
      </c>
      <c r="W2007">
        <v>142</v>
      </c>
    </row>
    <row r="2008" spans="1:23" x14ac:dyDescent="0.25">
      <c r="A2008" t="s">
        <v>578</v>
      </c>
      <c r="C2008" t="s">
        <v>30</v>
      </c>
      <c r="E2008">
        <v>29</v>
      </c>
      <c r="F2008">
        <v>88.490074000000007</v>
      </c>
      <c r="G2008">
        <v>0</v>
      </c>
      <c r="H2008">
        <v>0</v>
      </c>
      <c r="I2008" t="s">
        <v>34</v>
      </c>
      <c r="J2008" t="s">
        <v>28</v>
      </c>
      <c r="K2008" t="s">
        <v>28</v>
      </c>
      <c r="L2008" t="s">
        <v>28</v>
      </c>
      <c r="M2008" t="s">
        <v>28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22</v>
      </c>
      <c r="T2008">
        <v>0</v>
      </c>
      <c r="V2008">
        <v>67</v>
      </c>
      <c r="W2008">
        <v>141</v>
      </c>
    </row>
    <row r="2009" spans="1:23" x14ac:dyDescent="0.25">
      <c r="A2009" t="s">
        <v>578</v>
      </c>
      <c r="C2009" t="s">
        <v>30</v>
      </c>
      <c r="E2009">
        <v>28</v>
      </c>
      <c r="F2009">
        <v>88.490074000000007</v>
      </c>
      <c r="G2009">
        <v>0.5</v>
      </c>
      <c r="H2009">
        <v>0.5</v>
      </c>
      <c r="I2009" t="s">
        <v>52</v>
      </c>
      <c r="J2009" t="s">
        <v>28</v>
      </c>
      <c r="K2009" t="s">
        <v>28</v>
      </c>
      <c r="L2009" t="s">
        <v>28</v>
      </c>
      <c r="M2009" t="s">
        <v>28</v>
      </c>
      <c r="N2009">
        <v>0.5</v>
      </c>
      <c r="O2009">
        <v>0.5</v>
      </c>
      <c r="P2009">
        <v>0.5</v>
      </c>
      <c r="Q2009">
        <v>0.5</v>
      </c>
      <c r="R2009">
        <v>0</v>
      </c>
      <c r="S2009">
        <v>22</v>
      </c>
      <c r="T2009">
        <v>2.5</v>
      </c>
      <c r="V2009">
        <v>65</v>
      </c>
      <c r="W2009">
        <v>129</v>
      </c>
    </row>
    <row r="2010" spans="1:23" x14ac:dyDescent="0.25">
      <c r="A2010" t="s">
        <v>578</v>
      </c>
      <c r="C2010" t="s">
        <v>30</v>
      </c>
      <c r="E2010">
        <v>29</v>
      </c>
      <c r="F2010">
        <v>88.490074000000007</v>
      </c>
      <c r="G2010">
        <v>0.5</v>
      </c>
      <c r="H2010">
        <v>0.5</v>
      </c>
      <c r="I2010" t="s">
        <v>52</v>
      </c>
      <c r="J2010" t="s">
        <v>28</v>
      </c>
      <c r="K2010" t="s">
        <v>28</v>
      </c>
      <c r="L2010" t="s">
        <v>28</v>
      </c>
      <c r="M2010" t="s">
        <v>28</v>
      </c>
      <c r="N2010">
        <v>0.5</v>
      </c>
      <c r="O2010">
        <v>0.5</v>
      </c>
      <c r="P2010">
        <v>0.5</v>
      </c>
      <c r="Q2010">
        <v>0.5</v>
      </c>
      <c r="R2010">
        <v>1</v>
      </c>
      <c r="S2010">
        <v>22</v>
      </c>
      <c r="T2010">
        <v>3.5</v>
      </c>
    </row>
    <row r="2011" spans="1:23" x14ac:dyDescent="0.25">
      <c r="A2011" t="s">
        <v>578</v>
      </c>
      <c r="C2011" t="s">
        <v>30</v>
      </c>
      <c r="E2011">
        <v>26</v>
      </c>
      <c r="F2011">
        <v>88.490074000000007</v>
      </c>
      <c r="G2011">
        <v>1</v>
      </c>
      <c r="H2011">
        <v>2</v>
      </c>
      <c r="I2011" t="s">
        <v>27</v>
      </c>
      <c r="J2011" t="s">
        <v>41</v>
      </c>
      <c r="K2011" t="s">
        <v>28</v>
      </c>
      <c r="L2011" t="s">
        <v>28</v>
      </c>
      <c r="M2011" t="s">
        <v>28</v>
      </c>
      <c r="N2011">
        <v>2</v>
      </c>
      <c r="O2011">
        <v>0.5</v>
      </c>
      <c r="P2011">
        <v>1</v>
      </c>
      <c r="Q2011">
        <v>1</v>
      </c>
      <c r="R2011">
        <v>0</v>
      </c>
      <c r="S2011">
        <v>22</v>
      </c>
      <c r="T2011">
        <v>6.5</v>
      </c>
      <c r="W2011">
        <v>114</v>
      </c>
    </row>
    <row r="2012" spans="1:23" x14ac:dyDescent="0.25">
      <c r="A2012" t="s">
        <v>689</v>
      </c>
      <c r="C2012" t="s">
        <v>30</v>
      </c>
      <c r="E2012">
        <v>30</v>
      </c>
      <c r="F2012">
        <v>65.185485999999997</v>
      </c>
      <c r="G2012">
        <v>0</v>
      </c>
      <c r="H2012">
        <v>0</v>
      </c>
      <c r="I2012" t="s">
        <v>34</v>
      </c>
      <c r="J2012" t="s">
        <v>35</v>
      </c>
      <c r="K2012" t="s">
        <v>28</v>
      </c>
      <c r="L2012" t="s">
        <v>28</v>
      </c>
      <c r="M2012" t="s">
        <v>28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33</v>
      </c>
      <c r="T2012">
        <v>0</v>
      </c>
      <c r="V2012">
        <v>71</v>
      </c>
      <c r="W2012">
        <v>274</v>
      </c>
    </row>
    <row r="2013" spans="1:23" x14ac:dyDescent="0.25">
      <c r="A2013" t="s">
        <v>1032</v>
      </c>
      <c r="C2013" t="s">
        <v>26</v>
      </c>
      <c r="E2013">
        <v>27</v>
      </c>
      <c r="F2013">
        <v>73.264885000000007</v>
      </c>
      <c r="G2013">
        <v>0</v>
      </c>
      <c r="H2013">
        <v>0</v>
      </c>
      <c r="I2013" t="s">
        <v>34</v>
      </c>
      <c r="J2013" t="s">
        <v>28</v>
      </c>
      <c r="K2013" t="s">
        <v>28</v>
      </c>
      <c r="L2013" t="s">
        <v>28</v>
      </c>
      <c r="M2013" t="s">
        <v>28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33</v>
      </c>
      <c r="T2013">
        <v>0</v>
      </c>
      <c r="V2013">
        <v>62</v>
      </c>
      <c r="W2013">
        <v>125</v>
      </c>
    </row>
    <row r="2014" spans="1:23" x14ac:dyDescent="0.25">
      <c r="A2014" t="s">
        <v>1032</v>
      </c>
      <c r="C2014" t="s">
        <v>26</v>
      </c>
      <c r="E2014">
        <v>29</v>
      </c>
      <c r="F2014">
        <v>73.264885000000007</v>
      </c>
      <c r="G2014">
        <v>0</v>
      </c>
      <c r="H2014">
        <v>0</v>
      </c>
      <c r="I2014" t="s">
        <v>34</v>
      </c>
      <c r="J2014" t="s">
        <v>38</v>
      </c>
      <c r="K2014" t="s">
        <v>28</v>
      </c>
      <c r="L2014" t="s">
        <v>28</v>
      </c>
      <c r="M2014" t="s">
        <v>28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33</v>
      </c>
      <c r="T2014">
        <v>0</v>
      </c>
      <c r="V2014">
        <v>61</v>
      </c>
      <c r="W2014">
        <v>125</v>
      </c>
    </row>
    <row r="2015" spans="1:23" x14ac:dyDescent="0.25">
      <c r="A2015" t="s">
        <v>1127</v>
      </c>
      <c r="C2015" t="s">
        <v>30</v>
      </c>
      <c r="E2015">
        <v>30</v>
      </c>
      <c r="F2015">
        <v>74.778914999999998</v>
      </c>
      <c r="G2015">
        <v>0</v>
      </c>
      <c r="H2015">
        <v>0</v>
      </c>
      <c r="I2015" t="s">
        <v>34</v>
      </c>
      <c r="J2015" t="s">
        <v>28</v>
      </c>
      <c r="K2015" t="s">
        <v>28</v>
      </c>
      <c r="L2015" t="s">
        <v>28</v>
      </c>
      <c r="M2015" t="s">
        <v>28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34</v>
      </c>
      <c r="T2015">
        <v>0</v>
      </c>
      <c r="V2015">
        <v>72</v>
      </c>
      <c r="W2015">
        <v>204</v>
      </c>
    </row>
    <row r="2016" spans="1:23" x14ac:dyDescent="0.25">
      <c r="A2016" t="s">
        <v>1127</v>
      </c>
      <c r="C2016" t="s">
        <v>30</v>
      </c>
      <c r="E2016">
        <v>29</v>
      </c>
      <c r="F2016">
        <v>74.778914999999998</v>
      </c>
      <c r="G2016">
        <v>0</v>
      </c>
      <c r="H2016">
        <v>0</v>
      </c>
      <c r="I2016" t="s">
        <v>34</v>
      </c>
      <c r="J2016" t="s">
        <v>42</v>
      </c>
      <c r="K2016" t="s">
        <v>28</v>
      </c>
      <c r="L2016" t="s">
        <v>28</v>
      </c>
      <c r="M2016" t="s">
        <v>28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34</v>
      </c>
      <c r="T2016">
        <v>0</v>
      </c>
      <c r="V2016">
        <v>72</v>
      </c>
      <c r="W2016">
        <v>174</v>
      </c>
    </row>
    <row r="2017" spans="1:23" x14ac:dyDescent="0.25">
      <c r="A2017" t="s">
        <v>400</v>
      </c>
      <c r="C2017" t="s">
        <v>30</v>
      </c>
      <c r="E2017">
        <v>26</v>
      </c>
      <c r="F2017">
        <v>74.058859999999996</v>
      </c>
      <c r="G2017">
        <v>0</v>
      </c>
      <c r="H2017">
        <v>0</v>
      </c>
      <c r="I2017" t="s">
        <v>34</v>
      </c>
      <c r="J2017" t="s">
        <v>28</v>
      </c>
      <c r="K2017" t="s">
        <v>28</v>
      </c>
      <c r="L2017" t="s">
        <v>28</v>
      </c>
      <c r="M2017" t="s">
        <v>28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33</v>
      </c>
      <c r="T2017">
        <v>0</v>
      </c>
      <c r="V2017">
        <v>66</v>
      </c>
      <c r="W2017">
        <v>193</v>
      </c>
    </row>
    <row r="2018" spans="1:23" x14ac:dyDescent="0.25">
      <c r="A2018" t="s">
        <v>400</v>
      </c>
      <c r="C2018" t="s">
        <v>30</v>
      </c>
      <c r="E2018">
        <v>27</v>
      </c>
      <c r="F2018">
        <v>74.058859999999996</v>
      </c>
      <c r="G2018">
        <v>0</v>
      </c>
      <c r="H2018">
        <v>0</v>
      </c>
      <c r="I2018" t="s">
        <v>34</v>
      </c>
      <c r="J2018" t="s">
        <v>28</v>
      </c>
      <c r="K2018" t="s">
        <v>28</v>
      </c>
      <c r="L2018" t="s">
        <v>28</v>
      </c>
      <c r="M2018" t="s">
        <v>28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33</v>
      </c>
      <c r="T2018">
        <v>0</v>
      </c>
      <c r="V2018">
        <v>64</v>
      </c>
      <c r="W2018">
        <v>185</v>
      </c>
    </row>
    <row r="2019" spans="1:23" x14ac:dyDescent="0.25">
      <c r="A2019" t="s">
        <v>400</v>
      </c>
      <c r="C2019" t="s">
        <v>30</v>
      </c>
      <c r="E2019">
        <v>28</v>
      </c>
      <c r="F2019">
        <v>74.058859999999996</v>
      </c>
      <c r="G2019">
        <v>0</v>
      </c>
      <c r="H2019">
        <v>0</v>
      </c>
      <c r="I2019" t="s">
        <v>34</v>
      </c>
      <c r="J2019" t="s">
        <v>28</v>
      </c>
      <c r="K2019" t="s">
        <v>28</v>
      </c>
      <c r="L2019" t="s">
        <v>28</v>
      </c>
      <c r="M2019" t="s">
        <v>28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33</v>
      </c>
      <c r="T2019">
        <v>0</v>
      </c>
      <c r="V2019">
        <v>65</v>
      </c>
      <c r="W2019">
        <v>186</v>
      </c>
    </row>
    <row r="2020" spans="1:23" x14ac:dyDescent="0.25">
      <c r="A2020" t="s">
        <v>400</v>
      </c>
      <c r="C2020" t="s">
        <v>30</v>
      </c>
      <c r="E2020">
        <v>30</v>
      </c>
      <c r="F2020">
        <v>74.058859999999996</v>
      </c>
      <c r="G2020">
        <v>0</v>
      </c>
      <c r="H2020">
        <v>0</v>
      </c>
      <c r="I2020" t="s">
        <v>34</v>
      </c>
      <c r="J2020" t="s">
        <v>28</v>
      </c>
      <c r="K2020" t="s">
        <v>28</v>
      </c>
      <c r="L2020" t="s">
        <v>28</v>
      </c>
      <c r="M2020" t="s">
        <v>28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33</v>
      </c>
      <c r="T2020">
        <v>0</v>
      </c>
      <c r="V2020">
        <v>65</v>
      </c>
      <c r="W2020">
        <v>176</v>
      </c>
    </row>
    <row r="2021" spans="1:23" x14ac:dyDescent="0.25">
      <c r="A2021" t="s">
        <v>400</v>
      </c>
      <c r="C2021" t="s">
        <v>30</v>
      </c>
      <c r="E2021">
        <v>30</v>
      </c>
      <c r="F2021">
        <v>74.058859999999996</v>
      </c>
      <c r="G2021">
        <v>0</v>
      </c>
      <c r="H2021">
        <v>0</v>
      </c>
      <c r="I2021" t="s">
        <v>34</v>
      </c>
      <c r="J2021" t="s">
        <v>28</v>
      </c>
      <c r="K2021" t="s">
        <v>28</v>
      </c>
      <c r="L2021" t="s">
        <v>28</v>
      </c>
      <c r="M2021" t="s">
        <v>28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33</v>
      </c>
      <c r="T2021">
        <v>0</v>
      </c>
      <c r="V2021">
        <v>63</v>
      </c>
      <c r="W2021">
        <v>172</v>
      </c>
    </row>
    <row r="2022" spans="1:23" x14ac:dyDescent="0.25">
      <c r="A2022" t="s">
        <v>400</v>
      </c>
      <c r="C2022" t="s">
        <v>30</v>
      </c>
      <c r="E2022">
        <v>27</v>
      </c>
      <c r="F2022">
        <v>74.058859999999996</v>
      </c>
      <c r="G2022">
        <v>0</v>
      </c>
      <c r="H2022">
        <v>0</v>
      </c>
      <c r="I2022" t="s">
        <v>34</v>
      </c>
      <c r="J2022" t="s">
        <v>28</v>
      </c>
      <c r="K2022" t="s">
        <v>28</v>
      </c>
      <c r="L2022" t="s">
        <v>28</v>
      </c>
      <c r="M2022" t="s">
        <v>28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33</v>
      </c>
      <c r="T2022">
        <v>0</v>
      </c>
      <c r="V2022">
        <v>64</v>
      </c>
      <c r="W2022">
        <v>176</v>
      </c>
    </row>
    <row r="2023" spans="1:23" x14ac:dyDescent="0.25">
      <c r="A2023" t="s">
        <v>400</v>
      </c>
      <c r="C2023" t="s">
        <v>30</v>
      </c>
      <c r="E2023">
        <v>30</v>
      </c>
      <c r="F2023">
        <v>74.058859999999996</v>
      </c>
      <c r="G2023">
        <v>0</v>
      </c>
      <c r="H2023">
        <v>0</v>
      </c>
      <c r="I2023" t="s">
        <v>34</v>
      </c>
      <c r="J2023" t="s">
        <v>28</v>
      </c>
      <c r="K2023" t="s">
        <v>28</v>
      </c>
      <c r="L2023" t="s">
        <v>28</v>
      </c>
      <c r="M2023" t="s">
        <v>28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33</v>
      </c>
      <c r="T2023">
        <v>0</v>
      </c>
      <c r="V2023">
        <v>63</v>
      </c>
      <c r="W2023">
        <v>181</v>
      </c>
    </row>
    <row r="2024" spans="1:23" x14ac:dyDescent="0.25">
      <c r="A2024" t="s">
        <v>400</v>
      </c>
      <c r="C2024" t="s">
        <v>30</v>
      </c>
      <c r="E2024">
        <v>30</v>
      </c>
      <c r="F2024">
        <v>74.058859999999996</v>
      </c>
      <c r="G2024">
        <v>0</v>
      </c>
      <c r="H2024">
        <v>0</v>
      </c>
      <c r="I2024" t="s">
        <v>34</v>
      </c>
      <c r="J2024" t="s">
        <v>28</v>
      </c>
      <c r="K2024" t="s">
        <v>28</v>
      </c>
      <c r="L2024" t="s">
        <v>28</v>
      </c>
      <c r="M2024" t="s">
        <v>28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33</v>
      </c>
      <c r="T2024">
        <v>0</v>
      </c>
      <c r="V2024">
        <v>64</v>
      </c>
      <c r="W2024">
        <v>172</v>
      </c>
    </row>
    <row r="2025" spans="1:23" x14ac:dyDescent="0.25">
      <c r="A2025" t="s">
        <v>400</v>
      </c>
      <c r="C2025" t="s">
        <v>30</v>
      </c>
      <c r="E2025">
        <v>28</v>
      </c>
      <c r="F2025">
        <v>74.058859999999996</v>
      </c>
      <c r="G2025">
        <v>0</v>
      </c>
      <c r="H2025">
        <v>0</v>
      </c>
      <c r="I2025" t="s">
        <v>34</v>
      </c>
      <c r="J2025" t="s">
        <v>28</v>
      </c>
      <c r="K2025" t="s">
        <v>28</v>
      </c>
      <c r="L2025" t="s">
        <v>28</v>
      </c>
      <c r="M2025" t="s">
        <v>28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33</v>
      </c>
      <c r="T2025">
        <v>0</v>
      </c>
      <c r="V2025">
        <v>64</v>
      </c>
      <c r="W2025">
        <v>175</v>
      </c>
    </row>
    <row r="2026" spans="1:23" x14ac:dyDescent="0.25">
      <c r="A2026" t="s">
        <v>400</v>
      </c>
      <c r="C2026" t="s">
        <v>30</v>
      </c>
      <c r="E2026">
        <v>30</v>
      </c>
      <c r="F2026">
        <v>74.058859999999996</v>
      </c>
      <c r="G2026">
        <v>0</v>
      </c>
      <c r="H2026">
        <v>0</v>
      </c>
      <c r="I2026" t="s">
        <v>34</v>
      </c>
      <c r="J2026" t="s">
        <v>88</v>
      </c>
      <c r="K2026" t="s">
        <v>28</v>
      </c>
      <c r="L2026" t="s">
        <v>28</v>
      </c>
      <c r="M2026" t="s">
        <v>28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33</v>
      </c>
      <c r="T2026">
        <v>0</v>
      </c>
      <c r="V2026">
        <v>64</v>
      </c>
      <c r="W2026">
        <v>177</v>
      </c>
    </row>
    <row r="2027" spans="1:23" x14ac:dyDescent="0.25">
      <c r="A2027" t="s">
        <v>400</v>
      </c>
      <c r="C2027" t="s">
        <v>30</v>
      </c>
      <c r="E2027">
        <v>29</v>
      </c>
      <c r="F2027">
        <v>74.058859999999996</v>
      </c>
      <c r="G2027">
        <v>0</v>
      </c>
      <c r="H2027">
        <v>0</v>
      </c>
      <c r="I2027" t="s">
        <v>34</v>
      </c>
      <c r="J2027" t="s">
        <v>28</v>
      </c>
      <c r="K2027" t="s">
        <v>28</v>
      </c>
      <c r="L2027" t="s">
        <v>28</v>
      </c>
      <c r="M2027" t="s">
        <v>28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33</v>
      </c>
      <c r="T2027">
        <v>0</v>
      </c>
      <c r="V2027">
        <v>64</v>
      </c>
      <c r="W2027">
        <v>184</v>
      </c>
    </row>
    <row r="2028" spans="1:23" x14ac:dyDescent="0.25">
      <c r="A2028" t="s">
        <v>400</v>
      </c>
      <c r="C2028" t="s">
        <v>30</v>
      </c>
      <c r="E2028">
        <v>30</v>
      </c>
      <c r="F2028">
        <v>74.058859999999996</v>
      </c>
      <c r="G2028">
        <v>0</v>
      </c>
      <c r="H2028">
        <v>0</v>
      </c>
      <c r="I2028" t="s">
        <v>34</v>
      </c>
      <c r="J2028" t="s">
        <v>96</v>
      </c>
      <c r="K2028" t="s">
        <v>28</v>
      </c>
      <c r="L2028" t="s">
        <v>28</v>
      </c>
      <c r="M2028" t="s">
        <v>28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33</v>
      </c>
      <c r="T2028">
        <v>0</v>
      </c>
      <c r="V2028">
        <v>64</v>
      </c>
      <c r="W2028">
        <v>180</v>
      </c>
    </row>
    <row r="2029" spans="1:23" x14ac:dyDescent="0.25">
      <c r="A2029" t="s">
        <v>528</v>
      </c>
      <c r="C2029" t="s">
        <v>26</v>
      </c>
      <c r="E2029">
        <v>28</v>
      </c>
      <c r="F2029">
        <v>76.435320000000004</v>
      </c>
      <c r="G2029">
        <v>1</v>
      </c>
      <c r="H2029">
        <v>0.5</v>
      </c>
      <c r="I2029" t="s">
        <v>27</v>
      </c>
      <c r="J2029" t="s">
        <v>28</v>
      </c>
      <c r="K2029" t="s">
        <v>28</v>
      </c>
      <c r="L2029" t="s">
        <v>28</v>
      </c>
      <c r="M2029" t="s">
        <v>28</v>
      </c>
      <c r="N2029">
        <v>1</v>
      </c>
      <c r="O2029">
        <v>1</v>
      </c>
      <c r="P2029">
        <v>0.5</v>
      </c>
      <c r="Q2029">
        <v>1</v>
      </c>
      <c r="R2029">
        <v>0</v>
      </c>
      <c r="S2029">
        <v>24</v>
      </c>
      <c r="T2029">
        <v>4</v>
      </c>
      <c r="V2029">
        <v>63</v>
      </c>
      <c r="W2029">
        <v>127</v>
      </c>
    </row>
    <row r="2030" spans="1:23" x14ac:dyDescent="0.25">
      <c r="A2030" t="s">
        <v>528</v>
      </c>
      <c r="C2030" t="s">
        <v>26</v>
      </c>
      <c r="E2030">
        <v>23</v>
      </c>
      <c r="F2030">
        <v>76.435320000000004</v>
      </c>
      <c r="G2030">
        <v>1</v>
      </c>
      <c r="H2030">
        <v>1</v>
      </c>
      <c r="I2030" t="s">
        <v>27</v>
      </c>
      <c r="J2030" t="s">
        <v>41</v>
      </c>
      <c r="K2030" t="s">
        <v>28</v>
      </c>
      <c r="L2030" t="s">
        <v>28</v>
      </c>
      <c r="M2030" t="s">
        <v>28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24</v>
      </c>
      <c r="T2030">
        <v>5</v>
      </c>
      <c r="V2030">
        <v>64</v>
      </c>
      <c r="W2030">
        <v>117</v>
      </c>
    </row>
    <row r="2031" spans="1:23" x14ac:dyDescent="0.25">
      <c r="A2031" t="s">
        <v>528</v>
      </c>
      <c r="C2031" t="s">
        <v>26</v>
      </c>
      <c r="E2031">
        <v>21</v>
      </c>
      <c r="F2031">
        <v>76.435320000000004</v>
      </c>
      <c r="G2031">
        <v>1</v>
      </c>
      <c r="H2031">
        <v>1</v>
      </c>
      <c r="I2031" t="s">
        <v>27</v>
      </c>
      <c r="J2031" t="s">
        <v>28</v>
      </c>
      <c r="K2031" t="s">
        <v>28</v>
      </c>
      <c r="L2031" t="s">
        <v>28</v>
      </c>
      <c r="M2031" t="s">
        <v>28</v>
      </c>
      <c r="N2031">
        <v>2</v>
      </c>
      <c r="O2031">
        <v>1</v>
      </c>
      <c r="P2031">
        <v>2</v>
      </c>
      <c r="Q2031">
        <v>2</v>
      </c>
      <c r="R2031">
        <v>1</v>
      </c>
      <c r="S2031">
        <v>24</v>
      </c>
      <c r="T2031">
        <v>9</v>
      </c>
      <c r="V2031">
        <v>63</v>
      </c>
      <c r="W2031">
        <v>131</v>
      </c>
    </row>
    <row r="2032" spans="1:23" x14ac:dyDescent="0.25">
      <c r="A2032" t="s">
        <v>528</v>
      </c>
      <c r="C2032" t="s">
        <v>26</v>
      </c>
      <c r="E2032">
        <v>12</v>
      </c>
      <c r="F2032">
        <v>76.435320000000004</v>
      </c>
      <c r="G2032">
        <v>2</v>
      </c>
      <c r="H2032">
        <v>2</v>
      </c>
      <c r="I2032" t="s">
        <v>27</v>
      </c>
      <c r="J2032" t="s">
        <v>44</v>
      </c>
      <c r="K2032" t="s">
        <v>41</v>
      </c>
      <c r="L2032" t="s">
        <v>28</v>
      </c>
      <c r="M2032" t="s">
        <v>28</v>
      </c>
      <c r="N2032">
        <v>1</v>
      </c>
      <c r="O2032">
        <v>2</v>
      </c>
      <c r="P2032">
        <v>2</v>
      </c>
      <c r="Q2032">
        <v>2</v>
      </c>
      <c r="R2032">
        <v>2</v>
      </c>
      <c r="S2032">
        <v>24</v>
      </c>
      <c r="T2032">
        <v>11</v>
      </c>
      <c r="V2032">
        <v>62</v>
      </c>
      <c r="W2032">
        <v>138</v>
      </c>
    </row>
    <row r="2033" spans="1:23" x14ac:dyDescent="0.25">
      <c r="A2033" t="s">
        <v>1172</v>
      </c>
      <c r="C2033" t="s">
        <v>30</v>
      </c>
      <c r="E2033">
        <v>30</v>
      </c>
      <c r="F2033">
        <v>50.590007999999997</v>
      </c>
      <c r="G2033">
        <v>0</v>
      </c>
      <c r="H2033">
        <v>0</v>
      </c>
      <c r="I2033" t="s">
        <v>34</v>
      </c>
      <c r="J2033" t="s">
        <v>42</v>
      </c>
      <c r="K2033" t="s">
        <v>28</v>
      </c>
      <c r="L2033" t="s">
        <v>28</v>
      </c>
      <c r="M2033" t="s">
        <v>28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33</v>
      </c>
      <c r="T2033">
        <v>0</v>
      </c>
      <c r="V2033">
        <v>68</v>
      </c>
      <c r="W2033">
        <v>200</v>
      </c>
    </row>
    <row r="2034" spans="1:23" x14ac:dyDescent="0.25">
      <c r="A2034" t="s">
        <v>1172</v>
      </c>
      <c r="C2034" t="s">
        <v>30</v>
      </c>
      <c r="E2034">
        <v>30</v>
      </c>
      <c r="F2034">
        <v>50.590007999999997</v>
      </c>
      <c r="G2034">
        <v>0</v>
      </c>
      <c r="H2034">
        <v>0</v>
      </c>
      <c r="I2034" t="s">
        <v>34</v>
      </c>
      <c r="J2034" t="s">
        <v>28</v>
      </c>
      <c r="K2034" t="s">
        <v>28</v>
      </c>
      <c r="L2034" t="s">
        <v>28</v>
      </c>
      <c r="M2034" t="s">
        <v>28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33</v>
      </c>
      <c r="T2034">
        <v>0</v>
      </c>
      <c r="V2034">
        <v>68</v>
      </c>
      <c r="W2034">
        <v>218</v>
      </c>
    </row>
    <row r="2035" spans="1:23" x14ac:dyDescent="0.25">
      <c r="A2035" t="s">
        <v>1172</v>
      </c>
      <c r="C2035" t="s">
        <v>30</v>
      </c>
      <c r="E2035">
        <v>28</v>
      </c>
      <c r="F2035">
        <v>50.590007999999997</v>
      </c>
      <c r="G2035">
        <v>0</v>
      </c>
      <c r="H2035">
        <v>0</v>
      </c>
      <c r="I2035" t="s">
        <v>34</v>
      </c>
      <c r="J2035" t="s">
        <v>35</v>
      </c>
      <c r="K2035" t="s">
        <v>28</v>
      </c>
      <c r="L2035" t="s">
        <v>28</v>
      </c>
      <c r="M2035" t="s">
        <v>28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33</v>
      </c>
      <c r="T2035">
        <v>0</v>
      </c>
    </row>
    <row r="2036" spans="1:23" x14ac:dyDescent="0.25">
      <c r="A2036" t="s">
        <v>1172</v>
      </c>
      <c r="C2036" t="s">
        <v>30</v>
      </c>
      <c r="E2036">
        <v>28</v>
      </c>
      <c r="F2036">
        <v>50.590007999999997</v>
      </c>
      <c r="G2036">
        <v>0</v>
      </c>
      <c r="H2036">
        <v>0</v>
      </c>
      <c r="I2036" t="s">
        <v>34</v>
      </c>
      <c r="J2036" t="s">
        <v>35</v>
      </c>
      <c r="K2036" t="s">
        <v>28</v>
      </c>
      <c r="L2036" t="s">
        <v>28</v>
      </c>
      <c r="M2036" t="s">
        <v>28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33</v>
      </c>
      <c r="T2036">
        <v>0</v>
      </c>
      <c r="V2036">
        <v>68</v>
      </c>
      <c r="W2036">
        <v>248</v>
      </c>
    </row>
    <row r="2037" spans="1:23" x14ac:dyDescent="0.25">
      <c r="A2037" t="s">
        <v>857</v>
      </c>
      <c r="C2037" t="s">
        <v>30</v>
      </c>
      <c r="E2037">
        <v>26</v>
      </c>
      <c r="F2037">
        <v>82.819984000000005</v>
      </c>
      <c r="G2037">
        <v>0.5</v>
      </c>
      <c r="H2037">
        <v>0</v>
      </c>
      <c r="I2037" t="s">
        <v>27</v>
      </c>
      <c r="J2037" t="s">
        <v>28</v>
      </c>
      <c r="K2037" t="s">
        <v>28</v>
      </c>
      <c r="L2037" t="s">
        <v>28</v>
      </c>
      <c r="M2037" t="s">
        <v>28</v>
      </c>
      <c r="N2037">
        <v>0.5</v>
      </c>
      <c r="O2037">
        <v>0.5</v>
      </c>
      <c r="P2037">
        <v>0.5</v>
      </c>
      <c r="Q2037">
        <v>1</v>
      </c>
      <c r="R2037">
        <v>0</v>
      </c>
      <c r="S2037">
        <v>34</v>
      </c>
      <c r="T2037">
        <v>2.5</v>
      </c>
      <c r="V2037">
        <v>66</v>
      </c>
      <c r="W2037">
        <v>156</v>
      </c>
    </row>
    <row r="2038" spans="1:23" x14ac:dyDescent="0.25">
      <c r="A2038" t="s">
        <v>857</v>
      </c>
      <c r="C2038" t="s">
        <v>30</v>
      </c>
      <c r="E2038">
        <v>28</v>
      </c>
      <c r="F2038">
        <v>82.819984000000005</v>
      </c>
      <c r="G2038">
        <v>0.5</v>
      </c>
      <c r="H2038">
        <v>0.5</v>
      </c>
      <c r="I2038" t="s">
        <v>27</v>
      </c>
      <c r="J2038" t="s">
        <v>28</v>
      </c>
      <c r="K2038" t="s">
        <v>28</v>
      </c>
      <c r="L2038" t="s">
        <v>28</v>
      </c>
      <c r="M2038" t="s">
        <v>28</v>
      </c>
      <c r="N2038">
        <v>0.5</v>
      </c>
      <c r="O2038">
        <v>1</v>
      </c>
      <c r="P2038">
        <v>0.5</v>
      </c>
      <c r="Q2038">
        <v>0.5</v>
      </c>
      <c r="R2038">
        <v>0</v>
      </c>
      <c r="S2038">
        <v>34</v>
      </c>
      <c r="T2038">
        <v>3</v>
      </c>
      <c r="V2038">
        <v>66</v>
      </c>
      <c r="W2038">
        <v>130</v>
      </c>
    </row>
    <row r="2039" spans="1:23" x14ac:dyDescent="0.25">
      <c r="A2039" t="s">
        <v>857</v>
      </c>
      <c r="C2039" t="s">
        <v>30</v>
      </c>
      <c r="E2039">
        <v>29</v>
      </c>
      <c r="F2039">
        <v>82.819984000000005</v>
      </c>
      <c r="G2039">
        <v>0.5</v>
      </c>
      <c r="H2039">
        <v>0</v>
      </c>
      <c r="I2039" t="s">
        <v>411</v>
      </c>
      <c r="J2039" t="s">
        <v>28</v>
      </c>
      <c r="K2039" t="s">
        <v>28</v>
      </c>
      <c r="L2039" t="s">
        <v>28</v>
      </c>
      <c r="M2039" t="s">
        <v>28</v>
      </c>
      <c r="N2039">
        <v>0</v>
      </c>
      <c r="O2039">
        <v>0.5</v>
      </c>
      <c r="P2039">
        <v>0.5</v>
      </c>
      <c r="Q2039">
        <v>0</v>
      </c>
      <c r="R2039">
        <v>0</v>
      </c>
      <c r="S2039">
        <v>34</v>
      </c>
      <c r="T2039">
        <v>1</v>
      </c>
      <c r="V2039">
        <v>65</v>
      </c>
      <c r="W2039">
        <v>152</v>
      </c>
    </row>
    <row r="2040" spans="1:23" x14ac:dyDescent="0.25">
      <c r="A2040" t="s">
        <v>857</v>
      </c>
      <c r="C2040" t="s">
        <v>30</v>
      </c>
      <c r="E2040">
        <v>30</v>
      </c>
      <c r="F2040">
        <v>82.819984000000005</v>
      </c>
      <c r="G2040">
        <v>0.5</v>
      </c>
      <c r="H2040">
        <v>1</v>
      </c>
      <c r="I2040" t="s">
        <v>631</v>
      </c>
      <c r="J2040" t="s">
        <v>28</v>
      </c>
      <c r="K2040" t="s">
        <v>28</v>
      </c>
      <c r="L2040" t="s">
        <v>28</v>
      </c>
      <c r="M2040" t="s">
        <v>28</v>
      </c>
      <c r="N2040">
        <v>1</v>
      </c>
      <c r="O2040">
        <v>0.5</v>
      </c>
      <c r="P2040">
        <v>0.5</v>
      </c>
      <c r="Q2040">
        <v>0.5</v>
      </c>
      <c r="R2040">
        <v>0</v>
      </c>
      <c r="S2040">
        <v>34</v>
      </c>
      <c r="T2040">
        <v>3.5</v>
      </c>
      <c r="V2040">
        <v>65</v>
      </c>
      <c r="W2040">
        <v>155</v>
      </c>
    </row>
    <row r="2041" spans="1:23" x14ac:dyDescent="0.25">
      <c r="A2041" t="s">
        <v>857</v>
      </c>
      <c r="C2041" t="s">
        <v>30</v>
      </c>
      <c r="E2041">
        <v>30</v>
      </c>
      <c r="F2041">
        <v>82.819984000000005</v>
      </c>
      <c r="G2041">
        <v>0.5</v>
      </c>
      <c r="H2041">
        <v>0.5</v>
      </c>
      <c r="I2041" t="s">
        <v>27</v>
      </c>
      <c r="J2041" t="s">
        <v>28</v>
      </c>
      <c r="K2041" t="s">
        <v>28</v>
      </c>
      <c r="L2041" t="s">
        <v>28</v>
      </c>
      <c r="M2041" t="s">
        <v>28</v>
      </c>
      <c r="N2041">
        <v>0.5</v>
      </c>
      <c r="O2041">
        <v>0.5</v>
      </c>
      <c r="P2041">
        <v>0.5</v>
      </c>
      <c r="Q2041">
        <v>0.5</v>
      </c>
      <c r="R2041">
        <v>0</v>
      </c>
      <c r="S2041">
        <v>34</v>
      </c>
      <c r="T2041">
        <v>2.5</v>
      </c>
      <c r="V2041">
        <v>66</v>
      </c>
      <c r="W2041">
        <v>154</v>
      </c>
    </row>
    <row r="2042" spans="1:23" x14ac:dyDescent="0.25">
      <c r="A2042" t="s">
        <v>857</v>
      </c>
      <c r="C2042" t="s">
        <v>30</v>
      </c>
      <c r="E2042">
        <v>26</v>
      </c>
      <c r="F2042">
        <v>82.819984000000005</v>
      </c>
      <c r="G2042">
        <v>1</v>
      </c>
      <c r="H2042">
        <v>1</v>
      </c>
      <c r="I2042" t="s">
        <v>27</v>
      </c>
      <c r="J2042" t="s">
        <v>28</v>
      </c>
      <c r="K2042" t="s">
        <v>28</v>
      </c>
      <c r="L2042" t="s">
        <v>28</v>
      </c>
      <c r="M2042" t="s">
        <v>28</v>
      </c>
      <c r="N2042">
        <v>1</v>
      </c>
      <c r="O2042">
        <v>1</v>
      </c>
      <c r="P2042">
        <v>1</v>
      </c>
      <c r="Q2042">
        <v>0.5</v>
      </c>
      <c r="R2042">
        <v>1</v>
      </c>
      <c r="S2042">
        <v>34</v>
      </c>
      <c r="T2042">
        <v>5.5</v>
      </c>
      <c r="V2042">
        <v>66</v>
      </c>
      <c r="W2042">
        <v>150</v>
      </c>
    </row>
    <row r="2043" spans="1:23" x14ac:dyDescent="0.25">
      <c r="A2043" t="s">
        <v>857</v>
      </c>
      <c r="C2043" t="s">
        <v>30</v>
      </c>
      <c r="E2043">
        <v>25</v>
      </c>
      <c r="F2043">
        <v>82.819984000000005</v>
      </c>
      <c r="G2043">
        <v>1</v>
      </c>
      <c r="H2043">
        <v>1</v>
      </c>
      <c r="I2043" t="s">
        <v>27</v>
      </c>
      <c r="J2043" t="s">
        <v>28</v>
      </c>
      <c r="K2043" t="s">
        <v>28</v>
      </c>
      <c r="L2043" t="s">
        <v>28</v>
      </c>
      <c r="M2043" t="s">
        <v>28</v>
      </c>
      <c r="N2043">
        <v>1</v>
      </c>
      <c r="O2043">
        <v>1</v>
      </c>
      <c r="P2043">
        <v>2</v>
      </c>
      <c r="Q2043">
        <v>1</v>
      </c>
      <c r="R2043">
        <v>1</v>
      </c>
      <c r="S2043">
        <v>34</v>
      </c>
      <c r="T2043">
        <v>7</v>
      </c>
      <c r="V2043">
        <v>66</v>
      </c>
      <c r="W2043">
        <v>147</v>
      </c>
    </row>
    <row r="2044" spans="1:23" x14ac:dyDescent="0.25">
      <c r="A2044" t="s">
        <v>173</v>
      </c>
      <c r="C2044" t="s">
        <v>26</v>
      </c>
      <c r="E2044">
        <v>29</v>
      </c>
      <c r="F2044">
        <v>72.435320000000004</v>
      </c>
      <c r="G2044">
        <v>0</v>
      </c>
      <c r="H2044">
        <v>0</v>
      </c>
      <c r="I2044" t="s">
        <v>34</v>
      </c>
      <c r="J2044" t="s">
        <v>28</v>
      </c>
      <c r="K2044" t="s">
        <v>28</v>
      </c>
      <c r="L2044" t="s">
        <v>28</v>
      </c>
      <c r="M2044" t="s">
        <v>28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23</v>
      </c>
      <c r="T2044">
        <v>0</v>
      </c>
      <c r="W2044">
        <v>191</v>
      </c>
    </row>
    <row r="2045" spans="1:23" x14ac:dyDescent="0.25">
      <c r="A2045" t="s">
        <v>173</v>
      </c>
      <c r="C2045" t="s">
        <v>26</v>
      </c>
      <c r="E2045">
        <v>29</v>
      </c>
      <c r="F2045">
        <v>72.435320000000004</v>
      </c>
      <c r="G2045">
        <v>0</v>
      </c>
      <c r="H2045">
        <v>0</v>
      </c>
      <c r="I2045" t="s">
        <v>34</v>
      </c>
      <c r="J2045" t="s">
        <v>28</v>
      </c>
      <c r="K2045" t="s">
        <v>28</v>
      </c>
      <c r="L2045" t="s">
        <v>28</v>
      </c>
      <c r="M2045" t="s">
        <v>28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23</v>
      </c>
      <c r="T2045">
        <v>0</v>
      </c>
      <c r="V2045">
        <v>72</v>
      </c>
      <c r="W2045">
        <v>185</v>
      </c>
    </row>
    <row r="2046" spans="1:23" x14ac:dyDescent="0.25">
      <c r="A2046" t="s">
        <v>173</v>
      </c>
      <c r="C2046" t="s">
        <v>26</v>
      </c>
      <c r="E2046">
        <v>30</v>
      </c>
      <c r="F2046">
        <v>72.435320000000004</v>
      </c>
      <c r="G2046">
        <v>0</v>
      </c>
      <c r="H2046">
        <v>0</v>
      </c>
      <c r="I2046" t="s">
        <v>34</v>
      </c>
      <c r="J2046" t="s">
        <v>28</v>
      </c>
      <c r="K2046" t="s">
        <v>28</v>
      </c>
      <c r="L2046" t="s">
        <v>28</v>
      </c>
      <c r="M2046" t="s">
        <v>28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23</v>
      </c>
      <c r="T2046">
        <v>0</v>
      </c>
      <c r="V2046">
        <v>71</v>
      </c>
      <c r="W2046">
        <v>174</v>
      </c>
    </row>
    <row r="2047" spans="1:23" x14ac:dyDescent="0.25">
      <c r="A2047" t="s">
        <v>173</v>
      </c>
      <c r="C2047" t="s">
        <v>26</v>
      </c>
      <c r="E2047">
        <v>29</v>
      </c>
      <c r="F2047">
        <v>72.435320000000004</v>
      </c>
      <c r="G2047">
        <v>0</v>
      </c>
      <c r="H2047">
        <v>0</v>
      </c>
      <c r="I2047" t="s">
        <v>34</v>
      </c>
      <c r="J2047" t="s">
        <v>28</v>
      </c>
      <c r="K2047" t="s">
        <v>28</v>
      </c>
      <c r="L2047" t="s">
        <v>28</v>
      </c>
      <c r="M2047" t="s">
        <v>28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23</v>
      </c>
      <c r="T2047">
        <v>0</v>
      </c>
      <c r="V2047">
        <v>72</v>
      </c>
      <c r="W2047">
        <v>193</v>
      </c>
    </row>
    <row r="2048" spans="1:23" x14ac:dyDescent="0.25">
      <c r="A2048" t="s">
        <v>173</v>
      </c>
      <c r="C2048" t="s">
        <v>26</v>
      </c>
      <c r="E2048">
        <v>29</v>
      </c>
      <c r="F2048">
        <v>72.435320000000004</v>
      </c>
      <c r="G2048">
        <v>0</v>
      </c>
      <c r="H2048">
        <v>0</v>
      </c>
      <c r="I2048" t="s">
        <v>34</v>
      </c>
      <c r="J2048" t="s">
        <v>28</v>
      </c>
      <c r="K2048" t="s">
        <v>28</v>
      </c>
      <c r="L2048" t="s">
        <v>28</v>
      </c>
      <c r="M2048" t="s">
        <v>28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23</v>
      </c>
      <c r="T2048">
        <v>0</v>
      </c>
      <c r="V2048">
        <v>72</v>
      </c>
      <c r="W2048">
        <v>190</v>
      </c>
    </row>
    <row r="2049" spans="1:23" x14ac:dyDescent="0.25">
      <c r="A2049" t="s">
        <v>173</v>
      </c>
      <c r="C2049" t="s">
        <v>26</v>
      </c>
      <c r="E2049">
        <v>30</v>
      </c>
      <c r="F2049">
        <v>72.435320000000004</v>
      </c>
      <c r="G2049">
        <v>0</v>
      </c>
      <c r="H2049">
        <v>0</v>
      </c>
      <c r="I2049" t="s">
        <v>34</v>
      </c>
      <c r="J2049" t="s">
        <v>28</v>
      </c>
      <c r="K2049" t="s">
        <v>28</v>
      </c>
      <c r="L2049" t="s">
        <v>28</v>
      </c>
      <c r="M2049" t="s">
        <v>28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23</v>
      </c>
      <c r="T2049">
        <v>0</v>
      </c>
      <c r="V2049">
        <v>71</v>
      </c>
      <c r="W2049">
        <v>194</v>
      </c>
    </row>
    <row r="2050" spans="1:23" x14ac:dyDescent="0.25">
      <c r="A2050" t="s">
        <v>173</v>
      </c>
      <c r="C2050" t="s">
        <v>26</v>
      </c>
      <c r="E2050">
        <v>30</v>
      </c>
      <c r="F2050">
        <v>72.435320000000004</v>
      </c>
      <c r="G2050">
        <v>0</v>
      </c>
      <c r="H2050">
        <v>0</v>
      </c>
      <c r="I2050" t="s">
        <v>34</v>
      </c>
      <c r="J2050" t="s">
        <v>28</v>
      </c>
      <c r="K2050" t="s">
        <v>28</v>
      </c>
      <c r="L2050" t="s">
        <v>28</v>
      </c>
      <c r="M2050" t="s">
        <v>28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23</v>
      </c>
      <c r="T2050">
        <v>0</v>
      </c>
      <c r="V2050">
        <v>71</v>
      </c>
      <c r="W2050">
        <v>195</v>
      </c>
    </row>
    <row r="2051" spans="1:23" x14ac:dyDescent="0.25">
      <c r="A2051" t="s">
        <v>173</v>
      </c>
      <c r="C2051" t="s">
        <v>26</v>
      </c>
      <c r="E2051">
        <v>30</v>
      </c>
      <c r="F2051">
        <v>72.435320000000004</v>
      </c>
      <c r="G2051">
        <v>0</v>
      </c>
      <c r="H2051">
        <v>0</v>
      </c>
      <c r="I2051" t="s">
        <v>34</v>
      </c>
      <c r="J2051" t="s">
        <v>28</v>
      </c>
      <c r="K2051" t="s">
        <v>28</v>
      </c>
      <c r="L2051" t="s">
        <v>28</v>
      </c>
      <c r="M2051" t="s">
        <v>28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23</v>
      </c>
      <c r="T2051">
        <v>0</v>
      </c>
      <c r="V2051">
        <v>71</v>
      </c>
      <c r="W2051">
        <v>183</v>
      </c>
    </row>
    <row r="2052" spans="1:23" x14ac:dyDescent="0.25">
      <c r="A2052" t="s">
        <v>173</v>
      </c>
      <c r="C2052" t="s">
        <v>26</v>
      </c>
      <c r="E2052">
        <v>29</v>
      </c>
      <c r="F2052">
        <v>72.435320000000004</v>
      </c>
      <c r="G2052">
        <v>0</v>
      </c>
      <c r="H2052">
        <v>0</v>
      </c>
      <c r="I2052" t="s">
        <v>34</v>
      </c>
      <c r="J2052" t="s">
        <v>28</v>
      </c>
      <c r="K2052" t="s">
        <v>28</v>
      </c>
      <c r="L2052" t="s">
        <v>28</v>
      </c>
      <c r="M2052" t="s">
        <v>28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23</v>
      </c>
      <c r="T2052">
        <v>0</v>
      </c>
      <c r="V2052">
        <v>71</v>
      </c>
      <c r="W2052">
        <v>194</v>
      </c>
    </row>
    <row r="2053" spans="1:23" x14ac:dyDescent="0.25">
      <c r="A2053" t="s">
        <v>173</v>
      </c>
      <c r="C2053" t="s">
        <v>26</v>
      </c>
      <c r="E2053">
        <v>30</v>
      </c>
      <c r="F2053">
        <v>72.435320000000004</v>
      </c>
      <c r="G2053">
        <v>0</v>
      </c>
      <c r="H2053">
        <v>0</v>
      </c>
      <c r="I2053" t="s">
        <v>34</v>
      </c>
      <c r="J2053" t="s">
        <v>28</v>
      </c>
      <c r="K2053" t="s">
        <v>28</v>
      </c>
      <c r="L2053" t="s">
        <v>28</v>
      </c>
      <c r="M2053" t="s">
        <v>28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23</v>
      </c>
      <c r="T2053">
        <v>0</v>
      </c>
      <c r="V2053">
        <v>71</v>
      </c>
      <c r="W2053">
        <v>196</v>
      </c>
    </row>
    <row r="2054" spans="1:23" x14ac:dyDescent="0.25">
      <c r="A2054" t="s">
        <v>173</v>
      </c>
      <c r="C2054" t="s">
        <v>26</v>
      </c>
      <c r="E2054">
        <v>30</v>
      </c>
      <c r="F2054">
        <v>72.435320000000004</v>
      </c>
      <c r="G2054">
        <v>0</v>
      </c>
      <c r="H2054">
        <v>0</v>
      </c>
      <c r="I2054" t="s">
        <v>34</v>
      </c>
      <c r="J2054" t="s">
        <v>28</v>
      </c>
      <c r="K2054" t="s">
        <v>28</v>
      </c>
      <c r="L2054" t="s">
        <v>28</v>
      </c>
      <c r="M2054" t="s">
        <v>28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23</v>
      </c>
      <c r="T2054">
        <v>0</v>
      </c>
      <c r="V2054">
        <v>72</v>
      </c>
      <c r="W2054">
        <v>195</v>
      </c>
    </row>
    <row r="2055" spans="1:23" x14ac:dyDescent="0.25">
      <c r="A2055" t="s">
        <v>165</v>
      </c>
      <c r="C2055" t="s">
        <v>26</v>
      </c>
      <c r="F2055">
        <v>63.553730000000002</v>
      </c>
      <c r="G2055">
        <v>0</v>
      </c>
      <c r="H2055">
        <v>0</v>
      </c>
      <c r="I2055" t="s">
        <v>28</v>
      </c>
      <c r="J2055" t="s">
        <v>28</v>
      </c>
      <c r="K2055" t="s">
        <v>28</v>
      </c>
      <c r="L2055" t="s">
        <v>28</v>
      </c>
      <c r="M2055" t="s">
        <v>28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33</v>
      </c>
      <c r="T2055">
        <v>0</v>
      </c>
    </row>
    <row r="2056" spans="1:23" x14ac:dyDescent="0.25">
      <c r="A2056" t="s">
        <v>165</v>
      </c>
      <c r="C2056" t="s">
        <v>26</v>
      </c>
      <c r="F2056">
        <v>63.553730000000002</v>
      </c>
      <c r="G2056">
        <v>0</v>
      </c>
      <c r="H2056">
        <v>0</v>
      </c>
      <c r="I2056" t="s">
        <v>28</v>
      </c>
      <c r="J2056" t="s">
        <v>28</v>
      </c>
      <c r="K2056" t="s">
        <v>28</v>
      </c>
      <c r="L2056" t="s">
        <v>28</v>
      </c>
      <c r="M2056" t="s">
        <v>28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33</v>
      </c>
      <c r="T2056">
        <v>0</v>
      </c>
    </row>
    <row r="2057" spans="1:23" x14ac:dyDescent="0.25">
      <c r="A2057" t="s">
        <v>165</v>
      </c>
      <c r="C2057" t="s">
        <v>26</v>
      </c>
      <c r="F2057">
        <v>63.553730000000002</v>
      </c>
      <c r="G2057">
        <v>0</v>
      </c>
      <c r="H2057">
        <v>0</v>
      </c>
      <c r="I2057" t="s">
        <v>28</v>
      </c>
      <c r="J2057" t="s">
        <v>28</v>
      </c>
      <c r="K2057" t="s">
        <v>28</v>
      </c>
      <c r="L2057" t="s">
        <v>28</v>
      </c>
      <c r="M2057" t="s">
        <v>28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33</v>
      </c>
      <c r="T2057">
        <v>0</v>
      </c>
    </row>
    <row r="2058" spans="1:23" x14ac:dyDescent="0.25">
      <c r="A2058" t="s">
        <v>165</v>
      </c>
      <c r="C2058" t="s">
        <v>26</v>
      </c>
      <c r="E2058">
        <v>27</v>
      </c>
      <c r="F2058">
        <v>63.553730000000002</v>
      </c>
      <c r="G2058">
        <v>0.5</v>
      </c>
      <c r="H2058">
        <v>0</v>
      </c>
      <c r="I2058" t="s">
        <v>52</v>
      </c>
      <c r="J2058" t="s">
        <v>41</v>
      </c>
      <c r="K2058" t="s">
        <v>42</v>
      </c>
      <c r="L2058" t="s">
        <v>28</v>
      </c>
      <c r="M2058" t="s">
        <v>28</v>
      </c>
      <c r="N2058">
        <v>0</v>
      </c>
      <c r="O2058">
        <v>0.5</v>
      </c>
      <c r="P2058">
        <v>0.5</v>
      </c>
      <c r="Q2058">
        <v>0</v>
      </c>
      <c r="R2058">
        <v>0</v>
      </c>
      <c r="S2058">
        <v>33</v>
      </c>
      <c r="T2058">
        <v>1</v>
      </c>
      <c r="V2058">
        <v>62</v>
      </c>
      <c r="W2058">
        <v>128</v>
      </c>
    </row>
    <row r="2059" spans="1:23" x14ac:dyDescent="0.25">
      <c r="A2059" t="s">
        <v>165</v>
      </c>
      <c r="C2059" t="s">
        <v>26</v>
      </c>
      <c r="E2059">
        <v>28</v>
      </c>
      <c r="F2059">
        <v>63.553730000000002</v>
      </c>
      <c r="G2059">
        <v>0.5</v>
      </c>
      <c r="H2059">
        <v>0</v>
      </c>
      <c r="I2059" t="s">
        <v>52</v>
      </c>
      <c r="J2059" t="s">
        <v>28</v>
      </c>
      <c r="K2059" t="s">
        <v>28</v>
      </c>
      <c r="L2059" t="s">
        <v>28</v>
      </c>
      <c r="M2059" t="s">
        <v>28</v>
      </c>
      <c r="N2059">
        <v>0</v>
      </c>
      <c r="O2059">
        <v>0</v>
      </c>
      <c r="P2059">
        <v>0.5</v>
      </c>
      <c r="Q2059">
        <v>0</v>
      </c>
      <c r="R2059">
        <v>0</v>
      </c>
      <c r="S2059">
        <v>33</v>
      </c>
      <c r="T2059">
        <v>0.5</v>
      </c>
      <c r="V2059">
        <v>63</v>
      </c>
      <c r="W2059">
        <v>127</v>
      </c>
    </row>
    <row r="2060" spans="1:23" x14ac:dyDescent="0.25">
      <c r="A2060" t="s">
        <v>165</v>
      </c>
      <c r="C2060" t="s">
        <v>26</v>
      </c>
      <c r="F2060">
        <v>63.553730000000002</v>
      </c>
      <c r="G2060">
        <v>0</v>
      </c>
      <c r="H2060">
        <v>0</v>
      </c>
      <c r="I2060" t="s">
        <v>28</v>
      </c>
      <c r="J2060" t="s">
        <v>28</v>
      </c>
      <c r="K2060" t="s">
        <v>28</v>
      </c>
      <c r="L2060" t="s">
        <v>28</v>
      </c>
      <c r="M2060" t="s">
        <v>28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33</v>
      </c>
      <c r="T2060">
        <v>0</v>
      </c>
    </row>
    <row r="2061" spans="1:23" x14ac:dyDescent="0.25">
      <c r="A2061" t="s">
        <v>165</v>
      </c>
      <c r="C2061" t="s">
        <v>26</v>
      </c>
      <c r="F2061">
        <v>63.553730000000002</v>
      </c>
      <c r="G2061">
        <v>0</v>
      </c>
      <c r="H2061">
        <v>0</v>
      </c>
      <c r="I2061" t="s">
        <v>34</v>
      </c>
      <c r="J2061" t="s">
        <v>28</v>
      </c>
      <c r="K2061" t="s">
        <v>28</v>
      </c>
      <c r="L2061" t="s">
        <v>28</v>
      </c>
      <c r="M2061" t="s">
        <v>28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33</v>
      </c>
      <c r="T2061">
        <v>0</v>
      </c>
    </row>
    <row r="2062" spans="1:23" x14ac:dyDescent="0.25">
      <c r="A2062" t="s">
        <v>165</v>
      </c>
      <c r="C2062" t="s">
        <v>26</v>
      </c>
      <c r="F2062">
        <v>63.553730000000002</v>
      </c>
      <c r="G2062">
        <v>0</v>
      </c>
      <c r="H2062">
        <v>0</v>
      </c>
      <c r="I2062" t="s">
        <v>34</v>
      </c>
      <c r="J2062" t="s">
        <v>28</v>
      </c>
      <c r="K2062" t="s">
        <v>28</v>
      </c>
      <c r="L2062" t="s">
        <v>28</v>
      </c>
      <c r="M2062" t="s">
        <v>28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33</v>
      </c>
      <c r="T2062">
        <v>0</v>
      </c>
      <c r="W2062">
        <v>169</v>
      </c>
    </row>
    <row r="2063" spans="1:23" x14ac:dyDescent="0.25">
      <c r="A2063" t="s">
        <v>165</v>
      </c>
      <c r="C2063" t="s">
        <v>26</v>
      </c>
      <c r="F2063">
        <v>63.553730000000002</v>
      </c>
      <c r="G2063">
        <v>0</v>
      </c>
      <c r="H2063">
        <v>0</v>
      </c>
      <c r="I2063" t="s">
        <v>34</v>
      </c>
      <c r="J2063" t="s">
        <v>28</v>
      </c>
      <c r="K2063" t="s">
        <v>28</v>
      </c>
      <c r="L2063" t="s">
        <v>28</v>
      </c>
      <c r="M2063" t="s">
        <v>28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33</v>
      </c>
      <c r="T2063">
        <v>0</v>
      </c>
      <c r="W2063">
        <v>168</v>
      </c>
    </row>
    <row r="2064" spans="1:23" x14ac:dyDescent="0.25">
      <c r="A2064" t="s">
        <v>165</v>
      </c>
      <c r="C2064" t="s">
        <v>26</v>
      </c>
      <c r="F2064">
        <v>63.553730000000002</v>
      </c>
      <c r="G2064">
        <v>0</v>
      </c>
      <c r="H2064">
        <v>0</v>
      </c>
      <c r="I2064" t="s">
        <v>34</v>
      </c>
      <c r="J2064" t="s">
        <v>28</v>
      </c>
      <c r="K2064" t="s">
        <v>28</v>
      </c>
      <c r="L2064" t="s">
        <v>28</v>
      </c>
      <c r="M2064" t="s">
        <v>28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33</v>
      </c>
      <c r="T2064">
        <v>0</v>
      </c>
      <c r="W2064">
        <v>173</v>
      </c>
    </row>
    <row r="2065" spans="1:23" x14ac:dyDescent="0.25">
      <c r="A2065" t="s">
        <v>165</v>
      </c>
      <c r="C2065" t="s">
        <v>26</v>
      </c>
      <c r="F2065">
        <v>63.553730000000002</v>
      </c>
      <c r="G2065">
        <v>0</v>
      </c>
      <c r="H2065">
        <v>0</v>
      </c>
      <c r="I2065" t="s">
        <v>34</v>
      </c>
      <c r="J2065" t="s">
        <v>28</v>
      </c>
      <c r="K2065" t="s">
        <v>28</v>
      </c>
      <c r="L2065" t="s">
        <v>28</v>
      </c>
      <c r="M2065" t="s">
        <v>28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33</v>
      </c>
      <c r="T2065">
        <v>0</v>
      </c>
      <c r="W2065">
        <v>174</v>
      </c>
    </row>
    <row r="2066" spans="1:23" x14ac:dyDescent="0.25">
      <c r="A2066" t="s">
        <v>165</v>
      </c>
      <c r="C2066" t="s">
        <v>26</v>
      </c>
      <c r="F2066">
        <v>63.553730000000002</v>
      </c>
      <c r="G2066">
        <v>0</v>
      </c>
      <c r="H2066">
        <v>0</v>
      </c>
      <c r="I2066" t="s">
        <v>34</v>
      </c>
      <c r="J2066" t="s">
        <v>28</v>
      </c>
      <c r="K2066" t="s">
        <v>28</v>
      </c>
      <c r="L2066" t="s">
        <v>28</v>
      </c>
      <c r="M2066" t="s">
        <v>28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33</v>
      </c>
      <c r="T2066">
        <v>0</v>
      </c>
      <c r="W2066">
        <v>179</v>
      </c>
    </row>
    <row r="2067" spans="1:23" x14ac:dyDescent="0.25">
      <c r="A2067" t="s">
        <v>165</v>
      </c>
      <c r="C2067" t="s">
        <v>26</v>
      </c>
      <c r="E2067">
        <v>30</v>
      </c>
      <c r="F2067">
        <v>63.553730000000002</v>
      </c>
      <c r="G2067">
        <v>0</v>
      </c>
      <c r="H2067">
        <v>0</v>
      </c>
      <c r="I2067" t="s">
        <v>34</v>
      </c>
      <c r="J2067" t="s">
        <v>28</v>
      </c>
      <c r="K2067" t="s">
        <v>28</v>
      </c>
      <c r="L2067" t="s">
        <v>28</v>
      </c>
      <c r="M2067" t="s">
        <v>28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33</v>
      </c>
      <c r="T2067">
        <v>0</v>
      </c>
      <c r="W2067">
        <v>173</v>
      </c>
    </row>
    <row r="2068" spans="1:23" x14ac:dyDescent="0.25">
      <c r="A2068" t="s">
        <v>165</v>
      </c>
      <c r="C2068" t="s">
        <v>26</v>
      </c>
      <c r="E2068">
        <v>30</v>
      </c>
      <c r="F2068">
        <v>63.553730000000002</v>
      </c>
      <c r="G2068">
        <v>0</v>
      </c>
      <c r="H2068">
        <v>0</v>
      </c>
      <c r="I2068" t="s">
        <v>34</v>
      </c>
      <c r="J2068" t="s">
        <v>28</v>
      </c>
      <c r="K2068" t="s">
        <v>28</v>
      </c>
      <c r="L2068" t="s">
        <v>28</v>
      </c>
      <c r="M2068" t="s">
        <v>28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33</v>
      </c>
      <c r="T2068">
        <v>0</v>
      </c>
      <c r="W2068">
        <v>168</v>
      </c>
    </row>
    <row r="2069" spans="1:23" x14ac:dyDescent="0.25">
      <c r="A2069" t="s">
        <v>165</v>
      </c>
      <c r="C2069" t="s">
        <v>26</v>
      </c>
      <c r="E2069">
        <v>30</v>
      </c>
      <c r="F2069">
        <v>63.553730000000002</v>
      </c>
      <c r="G2069">
        <v>0</v>
      </c>
      <c r="H2069">
        <v>0</v>
      </c>
      <c r="I2069" t="s">
        <v>34</v>
      </c>
      <c r="J2069" t="s">
        <v>28</v>
      </c>
      <c r="K2069" t="s">
        <v>28</v>
      </c>
      <c r="L2069" t="s">
        <v>28</v>
      </c>
      <c r="M2069" t="s">
        <v>28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33</v>
      </c>
      <c r="T2069">
        <v>0</v>
      </c>
      <c r="W2069">
        <v>166</v>
      </c>
    </row>
    <row r="2070" spans="1:23" x14ac:dyDescent="0.25">
      <c r="A2070" t="s">
        <v>165</v>
      </c>
      <c r="C2070" t="s">
        <v>26</v>
      </c>
      <c r="E2070">
        <v>29</v>
      </c>
      <c r="F2070">
        <v>63.553730000000002</v>
      </c>
      <c r="G2070">
        <v>0</v>
      </c>
      <c r="H2070">
        <v>0</v>
      </c>
      <c r="I2070" t="s">
        <v>34</v>
      </c>
      <c r="J2070" t="s">
        <v>28</v>
      </c>
      <c r="K2070" t="s">
        <v>28</v>
      </c>
      <c r="L2070" t="s">
        <v>28</v>
      </c>
      <c r="M2070" t="s">
        <v>28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33</v>
      </c>
      <c r="T2070">
        <v>0</v>
      </c>
      <c r="W2070">
        <v>170</v>
      </c>
    </row>
    <row r="2071" spans="1:23" x14ac:dyDescent="0.25">
      <c r="A2071" t="s">
        <v>165</v>
      </c>
      <c r="C2071" t="s">
        <v>26</v>
      </c>
      <c r="E2071">
        <v>29</v>
      </c>
      <c r="F2071">
        <v>63.553730000000002</v>
      </c>
      <c r="G2071">
        <v>0</v>
      </c>
      <c r="H2071">
        <v>0</v>
      </c>
      <c r="I2071" t="s">
        <v>34</v>
      </c>
      <c r="J2071" t="s">
        <v>28</v>
      </c>
      <c r="K2071" t="s">
        <v>28</v>
      </c>
      <c r="L2071" t="s">
        <v>28</v>
      </c>
      <c r="M2071" t="s">
        <v>28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33</v>
      </c>
      <c r="T2071">
        <v>0</v>
      </c>
      <c r="W2071">
        <v>167</v>
      </c>
    </row>
    <row r="2072" spans="1:23" x14ac:dyDescent="0.25">
      <c r="A2072" t="s">
        <v>165</v>
      </c>
      <c r="C2072" t="s">
        <v>26</v>
      </c>
      <c r="E2072">
        <v>30</v>
      </c>
      <c r="F2072">
        <v>63.553730000000002</v>
      </c>
      <c r="G2072">
        <v>0</v>
      </c>
      <c r="H2072">
        <v>0</v>
      </c>
      <c r="I2072" t="s">
        <v>34</v>
      </c>
      <c r="J2072" t="s">
        <v>28</v>
      </c>
      <c r="K2072" t="s">
        <v>28</v>
      </c>
      <c r="L2072" t="s">
        <v>28</v>
      </c>
      <c r="M2072" t="s">
        <v>28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33</v>
      </c>
      <c r="T2072">
        <v>0</v>
      </c>
      <c r="W2072">
        <v>169</v>
      </c>
    </row>
    <row r="2073" spans="1:23" x14ac:dyDescent="0.25">
      <c r="A2073" t="s">
        <v>165</v>
      </c>
      <c r="C2073" t="s">
        <v>26</v>
      </c>
      <c r="E2073">
        <v>28</v>
      </c>
      <c r="F2073">
        <v>63.553730000000002</v>
      </c>
      <c r="G2073">
        <v>0</v>
      </c>
      <c r="H2073">
        <v>0</v>
      </c>
      <c r="I2073" t="s">
        <v>34</v>
      </c>
      <c r="J2073" t="s">
        <v>28</v>
      </c>
      <c r="K2073" t="s">
        <v>28</v>
      </c>
      <c r="L2073" t="s">
        <v>28</v>
      </c>
      <c r="M2073" t="s">
        <v>28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33</v>
      </c>
      <c r="T2073">
        <v>0</v>
      </c>
      <c r="W2073">
        <v>169</v>
      </c>
    </row>
    <row r="2074" spans="1:23" x14ac:dyDescent="0.25">
      <c r="A2074" t="s">
        <v>165</v>
      </c>
      <c r="C2074" t="s">
        <v>26</v>
      </c>
      <c r="E2074">
        <v>30</v>
      </c>
      <c r="F2074">
        <v>63.553730000000002</v>
      </c>
      <c r="G2074">
        <v>0</v>
      </c>
      <c r="H2074">
        <v>0</v>
      </c>
      <c r="I2074" t="s">
        <v>34</v>
      </c>
      <c r="J2074" t="s">
        <v>28</v>
      </c>
      <c r="K2074" t="s">
        <v>28</v>
      </c>
      <c r="L2074" t="s">
        <v>28</v>
      </c>
      <c r="M2074" t="s">
        <v>28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33</v>
      </c>
      <c r="T2074">
        <v>0</v>
      </c>
      <c r="W2074">
        <v>161</v>
      </c>
    </row>
    <row r="2075" spans="1:23" x14ac:dyDescent="0.25">
      <c r="A2075" t="s">
        <v>165</v>
      </c>
      <c r="C2075" t="s">
        <v>26</v>
      </c>
      <c r="E2075">
        <v>29</v>
      </c>
      <c r="F2075">
        <v>63.553730000000002</v>
      </c>
      <c r="G2075">
        <v>0</v>
      </c>
      <c r="H2075">
        <v>0</v>
      </c>
      <c r="I2075" t="s">
        <v>34</v>
      </c>
      <c r="J2075" t="s">
        <v>42</v>
      </c>
      <c r="K2075" t="s">
        <v>28</v>
      </c>
      <c r="L2075" t="s">
        <v>28</v>
      </c>
      <c r="M2075" t="s">
        <v>28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33</v>
      </c>
      <c r="T2075">
        <v>0</v>
      </c>
      <c r="V2075">
        <v>64</v>
      </c>
      <c r="W2075">
        <v>154</v>
      </c>
    </row>
    <row r="2076" spans="1:23" x14ac:dyDescent="0.25">
      <c r="A2076" t="s">
        <v>165</v>
      </c>
      <c r="C2076" t="s">
        <v>26</v>
      </c>
      <c r="E2076">
        <v>29</v>
      </c>
      <c r="F2076">
        <v>63.553730000000002</v>
      </c>
      <c r="G2076">
        <v>0</v>
      </c>
      <c r="H2076">
        <v>0</v>
      </c>
      <c r="I2076" t="s">
        <v>34</v>
      </c>
      <c r="J2076" t="s">
        <v>28</v>
      </c>
      <c r="K2076" t="s">
        <v>28</v>
      </c>
      <c r="L2076" t="s">
        <v>28</v>
      </c>
      <c r="M2076" t="s">
        <v>28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33</v>
      </c>
      <c r="T2076">
        <v>0</v>
      </c>
      <c r="V2076">
        <v>63</v>
      </c>
      <c r="W2076">
        <v>160</v>
      </c>
    </row>
    <row r="2077" spans="1:23" x14ac:dyDescent="0.25">
      <c r="A2077" t="s">
        <v>165</v>
      </c>
      <c r="C2077" t="s">
        <v>26</v>
      </c>
      <c r="E2077">
        <v>30</v>
      </c>
      <c r="F2077">
        <v>63.553730000000002</v>
      </c>
      <c r="G2077">
        <v>0</v>
      </c>
      <c r="H2077">
        <v>0</v>
      </c>
      <c r="I2077" t="s">
        <v>34</v>
      </c>
      <c r="J2077" t="s">
        <v>28</v>
      </c>
      <c r="K2077" t="s">
        <v>28</v>
      </c>
      <c r="L2077" t="s">
        <v>28</v>
      </c>
      <c r="M2077" t="s">
        <v>28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33</v>
      </c>
      <c r="T2077">
        <v>0</v>
      </c>
      <c r="V2077">
        <v>64</v>
      </c>
      <c r="W2077">
        <v>165</v>
      </c>
    </row>
    <row r="2078" spans="1:23" x14ac:dyDescent="0.25">
      <c r="A2078" t="s">
        <v>165</v>
      </c>
      <c r="C2078" t="s">
        <v>26</v>
      </c>
      <c r="E2078">
        <v>30</v>
      </c>
      <c r="F2078">
        <v>63.553730000000002</v>
      </c>
      <c r="G2078">
        <v>0</v>
      </c>
      <c r="H2078">
        <v>0</v>
      </c>
      <c r="I2078" t="s">
        <v>34</v>
      </c>
      <c r="J2078" t="s">
        <v>28</v>
      </c>
      <c r="K2078" t="s">
        <v>28</v>
      </c>
      <c r="L2078" t="s">
        <v>28</v>
      </c>
      <c r="M2078" t="s">
        <v>28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33</v>
      </c>
      <c r="T2078">
        <v>0</v>
      </c>
      <c r="V2078">
        <v>63</v>
      </c>
      <c r="W2078">
        <v>157</v>
      </c>
    </row>
    <row r="2079" spans="1:23" x14ac:dyDescent="0.25">
      <c r="A2079" t="s">
        <v>165</v>
      </c>
      <c r="C2079" t="s">
        <v>26</v>
      </c>
      <c r="E2079">
        <v>28</v>
      </c>
      <c r="F2079">
        <v>63.553730000000002</v>
      </c>
      <c r="G2079">
        <v>0</v>
      </c>
      <c r="H2079">
        <v>0</v>
      </c>
      <c r="I2079" t="s">
        <v>34</v>
      </c>
      <c r="J2079" t="s">
        <v>28</v>
      </c>
      <c r="K2079" t="s">
        <v>28</v>
      </c>
      <c r="L2079" t="s">
        <v>28</v>
      </c>
      <c r="M2079" t="s">
        <v>28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33</v>
      </c>
      <c r="T2079">
        <v>0</v>
      </c>
      <c r="V2079">
        <v>63</v>
      </c>
      <c r="W2079">
        <v>150</v>
      </c>
    </row>
    <row r="2080" spans="1:23" x14ac:dyDescent="0.25">
      <c r="A2080" t="s">
        <v>165</v>
      </c>
      <c r="C2080" t="s">
        <v>26</v>
      </c>
      <c r="E2080">
        <v>29</v>
      </c>
      <c r="F2080">
        <v>63.553730000000002</v>
      </c>
      <c r="G2080">
        <v>0</v>
      </c>
      <c r="H2080">
        <v>0</v>
      </c>
      <c r="I2080" t="s">
        <v>34</v>
      </c>
      <c r="J2080" t="s">
        <v>28</v>
      </c>
      <c r="K2080" t="s">
        <v>28</v>
      </c>
      <c r="L2080" t="s">
        <v>28</v>
      </c>
      <c r="M2080" t="s">
        <v>28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33</v>
      </c>
      <c r="T2080">
        <v>0</v>
      </c>
      <c r="V2080">
        <v>63</v>
      </c>
      <c r="W2080">
        <v>149</v>
      </c>
    </row>
    <row r="2081" spans="1:23" x14ac:dyDescent="0.25">
      <c r="A2081" t="s">
        <v>165</v>
      </c>
      <c r="C2081" t="s">
        <v>26</v>
      </c>
      <c r="E2081">
        <v>30</v>
      </c>
      <c r="F2081">
        <v>63.553730000000002</v>
      </c>
      <c r="G2081">
        <v>0</v>
      </c>
      <c r="H2081">
        <v>0</v>
      </c>
      <c r="I2081" t="s">
        <v>34</v>
      </c>
      <c r="J2081" t="s">
        <v>119</v>
      </c>
      <c r="K2081" t="s">
        <v>28</v>
      </c>
      <c r="L2081" t="s">
        <v>28</v>
      </c>
      <c r="M2081" t="s">
        <v>28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33</v>
      </c>
      <c r="T2081">
        <v>0</v>
      </c>
      <c r="V2081">
        <v>63</v>
      </c>
      <c r="W2081">
        <v>142</v>
      </c>
    </row>
    <row r="2082" spans="1:23" x14ac:dyDescent="0.25">
      <c r="A2082" t="s">
        <v>165</v>
      </c>
      <c r="C2082" t="s">
        <v>26</v>
      </c>
      <c r="E2082">
        <v>30</v>
      </c>
      <c r="F2082">
        <v>63.553730000000002</v>
      </c>
      <c r="G2082">
        <v>0</v>
      </c>
      <c r="H2082">
        <v>0</v>
      </c>
      <c r="I2082" t="s">
        <v>34</v>
      </c>
      <c r="J2082" t="s">
        <v>88</v>
      </c>
      <c r="K2082" t="s">
        <v>28</v>
      </c>
      <c r="L2082" t="s">
        <v>28</v>
      </c>
      <c r="M2082" t="s">
        <v>28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33</v>
      </c>
      <c r="T2082">
        <v>0</v>
      </c>
      <c r="V2082">
        <v>63</v>
      </c>
      <c r="W2082">
        <v>137</v>
      </c>
    </row>
    <row r="2083" spans="1:23" x14ac:dyDescent="0.25">
      <c r="A2083" t="s">
        <v>165</v>
      </c>
      <c r="C2083" t="s">
        <v>26</v>
      </c>
      <c r="E2083">
        <v>29</v>
      </c>
      <c r="F2083">
        <v>63.553730000000002</v>
      </c>
      <c r="G2083">
        <v>0</v>
      </c>
      <c r="H2083">
        <v>0</v>
      </c>
      <c r="I2083" t="s">
        <v>34</v>
      </c>
      <c r="J2083" t="s">
        <v>41</v>
      </c>
      <c r="K2083" t="s">
        <v>28</v>
      </c>
      <c r="L2083" t="s">
        <v>28</v>
      </c>
      <c r="M2083" t="s">
        <v>28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33</v>
      </c>
      <c r="T2083">
        <v>0</v>
      </c>
      <c r="V2083">
        <v>62</v>
      </c>
      <c r="W2083">
        <v>132</v>
      </c>
    </row>
    <row r="2084" spans="1:23" x14ac:dyDescent="0.25">
      <c r="A2084" t="s">
        <v>626</v>
      </c>
      <c r="C2084" t="s">
        <v>26</v>
      </c>
      <c r="E2084">
        <v>26</v>
      </c>
      <c r="F2084">
        <v>84.785769999999999</v>
      </c>
      <c r="G2084">
        <v>0.5</v>
      </c>
      <c r="H2084">
        <v>0.5</v>
      </c>
      <c r="I2084" t="s">
        <v>27</v>
      </c>
      <c r="J2084" t="s">
        <v>28</v>
      </c>
      <c r="K2084" t="s">
        <v>28</v>
      </c>
      <c r="L2084" t="s">
        <v>28</v>
      </c>
      <c r="M2084" t="s">
        <v>28</v>
      </c>
      <c r="N2084">
        <v>0</v>
      </c>
      <c r="O2084">
        <v>0.5</v>
      </c>
      <c r="P2084">
        <v>0.5</v>
      </c>
      <c r="Q2084">
        <v>0</v>
      </c>
      <c r="R2084">
        <v>0</v>
      </c>
      <c r="S2084">
        <v>33</v>
      </c>
      <c r="T2084">
        <v>1.5</v>
      </c>
      <c r="V2084">
        <v>68</v>
      </c>
      <c r="W2084">
        <v>190</v>
      </c>
    </row>
    <row r="2085" spans="1:23" x14ac:dyDescent="0.25">
      <c r="A2085" t="s">
        <v>626</v>
      </c>
      <c r="C2085" t="s">
        <v>26</v>
      </c>
      <c r="E2085">
        <v>19</v>
      </c>
      <c r="F2085">
        <v>84.785769999999999</v>
      </c>
      <c r="G2085">
        <v>1</v>
      </c>
      <c r="H2085">
        <v>1</v>
      </c>
      <c r="I2085" t="s">
        <v>147</v>
      </c>
      <c r="J2085" t="s">
        <v>41</v>
      </c>
      <c r="K2085" t="s">
        <v>28</v>
      </c>
      <c r="L2085" t="s">
        <v>28</v>
      </c>
      <c r="M2085" t="s">
        <v>28</v>
      </c>
      <c r="N2085">
        <v>0.5</v>
      </c>
      <c r="O2085">
        <v>1</v>
      </c>
      <c r="P2085">
        <v>1</v>
      </c>
      <c r="Q2085">
        <v>1</v>
      </c>
      <c r="R2085">
        <v>0</v>
      </c>
      <c r="S2085">
        <v>33</v>
      </c>
      <c r="T2085">
        <v>4.5</v>
      </c>
      <c r="V2085">
        <v>67</v>
      </c>
      <c r="W2085">
        <v>186</v>
      </c>
    </row>
    <row r="2086" spans="1:23" x14ac:dyDescent="0.25">
      <c r="A2086" t="s">
        <v>856</v>
      </c>
      <c r="C2086" t="s">
        <v>26</v>
      </c>
      <c r="E2086">
        <v>30</v>
      </c>
      <c r="F2086">
        <v>53.245724000000003</v>
      </c>
      <c r="G2086">
        <v>0</v>
      </c>
      <c r="H2086">
        <v>0</v>
      </c>
      <c r="I2086" t="s">
        <v>34</v>
      </c>
      <c r="J2086" t="s">
        <v>28</v>
      </c>
      <c r="K2086" t="s">
        <v>28</v>
      </c>
      <c r="L2086" t="s">
        <v>28</v>
      </c>
      <c r="M2086" t="s">
        <v>28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34</v>
      </c>
      <c r="T2086">
        <v>0</v>
      </c>
    </row>
    <row r="2087" spans="1:23" x14ac:dyDescent="0.25">
      <c r="A2087" t="s">
        <v>856</v>
      </c>
      <c r="C2087" t="s">
        <v>26</v>
      </c>
      <c r="E2087">
        <v>30</v>
      </c>
      <c r="F2087">
        <v>53.245724000000003</v>
      </c>
      <c r="G2087">
        <v>0</v>
      </c>
      <c r="H2087">
        <v>0</v>
      </c>
      <c r="I2087" t="s">
        <v>34</v>
      </c>
      <c r="J2087" t="s">
        <v>28</v>
      </c>
      <c r="K2087" t="s">
        <v>28</v>
      </c>
      <c r="L2087" t="s">
        <v>28</v>
      </c>
      <c r="M2087" t="s">
        <v>28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34</v>
      </c>
      <c r="T2087">
        <v>0</v>
      </c>
      <c r="V2087">
        <v>69</v>
      </c>
      <c r="W2087">
        <v>168</v>
      </c>
    </row>
    <row r="2088" spans="1:23" x14ac:dyDescent="0.25">
      <c r="A2088" t="s">
        <v>589</v>
      </c>
      <c r="C2088" t="s">
        <v>30</v>
      </c>
      <c r="E2088">
        <v>30</v>
      </c>
      <c r="F2088">
        <v>70.00958</v>
      </c>
      <c r="G2088">
        <v>0.5</v>
      </c>
      <c r="H2088">
        <v>0.5</v>
      </c>
      <c r="I2088" t="s">
        <v>27</v>
      </c>
      <c r="J2088" t="s">
        <v>28</v>
      </c>
      <c r="K2088" t="s">
        <v>28</v>
      </c>
      <c r="L2088" t="s">
        <v>28</v>
      </c>
      <c r="M2088" t="s">
        <v>28</v>
      </c>
      <c r="N2088">
        <v>0</v>
      </c>
      <c r="O2088">
        <v>0.5</v>
      </c>
      <c r="P2088">
        <v>0.5</v>
      </c>
      <c r="Q2088">
        <v>0</v>
      </c>
      <c r="R2088">
        <v>0</v>
      </c>
      <c r="S2088">
        <v>34</v>
      </c>
      <c r="T2088">
        <v>1.5</v>
      </c>
      <c r="V2088">
        <v>74</v>
      </c>
      <c r="W2088">
        <v>226</v>
      </c>
    </row>
    <row r="2089" spans="1:23" x14ac:dyDescent="0.25">
      <c r="A2089" t="s">
        <v>589</v>
      </c>
      <c r="C2089" t="s">
        <v>30</v>
      </c>
      <c r="E2089">
        <v>29</v>
      </c>
      <c r="F2089">
        <v>70.00958</v>
      </c>
      <c r="G2089">
        <v>0</v>
      </c>
      <c r="H2089">
        <v>0</v>
      </c>
      <c r="I2089" t="s">
        <v>34</v>
      </c>
      <c r="J2089" t="s">
        <v>28</v>
      </c>
      <c r="K2089" t="s">
        <v>28</v>
      </c>
      <c r="L2089" t="s">
        <v>28</v>
      </c>
      <c r="M2089" t="s">
        <v>28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34</v>
      </c>
      <c r="T2089">
        <v>0</v>
      </c>
      <c r="V2089">
        <v>74</v>
      </c>
      <c r="W2089">
        <v>221</v>
      </c>
    </row>
    <row r="2090" spans="1:23" x14ac:dyDescent="0.25">
      <c r="A2090" t="s">
        <v>589</v>
      </c>
      <c r="C2090" t="s">
        <v>30</v>
      </c>
      <c r="E2090">
        <v>29</v>
      </c>
      <c r="F2090">
        <v>70.00958</v>
      </c>
      <c r="G2090">
        <v>0.5</v>
      </c>
      <c r="H2090">
        <v>0</v>
      </c>
      <c r="I2090" t="s">
        <v>479</v>
      </c>
      <c r="J2090" t="s">
        <v>28</v>
      </c>
      <c r="K2090" t="s">
        <v>28</v>
      </c>
      <c r="L2090" t="s">
        <v>28</v>
      </c>
      <c r="M2090" t="s">
        <v>28</v>
      </c>
      <c r="N2090">
        <v>0</v>
      </c>
      <c r="O2090">
        <v>0</v>
      </c>
      <c r="P2090">
        <v>0.5</v>
      </c>
      <c r="Q2090">
        <v>0</v>
      </c>
      <c r="R2090">
        <v>0</v>
      </c>
      <c r="S2090">
        <v>34</v>
      </c>
      <c r="T2090">
        <v>0.5</v>
      </c>
      <c r="V2090">
        <v>74</v>
      </c>
      <c r="W2090">
        <v>226</v>
      </c>
    </row>
    <row r="2091" spans="1:23" x14ac:dyDescent="0.25">
      <c r="A2091" t="s">
        <v>589</v>
      </c>
      <c r="C2091" t="s">
        <v>30</v>
      </c>
      <c r="E2091">
        <v>29</v>
      </c>
      <c r="F2091">
        <v>70.00958</v>
      </c>
      <c r="G2091">
        <v>0.5</v>
      </c>
      <c r="H2091">
        <v>1</v>
      </c>
      <c r="I2091" t="s">
        <v>27</v>
      </c>
      <c r="J2091" t="s">
        <v>28</v>
      </c>
      <c r="K2091" t="s">
        <v>28</v>
      </c>
      <c r="L2091" t="s">
        <v>28</v>
      </c>
      <c r="M2091" t="s">
        <v>28</v>
      </c>
      <c r="N2091">
        <v>1</v>
      </c>
      <c r="O2091">
        <v>0.5</v>
      </c>
      <c r="P2091">
        <v>0.5</v>
      </c>
      <c r="Q2091">
        <v>0.5</v>
      </c>
      <c r="R2091">
        <v>0</v>
      </c>
      <c r="S2091">
        <v>34</v>
      </c>
      <c r="T2091">
        <v>3.5</v>
      </c>
      <c r="V2091">
        <v>74</v>
      </c>
      <c r="W2091">
        <v>220</v>
      </c>
    </row>
    <row r="2092" spans="1:23" x14ac:dyDescent="0.25">
      <c r="A2092" t="s">
        <v>1208</v>
      </c>
      <c r="C2092" t="s">
        <v>30</v>
      </c>
      <c r="E2092">
        <v>22</v>
      </c>
      <c r="F2092">
        <v>68.900750000000002</v>
      </c>
      <c r="G2092">
        <v>1</v>
      </c>
      <c r="H2092">
        <v>1</v>
      </c>
      <c r="I2092" t="s">
        <v>27</v>
      </c>
      <c r="J2092" t="s">
        <v>631</v>
      </c>
      <c r="K2092" t="s">
        <v>28</v>
      </c>
      <c r="L2092" t="s">
        <v>28</v>
      </c>
      <c r="M2092" t="s">
        <v>28</v>
      </c>
      <c r="N2092">
        <v>1</v>
      </c>
      <c r="O2092">
        <v>0.5</v>
      </c>
      <c r="P2092">
        <v>1</v>
      </c>
      <c r="Q2092">
        <v>1</v>
      </c>
      <c r="R2092">
        <v>0</v>
      </c>
      <c r="S2092">
        <v>23</v>
      </c>
      <c r="T2092">
        <v>4.5</v>
      </c>
      <c r="V2092">
        <v>66</v>
      </c>
      <c r="W2092">
        <v>125</v>
      </c>
    </row>
    <row r="2093" spans="1:23" x14ac:dyDescent="0.25">
      <c r="A2093" t="s">
        <v>1208</v>
      </c>
      <c r="C2093" t="s">
        <v>30</v>
      </c>
      <c r="E2093">
        <v>16</v>
      </c>
      <c r="F2093">
        <v>68.900750000000002</v>
      </c>
      <c r="G2093">
        <v>1</v>
      </c>
      <c r="H2093">
        <v>1</v>
      </c>
      <c r="I2093" t="s">
        <v>27</v>
      </c>
      <c r="J2093" t="s">
        <v>41</v>
      </c>
      <c r="K2093" t="s">
        <v>28</v>
      </c>
      <c r="L2093" t="s">
        <v>28</v>
      </c>
      <c r="M2093" t="s">
        <v>28</v>
      </c>
      <c r="N2093">
        <v>1</v>
      </c>
      <c r="O2093">
        <v>1</v>
      </c>
      <c r="P2093">
        <v>1</v>
      </c>
      <c r="Q2093">
        <v>0.5</v>
      </c>
      <c r="R2093">
        <v>0</v>
      </c>
      <c r="S2093">
        <v>23</v>
      </c>
      <c r="T2093">
        <v>4.5</v>
      </c>
      <c r="V2093">
        <v>63</v>
      </c>
      <c r="W2093">
        <v>111</v>
      </c>
    </row>
    <row r="2094" spans="1:23" x14ac:dyDescent="0.25">
      <c r="A2094" t="s">
        <v>768</v>
      </c>
      <c r="C2094" t="s">
        <v>30</v>
      </c>
      <c r="E2094">
        <v>30</v>
      </c>
      <c r="F2094">
        <v>74.847369999999998</v>
      </c>
      <c r="G2094">
        <v>0</v>
      </c>
      <c r="H2094">
        <v>0</v>
      </c>
      <c r="I2094" t="s">
        <v>34</v>
      </c>
      <c r="J2094" t="s">
        <v>28</v>
      </c>
      <c r="K2094" t="s">
        <v>28</v>
      </c>
      <c r="L2094" t="s">
        <v>28</v>
      </c>
      <c r="M2094" t="s">
        <v>28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24</v>
      </c>
      <c r="T2094">
        <v>0</v>
      </c>
      <c r="V2094">
        <v>65</v>
      </c>
      <c r="W2094">
        <v>160</v>
      </c>
    </row>
    <row r="2095" spans="1:23" x14ac:dyDescent="0.25">
      <c r="A2095" t="s">
        <v>768</v>
      </c>
      <c r="C2095" t="s">
        <v>30</v>
      </c>
      <c r="E2095">
        <v>28</v>
      </c>
      <c r="F2095">
        <v>74.847369999999998</v>
      </c>
      <c r="G2095">
        <v>0</v>
      </c>
      <c r="H2095">
        <v>0</v>
      </c>
      <c r="I2095" t="s">
        <v>34</v>
      </c>
      <c r="J2095" t="s">
        <v>28</v>
      </c>
      <c r="K2095" t="s">
        <v>28</v>
      </c>
      <c r="L2095" t="s">
        <v>28</v>
      </c>
      <c r="M2095" t="s">
        <v>28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24</v>
      </c>
      <c r="T2095">
        <v>0</v>
      </c>
      <c r="V2095">
        <v>65</v>
      </c>
      <c r="W2095">
        <v>158</v>
      </c>
    </row>
    <row r="2096" spans="1:23" x14ac:dyDescent="0.25">
      <c r="A2096" t="s">
        <v>768</v>
      </c>
      <c r="C2096" t="s">
        <v>30</v>
      </c>
      <c r="E2096">
        <v>27</v>
      </c>
      <c r="F2096">
        <v>74.847369999999998</v>
      </c>
      <c r="G2096">
        <v>0.5</v>
      </c>
      <c r="H2096">
        <v>0</v>
      </c>
      <c r="I2096" t="s">
        <v>52</v>
      </c>
      <c r="J2096" t="s">
        <v>28</v>
      </c>
      <c r="K2096" t="s">
        <v>28</v>
      </c>
      <c r="L2096" t="s">
        <v>28</v>
      </c>
      <c r="M2096" t="s">
        <v>28</v>
      </c>
      <c r="N2096">
        <v>0</v>
      </c>
      <c r="O2096">
        <v>0</v>
      </c>
      <c r="P2096">
        <v>0.5</v>
      </c>
      <c r="Q2096">
        <v>0</v>
      </c>
      <c r="R2096">
        <v>0</v>
      </c>
      <c r="S2096">
        <v>24</v>
      </c>
      <c r="T2096">
        <v>0.5</v>
      </c>
      <c r="V2096">
        <v>65</v>
      </c>
      <c r="W2096">
        <v>162</v>
      </c>
    </row>
    <row r="2097" spans="1:23" x14ac:dyDescent="0.25">
      <c r="A2097" t="s">
        <v>720</v>
      </c>
      <c r="C2097" t="s">
        <v>30</v>
      </c>
      <c r="E2097">
        <v>29</v>
      </c>
      <c r="F2097">
        <v>79.069130000000001</v>
      </c>
      <c r="G2097">
        <v>0.5</v>
      </c>
      <c r="H2097">
        <v>0</v>
      </c>
      <c r="I2097" t="s">
        <v>75</v>
      </c>
      <c r="J2097" t="s">
        <v>28</v>
      </c>
      <c r="K2097" t="s">
        <v>28</v>
      </c>
      <c r="L2097" t="s">
        <v>28</v>
      </c>
      <c r="M2097" t="s">
        <v>28</v>
      </c>
      <c r="N2097">
        <v>0</v>
      </c>
      <c r="O2097">
        <v>0</v>
      </c>
      <c r="P2097">
        <v>0.5</v>
      </c>
      <c r="Q2097">
        <v>0</v>
      </c>
      <c r="R2097">
        <v>0</v>
      </c>
      <c r="S2097">
        <v>33</v>
      </c>
      <c r="T2097">
        <v>0.5</v>
      </c>
      <c r="V2097">
        <v>70</v>
      </c>
      <c r="W2097">
        <v>166</v>
      </c>
    </row>
    <row r="2098" spans="1:23" x14ac:dyDescent="0.25">
      <c r="A2098" t="s">
        <v>720</v>
      </c>
      <c r="C2098" t="s">
        <v>30</v>
      </c>
      <c r="E2098">
        <v>27</v>
      </c>
      <c r="F2098">
        <v>79.069130000000001</v>
      </c>
      <c r="G2098">
        <v>0.5</v>
      </c>
      <c r="H2098">
        <v>0</v>
      </c>
      <c r="I2098" t="s">
        <v>75</v>
      </c>
      <c r="J2098" t="s">
        <v>28</v>
      </c>
      <c r="K2098" t="s">
        <v>28</v>
      </c>
      <c r="L2098" t="s">
        <v>28</v>
      </c>
      <c r="M2098" t="s">
        <v>28</v>
      </c>
      <c r="N2098">
        <v>0</v>
      </c>
      <c r="O2098">
        <v>0</v>
      </c>
      <c r="P2098">
        <v>0.5</v>
      </c>
      <c r="Q2098">
        <v>0.5</v>
      </c>
      <c r="R2098">
        <v>0</v>
      </c>
      <c r="S2098">
        <v>33</v>
      </c>
      <c r="T2098">
        <v>1</v>
      </c>
      <c r="V2098">
        <v>70</v>
      </c>
      <c r="W2098">
        <v>162</v>
      </c>
    </row>
    <row r="2099" spans="1:23" x14ac:dyDescent="0.25">
      <c r="A2099" t="s">
        <v>720</v>
      </c>
      <c r="C2099" t="s">
        <v>30</v>
      </c>
      <c r="E2099">
        <v>28</v>
      </c>
      <c r="F2099">
        <v>79.069130000000001</v>
      </c>
      <c r="G2099">
        <v>0.5</v>
      </c>
      <c r="H2099">
        <v>0</v>
      </c>
      <c r="I2099" t="s">
        <v>52</v>
      </c>
      <c r="J2099" t="s">
        <v>28</v>
      </c>
      <c r="K2099" t="s">
        <v>28</v>
      </c>
      <c r="L2099" t="s">
        <v>28</v>
      </c>
      <c r="M2099" t="s">
        <v>28</v>
      </c>
      <c r="N2099">
        <v>0</v>
      </c>
      <c r="O2099">
        <v>0.5</v>
      </c>
      <c r="P2099">
        <v>0.5</v>
      </c>
      <c r="Q2099">
        <v>0</v>
      </c>
      <c r="R2099">
        <v>0</v>
      </c>
      <c r="S2099">
        <v>33</v>
      </c>
      <c r="T2099">
        <v>1</v>
      </c>
      <c r="V2099">
        <v>69</v>
      </c>
      <c r="W2099">
        <v>175</v>
      </c>
    </row>
    <row r="2100" spans="1:23" x14ac:dyDescent="0.25">
      <c r="A2100" t="s">
        <v>720</v>
      </c>
      <c r="C2100" t="s">
        <v>30</v>
      </c>
      <c r="E2100">
        <v>27</v>
      </c>
      <c r="F2100">
        <v>79.069130000000001</v>
      </c>
      <c r="G2100">
        <v>0.5</v>
      </c>
      <c r="H2100">
        <v>0</v>
      </c>
      <c r="I2100" t="s">
        <v>27</v>
      </c>
      <c r="J2100" t="s">
        <v>28</v>
      </c>
      <c r="K2100" t="s">
        <v>28</v>
      </c>
      <c r="L2100" t="s">
        <v>28</v>
      </c>
      <c r="M2100" t="s">
        <v>28</v>
      </c>
      <c r="N2100">
        <v>0</v>
      </c>
      <c r="O2100">
        <v>0</v>
      </c>
      <c r="P2100">
        <v>0.5</v>
      </c>
      <c r="Q2100">
        <v>0.5</v>
      </c>
      <c r="R2100">
        <v>0</v>
      </c>
      <c r="S2100">
        <v>33</v>
      </c>
      <c r="T2100">
        <v>1</v>
      </c>
      <c r="V2100">
        <v>70</v>
      </c>
      <c r="W2100">
        <v>170</v>
      </c>
    </row>
    <row r="2101" spans="1:23" x14ac:dyDescent="0.25">
      <c r="A2101" t="s">
        <v>720</v>
      </c>
      <c r="C2101" t="s">
        <v>30</v>
      </c>
      <c r="E2101">
        <v>28</v>
      </c>
      <c r="F2101">
        <v>79.069130000000001</v>
      </c>
      <c r="G2101">
        <v>0.5</v>
      </c>
      <c r="H2101">
        <v>0</v>
      </c>
      <c r="I2101" t="s">
        <v>52</v>
      </c>
      <c r="J2101" t="s">
        <v>28</v>
      </c>
      <c r="K2101" t="s">
        <v>28</v>
      </c>
      <c r="L2101" t="s">
        <v>28</v>
      </c>
      <c r="M2101" t="s">
        <v>28</v>
      </c>
      <c r="N2101">
        <v>0</v>
      </c>
      <c r="O2101">
        <v>0</v>
      </c>
      <c r="P2101">
        <v>0.5</v>
      </c>
      <c r="Q2101">
        <v>0.5</v>
      </c>
      <c r="R2101">
        <v>0</v>
      </c>
      <c r="S2101">
        <v>33</v>
      </c>
      <c r="T2101">
        <v>1</v>
      </c>
      <c r="V2101">
        <v>69</v>
      </c>
      <c r="W2101">
        <v>173</v>
      </c>
    </row>
    <row r="2102" spans="1:23" x14ac:dyDescent="0.25">
      <c r="A2102" t="s">
        <v>720</v>
      </c>
      <c r="C2102" t="s">
        <v>30</v>
      </c>
      <c r="E2102">
        <v>27</v>
      </c>
      <c r="F2102">
        <v>79.069130000000001</v>
      </c>
      <c r="G2102">
        <v>0.5</v>
      </c>
      <c r="H2102">
        <v>0</v>
      </c>
      <c r="I2102" t="s">
        <v>27</v>
      </c>
      <c r="J2102" t="s">
        <v>28</v>
      </c>
      <c r="K2102" t="s">
        <v>28</v>
      </c>
      <c r="L2102" t="s">
        <v>28</v>
      </c>
      <c r="M2102" t="s">
        <v>28</v>
      </c>
      <c r="N2102">
        <v>0.5</v>
      </c>
      <c r="O2102">
        <v>0</v>
      </c>
      <c r="P2102">
        <v>0.5</v>
      </c>
      <c r="Q2102">
        <v>0</v>
      </c>
      <c r="R2102">
        <v>0</v>
      </c>
      <c r="S2102">
        <v>33</v>
      </c>
      <c r="T2102">
        <v>1</v>
      </c>
      <c r="V2102">
        <v>69</v>
      </c>
      <c r="W2102">
        <v>168</v>
      </c>
    </row>
    <row r="2103" spans="1:23" x14ac:dyDescent="0.25">
      <c r="A2103" t="s">
        <v>720</v>
      </c>
      <c r="C2103" t="s">
        <v>30</v>
      </c>
      <c r="E2103">
        <v>23</v>
      </c>
      <c r="F2103">
        <v>79.069130000000001</v>
      </c>
      <c r="G2103">
        <v>0.5</v>
      </c>
      <c r="H2103">
        <v>0.5</v>
      </c>
      <c r="I2103" t="s">
        <v>52</v>
      </c>
      <c r="J2103" t="s">
        <v>28</v>
      </c>
      <c r="K2103" t="s">
        <v>28</v>
      </c>
      <c r="L2103" t="s">
        <v>28</v>
      </c>
      <c r="M2103" t="s">
        <v>28</v>
      </c>
      <c r="N2103">
        <v>0.5</v>
      </c>
      <c r="O2103">
        <v>0.5</v>
      </c>
      <c r="P2103">
        <v>1</v>
      </c>
      <c r="Q2103">
        <v>0.5</v>
      </c>
      <c r="R2103">
        <v>1</v>
      </c>
      <c r="S2103">
        <v>33</v>
      </c>
      <c r="T2103">
        <v>4</v>
      </c>
      <c r="V2103">
        <v>69</v>
      </c>
      <c r="W2103">
        <v>172</v>
      </c>
    </row>
    <row r="2104" spans="1:23" x14ac:dyDescent="0.25">
      <c r="A2104" t="s">
        <v>720</v>
      </c>
      <c r="C2104" t="s">
        <v>30</v>
      </c>
      <c r="E2104">
        <v>21</v>
      </c>
      <c r="F2104">
        <v>79.069130000000001</v>
      </c>
      <c r="G2104">
        <v>1</v>
      </c>
      <c r="H2104">
        <v>1</v>
      </c>
      <c r="I2104" t="s">
        <v>27</v>
      </c>
      <c r="J2104" t="s">
        <v>251</v>
      </c>
      <c r="K2104" t="s">
        <v>42</v>
      </c>
      <c r="L2104" t="s">
        <v>28</v>
      </c>
      <c r="M2104" t="s">
        <v>28</v>
      </c>
      <c r="N2104">
        <v>0.5</v>
      </c>
      <c r="O2104">
        <v>1</v>
      </c>
      <c r="P2104">
        <v>1</v>
      </c>
      <c r="Q2104">
        <v>1</v>
      </c>
      <c r="R2104">
        <v>1</v>
      </c>
      <c r="S2104">
        <v>33</v>
      </c>
      <c r="T2104">
        <v>5.5</v>
      </c>
      <c r="V2104">
        <v>67</v>
      </c>
      <c r="W2104">
        <v>175</v>
      </c>
    </row>
    <row r="2105" spans="1:23" x14ac:dyDescent="0.25">
      <c r="A2105" t="s">
        <v>1043</v>
      </c>
      <c r="C2105" t="s">
        <v>30</v>
      </c>
      <c r="E2105">
        <v>30</v>
      </c>
      <c r="F2105">
        <v>53.92745</v>
      </c>
      <c r="G2105">
        <v>0</v>
      </c>
      <c r="H2105">
        <v>0</v>
      </c>
      <c r="I2105" t="s">
        <v>34</v>
      </c>
      <c r="J2105" t="s">
        <v>28</v>
      </c>
      <c r="K2105" t="s">
        <v>28</v>
      </c>
      <c r="L2105" t="s">
        <v>28</v>
      </c>
      <c r="M2105" t="s">
        <v>28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34</v>
      </c>
      <c r="T2105">
        <v>0</v>
      </c>
      <c r="V2105">
        <v>73</v>
      </c>
      <c r="W2105">
        <v>193</v>
      </c>
    </row>
    <row r="2106" spans="1:23" x14ac:dyDescent="0.25">
      <c r="A2106" t="s">
        <v>1043</v>
      </c>
      <c r="C2106" t="s">
        <v>30</v>
      </c>
      <c r="E2106">
        <v>29</v>
      </c>
      <c r="F2106">
        <v>53.92745</v>
      </c>
      <c r="G2106">
        <v>0</v>
      </c>
      <c r="H2106">
        <v>0</v>
      </c>
      <c r="I2106" t="s">
        <v>34</v>
      </c>
      <c r="J2106" t="s">
        <v>28</v>
      </c>
      <c r="K2106" t="s">
        <v>28</v>
      </c>
      <c r="L2106" t="s">
        <v>28</v>
      </c>
      <c r="M2106" t="s">
        <v>28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34</v>
      </c>
      <c r="T2106">
        <v>0</v>
      </c>
      <c r="V2106">
        <v>72</v>
      </c>
      <c r="W2106">
        <v>195</v>
      </c>
    </row>
    <row r="2107" spans="1:23" x14ac:dyDescent="0.25">
      <c r="A2107" t="s">
        <v>485</v>
      </c>
      <c r="C2107" t="s">
        <v>26</v>
      </c>
      <c r="E2107">
        <v>28</v>
      </c>
      <c r="F2107">
        <v>63.772759999999998</v>
      </c>
      <c r="G2107">
        <v>0.5</v>
      </c>
      <c r="H2107">
        <v>0.5</v>
      </c>
      <c r="I2107" t="s">
        <v>27</v>
      </c>
      <c r="J2107" t="s">
        <v>44</v>
      </c>
      <c r="K2107" t="s">
        <v>41</v>
      </c>
      <c r="L2107" t="s">
        <v>28</v>
      </c>
      <c r="M2107" t="s">
        <v>28</v>
      </c>
      <c r="N2107">
        <v>0.5</v>
      </c>
      <c r="O2107">
        <v>1</v>
      </c>
      <c r="P2107">
        <v>1</v>
      </c>
      <c r="Q2107">
        <v>0.5</v>
      </c>
      <c r="R2107">
        <v>0</v>
      </c>
      <c r="S2107">
        <v>33</v>
      </c>
      <c r="T2107">
        <v>3.5</v>
      </c>
      <c r="V2107">
        <v>62</v>
      </c>
      <c r="W2107">
        <v>152</v>
      </c>
    </row>
    <row r="2108" spans="1:23" x14ac:dyDescent="0.25">
      <c r="A2108" t="s">
        <v>485</v>
      </c>
      <c r="C2108" t="s">
        <v>26</v>
      </c>
      <c r="E2108">
        <v>26</v>
      </c>
      <c r="F2108">
        <v>63.772759999999998</v>
      </c>
      <c r="G2108">
        <v>1</v>
      </c>
      <c r="H2108">
        <v>1</v>
      </c>
      <c r="I2108" t="s">
        <v>44</v>
      </c>
      <c r="J2108" t="s">
        <v>41</v>
      </c>
      <c r="K2108" t="s">
        <v>28</v>
      </c>
      <c r="L2108" t="s">
        <v>28</v>
      </c>
      <c r="M2108" t="s">
        <v>28</v>
      </c>
      <c r="N2108">
        <v>1</v>
      </c>
      <c r="O2108">
        <v>0.5</v>
      </c>
      <c r="P2108">
        <v>1</v>
      </c>
      <c r="Q2108">
        <v>1</v>
      </c>
      <c r="R2108">
        <v>0</v>
      </c>
      <c r="S2108">
        <v>33</v>
      </c>
      <c r="T2108">
        <v>4.5</v>
      </c>
      <c r="V2108">
        <v>63</v>
      </c>
      <c r="W2108">
        <v>170</v>
      </c>
    </row>
    <row r="2109" spans="1:23" x14ac:dyDescent="0.25">
      <c r="A2109" t="s">
        <v>485</v>
      </c>
      <c r="C2109" t="s">
        <v>26</v>
      </c>
      <c r="E2109">
        <v>24</v>
      </c>
      <c r="F2109">
        <v>63.772759999999998</v>
      </c>
      <c r="G2109">
        <v>1</v>
      </c>
      <c r="H2109">
        <v>1</v>
      </c>
      <c r="I2109" t="s">
        <v>27</v>
      </c>
      <c r="J2109" t="s">
        <v>28</v>
      </c>
      <c r="K2109" t="s">
        <v>28</v>
      </c>
      <c r="L2109" t="s">
        <v>28</v>
      </c>
      <c r="M2109" t="s">
        <v>28</v>
      </c>
      <c r="N2109">
        <v>1</v>
      </c>
      <c r="O2109">
        <v>1</v>
      </c>
      <c r="P2109">
        <v>1</v>
      </c>
      <c r="Q2109">
        <v>1</v>
      </c>
      <c r="R2109">
        <v>0</v>
      </c>
      <c r="S2109">
        <v>33</v>
      </c>
      <c r="T2109">
        <v>5</v>
      </c>
      <c r="V2109">
        <v>62</v>
      </c>
      <c r="W2109">
        <v>174</v>
      </c>
    </row>
    <row r="2110" spans="1:23" x14ac:dyDescent="0.25">
      <c r="A2110" t="s">
        <v>485</v>
      </c>
      <c r="C2110" t="s">
        <v>26</v>
      </c>
      <c r="E2110">
        <v>19</v>
      </c>
      <c r="F2110">
        <v>63.772759999999998</v>
      </c>
      <c r="G2110">
        <v>2</v>
      </c>
      <c r="H2110">
        <v>2</v>
      </c>
      <c r="I2110" t="s">
        <v>27</v>
      </c>
      <c r="J2110" t="s">
        <v>35</v>
      </c>
      <c r="K2110" t="s">
        <v>88</v>
      </c>
      <c r="L2110" t="s">
        <v>28</v>
      </c>
      <c r="M2110" t="s">
        <v>28</v>
      </c>
      <c r="N2110">
        <v>2</v>
      </c>
      <c r="O2110">
        <v>2</v>
      </c>
      <c r="P2110">
        <v>2</v>
      </c>
      <c r="Q2110">
        <v>2</v>
      </c>
      <c r="R2110">
        <v>2</v>
      </c>
      <c r="S2110">
        <v>33</v>
      </c>
      <c r="T2110">
        <v>12</v>
      </c>
      <c r="V2110">
        <v>62</v>
      </c>
      <c r="W2110">
        <v>177</v>
      </c>
    </row>
    <row r="2111" spans="1:23" x14ac:dyDescent="0.25">
      <c r="A2111" t="s">
        <v>256</v>
      </c>
      <c r="C2111" t="s">
        <v>26</v>
      </c>
      <c r="E2111">
        <v>29</v>
      </c>
      <c r="F2111">
        <v>67.734430000000003</v>
      </c>
      <c r="G2111">
        <v>0</v>
      </c>
      <c r="H2111">
        <v>0</v>
      </c>
      <c r="I2111" t="s">
        <v>34</v>
      </c>
      <c r="J2111" t="s">
        <v>35</v>
      </c>
      <c r="K2111" t="s">
        <v>28</v>
      </c>
      <c r="L2111" t="s">
        <v>28</v>
      </c>
      <c r="M2111" t="s">
        <v>28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23</v>
      </c>
      <c r="T2111">
        <v>0</v>
      </c>
      <c r="V2111">
        <v>65</v>
      </c>
      <c r="W2111">
        <v>180</v>
      </c>
    </row>
    <row r="2112" spans="1:23" x14ac:dyDescent="0.25">
      <c r="A2112" t="s">
        <v>256</v>
      </c>
      <c r="C2112" t="s">
        <v>26</v>
      </c>
      <c r="E2112">
        <v>29</v>
      </c>
      <c r="F2112">
        <v>67.734430000000003</v>
      </c>
      <c r="G2112">
        <v>0</v>
      </c>
      <c r="H2112">
        <v>0</v>
      </c>
      <c r="I2112" t="s">
        <v>34</v>
      </c>
      <c r="J2112" t="s">
        <v>28</v>
      </c>
      <c r="K2112" t="s">
        <v>28</v>
      </c>
      <c r="L2112" t="s">
        <v>28</v>
      </c>
      <c r="M2112" t="s">
        <v>28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23</v>
      </c>
      <c r="T2112">
        <v>0</v>
      </c>
      <c r="V2112">
        <v>66</v>
      </c>
      <c r="W2112">
        <v>180</v>
      </c>
    </row>
    <row r="2113" spans="1:23" x14ac:dyDescent="0.25">
      <c r="A2113" t="s">
        <v>256</v>
      </c>
      <c r="C2113" t="s">
        <v>26</v>
      </c>
      <c r="E2113">
        <v>29</v>
      </c>
      <c r="F2113">
        <v>67.734430000000003</v>
      </c>
      <c r="G2113">
        <v>0</v>
      </c>
      <c r="H2113">
        <v>0</v>
      </c>
      <c r="I2113" t="s">
        <v>34</v>
      </c>
      <c r="J2113" t="s">
        <v>28</v>
      </c>
      <c r="K2113" t="s">
        <v>28</v>
      </c>
      <c r="L2113" t="s">
        <v>28</v>
      </c>
      <c r="M2113" t="s">
        <v>28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23</v>
      </c>
      <c r="T2113">
        <v>0</v>
      </c>
      <c r="V2113">
        <v>66</v>
      </c>
      <c r="W2113">
        <v>180</v>
      </c>
    </row>
    <row r="2114" spans="1:23" x14ac:dyDescent="0.25">
      <c r="A2114" t="s">
        <v>256</v>
      </c>
      <c r="C2114" t="s">
        <v>26</v>
      </c>
      <c r="E2114">
        <v>29</v>
      </c>
      <c r="F2114">
        <v>67.734430000000003</v>
      </c>
      <c r="G2114">
        <v>0</v>
      </c>
      <c r="H2114">
        <v>0</v>
      </c>
      <c r="I2114" t="s">
        <v>34</v>
      </c>
      <c r="J2114" t="s">
        <v>28</v>
      </c>
      <c r="K2114" t="s">
        <v>28</v>
      </c>
      <c r="L2114" t="s">
        <v>28</v>
      </c>
      <c r="M2114" t="s">
        <v>28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23</v>
      </c>
      <c r="T2114">
        <v>0</v>
      </c>
      <c r="V2114">
        <v>66</v>
      </c>
      <c r="W2114">
        <v>183</v>
      </c>
    </row>
    <row r="2115" spans="1:23" x14ac:dyDescent="0.25">
      <c r="A2115" t="s">
        <v>922</v>
      </c>
      <c r="C2115" t="s">
        <v>26</v>
      </c>
      <c r="E2115">
        <v>30</v>
      </c>
      <c r="F2115">
        <v>58.518819999999998</v>
      </c>
      <c r="G2115">
        <v>0</v>
      </c>
      <c r="H2115">
        <v>0</v>
      </c>
      <c r="I2115" t="s">
        <v>34</v>
      </c>
      <c r="J2115" t="s">
        <v>28</v>
      </c>
      <c r="K2115" t="s">
        <v>28</v>
      </c>
      <c r="L2115" t="s">
        <v>28</v>
      </c>
      <c r="M2115" t="s">
        <v>28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44</v>
      </c>
      <c r="T2115">
        <v>0</v>
      </c>
      <c r="V2115">
        <v>64</v>
      </c>
      <c r="W2115">
        <v>196</v>
      </c>
    </row>
    <row r="2116" spans="1:23" x14ac:dyDescent="0.25">
      <c r="A2116" t="s">
        <v>922</v>
      </c>
      <c r="C2116" t="s">
        <v>26</v>
      </c>
      <c r="E2116">
        <v>29</v>
      </c>
      <c r="F2116">
        <v>58.518819999999998</v>
      </c>
      <c r="G2116">
        <v>0</v>
      </c>
      <c r="H2116">
        <v>0</v>
      </c>
      <c r="I2116" t="s">
        <v>34</v>
      </c>
      <c r="J2116" t="s">
        <v>28</v>
      </c>
      <c r="K2116" t="s">
        <v>28</v>
      </c>
      <c r="L2116" t="s">
        <v>28</v>
      </c>
      <c r="M2116" t="s">
        <v>28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44</v>
      </c>
      <c r="T2116">
        <v>0</v>
      </c>
      <c r="V2116">
        <v>63</v>
      </c>
      <c r="W2116">
        <v>187</v>
      </c>
    </row>
    <row r="2117" spans="1:23" x14ac:dyDescent="0.25">
      <c r="A2117" t="s">
        <v>922</v>
      </c>
      <c r="C2117" t="s">
        <v>26</v>
      </c>
      <c r="E2117">
        <v>26</v>
      </c>
      <c r="F2117">
        <v>58.518819999999998</v>
      </c>
      <c r="G2117">
        <v>0</v>
      </c>
      <c r="H2117">
        <v>0</v>
      </c>
      <c r="I2117" t="s">
        <v>34</v>
      </c>
      <c r="J2117" t="s">
        <v>28</v>
      </c>
      <c r="K2117" t="s">
        <v>28</v>
      </c>
      <c r="L2117" t="s">
        <v>28</v>
      </c>
      <c r="M2117" t="s">
        <v>28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44</v>
      </c>
      <c r="T2117">
        <v>0</v>
      </c>
      <c r="V2117">
        <v>64</v>
      </c>
      <c r="W2117">
        <v>186</v>
      </c>
    </row>
    <row r="2118" spans="1:23" x14ac:dyDescent="0.25">
      <c r="A2118" t="s">
        <v>922</v>
      </c>
      <c r="C2118" t="s">
        <v>26</v>
      </c>
      <c r="E2118">
        <v>29</v>
      </c>
      <c r="F2118">
        <v>58.518819999999998</v>
      </c>
      <c r="G2118">
        <v>0.5</v>
      </c>
      <c r="H2118">
        <v>0.5</v>
      </c>
      <c r="I2118" t="s">
        <v>27</v>
      </c>
      <c r="J2118" t="s">
        <v>28</v>
      </c>
      <c r="K2118" t="s">
        <v>28</v>
      </c>
      <c r="L2118" t="s">
        <v>28</v>
      </c>
      <c r="M2118" t="s">
        <v>28</v>
      </c>
      <c r="N2118">
        <v>1</v>
      </c>
      <c r="O2118">
        <v>1</v>
      </c>
      <c r="P2118">
        <v>1</v>
      </c>
      <c r="Q2118">
        <v>0.5</v>
      </c>
      <c r="R2118">
        <v>0</v>
      </c>
      <c r="S2118">
        <v>44</v>
      </c>
      <c r="T2118">
        <v>4</v>
      </c>
      <c r="V2118">
        <v>63</v>
      </c>
      <c r="W2118">
        <v>209</v>
      </c>
    </row>
    <row r="2119" spans="1:23" x14ac:dyDescent="0.25">
      <c r="A2119" t="s">
        <v>922</v>
      </c>
      <c r="C2119" t="s">
        <v>26</v>
      </c>
      <c r="E2119">
        <v>21</v>
      </c>
      <c r="F2119">
        <v>58.518819999999998</v>
      </c>
      <c r="G2119">
        <v>1</v>
      </c>
      <c r="H2119">
        <v>1</v>
      </c>
      <c r="I2119" t="s">
        <v>27</v>
      </c>
      <c r="J2119" t="s">
        <v>28</v>
      </c>
      <c r="K2119" t="s">
        <v>28</v>
      </c>
      <c r="L2119" t="s">
        <v>28</v>
      </c>
      <c r="M2119" t="s">
        <v>28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44</v>
      </c>
      <c r="T2119">
        <v>6</v>
      </c>
    </row>
    <row r="2120" spans="1:23" x14ac:dyDescent="0.25">
      <c r="A2120" t="s">
        <v>746</v>
      </c>
      <c r="C2120" t="s">
        <v>30</v>
      </c>
      <c r="E2120">
        <v>26</v>
      </c>
      <c r="F2120">
        <v>63.534565000000001</v>
      </c>
      <c r="G2120">
        <v>0.5</v>
      </c>
      <c r="H2120">
        <v>0.5</v>
      </c>
      <c r="I2120" t="s">
        <v>27</v>
      </c>
      <c r="J2120" t="s">
        <v>28</v>
      </c>
      <c r="K2120" t="s">
        <v>28</v>
      </c>
      <c r="L2120" t="s">
        <v>28</v>
      </c>
      <c r="M2120" t="s">
        <v>28</v>
      </c>
      <c r="N2120">
        <v>0.5</v>
      </c>
      <c r="O2120">
        <v>0.5</v>
      </c>
      <c r="P2120">
        <v>1</v>
      </c>
      <c r="Q2120">
        <v>0.5</v>
      </c>
      <c r="R2120">
        <v>1</v>
      </c>
      <c r="S2120">
        <v>34</v>
      </c>
      <c r="T2120">
        <v>4</v>
      </c>
      <c r="V2120">
        <v>67</v>
      </c>
      <c r="W2120">
        <v>247</v>
      </c>
    </row>
    <row r="2121" spans="1:23" x14ac:dyDescent="0.25">
      <c r="A2121" t="s">
        <v>746</v>
      </c>
      <c r="C2121" t="s">
        <v>30</v>
      </c>
      <c r="E2121">
        <v>26</v>
      </c>
      <c r="F2121">
        <v>63.534565000000001</v>
      </c>
      <c r="G2121">
        <v>0.5</v>
      </c>
      <c r="H2121">
        <v>0.5</v>
      </c>
      <c r="I2121" t="s">
        <v>27</v>
      </c>
      <c r="J2121" t="s">
        <v>35</v>
      </c>
      <c r="K2121" t="s">
        <v>42</v>
      </c>
      <c r="L2121" t="s">
        <v>28</v>
      </c>
      <c r="M2121" t="s">
        <v>28</v>
      </c>
      <c r="N2121">
        <v>0.5</v>
      </c>
      <c r="O2121">
        <v>1</v>
      </c>
      <c r="P2121">
        <v>1</v>
      </c>
      <c r="Q2121">
        <v>0.5</v>
      </c>
      <c r="R2121">
        <v>0</v>
      </c>
      <c r="S2121">
        <v>34</v>
      </c>
      <c r="T2121">
        <v>3.5</v>
      </c>
      <c r="V2121">
        <v>67</v>
      </c>
      <c r="W2121">
        <v>230</v>
      </c>
    </row>
    <row r="2122" spans="1:23" x14ac:dyDescent="0.25">
      <c r="A2122" t="s">
        <v>746</v>
      </c>
      <c r="C2122" t="s">
        <v>30</v>
      </c>
      <c r="E2122">
        <v>25</v>
      </c>
      <c r="F2122">
        <v>63.534565000000001</v>
      </c>
      <c r="G2122">
        <v>1</v>
      </c>
      <c r="H2122">
        <v>1</v>
      </c>
      <c r="I2122" t="s">
        <v>27</v>
      </c>
      <c r="J2122" t="s">
        <v>35</v>
      </c>
      <c r="K2122" t="s">
        <v>28</v>
      </c>
      <c r="L2122" t="s">
        <v>28</v>
      </c>
      <c r="M2122" t="s">
        <v>28</v>
      </c>
      <c r="N2122">
        <v>0.5</v>
      </c>
      <c r="O2122">
        <v>1</v>
      </c>
      <c r="P2122">
        <v>1</v>
      </c>
      <c r="Q2122">
        <v>1</v>
      </c>
      <c r="R2122">
        <v>0</v>
      </c>
      <c r="S2122">
        <v>34</v>
      </c>
      <c r="T2122">
        <v>4.5</v>
      </c>
    </row>
    <row r="2123" spans="1:23" x14ac:dyDescent="0.25">
      <c r="A2123" t="s">
        <v>195</v>
      </c>
      <c r="C2123" t="s">
        <v>26</v>
      </c>
      <c r="E2123">
        <v>29</v>
      </c>
      <c r="F2123">
        <v>70.562629999999999</v>
      </c>
      <c r="G2123">
        <v>0</v>
      </c>
      <c r="H2123">
        <v>0</v>
      </c>
      <c r="I2123" t="s">
        <v>34</v>
      </c>
      <c r="J2123" t="s">
        <v>28</v>
      </c>
      <c r="K2123" t="s">
        <v>28</v>
      </c>
      <c r="L2123" t="s">
        <v>28</v>
      </c>
      <c r="M2123" t="s">
        <v>28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44</v>
      </c>
      <c r="T2123">
        <v>0</v>
      </c>
      <c r="V2123">
        <v>61</v>
      </c>
      <c r="W2123">
        <v>106</v>
      </c>
    </row>
    <row r="2124" spans="1:23" x14ac:dyDescent="0.25">
      <c r="A2124" t="s">
        <v>195</v>
      </c>
      <c r="C2124" t="s">
        <v>26</v>
      </c>
      <c r="E2124">
        <v>30</v>
      </c>
      <c r="F2124">
        <v>70.562629999999999</v>
      </c>
      <c r="G2124">
        <v>0</v>
      </c>
      <c r="H2124">
        <v>0</v>
      </c>
      <c r="I2124" t="s">
        <v>34</v>
      </c>
      <c r="J2124" t="s">
        <v>28</v>
      </c>
      <c r="K2124" t="s">
        <v>28</v>
      </c>
      <c r="L2124" t="s">
        <v>28</v>
      </c>
      <c r="M2124" t="s">
        <v>28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44</v>
      </c>
      <c r="T2124">
        <v>0</v>
      </c>
      <c r="V2124">
        <v>60</v>
      </c>
      <c r="W2124">
        <v>105</v>
      </c>
    </row>
    <row r="2125" spans="1:23" x14ac:dyDescent="0.25">
      <c r="A2125" t="s">
        <v>195</v>
      </c>
      <c r="C2125" t="s">
        <v>26</v>
      </c>
      <c r="E2125">
        <v>30</v>
      </c>
      <c r="F2125">
        <v>70.562629999999999</v>
      </c>
      <c r="G2125">
        <v>0</v>
      </c>
      <c r="H2125">
        <v>0</v>
      </c>
      <c r="I2125" t="s">
        <v>34</v>
      </c>
      <c r="J2125" t="s">
        <v>28</v>
      </c>
      <c r="K2125" t="s">
        <v>28</v>
      </c>
      <c r="L2125" t="s">
        <v>28</v>
      </c>
      <c r="M2125" t="s">
        <v>28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44</v>
      </c>
      <c r="T2125">
        <v>0</v>
      </c>
      <c r="V2125">
        <v>60</v>
      </c>
      <c r="W2125">
        <v>103</v>
      </c>
    </row>
    <row r="2126" spans="1:23" x14ac:dyDescent="0.25">
      <c r="A2126" t="s">
        <v>195</v>
      </c>
      <c r="C2126" t="s">
        <v>26</v>
      </c>
      <c r="E2126">
        <v>30</v>
      </c>
      <c r="F2126">
        <v>70.562629999999999</v>
      </c>
      <c r="G2126">
        <v>0</v>
      </c>
      <c r="H2126">
        <v>0</v>
      </c>
      <c r="I2126" t="s">
        <v>34</v>
      </c>
      <c r="J2126" t="s">
        <v>28</v>
      </c>
      <c r="K2126" t="s">
        <v>28</v>
      </c>
      <c r="L2126" t="s">
        <v>28</v>
      </c>
      <c r="M2126" t="s">
        <v>28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44</v>
      </c>
      <c r="T2126">
        <v>0</v>
      </c>
      <c r="V2126">
        <v>60</v>
      </c>
      <c r="W2126">
        <v>102</v>
      </c>
    </row>
    <row r="2127" spans="1:23" x14ac:dyDescent="0.25">
      <c r="A2127" t="s">
        <v>195</v>
      </c>
      <c r="C2127" t="s">
        <v>26</v>
      </c>
      <c r="E2127">
        <v>30</v>
      </c>
      <c r="F2127">
        <v>70.562629999999999</v>
      </c>
      <c r="G2127">
        <v>0</v>
      </c>
      <c r="H2127">
        <v>0</v>
      </c>
      <c r="I2127" t="s">
        <v>34</v>
      </c>
      <c r="J2127" t="s">
        <v>28</v>
      </c>
      <c r="K2127" t="s">
        <v>28</v>
      </c>
      <c r="L2127" t="s">
        <v>28</v>
      </c>
      <c r="M2127" t="s">
        <v>28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44</v>
      </c>
      <c r="T2127">
        <v>0</v>
      </c>
      <c r="V2127">
        <v>61</v>
      </c>
      <c r="W2127">
        <v>103</v>
      </c>
    </row>
    <row r="2128" spans="1:23" x14ac:dyDescent="0.25">
      <c r="A2128" t="s">
        <v>195</v>
      </c>
      <c r="C2128" t="s">
        <v>26</v>
      </c>
      <c r="E2128">
        <v>30</v>
      </c>
      <c r="F2128">
        <v>70.562629999999999</v>
      </c>
      <c r="G2128">
        <v>0</v>
      </c>
      <c r="H2128">
        <v>0</v>
      </c>
      <c r="I2128" t="s">
        <v>34</v>
      </c>
      <c r="J2128" t="s">
        <v>28</v>
      </c>
      <c r="K2128" t="s">
        <v>28</v>
      </c>
      <c r="L2128" t="s">
        <v>28</v>
      </c>
      <c r="M2128" t="s">
        <v>28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44</v>
      </c>
      <c r="T2128">
        <v>0</v>
      </c>
      <c r="V2128">
        <v>61</v>
      </c>
      <c r="W2128">
        <v>104</v>
      </c>
    </row>
    <row r="2129" spans="1:23" x14ac:dyDescent="0.25">
      <c r="A2129" t="s">
        <v>195</v>
      </c>
      <c r="C2129" t="s">
        <v>26</v>
      </c>
      <c r="E2129">
        <v>30</v>
      </c>
      <c r="F2129">
        <v>70.562629999999999</v>
      </c>
      <c r="G2129">
        <v>0</v>
      </c>
      <c r="H2129">
        <v>0</v>
      </c>
      <c r="I2129" t="s">
        <v>34</v>
      </c>
      <c r="J2129" t="s">
        <v>28</v>
      </c>
      <c r="K2129" t="s">
        <v>28</v>
      </c>
      <c r="L2129" t="s">
        <v>28</v>
      </c>
      <c r="M2129" t="s">
        <v>28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44</v>
      </c>
      <c r="T2129">
        <v>0</v>
      </c>
      <c r="V2129">
        <v>60</v>
      </c>
      <c r="W2129">
        <v>99</v>
      </c>
    </row>
    <row r="2130" spans="1:23" x14ac:dyDescent="0.25">
      <c r="A2130" t="s">
        <v>195</v>
      </c>
      <c r="C2130" t="s">
        <v>26</v>
      </c>
      <c r="E2130">
        <v>30</v>
      </c>
      <c r="F2130">
        <v>70.562629999999999</v>
      </c>
      <c r="G2130">
        <v>0</v>
      </c>
      <c r="H2130">
        <v>0</v>
      </c>
      <c r="I2130" t="s">
        <v>34</v>
      </c>
      <c r="J2130" t="s">
        <v>28</v>
      </c>
      <c r="K2130" t="s">
        <v>28</v>
      </c>
      <c r="L2130" t="s">
        <v>28</v>
      </c>
      <c r="M2130" t="s">
        <v>28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44</v>
      </c>
      <c r="T2130">
        <v>0</v>
      </c>
    </row>
    <row r="2131" spans="1:23" x14ac:dyDescent="0.25">
      <c r="A2131" t="s">
        <v>725</v>
      </c>
      <c r="C2131" t="s">
        <v>30</v>
      </c>
      <c r="E2131">
        <v>29</v>
      </c>
      <c r="F2131">
        <v>75.693359999999998</v>
      </c>
      <c r="G2131">
        <v>0</v>
      </c>
      <c r="H2131">
        <v>0</v>
      </c>
      <c r="I2131" t="s">
        <v>34</v>
      </c>
      <c r="J2131" t="s">
        <v>28</v>
      </c>
      <c r="K2131" t="s">
        <v>28</v>
      </c>
      <c r="L2131" t="s">
        <v>28</v>
      </c>
      <c r="M2131" t="s">
        <v>28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33</v>
      </c>
      <c r="T2131">
        <v>0</v>
      </c>
      <c r="V2131">
        <v>67</v>
      </c>
      <c r="W2131">
        <v>148</v>
      </c>
    </row>
    <row r="2132" spans="1:23" x14ac:dyDescent="0.25">
      <c r="A2132" t="s">
        <v>725</v>
      </c>
      <c r="C2132" t="s">
        <v>30</v>
      </c>
      <c r="E2132">
        <v>29</v>
      </c>
      <c r="F2132">
        <v>75.693359999999998</v>
      </c>
      <c r="G2132">
        <v>0</v>
      </c>
      <c r="H2132">
        <v>0</v>
      </c>
      <c r="I2132" t="s">
        <v>34</v>
      </c>
      <c r="J2132" t="s">
        <v>28</v>
      </c>
      <c r="K2132" t="s">
        <v>28</v>
      </c>
      <c r="L2132" t="s">
        <v>28</v>
      </c>
      <c r="M2132" t="s">
        <v>28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33</v>
      </c>
      <c r="T2132">
        <v>0</v>
      </c>
      <c r="V2132">
        <v>66</v>
      </c>
      <c r="W2132">
        <v>150</v>
      </c>
    </row>
    <row r="2133" spans="1:23" x14ac:dyDescent="0.25">
      <c r="A2133" t="s">
        <v>725</v>
      </c>
      <c r="C2133" t="s">
        <v>30</v>
      </c>
      <c r="E2133">
        <v>29</v>
      </c>
      <c r="F2133">
        <v>75.693359999999998</v>
      </c>
      <c r="G2133">
        <v>0</v>
      </c>
      <c r="H2133">
        <v>0</v>
      </c>
      <c r="I2133" t="s">
        <v>34</v>
      </c>
      <c r="J2133" t="s">
        <v>28</v>
      </c>
      <c r="K2133" t="s">
        <v>28</v>
      </c>
      <c r="L2133" t="s">
        <v>28</v>
      </c>
      <c r="M2133" t="s">
        <v>28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33</v>
      </c>
      <c r="T2133">
        <v>0</v>
      </c>
      <c r="V2133">
        <v>66</v>
      </c>
      <c r="W2133">
        <v>150</v>
      </c>
    </row>
    <row r="2134" spans="1:23" x14ac:dyDescent="0.25">
      <c r="A2134" t="s">
        <v>725</v>
      </c>
      <c r="C2134" t="s">
        <v>30</v>
      </c>
      <c r="E2134">
        <v>29</v>
      </c>
      <c r="F2134">
        <v>75.693359999999998</v>
      </c>
      <c r="G2134">
        <v>0</v>
      </c>
      <c r="H2134">
        <v>0</v>
      </c>
      <c r="I2134" t="s">
        <v>34</v>
      </c>
      <c r="J2134" t="s">
        <v>28</v>
      </c>
      <c r="K2134" t="s">
        <v>28</v>
      </c>
      <c r="L2134" t="s">
        <v>28</v>
      </c>
      <c r="M2134" t="s">
        <v>28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33</v>
      </c>
      <c r="T2134">
        <v>0</v>
      </c>
      <c r="V2134">
        <v>66</v>
      </c>
      <c r="W2134">
        <v>149</v>
      </c>
    </row>
    <row r="2135" spans="1:23" x14ac:dyDescent="0.25">
      <c r="A2135" t="s">
        <v>725</v>
      </c>
      <c r="C2135" t="s">
        <v>30</v>
      </c>
      <c r="E2135">
        <v>29</v>
      </c>
      <c r="F2135">
        <v>75.693359999999998</v>
      </c>
      <c r="G2135">
        <v>0</v>
      </c>
      <c r="H2135">
        <v>0</v>
      </c>
      <c r="I2135" t="s">
        <v>34</v>
      </c>
      <c r="J2135" t="s">
        <v>28</v>
      </c>
      <c r="K2135" t="s">
        <v>28</v>
      </c>
      <c r="L2135" t="s">
        <v>28</v>
      </c>
      <c r="M2135" t="s">
        <v>28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33</v>
      </c>
      <c r="T2135">
        <v>0</v>
      </c>
      <c r="V2135">
        <v>65</v>
      </c>
      <c r="W2135">
        <v>147</v>
      </c>
    </row>
    <row r="2136" spans="1:23" x14ac:dyDescent="0.25">
      <c r="A2136" t="s">
        <v>725</v>
      </c>
      <c r="C2136" t="s">
        <v>30</v>
      </c>
      <c r="E2136">
        <v>29</v>
      </c>
      <c r="F2136">
        <v>75.693359999999998</v>
      </c>
      <c r="G2136">
        <v>0</v>
      </c>
      <c r="H2136">
        <v>0</v>
      </c>
      <c r="I2136" t="s">
        <v>34</v>
      </c>
      <c r="J2136" t="s">
        <v>28</v>
      </c>
      <c r="K2136" t="s">
        <v>28</v>
      </c>
      <c r="L2136" t="s">
        <v>28</v>
      </c>
      <c r="M2136" t="s">
        <v>28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33</v>
      </c>
      <c r="T2136">
        <v>0</v>
      </c>
      <c r="V2136">
        <v>66</v>
      </c>
      <c r="W2136">
        <v>144</v>
      </c>
    </row>
    <row r="2137" spans="1:23" x14ac:dyDescent="0.25">
      <c r="A2137" t="s">
        <v>425</v>
      </c>
      <c r="C2137" t="s">
        <v>26</v>
      </c>
      <c r="E2137">
        <v>29</v>
      </c>
      <c r="F2137">
        <v>75.682410000000004</v>
      </c>
      <c r="G2137">
        <v>0</v>
      </c>
      <c r="H2137">
        <v>0</v>
      </c>
      <c r="I2137" t="s">
        <v>34</v>
      </c>
      <c r="J2137" t="s">
        <v>28</v>
      </c>
      <c r="K2137" t="s">
        <v>28</v>
      </c>
      <c r="L2137" t="s">
        <v>28</v>
      </c>
      <c r="M2137" t="s">
        <v>28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34</v>
      </c>
      <c r="T2137">
        <v>0</v>
      </c>
      <c r="V2137">
        <v>65</v>
      </c>
      <c r="W2137">
        <v>140</v>
      </c>
    </row>
    <row r="2138" spans="1:23" x14ac:dyDescent="0.25">
      <c r="A2138" t="s">
        <v>425</v>
      </c>
      <c r="C2138" t="s">
        <v>26</v>
      </c>
      <c r="E2138">
        <v>28</v>
      </c>
      <c r="F2138">
        <v>75.682410000000004</v>
      </c>
      <c r="G2138">
        <v>0</v>
      </c>
      <c r="H2138">
        <v>0</v>
      </c>
      <c r="I2138" t="s">
        <v>34</v>
      </c>
      <c r="J2138" t="s">
        <v>28</v>
      </c>
      <c r="K2138" t="s">
        <v>28</v>
      </c>
      <c r="L2138" t="s">
        <v>28</v>
      </c>
      <c r="M2138" t="s">
        <v>28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34</v>
      </c>
      <c r="T2138">
        <v>0</v>
      </c>
      <c r="V2138">
        <v>65</v>
      </c>
      <c r="W2138">
        <v>141</v>
      </c>
    </row>
    <row r="2139" spans="1:23" x14ac:dyDescent="0.25">
      <c r="A2139" t="s">
        <v>425</v>
      </c>
      <c r="C2139" t="s">
        <v>26</v>
      </c>
      <c r="E2139">
        <v>28</v>
      </c>
      <c r="F2139">
        <v>75.682410000000004</v>
      </c>
      <c r="G2139">
        <v>0</v>
      </c>
      <c r="H2139">
        <v>0</v>
      </c>
      <c r="I2139" t="s">
        <v>34</v>
      </c>
      <c r="J2139" t="s">
        <v>28</v>
      </c>
      <c r="K2139" t="s">
        <v>28</v>
      </c>
      <c r="L2139" t="s">
        <v>28</v>
      </c>
      <c r="M2139" t="s">
        <v>28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34</v>
      </c>
      <c r="T2139">
        <v>0</v>
      </c>
      <c r="V2139">
        <v>65</v>
      </c>
      <c r="W2139">
        <v>133</v>
      </c>
    </row>
    <row r="2140" spans="1:23" x14ac:dyDescent="0.25">
      <c r="A2140" t="s">
        <v>425</v>
      </c>
      <c r="C2140" t="s">
        <v>26</v>
      </c>
      <c r="E2140">
        <v>30</v>
      </c>
      <c r="F2140">
        <v>75.682410000000004</v>
      </c>
      <c r="G2140">
        <v>0</v>
      </c>
      <c r="H2140">
        <v>0</v>
      </c>
      <c r="I2140" t="s">
        <v>34</v>
      </c>
      <c r="J2140" t="s">
        <v>28</v>
      </c>
      <c r="K2140" t="s">
        <v>28</v>
      </c>
      <c r="L2140" t="s">
        <v>28</v>
      </c>
      <c r="M2140" t="s">
        <v>28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34</v>
      </c>
      <c r="T2140">
        <v>0</v>
      </c>
      <c r="V2140">
        <v>65</v>
      </c>
      <c r="W2140">
        <v>138</v>
      </c>
    </row>
    <row r="2141" spans="1:23" x14ac:dyDescent="0.25">
      <c r="A2141" t="s">
        <v>425</v>
      </c>
      <c r="C2141" t="s">
        <v>26</v>
      </c>
      <c r="E2141">
        <v>27</v>
      </c>
      <c r="F2141">
        <v>75.682410000000004</v>
      </c>
      <c r="G2141">
        <v>0</v>
      </c>
      <c r="H2141">
        <v>0</v>
      </c>
      <c r="I2141" t="s">
        <v>34</v>
      </c>
      <c r="J2141" t="s">
        <v>28</v>
      </c>
      <c r="K2141" t="s">
        <v>28</v>
      </c>
      <c r="L2141" t="s">
        <v>28</v>
      </c>
      <c r="M2141" t="s">
        <v>28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34</v>
      </c>
      <c r="T2141">
        <v>0</v>
      </c>
      <c r="V2141">
        <v>65</v>
      </c>
      <c r="W2141">
        <v>139</v>
      </c>
    </row>
    <row r="2142" spans="1:23" x14ac:dyDescent="0.25">
      <c r="A2142" t="s">
        <v>425</v>
      </c>
      <c r="C2142" t="s">
        <v>26</v>
      </c>
      <c r="E2142">
        <v>28</v>
      </c>
      <c r="F2142">
        <v>75.682410000000004</v>
      </c>
      <c r="G2142">
        <v>0</v>
      </c>
      <c r="H2142">
        <v>0</v>
      </c>
      <c r="I2142" t="s">
        <v>34</v>
      </c>
      <c r="J2142" t="s">
        <v>28</v>
      </c>
      <c r="K2142" t="s">
        <v>28</v>
      </c>
      <c r="L2142" t="s">
        <v>28</v>
      </c>
      <c r="M2142" t="s">
        <v>28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34</v>
      </c>
      <c r="T2142">
        <v>0</v>
      </c>
      <c r="V2142">
        <v>65</v>
      </c>
      <c r="W2142">
        <v>136</v>
      </c>
    </row>
    <row r="2143" spans="1:23" x14ac:dyDescent="0.25">
      <c r="A2143" t="s">
        <v>425</v>
      </c>
      <c r="C2143" t="s">
        <v>26</v>
      </c>
      <c r="E2143">
        <v>30</v>
      </c>
      <c r="F2143">
        <v>75.682410000000004</v>
      </c>
      <c r="G2143">
        <v>0</v>
      </c>
      <c r="H2143">
        <v>0</v>
      </c>
      <c r="I2143" t="s">
        <v>34</v>
      </c>
      <c r="J2143" t="s">
        <v>28</v>
      </c>
      <c r="K2143" t="s">
        <v>28</v>
      </c>
      <c r="L2143" t="s">
        <v>28</v>
      </c>
      <c r="M2143" t="s">
        <v>28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34</v>
      </c>
      <c r="T2143">
        <v>0</v>
      </c>
      <c r="V2143">
        <v>65</v>
      </c>
      <c r="W2143">
        <v>141</v>
      </c>
    </row>
    <row r="2144" spans="1:23" x14ac:dyDescent="0.25">
      <c r="A2144" t="s">
        <v>425</v>
      </c>
      <c r="C2144" t="s">
        <v>26</v>
      </c>
      <c r="E2144">
        <v>29</v>
      </c>
      <c r="F2144">
        <v>75.682410000000004</v>
      </c>
      <c r="G2144">
        <v>0</v>
      </c>
      <c r="H2144">
        <v>0</v>
      </c>
      <c r="I2144" t="s">
        <v>34</v>
      </c>
      <c r="J2144" t="s">
        <v>28</v>
      </c>
      <c r="K2144" t="s">
        <v>28</v>
      </c>
      <c r="L2144" t="s">
        <v>28</v>
      </c>
      <c r="M2144" t="s">
        <v>28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34</v>
      </c>
      <c r="T2144">
        <v>0</v>
      </c>
      <c r="V2144">
        <v>65</v>
      </c>
      <c r="W2144">
        <v>137</v>
      </c>
    </row>
    <row r="2145" spans="1:23" x14ac:dyDescent="0.25">
      <c r="A2145" t="s">
        <v>425</v>
      </c>
      <c r="C2145" t="s">
        <v>26</v>
      </c>
      <c r="E2145">
        <v>29</v>
      </c>
      <c r="F2145">
        <v>75.682410000000004</v>
      </c>
      <c r="G2145">
        <v>0</v>
      </c>
      <c r="H2145">
        <v>0</v>
      </c>
      <c r="I2145" t="s">
        <v>34</v>
      </c>
      <c r="J2145" t="s">
        <v>116</v>
      </c>
      <c r="K2145" t="s">
        <v>28</v>
      </c>
      <c r="L2145" t="s">
        <v>28</v>
      </c>
      <c r="M2145" t="s">
        <v>28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34</v>
      </c>
      <c r="T2145">
        <v>0</v>
      </c>
      <c r="V2145">
        <v>65</v>
      </c>
      <c r="W2145">
        <v>139</v>
      </c>
    </row>
    <row r="2146" spans="1:23" x14ac:dyDescent="0.25">
      <c r="A2146" t="s">
        <v>303</v>
      </c>
      <c r="C2146" t="s">
        <v>30</v>
      </c>
      <c r="E2146">
        <v>25</v>
      </c>
      <c r="F2146">
        <v>76.084879999999998</v>
      </c>
      <c r="G2146">
        <v>0.5</v>
      </c>
      <c r="H2146">
        <v>0</v>
      </c>
      <c r="I2146" t="s">
        <v>75</v>
      </c>
      <c r="J2146" t="s">
        <v>28</v>
      </c>
      <c r="K2146" t="s">
        <v>28</v>
      </c>
      <c r="L2146" t="s">
        <v>28</v>
      </c>
      <c r="M2146" t="s">
        <v>28</v>
      </c>
      <c r="N2146">
        <v>0</v>
      </c>
      <c r="O2146">
        <v>0</v>
      </c>
      <c r="P2146">
        <v>0.5</v>
      </c>
      <c r="Q2146">
        <v>0.5</v>
      </c>
      <c r="R2146">
        <v>0</v>
      </c>
      <c r="S2146">
        <v>44</v>
      </c>
      <c r="T2146">
        <v>1</v>
      </c>
      <c r="W2146">
        <v>213</v>
      </c>
    </row>
    <row r="2147" spans="1:23" x14ac:dyDescent="0.25">
      <c r="A2147" t="s">
        <v>303</v>
      </c>
      <c r="C2147" t="s">
        <v>30</v>
      </c>
      <c r="E2147">
        <v>23</v>
      </c>
      <c r="F2147">
        <v>76.084879999999998</v>
      </c>
      <c r="G2147">
        <v>0.5</v>
      </c>
      <c r="H2147">
        <v>0</v>
      </c>
      <c r="I2147" t="s">
        <v>27</v>
      </c>
      <c r="J2147" t="s">
        <v>102</v>
      </c>
      <c r="K2147" t="s">
        <v>42</v>
      </c>
      <c r="L2147" t="s">
        <v>28</v>
      </c>
      <c r="M2147" t="s">
        <v>28</v>
      </c>
      <c r="N2147">
        <v>0.5</v>
      </c>
      <c r="O2147">
        <v>0</v>
      </c>
      <c r="P2147">
        <v>0.5</v>
      </c>
      <c r="Q2147">
        <v>0.5</v>
      </c>
      <c r="R2147">
        <v>0</v>
      </c>
      <c r="S2147">
        <v>44</v>
      </c>
      <c r="T2147">
        <v>1.5</v>
      </c>
      <c r="W2147">
        <v>215</v>
      </c>
    </row>
    <row r="2148" spans="1:23" x14ac:dyDescent="0.25">
      <c r="A2148" t="s">
        <v>303</v>
      </c>
      <c r="C2148" t="s">
        <v>30</v>
      </c>
      <c r="E2148">
        <v>24</v>
      </c>
      <c r="F2148">
        <v>76.084879999999998</v>
      </c>
      <c r="G2148">
        <v>0.5</v>
      </c>
      <c r="H2148">
        <v>0.5</v>
      </c>
      <c r="I2148" t="s">
        <v>27</v>
      </c>
      <c r="J2148" t="s">
        <v>28</v>
      </c>
      <c r="K2148" t="s">
        <v>28</v>
      </c>
      <c r="L2148" t="s">
        <v>28</v>
      </c>
      <c r="M2148" t="s">
        <v>28</v>
      </c>
      <c r="N2148">
        <v>0.5</v>
      </c>
      <c r="O2148">
        <v>0.5</v>
      </c>
      <c r="P2148">
        <v>0.5</v>
      </c>
      <c r="Q2148">
        <v>0.5</v>
      </c>
      <c r="R2148">
        <v>0</v>
      </c>
      <c r="S2148">
        <v>44</v>
      </c>
      <c r="T2148">
        <v>2.5</v>
      </c>
      <c r="W2148">
        <v>197</v>
      </c>
    </row>
    <row r="2149" spans="1:23" x14ac:dyDescent="0.25">
      <c r="A2149" t="s">
        <v>303</v>
      </c>
      <c r="C2149" t="s">
        <v>30</v>
      </c>
      <c r="E2149">
        <v>19</v>
      </c>
      <c r="F2149">
        <v>76.084879999999998</v>
      </c>
      <c r="G2149">
        <v>2</v>
      </c>
      <c r="H2149">
        <v>2</v>
      </c>
      <c r="I2149" t="s">
        <v>179</v>
      </c>
      <c r="J2149" t="s">
        <v>245</v>
      </c>
      <c r="K2149" t="s">
        <v>28</v>
      </c>
      <c r="L2149" t="s">
        <v>28</v>
      </c>
      <c r="M2149" t="s">
        <v>28</v>
      </c>
      <c r="N2149">
        <v>2</v>
      </c>
      <c r="O2149">
        <v>2</v>
      </c>
      <c r="P2149">
        <v>2</v>
      </c>
      <c r="Q2149">
        <v>2</v>
      </c>
      <c r="R2149">
        <v>1</v>
      </c>
      <c r="S2149">
        <v>44</v>
      </c>
      <c r="T2149">
        <v>11</v>
      </c>
      <c r="V2149">
        <v>70</v>
      </c>
      <c r="W2149">
        <v>202</v>
      </c>
    </row>
    <row r="2150" spans="1:23" x14ac:dyDescent="0.25">
      <c r="A2150" t="s">
        <v>936</v>
      </c>
      <c r="C2150" t="s">
        <v>26</v>
      </c>
      <c r="E2150">
        <v>25</v>
      </c>
      <c r="F2150">
        <v>74.214920000000006</v>
      </c>
      <c r="G2150">
        <v>0.5</v>
      </c>
      <c r="H2150">
        <v>0</v>
      </c>
      <c r="I2150" t="s">
        <v>52</v>
      </c>
      <c r="J2150" t="s">
        <v>28</v>
      </c>
      <c r="K2150" t="s">
        <v>28</v>
      </c>
      <c r="L2150" t="s">
        <v>28</v>
      </c>
      <c r="M2150" t="s">
        <v>28</v>
      </c>
      <c r="N2150">
        <v>0.5</v>
      </c>
      <c r="O2150">
        <v>0.5</v>
      </c>
      <c r="P2150">
        <v>0.5</v>
      </c>
      <c r="Q2150">
        <v>0.5</v>
      </c>
      <c r="R2150">
        <v>0</v>
      </c>
      <c r="S2150">
        <v>34</v>
      </c>
      <c r="T2150">
        <v>2</v>
      </c>
      <c r="V2150">
        <v>62</v>
      </c>
      <c r="W2150">
        <v>153</v>
      </c>
    </row>
    <row r="2151" spans="1:23" x14ac:dyDescent="0.25">
      <c r="A2151" t="s">
        <v>936</v>
      </c>
      <c r="C2151" t="s">
        <v>26</v>
      </c>
      <c r="E2151">
        <v>23</v>
      </c>
      <c r="F2151">
        <v>74.214920000000006</v>
      </c>
      <c r="G2151">
        <v>0.5</v>
      </c>
      <c r="H2151">
        <v>0</v>
      </c>
      <c r="I2151" t="s">
        <v>27</v>
      </c>
      <c r="J2151" t="s">
        <v>28</v>
      </c>
      <c r="K2151" t="s">
        <v>28</v>
      </c>
      <c r="L2151" t="s">
        <v>28</v>
      </c>
      <c r="M2151" t="s">
        <v>28</v>
      </c>
      <c r="N2151">
        <v>0.5</v>
      </c>
      <c r="O2151">
        <v>0.5</v>
      </c>
      <c r="P2151">
        <v>0.5</v>
      </c>
      <c r="Q2151">
        <v>0.5</v>
      </c>
      <c r="R2151">
        <v>0</v>
      </c>
      <c r="S2151">
        <v>34</v>
      </c>
      <c r="T2151">
        <v>2</v>
      </c>
      <c r="V2151">
        <v>62</v>
      </c>
      <c r="W2151">
        <v>133</v>
      </c>
    </row>
    <row r="2152" spans="1:23" x14ac:dyDescent="0.25">
      <c r="A2152" t="s">
        <v>936</v>
      </c>
      <c r="C2152" t="s">
        <v>26</v>
      </c>
      <c r="E2152">
        <v>22</v>
      </c>
      <c r="F2152">
        <v>74.214920000000006</v>
      </c>
      <c r="G2152">
        <v>0.5</v>
      </c>
      <c r="H2152">
        <v>0.5</v>
      </c>
      <c r="I2152" t="s">
        <v>27</v>
      </c>
      <c r="J2152" t="s">
        <v>28</v>
      </c>
      <c r="K2152" t="s">
        <v>28</v>
      </c>
      <c r="L2152" t="s">
        <v>28</v>
      </c>
      <c r="M2152" t="s">
        <v>28</v>
      </c>
      <c r="N2152">
        <v>0.5</v>
      </c>
      <c r="O2152">
        <v>0.5</v>
      </c>
      <c r="P2152">
        <v>1</v>
      </c>
      <c r="Q2152">
        <v>1</v>
      </c>
      <c r="R2152">
        <v>0</v>
      </c>
      <c r="S2152">
        <v>34</v>
      </c>
      <c r="T2152">
        <v>3.5</v>
      </c>
      <c r="V2152">
        <v>62</v>
      </c>
      <c r="W2152">
        <v>134</v>
      </c>
    </row>
    <row r="2153" spans="1:23" x14ac:dyDescent="0.25">
      <c r="A2153" t="s">
        <v>601</v>
      </c>
      <c r="C2153" t="s">
        <v>30</v>
      </c>
      <c r="E2153">
        <v>30</v>
      </c>
      <c r="F2153">
        <v>47.526352000000003</v>
      </c>
      <c r="G2153">
        <v>0</v>
      </c>
      <c r="H2153">
        <v>0</v>
      </c>
      <c r="I2153" t="s">
        <v>34</v>
      </c>
      <c r="J2153" t="s">
        <v>28</v>
      </c>
      <c r="K2153" t="s">
        <v>28</v>
      </c>
      <c r="L2153" t="s">
        <v>28</v>
      </c>
      <c r="M2153" t="s">
        <v>28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33</v>
      </c>
      <c r="T2153">
        <v>0</v>
      </c>
      <c r="W2153">
        <v>173</v>
      </c>
    </row>
    <row r="2154" spans="1:23" x14ac:dyDescent="0.25">
      <c r="A2154" t="s">
        <v>601</v>
      </c>
      <c r="C2154" t="s">
        <v>30</v>
      </c>
      <c r="E2154">
        <v>29</v>
      </c>
      <c r="F2154">
        <v>47.526352000000003</v>
      </c>
      <c r="G2154">
        <v>0</v>
      </c>
      <c r="H2154">
        <v>0</v>
      </c>
      <c r="I2154" t="s">
        <v>34</v>
      </c>
      <c r="J2154" t="s">
        <v>28</v>
      </c>
      <c r="K2154" t="s">
        <v>28</v>
      </c>
      <c r="L2154" t="s">
        <v>28</v>
      </c>
      <c r="M2154" t="s">
        <v>28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33</v>
      </c>
      <c r="T2154">
        <v>0</v>
      </c>
      <c r="V2154">
        <v>75</v>
      </c>
      <c r="W2154">
        <v>187</v>
      </c>
    </row>
    <row r="2155" spans="1:23" x14ac:dyDescent="0.25">
      <c r="A2155" t="s">
        <v>601</v>
      </c>
      <c r="C2155" t="s">
        <v>30</v>
      </c>
      <c r="E2155">
        <v>30</v>
      </c>
      <c r="F2155">
        <v>47.526352000000003</v>
      </c>
      <c r="G2155">
        <v>0</v>
      </c>
      <c r="H2155">
        <v>0</v>
      </c>
      <c r="I2155" t="s">
        <v>34</v>
      </c>
      <c r="J2155" t="s">
        <v>28</v>
      </c>
      <c r="K2155" t="s">
        <v>28</v>
      </c>
      <c r="L2155" t="s">
        <v>28</v>
      </c>
      <c r="M2155" t="s">
        <v>28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33</v>
      </c>
      <c r="T2155">
        <v>0</v>
      </c>
    </row>
    <row r="2156" spans="1:23" x14ac:dyDescent="0.25">
      <c r="A2156" t="s">
        <v>601</v>
      </c>
      <c r="C2156" t="s">
        <v>30</v>
      </c>
      <c r="E2156">
        <v>30</v>
      </c>
      <c r="F2156">
        <v>47.526352000000003</v>
      </c>
      <c r="G2156">
        <v>0</v>
      </c>
      <c r="H2156">
        <v>0</v>
      </c>
      <c r="I2156" t="s">
        <v>34</v>
      </c>
      <c r="J2156" t="s">
        <v>35</v>
      </c>
      <c r="K2156" t="s">
        <v>132</v>
      </c>
      <c r="L2156" t="s">
        <v>28</v>
      </c>
      <c r="M2156" t="s">
        <v>28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33</v>
      </c>
      <c r="T2156">
        <v>0</v>
      </c>
      <c r="V2156">
        <v>75</v>
      </c>
      <c r="W2156">
        <v>178</v>
      </c>
    </row>
    <row r="2157" spans="1:23" x14ac:dyDescent="0.25">
      <c r="A2157" t="s">
        <v>434</v>
      </c>
      <c r="C2157" t="s">
        <v>26</v>
      </c>
      <c r="F2157">
        <v>80.613280000000003</v>
      </c>
      <c r="G2157">
        <v>0</v>
      </c>
      <c r="H2157">
        <v>0</v>
      </c>
      <c r="I2157" t="s">
        <v>28</v>
      </c>
      <c r="J2157" t="s">
        <v>28</v>
      </c>
      <c r="K2157" t="s">
        <v>28</v>
      </c>
      <c r="L2157" t="s">
        <v>28</v>
      </c>
      <c r="M2157" t="s">
        <v>28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23</v>
      </c>
      <c r="T2157">
        <v>0</v>
      </c>
    </row>
    <row r="2158" spans="1:23" x14ac:dyDescent="0.25">
      <c r="A2158" t="s">
        <v>434</v>
      </c>
      <c r="C2158" t="s">
        <v>26</v>
      </c>
      <c r="F2158">
        <v>80.613280000000003</v>
      </c>
      <c r="G2158">
        <v>0</v>
      </c>
      <c r="H2158">
        <v>0</v>
      </c>
      <c r="I2158" t="s">
        <v>28</v>
      </c>
      <c r="J2158" t="s">
        <v>28</v>
      </c>
      <c r="K2158" t="s">
        <v>28</v>
      </c>
      <c r="L2158" t="s">
        <v>28</v>
      </c>
      <c r="M2158" t="s">
        <v>28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23</v>
      </c>
      <c r="T2158">
        <v>0</v>
      </c>
    </row>
    <row r="2159" spans="1:23" x14ac:dyDescent="0.25">
      <c r="A2159" t="s">
        <v>434</v>
      </c>
      <c r="C2159" t="s">
        <v>26</v>
      </c>
      <c r="F2159">
        <v>80.613280000000003</v>
      </c>
      <c r="G2159">
        <v>0</v>
      </c>
      <c r="H2159">
        <v>0</v>
      </c>
      <c r="I2159" t="s">
        <v>28</v>
      </c>
      <c r="J2159" t="s">
        <v>28</v>
      </c>
      <c r="K2159" t="s">
        <v>28</v>
      </c>
      <c r="L2159" t="s">
        <v>28</v>
      </c>
      <c r="M2159" t="s">
        <v>28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23</v>
      </c>
      <c r="T2159">
        <v>0</v>
      </c>
    </row>
    <row r="2160" spans="1:23" x14ac:dyDescent="0.25">
      <c r="A2160" t="s">
        <v>434</v>
      </c>
      <c r="C2160" t="s">
        <v>26</v>
      </c>
      <c r="F2160">
        <v>80.613280000000003</v>
      </c>
      <c r="G2160">
        <v>0</v>
      </c>
      <c r="H2160">
        <v>0</v>
      </c>
      <c r="I2160" t="s">
        <v>34</v>
      </c>
      <c r="J2160" t="s">
        <v>28</v>
      </c>
      <c r="K2160" t="s">
        <v>28</v>
      </c>
      <c r="L2160" t="s">
        <v>28</v>
      </c>
      <c r="M2160" t="s">
        <v>28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23</v>
      </c>
      <c r="T2160">
        <v>0</v>
      </c>
    </row>
    <row r="2161" spans="1:23" x14ac:dyDescent="0.25">
      <c r="A2161" t="s">
        <v>434</v>
      </c>
      <c r="C2161" t="s">
        <v>26</v>
      </c>
      <c r="F2161">
        <v>80.613280000000003</v>
      </c>
      <c r="G2161">
        <v>0</v>
      </c>
      <c r="H2161">
        <v>0</v>
      </c>
      <c r="I2161" t="s">
        <v>34</v>
      </c>
      <c r="J2161" t="s">
        <v>28</v>
      </c>
      <c r="K2161" t="s">
        <v>28</v>
      </c>
      <c r="L2161" t="s">
        <v>28</v>
      </c>
      <c r="M2161" t="s">
        <v>28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23</v>
      </c>
      <c r="T2161">
        <v>0</v>
      </c>
    </row>
    <row r="2162" spans="1:23" x14ac:dyDescent="0.25">
      <c r="A2162" t="s">
        <v>434</v>
      </c>
      <c r="C2162" t="s">
        <v>26</v>
      </c>
      <c r="F2162">
        <v>80.613280000000003</v>
      </c>
      <c r="G2162">
        <v>0</v>
      </c>
      <c r="H2162">
        <v>0</v>
      </c>
      <c r="I2162" t="s">
        <v>34</v>
      </c>
      <c r="J2162" t="s">
        <v>28</v>
      </c>
      <c r="K2162" t="s">
        <v>28</v>
      </c>
      <c r="L2162" t="s">
        <v>28</v>
      </c>
      <c r="M2162" t="s">
        <v>28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23</v>
      </c>
      <c r="T2162">
        <v>0</v>
      </c>
      <c r="W2162">
        <v>134</v>
      </c>
    </row>
    <row r="2163" spans="1:23" x14ac:dyDescent="0.25">
      <c r="A2163" t="s">
        <v>434</v>
      </c>
      <c r="C2163" t="s">
        <v>26</v>
      </c>
      <c r="F2163">
        <v>80.613280000000003</v>
      </c>
      <c r="G2163">
        <v>0</v>
      </c>
      <c r="H2163">
        <v>0</v>
      </c>
      <c r="I2163" t="s">
        <v>34</v>
      </c>
      <c r="J2163" t="s">
        <v>28</v>
      </c>
      <c r="K2163" t="s">
        <v>28</v>
      </c>
      <c r="L2163" t="s">
        <v>28</v>
      </c>
      <c r="M2163" t="s">
        <v>28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23</v>
      </c>
      <c r="T2163">
        <v>0</v>
      </c>
      <c r="W2163">
        <v>136</v>
      </c>
    </row>
    <row r="2164" spans="1:23" x14ac:dyDescent="0.25">
      <c r="A2164" t="s">
        <v>434</v>
      </c>
      <c r="C2164" t="s">
        <v>26</v>
      </c>
      <c r="F2164">
        <v>80.613280000000003</v>
      </c>
      <c r="G2164">
        <v>0</v>
      </c>
      <c r="H2164">
        <v>0</v>
      </c>
      <c r="I2164" t="s">
        <v>34</v>
      </c>
      <c r="J2164" t="s">
        <v>28</v>
      </c>
      <c r="K2164" t="s">
        <v>28</v>
      </c>
      <c r="L2164" t="s">
        <v>28</v>
      </c>
      <c r="M2164" t="s">
        <v>28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23</v>
      </c>
      <c r="T2164">
        <v>0</v>
      </c>
      <c r="W2164">
        <v>158</v>
      </c>
    </row>
    <row r="2165" spans="1:23" x14ac:dyDescent="0.25">
      <c r="A2165" t="s">
        <v>434</v>
      </c>
      <c r="C2165" t="s">
        <v>26</v>
      </c>
      <c r="F2165">
        <v>80.613280000000003</v>
      </c>
      <c r="G2165">
        <v>0</v>
      </c>
      <c r="H2165">
        <v>0</v>
      </c>
      <c r="I2165" t="s">
        <v>34</v>
      </c>
      <c r="J2165" t="s">
        <v>28</v>
      </c>
      <c r="K2165" t="s">
        <v>28</v>
      </c>
      <c r="L2165" t="s">
        <v>28</v>
      </c>
      <c r="M2165" t="s">
        <v>28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23</v>
      </c>
      <c r="T2165">
        <v>0</v>
      </c>
      <c r="W2165">
        <v>139</v>
      </c>
    </row>
    <row r="2166" spans="1:23" x14ac:dyDescent="0.25">
      <c r="A2166" t="s">
        <v>434</v>
      </c>
      <c r="C2166" t="s">
        <v>26</v>
      </c>
      <c r="F2166">
        <v>80.613280000000003</v>
      </c>
      <c r="G2166">
        <v>0</v>
      </c>
      <c r="H2166">
        <v>0</v>
      </c>
      <c r="I2166" t="s">
        <v>34</v>
      </c>
      <c r="J2166" t="s">
        <v>28</v>
      </c>
      <c r="K2166" t="s">
        <v>28</v>
      </c>
      <c r="L2166" t="s">
        <v>28</v>
      </c>
      <c r="M2166" t="s">
        <v>28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23</v>
      </c>
      <c r="T2166">
        <v>0</v>
      </c>
      <c r="W2166">
        <v>140</v>
      </c>
    </row>
    <row r="2167" spans="1:23" x14ac:dyDescent="0.25">
      <c r="A2167" t="s">
        <v>434</v>
      </c>
      <c r="C2167" t="s">
        <v>26</v>
      </c>
      <c r="E2167">
        <v>30</v>
      </c>
      <c r="F2167">
        <v>80.613280000000003</v>
      </c>
      <c r="G2167">
        <v>0</v>
      </c>
      <c r="H2167">
        <v>0</v>
      </c>
      <c r="I2167" t="s">
        <v>34</v>
      </c>
      <c r="J2167" t="s">
        <v>28</v>
      </c>
      <c r="K2167" t="s">
        <v>28</v>
      </c>
      <c r="L2167" t="s">
        <v>28</v>
      </c>
      <c r="M2167" t="s">
        <v>28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23</v>
      </c>
      <c r="T2167">
        <v>0</v>
      </c>
      <c r="W2167">
        <v>136</v>
      </c>
    </row>
    <row r="2168" spans="1:23" x14ac:dyDescent="0.25">
      <c r="A2168" t="s">
        <v>434</v>
      </c>
      <c r="C2168" t="s">
        <v>26</v>
      </c>
      <c r="E2168">
        <v>29</v>
      </c>
      <c r="F2168">
        <v>80.613280000000003</v>
      </c>
      <c r="G2168">
        <v>0</v>
      </c>
      <c r="H2168">
        <v>0</v>
      </c>
      <c r="I2168" t="s">
        <v>34</v>
      </c>
      <c r="J2168" t="s">
        <v>28</v>
      </c>
      <c r="K2168" t="s">
        <v>28</v>
      </c>
      <c r="L2168" t="s">
        <v>28</v>
      </c>
      <c r="M2168" t="s">
        <v>28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23</v>
      </c>
      <c r="T2168">
        <v>0</v>
      </c>
      <c r="W2168">
        <v>138</v>
      </c>
    </row>
    <row r="2169" spans="1:23" x14ac:dyDescent="0.25">
      <c r="A2169" t="s">
        <v>434</v>
      </c>
      <c r="C2169" t="s">
        <v>26</v>
      </c>
      <c r="E2169">
        <v>28</v>
      </c>
      <c r="F2169">
        <v>80.613280000000003</v>
      </c>
      <c r="G2169">
        <v>0</v>
      </c>
      <c r="H2169">
        <v>0</v>
      </c>
      <c r="I2169" t="s">
        <v>34</v>
      </c>
      <c r="J2169" t="s">
        <v>38</v>
      </c>
      <c r="K2169" t="s">
        <v>28</v>
      </c>
      <c r="L2169" t="s">
        <v>28</v>
      </c>
      <c r="M2169" t="s">
        <v>28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23</v>
      </c>
      <c r="T2169">
        <v>0</v>
      </c>
      <c r="W2169">
        <v>137</v>
      </c>
    </row>
    <row r="2170" spans="1:23" x14ac:dyDescent="0.25">
      <c r="A2170" t="s">
        <v>434</v>
      </c>
      <c r="C2170" t="s">
        <v>26</v>
      </c>
      <c r="E2170">
        <v>30</v>
      </c>
      <c r="F2170">
        <v>80.613280000000003</v>
      </c>
      <c r="G2170">
        <v>0</v>
      </c>
      <c r="H2170">
        <v>0</v>
      </c>
      <c r="I2170" t="s">
        <v>34</v>
      </c>
      <c r="J2170" t="s">
        <v>38</v>
      </c>
      <c r="K2170" t="s">
        <v>28</v>
      </c>
      <c r="L2170" t="s">
        <v>28</v>
      </c>
      <c r="M2170" t="s">
        <v>28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23</v>
      </c>
      <c r="T2170">
        <v>0</v>
      </c>
      <c r="W2170">
        <v>135</v>
      </c>
    </row>
    <row r="2171" spans="1:23" x14ac:dyDescent="0.25">
      <c r="A2171" t="s">
        <v>434</v>
      </c>
      <c r="C2171" t="s">
        <v>26</v>
      </c>
      <c r="E2171">
        <v>30</v>
      </c>
      <c r="F2171">
        <v>80.613280000000003</v>
      </c>
      <c r="G2171">
        <v>0</v>
      </c>
      <c r="H2171">
        <v>0</v>
      </c>
      <c r="I2171" t="s">
        <v>34</v>
      </c>
      <c r="J2171" t="s">
        <v>28</v>
      </c>
      <c r="K2171" t="s">
        <v>28</v>
      </c>
      <c r="L2171" t="s">
        <v>28</v>
      </c>
      <c r="M2171" t="s">
        <v>28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23</v>
      </c>
      <c r="T2171">
        <v>0</v>
      </c>
      <c r="W2171">
        <v>134</v>
      </c>
    </row>
    <row r="2172" spans="1:23" x14ac:dyDescent="0.25">
      <c r="A2172" t="s">
        <v>434</v>
      </c>
      <c r="C2172" t="s">
        <v>26</v>
      </c>
      <c r="E2172">
        <v>29</v>
      </c>
      <c r="F2172">
        <v>80.613280000000003</v>
      </c>
      <c r="G2172">
        <v>0</v>
      </c>
      <c r="H2172">
        <v>0</v>
      </c>
      <c r="I2172" t="s">
        <v>34</v>
      </c>
      <c r="J2172" t="s">
        <v>28</v>
      </c>
      <c r="K2172" t="s">
        <v>28</v>
      </c>
      <c r="L2172" t="s">
        <v>28</v>
      </c>
      <c r="M2172" t="s">
        <v>28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23</v>
      </c>
      <c r="T2172">
        <v>0</v>
      </c>
      <c r="W2172">
        <v>130</v>
      </c>
    </row>
    <row r="2173" spans="1:23" x14ac:dyDescent="0.25">
      <c r="A2173" t="s">
        <v>434</v>
      </c>
      <c r="C2173" t="s">
        <v>26</v>
      </c>
      <c r="E2173">
        <v>29</v>
      </c>
      <c r="F2173">
        <v>80.613280000000003</v>
      </c>
      <c r="G2173">
        <v>0</v>
      </c>
      <c r="H2173">
        <v>0</v>
      </c>
      <c r="I2173" t="s">
        <v>34</v>
      </c>
      <c r="J2173" t="s">
        <v>28</v>
      </c>
      <c r="K2173" t="s">
        <v>28</v>
      </c>
      <c r="L2173" t="s">
        <v>28</v>
      </c>
      <c r="M2173" t="s">
        <v>28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23</v>
      </c>
      <c r="T2173">
        <v>0</v>
      </c>
      <c r="W2173">
        <v>119</v>
      </c>
    </row>
    <row r="2174" spans="1:23" x14ac:dyDescent="0.25">
      <c r="A2174" t="s">
        <v>434</v>
      </c>
      <c r="C2174" t="s">
        <v>26</v>
      </c>
      <c r="E2174">
        <v>30</v>
      </c>
      <c r="F2174">
        <v>80.613280000000003</v>
      </c>
      <c r="G2174">
        <v>0</v>
      </c>
      <c r="H2174">
        <v>0</v>
      </c>
      <c r="I2174" t="s">
        <v>34</v>
      </c>
      <c r="J2174" t="s">
        <v>28</v>
      </c>
      <c r="K2174" t="s">
        <v>28</v>
      </c>
      <c r="L2174" t="s">
        <v>28</v>
      </c>
      <c r="M2174" t="s">
        <v>28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23</v>
      </c>
      <c r="T2174">
        <v>0</v>
      </c>
      <c r="W2174">
        <v>116</v>
      </c>
    </row>
    <row r="2175" spans="1:23" x14ac:dyDescent="0.25">
      <c r="A2175" t="s">
        <v>434</v>
      </c>
      <c r="C2175" t="s">
        <v>26</v>
      </c>
      <c r="E2175">
        <v>30</v>
      </c>
      <c r="F2175">
        <v>80.613280000000003</v>
      </c>
      <c r="G2175">
        <v>0</v>
      </c>
      <c r="H2175">
        <v>0</v>
      </c>
      <c r="I2175" t="s">
        <v>34</v>
      </c>
      <c r="J2175" t="s">
        <v>28</v>
      </c>
      <c r="K2175" t="s">
        <v>28</v>
      </c>
      <c r="L2175" t="s">
        <v>28</v>
      </c>
      <c r="M2175" t="s">
        <v>28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23</v>
      </c>
      <c r="T2175">
        <v>0</v>
      </c>
      <c r="W2175">
        <v>111</v>
      </c>
    </row>
    <row r="2176" spans="1:23" x14ac:dyDescent="0.25">
      <c r="A2176" t="s">
        <v>434</v>
      </c>
      <c r="C2176" t="s">
        <v>26</v>
      </c>
      <c r="E2176">
        <v>30</v>
      </c>
      <c r="F2176">
        <v>80.613280000000003</v>
      </c>
      <c r="G2176">
        <v>0</v>
      </c>
      <c r="H2176">
        <v>0</v>
      </c>
      <c r="I2176" t="s">
        <v>34</v>
      </c>
      <c r="J2176" t="s">
        <v>28</v>
      </c>
      <c r="K2176" t="s">
        <v>28</v>
      </c>
      <c r="L2176" t="s">
        <v>28</v>
      </c>
      <c r="M2176" t="s">
        <v>28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23</v>
      </c>
      <c r="T2176">
        <v>0</v>
      </c>
      <c r="V2176">
        <v>61</v>
      </c>
      <c r="W2176">
        <v>117</v>
      </c>
    </row>
    <row r="2177" spans="1:23" x14ac:dyDescent="0.25">
      <c r="A2177" t="s">
        <v>434</v>
      </c>
      <c r="C2177" t="s">
        <v>26</v>
      </c>
      <c r="E2177">
        <v>29</v>
      </c>
      <c r="F2177">
        <v>80.613280000000003</v>
      </c>
      <c r="G2177">
        <v>0</v>
      </c>
      <c r="H2177">
        <v>0</v>
      </c>
      <c r="I2177" t="s">
        <v>34</v>
      </c>
      <c r="J2177" t="s">
        <v>28</v>
      </c>
      <c r="K2177" t="s">
        <v>28</v>
      </c>
      <c r="L2177" t="s">
        <v>28</v>
      </c>
      <c r="M2177" t="s">
        <v>28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23</v>
      </c>
      <c r="T2177">
        <v>0</v>
      </c>
      <c r="V2177">
        <v>61</v>
      </c>
      <c r="W2177">
        <v>114</v>
      </c>
    </row>
    <row r="2178" spans="1:23" x14ac:dyDescent="0.25">
      <c r="A2178" t="s">
        <v>659</v>
      </c>
      <c r="C2178" t="s">
        <v>26</v>
      </c>
      <c r="E2178">
        <v>30</v>
      </c>
      <c r="F2178">
        <v>64.306640000000002</v>
      </c>
      <c r="G2178">
        <v>0</v>
      </c>
      <c r="H2178">
        <v>0</v>
      </c>
      <c r="I2178" t="s">
        <v>34</v>
      </c>
      <c r="J2178" t="s">
        <v>28</v>
      </c>
      <c r="K2178" t="s">
        <v>28</v>
      </c>
      <c r="L2178" t="s">
        <v>28</v>
      </c>
      <c r="M2178" t="s">
        <v>28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33</v>
      </c>
      <c r="T2178">
        <v>0</v>
      </c>
      <c r="V2178">
        <v>66</v>
      </c>
      <c r="W2178">
        <v>141</v>
      </c>
    </row>
    <row r="2179" spans="1:23" x14ac:dyDescent="0.25">
      <c r="A2179" t="s">
        <v>659</v>
      </c>
      <c r="C2179" t="s">
        <v>26</v>
      </c>
      <c r="E2179">
        <v>30</v>
      </c>
      <c r="F2179">
        <v>64.306640000000002</v>
      </c>
      <c r="G2179">
        <v>0</v>
      </c>
      <c r="H2179">
        <v>0</v>
      </c>
      <c r="I2179" t="s">
        <v>34</v>
      </c>
      <c r="J2179" t="s">
        <v>28</v>
      </c>
      <c r="K2179" t="s">
        <v>28</v>
      </c>
      <c r="L2179" t="s">
        <v>28</v>
      </c>
      <c r="M2179" t="s">
        <v>28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33</v>
      </c>
      <c r="T2179">
        <v>0</v>
      </c>
      <c r="V2179">
        <v>65</v>
      </c>
      <c r="W2179">
        <v>140</v>
      </c>
    </row>
    <row r="2180" spans="1:23" x14ac:dyDescent="0.25">
      <c r="A2180" t="s">
        <v>659</v>
      </c>
      <c r="C2180" t="s">
        <v>26</v>
      </c>
      <c r="E2180">
        <v>30</v>
      </c>
      <c r="F2180">
        <v>64.306640000000002</v>
      </c>
      <c r="G2180">
        <v>0</v>
      </c>
      <c r="H2180">
        <v>0</v>
      </c>
      <c r="I2180" t="s">
        <v>34</v>
      </c>
      <c r="J2180" t="s">
        <v>28</v>
      </c>
      <c r="K2180" t="s">
        <v>28</v>
      </c>
      <c r="L2180" t="s">
        <v>28</v>
      </c>
      <c r="M2180" t="s">
        <v>28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33</v>
      </c>
      <c r="T2180">
        <v>0</v>
      </c>
      <c r="V2180">
        <v>65</v>
      </c>
      <c r="W2180">
        <v>140</v>
      </c>
    </row>
    <row r="2181" spans="1:23" x14ac:dyDescent="0.25">
      <c r="A2181" t="s">
        <v>659</v>
      </c>
      <c r="C2181" t="s">
        <v>26</v>
      </c>
      <c r="E2181">
        <v>30</v>
      </c>
      <c r="F2181">
        <v>64.306640000000002</v>
      </c>
      <c r="G2181">
        <v>0</v>
      </c>
      <c r="H2181">
        <v>0</v>
      </c>
      <c r="I2181" t="s">
        <v>34</v>
      </c>
      <c r="J2181" t="s">
        <v>28</v>
      </c>
      <c r="K2181" t="s">
        <v>28</v>
      </c>
      <c r="L2181" t="s">
        <v>28</v>
      </c>
      <c r="M2181" t="s">
        <v>28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33</v>
      </c>
      <c r="T2181">
        <v>0</v>
      </c>
      <c r="V2181">
        <v>65</v>
      </c>
      <c r="W2181">
        <v>141</v>
      </c>
    </row>
    <row r="2182" spans="1:23" x14ac:dyDescent="0.25">
      <c r="A2182" t="s">
        <v>659</v>
      </c>
      <c r="C2182" t="s">
        <v>26</v>
      </c>
      <c r="E2182">
        <v>30</v>
      </c>
      <c r="F2182">
        <v>64.306640000000002</v>
      </c>
      <c r="G2182">
        <v>0</v>
      </c>
      <c r="H2182">
        <v>0</v>
      </c>
      <c r="I2182" t="s">
        <v>34</v>
      </c>
      <c r="J2182" t="s">
        <v>28</v>
      </c>
      <c r="K2182" t="s">
        <v>28</v>
      </c>
      <c r="L2182" t="s">
        <v>28</v>
      </c>
      <c r="M2182" t="s">
        <v>28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33</v>
      </c>
      <c r="T2182">
        <v>0</v>
      </c>
      <c r="V2182">
        <v>65</v>
      </c>
      <c r="W2182">
        <v>145</v>
      </c>
    </row>
    <row r="2183" spans="1:23" x14ac:dyDescent="0.25">
      <c r="A2183" t="s">
        <v>304</v>
      </c>
      <c r="C2183" t="s">
        <v>30</v>
      </c>
      <c r="E2183">
        <v>30</v>
      </c>
      <c r="F2183">
        <v>73.144424000000001</v>
      </c>
      <c r="G2183">
        <v>0</v>
      </c>
      <c r="H2183">
        <v>0</v>
      </c>
      <c r="I2183" t="s">
        <v>34</v>
      </c>
      <c r="J2183" t="s">
        <v>28</v>
      </c>
      <c r="K2183" t="s">
        <v>28</v>
      </c>
      <c r="L2183" t="s">
        <v>28</v>
      </c>
      <c r="M2183" t="s">
        <v>28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23</v>
      </c>
      <c r="T2183">
        <v>0</v>
      </c>
      <c r="V2183">
        <v>68</v>
      </c>
      <c r="W2183">
        <v>204</v>
      </c>
    </row>
    <row r="2184" spans="1:23" x14ac:dyDescent="0.25">
      <c r="A2184" t="s">
        <v>304</v>
      </c>
      <c r="C2184" t="s">
        <v>30</v>
      </c>
      <c r="E2184">
        <v>30</v>
      </c>
      <c r="F2184">
        <v>73.144424000000001</v>
      </c>
      <c r="G2184">
        <v>0</v>
      </c>
      <c r="H2184">
        <v>0</v>
      </c>
      <c r="I2184" t="s">
        <v>34</v>
      </c>
      <c r="J2184" t="s">
        <v>28</v>
      </c>
      <c r="K2184" t="s">
        <v>28</v>
      </c>
      <c r="L2184" t="s">
        <v>28</v>
      </c>
      <c r="M2184" t="s">
        <v>28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23</v>
      </c>
      <c r="T2184">
        <v>0</v>
      </c>
      <c r="V2184">
        <v>67</v>
      </c>
      <c r="W2184">
        <v>209</v>
      </c>
    </row>
    <row r="2185" spans="1:23" x14ac:dyDescent="0.25">
      <c r="A2185" t="s">
        <v>304</v>
      </c>
      <c r="C2185" t="s">
        <v>30</v>
      </c>
      <c r="E2185">
        <v>29</v>
      </c>
      <c r="F2185">
        <v>73.144424000000001</v>
      </c>
      <c r="G2185">
        <v>0</v>
      </c>
      <c r="H2185">
        <v>0</v>
      </c>
      <c r="I2185" t="s">
        <v>34</v>
      </c>
      <c r="J2185" t="s">
        <v>28</v>
      </c>
      <c r="K2185" t="s">
        <v>28</v>
      </c>
      <c r="L2185" t="s">
        <v>28</v>
      </c>
      <c r="M2185" t="s">
        <v>28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23</v>
      </c>
      <c r="T2185">
        <v>0</v>
      </c>
      <c r="V2185">
        <v>67</v>
      </c>
      <c r="W2185">
        <v>214</v>
      </c>
    </row>
    <row r="2186" spans="1:23" x14ac:dyDescent="0.25">
      <c r="A2186" t="s">
        <v>304</v>
      </c>
      <c r="C2186" t="s">
        <v>30</v>
      </c>
      <c r="E2186">
        <v>30</v>
      </c>
      <c r="F2186">
        <v>73.144424000000001</v>
      </c>
      <c r="G2186">
        <v>0</v>
      </c>
      <c r="H2186">
        <v>0</v>
      </c>
      <c r="I2186" t="s">
        <v>34</v>
      </c>
      <c r="J2186" t="s">
        <v>28</v>
      </c>
      <c r="K2186" t="s">
        <v>28</v>
      </c>
      <c r="L2186" t="s">
        <v>28</v>
      </c>
      <c r="M2186" t="s">
        <v>28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23</v>
      </c>
      <c r="T2186">
        <v>0</v>
      </c>
      <c r="V2186">
        <v>67</v>
      </c>
      <c r="W2186">
        <v>217</v>
      </c>
    </row>
    <row r="2187" spans="1:23" x14ac:dyDescent="0.25">
      <c r="A2187" t="s">
        <v>304</v>
      </c>
      <c r="C2187" t="s">
        <v>30</v>
      </c>
      <c r="E2187">
        <v>30</v>
      </c>
      <c r="F2187">
        <v>73.144424000000001</v>
      </c>
      <c r="G2187">
        <v>0</v>
      </c>
      <c r="H2187">
        <v>0</v>
      </c>
      <c r="I2187" t="s">
        <v>34</v>
      </c>
      <c r="J2187" t="s">
        <v>28</v>
      </c>
      <c r="K2187" t="s">
        <v>28</v>
      </c>
      <c r="L2187" t="s">
        <v>28</v>
      </c>
      <c r="M2187" t="s">
        <v>28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23</v>
      </c>
      <c r="T2187">
        <v>0</v>
      </c>
      <c r="V2187">
        <v>67</v>
      </c>
      <c r="W2187">
        <v>204</v>
      </c>
    </row>
    <row r="2188" spans="1:23" x14ac:dyDescent="0.25">
      <c r="A2188" t="s">
        <v>304</v>
      </c>
      <c r="C2188" t="s">
        <v>30</v>
      </c>
      <c r="E2188">
        <v>30</v>
      </c>
      <c r="F2188">
        <v>73.144424000000001</v>
      </c>
      <c r="G2188">
        <v>0</v>
      </c>
      <c r="H2188">
        <v>0</v>
      </c>
      <c r="I2188" t="s">
        <v>34</v>
      </c>
      <c r="J2188" t="s">
        <v>28</v>
      </c>
      <c r="K2188" t="s">
        <v>28</v>
      </c>
      <c r="L2188" t="s">
        <v>28</v>
      </c>
      <c r="M2188" t="s">
        <v>28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23</v>
      </c>
      <c r="T2188">
        <v>0</v>
      </c>
    </row>
    <row r="2189" spans="1:23" x14ac:dyDescent="0.25">
      <c r="A2189" t="s">
        <v>79</v>
      </c>
      <c r="C2189" t="s">
        <v>30</v>
      </c>
      <c r="E2189">
        <v>30</v>
      </c>
      <c r="F2189">
        <v>73.002049999999997</v>
      </c>
      <c r="G2189">
        <v>0.5</v>
      </c>
      <c r="H2189">
        <v>0.5</v>
      </c>
      <c r="I2189" t="s">
        <v>27</v>
      </c>
      <c r="J2189" t="s">
        <v>310</v>
      </c>
      <c r="K2189" t="s">
        <v>80</v>
      </c>
      <c r="L2189" t="s">
        <v>28</v>
      </c>
      <c r="M2189" t="s">
        <v>28</v>
      </c>
      <c r="N2189">
        <v>0.5</v>
      </c>
      <c r="O2189">
        <v>0.5</v>
      </c>
      <c r="P2189">
        <v>0.5</v>
      </c>
      <c r="Q2189">
        <v>0.5</v>
      </c>
      <c r="R2189">
        <v>0</v>
      </c>
      <c r="S2189">
        <v>23</v>
      </c>
      <c r="T2189">
        <v>2.5</v>
      </c>
      <c r="V2189">
        <v>70</v>
      </c>
      <c r="W2189">
        <v>185</v>
      </c>
    </row>
    <row r="2190" spans="1:23" x14ac:dyDescent="0.25">
      <c r="A2190" t="s">
        <v>79</v>
      </c>
      <c r="C2190" t="s">
        <v>30</v>
      </c>
      <c r="E2190">
        <v>30</v>
      </c>
      <c r="F2190">
        <v>73.002049999999997</v>
      </c>
      <c r="G2190">
        <v>0</v>
      </c>
      <c r="H2190">
        <v>0</v>
      </c>
      <c r="I2190" t="s">
        <v>34</v>
      </c>
      <c r="J2190" t="s">
        <v>80</v>
      </c>
      <c r="K2190" t="s">
        <v>28</v>
      </c>
      <c r="L2190" t="s">
        <v>28</v>
      </c>
      <c r="M2190" t="s">
        <v>28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23</v>
      </c>
      <c r="T2190">
        <v>0</v>
      </c>
      <c r="V2190">
        <v>70</v>
      </c>
      <c r="W2190">
        <v>185</v>
      </c>
    </row>
    <row r="2191" spans="1:23" x14ac:dyDescent="0.25">
      <c r="A2191" t="s">
        <v>79</v>
      </c>
      <c r="C2191" t="s">
        <v>30</v>
      </c>
      <c r="E2191">
        <v>30</v>
      </c>
      <c r="F2191">
        <v>73.002049999999997</v>
      </c>
      <c r="G2191">
        <v>0</v>
      </c>
      <c r="H2191">
        <v>0</v>
      </c>
      <c r="I2191" t="s">
        <v>34</v>
      </c>
      <c r="J2191" t="s">
        <v>80</v>
      </c>
      <c r="K2191" t="s">
        <v>28</v>
      </c>
      <c r="L2191" t="s">
        <v>28</v>
      </c>
      <c r="M2191" t="s">
        <v>28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23</v>
      </c>
      <c r="T2191">
        <v>0</v>
      </c>
      <c r="V2191">
        <v>70</v>
      </c>
      <c r="W2191">
        <v>179</v>
      </c>
    </row>
    <row r="2192" spans="1:23" x14ac:dyDescent="0.25">
      <c r="A2192" t="s">
        <v>79</v>
      </c>
      <c r="C2192" t="s">
        <v>30</v>
      </c>
      <c r="E2192">
        <v>30</v>
      </c>
      <c r="F2192">
        <v>73.002049999999997</v>
      </c>
      <c r="G2192">
        <v>0.5</v>
      </c>
      <c r="H2192">
        <v>0.5</v>
      </c>
      <c r="I2192" t="s">
        <v>52</v>
      </c>
      <c r="J2192" t="s">
        <v>245</v>
      </c>
      <c r="K2192" t="s">
        <v>80</v>
      </c>
      <c r="L2192" t="s">
        <v>28</v>
      </c>
      <c r="M2192" t="s">
        <v>28</v>
      </c>
      <c r="N2192">
        <v>0</v>
      </c>
      <c r="O2192">
        <v>0.5</v>
      </c>
      <c r="P2192">
        <v>0</v>
      </c>
      <c r="Q2192">
        <v>0</v>
      </c>
      <c r="R2192">
        <v>0</v>
      </c>
      <c r="S2192">
        <v>23</v>
      </c>
      <c r="T2192">
        <v>1</v>
      </c>
      <c r="V2192">
        <v>70</v>
      </c>
      <c r="W2192">
        <v>175</v>
      </c>
    </row>
    <row r="2193" spans="1:23" x14ac:dyDescent="0.25">
      <c r="A2193" t="s">
        <v>79</v>
      </c>
      <c r="C2193" t="s">
        <v>30</v>
      </c>
      <c r="E2193">
        <v>27</v>
      </c>
      <c r="F2193">
        <v>73.002049999999997</v>
      </c>
      <c r="G2193">
        <v>0.5</v>
      </c>
      <c r="H2193">
        <v>0</v>
      </c>
      <c r="I2193" t="s">
        <v>652</v>
      </c>
      <c r="J2193" t="s">
        <v>28</v>
      </c>
      <c r="K2193" t="s">
        <v>28</v>
      </c>
      <c r="L2193" t="s">
        <v>28</v>
      </c>
      <c r="M2193" t="s">
        <v>28</v>
      </c>
      <c r="N2193">
        <v>0</v>
      </c>
      <c r="O2193">
        <v>0.5</v>
      </c>
      <c r="P2193">
        <v>0</v>
      </c>
      <c r="Q2193">
        <v>0.5</v>
      </c>
      <c r="R2193">
        <v>0</v>
      </c>
      <c r="S2193">
        <v>23</v>
      </c>
      <c r="T2193">
        <v>1</v>
      </c>
      <c r="V2193">
        <v>70</v>
      </c>
      <c r="W2193">
        <v>179</v>
      </c>
    </row>
    <row r="2194" spans="1:23" x14ac:dyDescent="0.25">
      <c r="A2194" t="s">
        <v>79</v>
      </c>
      <c r="C2194" t="s">
        <v>30</v>
      </c>
      <c r="E2194">
        <v>26</v>
      </c>
      <c r="F2194">
        <v>73.002049999999997</v>
      </c>
      <c r="G2194">
        <v>0.5</v>
      </c>
      <c r="H2194">
        <v>0.5</v>
      </c>
      <c r="I2194" t="s">
        <v>52</v>
      </c>
      <c r="J2194" t="s">
        <v>41</v>
      </c>
      <c r="K2194" t="s">
        <v>80</v>
      </c>
      <c r="L2194" t="s">
        <v>28</v>
      </c>
      <c r="M2194" t="s">
        <v>28</v>
      </c>
      <c r="N2194">
        <v>0</v>
      </c>
      <c r="O2194">
        <v>0.5</v>
      </c>
      <c r="P2194">
        <v>0</v>
      </c>
      <c r="Q2194">
        <v>0</v>
      </c>
      <c r="R2194">
        <v>0</v>
      </c>
      <c r="S2194">
        <v>23</v>
      </c>
      <c r="T2194">
        <v>1</v>
      </c>
      <c r="V2194">
        <v>70</v>
      </c>
      <c r="W2194">
        <v>178</v>
      </c>
    </row>
    <row r="2195" spans="1:23" x14ac:dyDescent="0.25">
      <c r="A2195" t="s">
        <v>1087</v>
      </c>
      <c r="C2195" t="s">
        <v>26</v>
      </c>
      <c r="E2195">
        <v>23</v>
      </c>
      <c r="F2195">
        <v>79.197810000000004</v>
      </c>
      <c r="G2195">
        <v>0.5</v>
      </c>
      <c r="H2195">
        <v>0.5</v>
      </c>
      <c r="I2195" t="s">
        <v>52</v>
      </c>
      <c r="J2195" t="s">
        <v>41</v>
      </c>
      <c r="K2195" t="s">
        <v>28</v>
      </c>
      <c r="L2195" t="s">
        <v>28</v>
      </c>
      <c r="M2195" t="s">
        <v>28</v>
      </c>
      <c r="N2195">
        <v>1</v>
      </c>
      <c r="O2195">
        <v>0.5</v>
      </c>
      <c r="P2195">
        <v>0.5</v>
      </c>
      <c r="Q2195">
        <v>0.5</v>
      </c>
      <c r="R2195">
        <v>0</v>
      </c>
      <c r="S2195">
        <v>23</v>
      </c>
      <c r="T2195">
        <v>3</v>
      </c>
      <c r="V2195">
        <v>63</v>
      </c>
      <c r="W2195">
        <v>141</v>
      </c>
    </row>
    <row r="2196" spans="1:23" x14ac:dyDescent="0.25">
      <c r="A2196" t="s">
        <v>1087</v>
      </c>
      <c r="C2196" t="s">
        <v>26</v>
      </c>
      <c r="E2196">
        <v>13</v>
      </c>
      <c r="F2196">
        <v>79.197810000000004</v>
      </c>
      <c r="G2196">
        <v>1</v>
      </c>
      <c r="H2196">
        <v>2</v>
      </c>
      <c r="I2196" t="s">
        <v>788</v>
      </c>
      <c r="J2196" t="s">
        <v>31</v>
      </c>
      <c r="K2196" t="s">
        <v>258</v>
      </c>
      <c r="L2196" t="s">
        <v>28</v>
      </c>
      <c r="M2196" t="s">
        <v>28</v>
      </c>
      <c r="N2196">
        <v>1</v>
      </c>
      <c r="O2196">
        <v>2</v>
      </c>
      <c r="P2196">
        <v>2</v>
      </c>
      <c r="Q2196">
        <v>1</v>
      </c>
      <c r="R2196">
        <v>1</v>
      </c>
      <c r="S2196">
        <v>23</v>
      </c>
      <c r="T2196">
        <v>9</v>
      </c>
      <c r="V2196">
        <v>62</v>
      </c>
      <c r="W2196">
        <v>130</v>
      </c>
    </row>
    <row r="2197" spans="1:23" x14ac:dyDescent="0.25">
      <c r="A2197" t="s">
        <v>694</v>
      </c>
      <c r="C2197" t="s">
        <v>26</v>
      </c>
      <c r="E2197">
        <v>29</v>
      </c>
      <c r="F2197">
        <v>69.670090000000002</v>
      </c>
      <c r="G2197">
        <v>0</v>
      </c>
      <c r="H2197">
        <v>0</v>
      </c>
      <c r="I2197" t="s">
        <v>34</v>
      </c>
      <c r="J2197" t="s">
        <v>41</v>
      </c>
      <c r="K2197" t="s">
        <v>28</v>
      </c>
      <c r="L2197" t="s">
        <v>28</v>
      </c>
      <c r="M2197" t="s">
        <v>28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34</v>
      </c>
      <c r="T2197">
        <v>0</v>
      </c>
      <c r="V2197">
        <v>62</v>
      </c>
      <c r="W2197">
        <v>195</v>
      </c>
    </row>
    <row r="2198" spans="1:23" x14ac:dyDescent="0.25">
      <c r="A2198" t="s">
        <v>694</v>
      </c>
      <c r="C2198" t="s">
        <v>26</v>
      </c>
      <c r="E2198">
        <v>29</v>
      </c>
      <c r="F2198">
        <v>69.670090000000002</v>
      </c>
      <c r="G2198">
        <v>0</v>
      </c>
      <c r="H2198">
        <v>0</v>
      </c>
      <c r="I2198" t="s">
        <v>34</v>
      </c>
      <c r="J2198" t="s">
        <v>41</v>
      </c>
      <c r="K2198" t="s">
        <v>28</v>
      </c>
      <c r="L2198" t="s">
        <v>28</v>
      </c>
      <c r="M2198" t="s">
        <v>28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34</v>
      </c>
      <c r="T2198">
        <v>0</v>
      </c>
      <c r="V2198">
        <v>63</v>
      </c>
      <c r="W2198">
        <v>192</v>
      </c>
    </row>
    <row r="2199" spans="1:23" x14ac:dyDescent="0.25">
      <c r="A2199" t="s">
        <v>694</v>
      </c>
      <c r="C2199" t="s">
        <v>26</v>
      </c>
      <c r="E2199">
        <v>30</v>
      </c>
      <c r="F2199">
        <v>69.670090000000002</v>
      </c>
      <c r="G2199">
        <v>0</v>
      </c>
      <c r="H2199">
        <v>0</v>
      </c>
      <c r="I2199" t="s">
        <v>34</v>
      </c>
      <c r="J2199" t="s">
        <v>41</v>
      </c>
      <c r="K2199" t="s">
        <v>28</v>
      </c>
      <c r="L2199" t="s">
        <v>28</v>
      </c>
      <c r="M2199" t="s">
        <v>28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34</v>
      </c>
      <c r="T2199">
        <v>0</v>
      </c>
      <c r="V2199">
        <v>63</v>
      </c>
      <c r="W2199">
        <v>176</v>
      </c>
    </row>
    <row r="2200" spans="1:23" x14ac:dyDescent="0.25">
      <c r="A2200" t="s">
        <v>694</v>
      </c>
      <c r="C2200" t="s">
        <v>26</v>
      </c>
      <c r="E2200">
        <v>28</v>
      </c>
      <c r="F2200">
        <v>69.670090000000002</v>
      </c>
      <c r="G2200">
        <v>0</v>
      </c>
      <c r="H2200">
        <v>0</v>
      </c>
      <c r="I2200" t="s">
        <v>34</v>
      </c>
      <c r="J2200" t="s">
        <v>41</v>
      </c>
      <c r="K2200" t="s">
        <v>28</v>
      </c>
      <c r="L2200" t="s">
        <v>28</v>
      </c>
      <c r="M2200" t="s">
        <v>28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34</v>
      </c>
      <c r="T2200">
        <v>0</v>
      </c>
      <c r="V2200">
        <v>63</v>
      </c>
      <c r="W2200">
        <v>176</v>
      </c>
    </row>
    <row r="2201" spans="1:23" x14ac:dyDescent="0.25">
      <c r="A2201" t="s">
        <v>694</v>
      </c>
      <c r="C2201" t="s">
        <v>26</v>
      </c>
      <c r="E2201">
        <v>24</v>
      </c>
      <c r="F2201">
        <v>69.670090000000002</v>
      </c>
      <c r="G2201">
        <v>0</v>
      </c>
      <c r="H2201">
        <v>0</v>
      </c>
      <c r="I2201" t="s">
        <v>34</v>
      </c>
      <c r="J2201" t="s">
        <v>41</v>
      </c>
      <c r="K2201" t="s">
        <v>28</v>
      </c>
      <c r="L2201" t="s">
        <v>28</v>
      </c>
      <c r="M2201" t="s">
        <v>28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34</v>
      </c>
      <c r="T2201">
        <v>0</v>
      </c>
      <c r="V2201">
        <v>63</v>
      </c>
      <c r="W2201">
        <v>165</v>
      </c>
    </row>
    <row r="2202" spans="1:23" x14ac:dyDescent="0.25">
      <c r="A2202" t="s">
        <v>1121</v>
      </c>
      <c r="C2202" t="s">
        <v>30</v>
      </c>
      <c r="E2202">
        <v>28</v>
      </c>
      <c r="F2202">
        <v>74.297060000000002</v>
      </c>
      <c r="G2202">
        <v>0.5</v>
      </c>
      <c r="H2202">
        <v>0</v>
      </c>
      <c r="I2202" t="s">
        <v>479</v>
      </c>
      <c r="J2202" t="s">
        <v>41</v>
      </c>
      <c r="K2202" t="s">
        <v>28</v>
      </c>
      <c r="L2202" t="s">
        <v>28</v>
      </c>
      <c r="M2202" t="s">
        <v>28</v>
      </c>
      <c r="N2202">
        <v>0</v>
      </c>
      <c r="O2202">
        <v>0</v>
      </c>
      <c r="P2202">
        <v>0.5</v>
      </c>
      <c r="Q2202">
        <v>0</v>
      </c>
      <c r="R2202">
        <v>0</v>
      </c>
      <c r="S2202">
        <v>34</v>
      </c>
      <c r="T2202">
        <v>0.5</v>
      </c>
      <c r="V2202">
        <v>70</v>
      </c>
      <c r="W2202">
        <v>184</v>
      </c>
    </row>
    <row r="2203" spans="1:23" x14ac:dyDescent="0.25">
      <c r="A2203" t="s">
        <v>1121</v>
      </c>
      <c r="C2203" t="s">
        <v>30</v>
      </c>
      <c r="E2203">
        <v>28</v>
      </c>
      <c r="F2203">
        <v>74.297060000000002</v>
      </c>
      <c r="G2203">
        <v>0</v>
      </c>
      <c r="H2203">
        <v>0</v>
      </c>
      <c r="I2203" t="s">
        <v>34</v>
      </c>
      <c r="J2203" t="s">
        <v>41</v>
      </c>
      <c r="K2203" t="s">
        <v>28</v>
      </c>
      <c r="L2203" t="s">
        <v>28</v>
      </c>
      <c r="M2203" t="s">
        <v>28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34</v>
      </c>
      <c r="T2203">
        <v>0</v>
      </c>
      <c r="V2203">
        <v>69</v>
      </c>
      <c r="W2203">
        <v>178</v>
      </c>
    </row>
    <row r="2204" spans="1:23" x14ac:dyDescent="0.25">
      <c r="A2204" t="s">
        <v>1121</v>
      </c>
      <c r="C2204" t="s">
        <v>30</v>
      </c>
      <c r="E2204">
        <v>27</v>
      </c>
      <c r="F2204">
        <v>74.297060000000002</v>
      </c>
      <c r="G2204">
        <v>0</v>
      </c>
      <c r="H2204">
        <v>0</v>
      </c>
      <c r="I2204" t="s">
        <v>34</v>
      </c>
      <c r="J2204" t="s">
        <v>41</v>
      </c>
      <c r="K2204" t="s">
        <v>28</v>
      </c>
      <c r="L2204" t="s">
        <v>28</v>
      </c>
      <c r="M2204" t="s">
        <v>28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34</v>
      </c>
      <c r="T2204">
        <v>0</v>
      </c>
      <c r="V2204">
        <v>69</v>
      </c>
      <c r="W2204">
        <v>178</v>
      </c>
    </row>
    <row r="2205" spans="1:23" x14ac:dyDescent="0.25">
      <c r="A2205" t="s">
        <v>1121</v>
      </c>
      <c r="C2205" t="s">
        <v>30</v>
      </c>
      <c r="E2205">
        <v>27</v>
      </c>
      <c r="F2205">
        <v>74.297060000000002</v>
      </c>
      <c r="G2205">
        <v>0</v>
      </c>
      <c r="H2205">
        <v>0</v>
      </c>
      <c r="I2205" t="s">
        <v>34</v>
      </c>
      <c r="J2205" t="s">
        <v>41</v>
      </c>
      <c r="K2205" t="s">
        <v>28</v>
      </c>
      <c r="L2205" t="s">
        <v>28</v>
      </c>
      <c r="M2205" t="s">
        <v>28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34</v>
      </c>
      <c r="T2205">
        <v>0</v>
      </c>
      <c r="V2205">
        <v>69</v>
      </c>
      <c r="W2205">
        <v>173</v>
      </c>
    </row>
    <row r="2206" spans="1:23" x14ac:dyDescent="0.25">
      <c r="A2206" t="s">
        <v>1121</v>
      </c>
      <c r="C2206" t="s">
        <v>30</v>
      </c>
      <c r="E2206">
        <v>29</v>
      </c>
      <c r="F2206">
        <v>74.297060000000002</v>
      </c>
      <c r="G2206">
        <v>0</v>
      </c>
      <c r="H2206">
        <v>0</v>
      </c>
      <c r="I2206" t="s">
        <v>34</v>
      </c>
      <c r="J2206" t="s">
        <v>41</v>
      </c>
      <c r="K2206" t="s">
        <v>28</v>
      </c>
      <c r="L2206" t="s">
        <v>28</v>
      </c>
      <c r="M2206" t="s">
        <v>28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34</v>
      </c>
      <c r="T2206">
        <v>0</v>
      </c>
      <c r="V2206">
        <v>69</v>
      </c>
      <c r="W2206">
        <v>179</v>
      </c>
    </row>
    <row r="2207" spans="1:23" x14ac:dyDescent="0.25">
      <c r="A2207" t="s">
        <v>1121</v>
      </c>
      <c r="C2207" t="s">
        <v>30</v>
      </c>
      <c r="E2207">
        <v>28</v>
      </c>
      <c r="F2207">
        <v>74.297060000000002</v>
      </c>
      <c r="G2207">
        <v>0</v>
      </c>
      <c r="H2207">
        <v>0</v>
      </c>
      <c r="I2207" t="s">
        <v>34</v>
      </c>
      <c r="J2207" t="s">
        <v>41</v>
      </c>
      <c r="K2207" t="s">
        <v>28</v>
      </c>
      <c r="L2207" t="s">
        <v>28</v>
      </c>
      <c r="M2207" t="s">
        <v>28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34</v>
      </c>
      <c r="T2207">
        <v>0</v>
      </c>
      <c r="V2207">
        <v>68</v>
      </c>
      <c r="W2207">
        <v>164</v>
      </c>
    </row>
    <row r="2208" spans="1:23" x14ac:dyDescent="0.25">
      <c r="A2208" t="s">
        <v>795</v>
      </c>
      <c r="C2208" t="s">
        <v>26</v>
      </c>
      <c r="E2208">
        <v>30</v>
      </c>
      <c r="F2208">
        <v>47.359344</v>
      </c>
      <c r="G2208">
        <v>0</v>
      </c>
      <c r="H2208">
        <v>0</v>
      </c>
      <c r="I2208" t="s">
        <v>34</v>
      </c>
      <c r="J2208" t="s">
        <v>28</v>
      </c>
      <c r="K2208" t="s">
        <v>28</v>
      </c>
      <c r="L2208" t="s">
        <v>28</v>
      </c>
      <c r="M2208" t="s">
        <v>28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34</v>
      </c>
      <c r="T2208">
        <v>0</v>
      </c>
      <c r="W2208">
        <v>128</v>
      </c>
    </row>
    <row r="2209" spans="1:23" x14ac:dyDescent="0.25">
      <c r="A2209" t="s">
        <v>795</v>
      </c>
      <c r="C2209" t="s">
        <v>26</v>
      </c>
      <c r="E2209">
        <v>29</v>
      </c>
      <c r="F2209">
        <v>47.359344</v>
      </c>
      <c r="G2209">
        <v>0</v>
      </c>
      <c r="H2209">
        <v>0</v>
      </c>
      <c r="I2209" t="s">
        <v>34</v>
      </c>
      <c r="J2209" t="s">
        <v>28</v>
      </c>
      <c r="K2209" t="s">
        <v>28</v>
      </c>
      <c r="L2209" t="s">
        <v>28</v>
      </c>
      <c r="M2209" t="s">
        <v>28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34</v>
      </c>
      <c r="T2209">
        <v>0</v>
      </c>
      <c r="V2209">
        <v>64</v>
      </c>
      <c r="W2209">
        <v>139</v>
      </c>
    </row>
    <row r="2210" spans="1:23" x14ac:dyDescent="0.25">
      <c r="A2210" t="s">
        <v>795</v>
      </c>
      <c r="C2210" t="s">
        <v>26</v>
      </c>
      <c r="E2210">
        <v>30</v>
      </c>
      <c r="F2210">
        <v>47.359344</v>
      </c>
      <c r="G2210">
        <v>0</v>
      </c>
      <c r="H2210">
        <v>0</v>
      </c>
      <c r="I2210" t="s">
        <v>34</v>
      </c>
      <c r="J2210" t="s">
        <v>405</v>
      </c>
      <c r="K2210" t="s">
        <v>28</v>
      </c>
      <c r="L2210" t="s">
        <v>28</v>
      </c>
      <c r="M2210" t="s">
        <v>28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34</v>
      </c>
      <c r="T2210">
        <v>0</v>
      </c>
      <c r="V2210">
        <v>63</v>
      </c>
      <c r="W2210">
        <v>142</v>
      </c>
    </row>
    <row r="2211" spans="1:23" x14ac:dyDescent="0.25">
      <c r="A2211" t="s">
        <v>795</v>
      </c>
      <c r="C2211" t="s">
        <v>26</v>
      </c>
      <c r="E2211">
        <v>28</v>
      </c>
      <c r="F2211">
        <v>47.359344</v>
      </c>
      <c r="G2211">
        <v>0</v>
      </c>
      <c r="H2211">
        <v>0</v>
      </c>
      <c r="I2211" t="s">
        <v>34</v>
      </c>
      <c r="J2211" t="s">
        <v>38</v>
      </c>
      <c r="K2211" t="s">
        <v>28</v>
      </c>
      <c r="L2211" t="s">
        <v>28</v>
      </c>
      <c r="M2211" t="s">
        <v>28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34</v>
      </c>
      <c r="T2211">
        <v>0</v>
      </c>
      <c r="V2211">
        <v>63</v>
      </c>
      <c r="W2211">
        <v>136</v>
      </c>
    </row>
    <row r="2212" spans="1:23" x14ac:dyDescent="0.25">
      <c r="A2212" t="s">
        <v>795</v>
      </c>
      <c r="C2212" t="s">
        <v>26</v>
      </c>
      <c r="E2212">
        <v>30</v>
      </c>
      <c r="F2212">
        <v>47.359344</v>
      </c>
      <c r="G2212">
        <v>0</v>
      </c>
      <c r="H2212">
        <v>0</v>
      </c>
      <c r="I2212" t="s">
        <v>34</v>
      </c>
      <c r="J2212" t="s">
        <v>28</v>
      </c>
      <c r="K2212" t="s">
        <v>28</v>
      </c>
      <c r="L2212" t="s">
        <v>28</v>
      </c>
      <c r="M2212" t="s">
        <v>28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34</v>
      </c>
      <c r="T2212">
        <v>0</v>
      </c>
    </row>
    <row r="2213" spans="1:23" x14ac:dyDescent="0.25">
      <c r="A2213" t="s">
        <v>138</v>
      </c>
      <c r="C2213" t="s">
        <v>26</v>
      </c>
      <c r="E2213">
        <v>29</v>
      </c>
      <c r="F2213">
        <v>85.330600000000004</v>
      </c>
      <c r="G2213">
        <v>0</v>
      </c>
      <c r="H2213">
        <v>0</v>
      </c>
      <c r="I2213" t="s">
        <v>34</v>
      </c>
      <c r="J2213" t="s">
        <v>28</v>
      </c>
      <c r="K2213" t="s">
        <v>28</v>
      </c>
      <c r="L2213" t="s">
        <v>28</v>
      </c>
      <c r="M2213" t="s">
        <v>28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33</v>
      </c>
      <c r="T2213">
        <v>0</v>
      </c>
    </row>
    <row r="2214" spans="1:23" x14ac:dyDescent="0.25">
      <c r="A2214" t="s">
        <v>138</v>
      </c>
      <c r="C2214" t="s">
        <v>26</v>
      </c>
      <c r="E2214">
        <v>29</v>
      </c>
      <c r="F2214">
        <v>85.330600000000004</v>
      </c>
      <c r="G2214">
        <v>0</v>
      </c>
      <c r="H2214">
        <v>0</v>
      </c>
      <c r="I2214" t="s">
        <v>34</v>
      </c>
      <c r="J2214" t="s">
        <v>35</v>
      </c>
      <c r="K2214" t="s">
        <v>28</v>
      </c>
      <c r="L2214" t="s">
        <v>28</v>
      </c>
      <c r="M2214" t="s">
        <v>28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33</v>
      </c>
      <c r="T2214">
        <v>0</v>
      </c>
      <c r="W2214">
        <v>137</v>
      </c>
    </row>
    <row r="2215" spans="1:23" x14ac:dyDescent="0.25">
      <c r="A2215" t="s">
        <v>138</v>
      </c>
      <c r="C2215" t="s">
        <v>26</v>
      </c>
      <c r="E2215">
        <v>29</v>
      </c>
      <c r="F2215">
        <v>85.330600000000004</v>
      </c>
      <c r="G2215">
        <v>0</v>
      </c>
      <c r="H2215">
        <v>0</v>
      </c>
      <c r="I2215" t="s">
        <v>34</v>
      </c>
      <c r="J2215" t="s">
        <v>28</v>
      </c>
      <c r="K2215" t="s">
        <v>28</v>
      </c>
      <c r="L2215" t="s">
        <v>28</v>
      </c>
      <c r="M2215" t="s">
        <v>28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33</v>
      </c>
      <c r="T2215">
        <v>0</v>
      </c>
      <c r="W2215">
        <v>135</v>
      </c>
    </row>
    <row r="2216" spans="1:23" x14ac:dyDescent="0.25">
      <c r="A2216" t="s">
        <v>138</v>
      </c>
      <c r="C2216" t="s">
        <v>26</v>
      </c>
      <c r="E2216">
        <v>29</v>
      </c>
      <c r="F2216">
        <v>85.330600000000004</v>
      </c>
      <c r="G2216">
        <v>0</v>
      </c>
      <c r="H2216">
        <v>0</v>
      </c>
      <c r="I2216" t="s">
        <v>34</v>
      </c>
      <c r="J2216" t="s">
        <v>28</v>
      </c>
      <c r="K2216" t="s">
        <v>28</v>
      </c>
      <c r="L2216" t="s">
        <v>28</v>
      </c>
      <c r="M2216" t="s">
        <v>28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33</v>
      </c>
      <c r="T2216">
        <v>0</v>
      </c>
      <c r="W2216">
        <v>135</v>
      </c>
    </row>
    <row r="2217" spans="1:23" x14ac:dyDescent="0.25">
      <c r="A2217" t="s">
        <v>138</v>
      </c>
      <c r="C2217" t="s">
        <v>26</v>
      </c>
      <c r="E2217">
        <v>28</v>
      </c>
      <c r="F2217">
        <v>85.330600000000004</v>
      </c>
      <c r="G2217">
        <v>0</v>
      </c>
      <c r="H2217">
        <v>0</v>
      </c>
      <c r="I2217" t="s">
        <v>34</v>
      </c>
      <c r="J2217" t="s">
        <v>28</v>
      </c>
      <c r="K2217" t="s">
        <v>28</v>
      </c>
      <c r="L2217" t="s">
        <v>28</v>
      </c>
      <c r="M2217" t="s">
        <v>28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33</v>
      </c>
      <c r="T2217">
        <v>0</v>
      </c>
      <c r="W2217">
        <v>133</v>
      </c>
    </row>
    <row r="2218" spans="1:23" x14ac:dyDescent="0.25">
      <c r="A2218" t="s">
        <v>138</v>
      </c>
      <c r="C2218" t="s">
        <v>26</v>
      </c>
      <c r="E2218">
        <v>30</v>
      </c>
      <c r="F2218">
        <v>85.330600000000004</v>
      </c>
      <c r="G2218">
        <v>0</v>
      </c>
      <c r="H2218">
        <v>0.5</v>
      </c>
      <c r="I2218" t="s">
        <v>34</v>
      </c>
      <c r="J2218" t="s">
        <v>28</v>
      </c>
      <c r="K2218" t="s">
        <v>28</v>
      </c>
      <c r="L2218" t="s">
        <v>28</v>
      </c>
      <c r="M2218" t="s">
        <v>28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33</v>
      </c>
      <c r="T2218">
        <v>0.5</v>
      </c>
      <c r="W2218">
        <v>132</v>
      </c>
    </row>
    <row r="2219" spans="1:23" x14ac:dyDescent="0.25">
      <c r="A2219" t="s">
        <v>138</v>
      </c>
      <c r="C2219" t="s">
        <v>26</v>
      </c>
      <c r="E2219">
        <v>27</v>
      </c>
      <c r="F2219">
        <v>85.330600000000004</v>
      </c>
      <c r="G2219">
        <v>0</v>
      </c>
      <c r="H2219">
        <v>0</v>
      </c>
      <c r="I2219" t="s">
        <v>34</v>
      </c>
      <c r="J2219" t="s">
        <v>28</v>
      </c>
      <c r="K2219" t="s">
        <v>28</v>
      </c>
      <c r="L2219" t="s">
        <v>28</v>
      </c>
      <c r="M2219" t="s">
        <v>28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33</v>
      </c>
      <c r="T2219">
        <v>0</v>
      </c>
      <c r="V2219">
        <v>57</v>
      </c>
      <c r="W2219">
        <v>130</v>
      </c>
    </row>
    <row r="2220" spans="1:23" x14ac:dyDescent="0.25">
      <c r="A2220" t="s">
        <v>138</v>
      </c>
      <c r="C2220" t="s">
        <v>26</v>
      </c>
      <c r="E2220">
        <v>29</v>
      </c>
      <c r="F2220">
        <v>85.330600000000004</v>
      </c>
      <c r="G2220">
        <v>0</v>
      </c>
      <c r="H2220">
        <v>0</v>
      </c>
      <c r="I2220" t="s">
        <v>34</v>
      </c>
      <c r="J2220" t="s">
        <v>41</v>
      </c>
      <c r="K2220" t="s">
        <v>28</v>
      </c>
      <c r="L2220" t="s">
        <v>28</v>
      </c>
      <c r="M2220" t="s">
        <v>28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33</v>
      </c>
      <c r="T2220">
        <v>0</v>
      </c>
      <c r="V2220">
        <v>58</v>
      </c>
      <c r="W2220">
        <v>129</v>
      </c>
    </row>
    <row r="2221" spans="1:23" x14ac:dyDescent="0.25">
      <c r="A2221" t="s">
        <v>138</v>
      </c>
      <c r="C2221" t="s">
        <v>26</v>
      </c>
      <c r="E2221">
        <v>28</v>
      </c>
      <c r="F2221">
        <v>85.330600000000004</v>
      </c>
      <c r="G2221">
        <v>0</v>
      </c>
      <c r="H2221">
        <v>0</v>
      </c>
      <c r="I2221" t="s">
        <v>34</v>
      </c>
      <c r="J2221" t="s">
        <v>28</v>
      </c>
      <c r="K2221" t="s">
        <v>28</v>
      </c>
      <c r="L2221" t="s">
        <v>28</v>
      </c>
      <c r="M2221" t="s">
        <v>28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33</v>
      </c>
      <c r="T2221">
        <v>0</v>
      </c>
      <c r="V2221">
        <v>57</v>
      </c>
      <c r="W2221">
        <v>134</v>
      </c>
    </row>
    <row r="2222" spans="1:23" x14ac:dyDescent="0.25">
      <c r="A2222" t="s">
        <v>138</v>
      </c>
      <c r="C2222" t="s">
        <v>26</v>
      </c>
      <c r="E2222">
        <v>28</v>
      </c>
      <c r="F2222">
        <v>85.330600000000004</v>
      </c>
      <c r="G2222">
        <v>0</v>
      </c>
      <c r="H2222">
        <v>0</v>
      </c>
      <c r="I2222" t="s">
        <v>34</v>
      </c>
      <c r="J2222" t="s">
        <v>28</v>
      </c>
      <c r="K2222" t="s">
        <v>28</v>
      </c>
      <c r="L2222" t="s">
        <v>28</v>
      </c>
      <c r="M2222" t="s">
        <v>28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33</v>
      </c>
      <c r="T2222">
        <v>0</v>
      </c>
      <c r="V2222">
        <v>58</v>
      </c>
      <c r="W2222">
        <v>134</v>
      </c>
    </row>
    <row r="2223" spans="1:23" x14ac:dyDescent="0.25">
      <c r="A2223" t="s">
        <v>138</v>
      </c>
      <c r="C2223" t="s">
        <v>26</v>
      </c>
      <c r="F2223">
        <v>85.330600000000004</v>
      </c>
      <c r="G2223">
        <v>0.5</v>
      </c>
      <c r="H2223">
        <v>0.5</v>
      </c>
      <c r="I2223" t="s">
        <v>27</v>
      </c>
      <c r="J2223" t="s">
        <v>28</v>
      </c>
      <c r="K2223" t="s">
        <v>28</v>
      </c>
      <c r="L2223" t="s">
        <v>28</v>
      </c>
      <c r="M2223" t="s">
        <v>28</v>
      </c>
      <c r="N2223">
        <v>0</v>
      </c>
      <c r="O2223">
        <v>0.5</v>
      </c>
      <c r="P2223">
        <v>0.5</v>
      </c>
      <c r="Q2223">
        <v>0.5</v>
      </c>
      <c r="R2223">
        <v>0</v>
      </c>
      <c r="S2223">
        <v>33</v>
      </c>
      <c r="T2223">
        <v>2</v>
      </c>
    </row>
    <row r="2224" spans="1:23" x14ac:dyDescent="0.25">
      <c r="A2224" t="s">
        <v>399</v>
      </c>
      <c r="C2224" t="s">
        <v>30</v>
      </c>
      <c r="E2224">
        <v>28</v>
      </c>
      <c r="F2224">
        <v>71.348389999999995</v>
      </c>
      <c r="G2224">
        <v>0.5</v>
      </c>
      <c r="H2224">
        <v>0</v>
      </c>
      <c r="I2224" t="s">
        <v>44</v>
      </c>
      <c r="J2224" t="s">
        <v>41</v>
      </c>
      <c r="K2224" t="s">
        <v>88</v>
      </c>
      <c r="L2224" t="s">
        <v>28</v>
      </c>
      <c r="M2224" t="s">
        <v>28</v>
      </c>
      <c r="N2224">
        <v>0.5</v>
      </c>
      <c r="O2224">
        <v>0.5</v>
      </c>
      <c r="P2224">
        <v>0.5</v>
      </c>
      <c r="Q2224">
        <v>0.5</v>
      </c>
      <c r="R2224">
        <v>0</v>
      </c>
      <c r="S2224">
        <v>33</v>
      </c>
      <c r="T2224">
        <v>2</v>
      </c>
      <c r="W2224">
        <v>243</v>
      </c>
    </row>
    <row r="2225" spans="1:23" x14ac:dyDescent="0.25">
      <c r="A2225" t="s">
        <v>399</v>
      </c>
      <c r="C2225" t="s">
        <v>30</v>
      </c>
      <c r="E2225">
        <v>29</v>
      </c>
      <c r="F2225">
        <v>71.348389999999995</v>
      </c>
      <c r="G2225">
        <v>0</v>
      </c>
      <c r="H2225">
        <v>0</v>
      </c>
      <c r="I2225" t="s">
        <v>34</v>
      </c>
      <c r="J2225" t="s">
        <v>41</v>
      </c>
      <c r="K2225" t="s">
        <v>28</v>
      </c>
      <c r="L2225" t="s">
        <v>28</v>
      </c>
      <c r="M2225" t="s">
        <v>28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33</v>
      </c>
      <c r="T2225">
        <v>0</v>
      </c>
      <c r="W2225">
        <v>226</v>
      </c>
    </row>
    <row r="2226" spans="1:23" x14ac:dyDescent="0.25">
      <c r="A2226" t="s">
        <v>399</v>
      </c>
      <c r="C2226" t="s">
        <v>30</v>
      </c>
      <c r="E2226">
        <v>30</v>
      </c>
      <c r="F2226">
        <v>71.348389999999995</v>
      </c>
      <c r="G2226">
        <v>0</v>
      </c>
      <c r="H2226">
        <v>0</v>
      </c>
      <c r="I2226" t="s">
        <v>34</v>
      </c>
      <c r="J2226" t="s">
        <v>41</v>
      </c>
      <c r="K2226" t="s">
        <v>28</v>
      </c>
      <c r="L2226" t="s">
        <v>28</v>
      </c>
      <c r="M2226" t="s">
        <v>28</v>
      </c>
      <c r="N2226">
        <v>0.5</v>
      </c>
      <c r="O2226">
        <v>0</v>
      </c>
      <c r="P2226">
        <v>0</v>
      </c>
      <c r="Q2226">
        <v>0</v>
      </c>
      <c r="R2226">
        <v>0</v>
      </c>
      <c r="S2226">
        <v>33</v>
      </c>
      <c r="T2226">
        <v>0.5</v>
      </c>
      <c r="V2226">
        <v>75</v>
      </c>
      <c r="W2226">
        <v>231</v>
      </c>
    </row>
    <row r="2227" spans="1:23" x14ac:dyDescent="0.25">
      <c r="A2227" t="s">
        <v>399</v>
      </c>
      <c r="C2227" t="s">
        <v>30</v>
      </c>
      <c r="E2227">
        <v>30</v>
      </c>
      <c r="F2227">
        <v>71.348389999999995</v>
      </c>
      <c r="G2227">
        <v>0.5</v>
      </c>
      <c r="H2227">
        <v>0</v>
      </c>
      <c r="I2227" t="s">
        <v>52</v>
      </c>
      <c r="J2227" t="s">
        <v>41</v>
      </c>
      <c r="K2227" t="s">
        <v>28</v>
      </c>
      <c r="L2227" t="s">
        <v>28</v>
      </c>
      <c r="M2227" t="s">
        <v>28</v>
      </c>
      <c r="N2227">
        <v>0</v>
      </c>
      <c r="O2227">
        <v>0</v>
      </c>
      <c r="P2227">
        <v>0.5</v>
      </c>
      <c r="Q2227">
        <v>0</v>
      </c>
      <c r="R2227">
        <v>0</v>
      </c>
      <c r="S2227">
        <v>33</v>
      </c>
      <c r="T2227">
        <v>0.5</v>
      </c>
      <c r="V2227">
        <v>74</v>
      </c>
      <c r="W2227">
        <v>219</v>
      </c>
    </row>
    <row r="2228" spans="1:23" x14ac:dyDescent="0.25">
      <c r="A2228" t="s">
        <v>399</v>
      </c>
      <c r="C2228" t="s">
        <v>30</v>
      </c>
      <c r="E2228">
        <v>27</v>
      </c>
      <c r="F2228">
        <v>71.348389999999995</v>
      </c>
      <c r="G2228">
        <v>0</v>
      </c>
      <c r="H2228">
        <v>0</v>
      </c>
      <c r="I2228" t="s">
        <v>34</v>
      </c>
      <c r="J2228" t="s">
        <v>35</v>
      </c>
      <c r="K2228" t="s">
        <v>28</v>
      </c>
      <c r="L2228" t="s">
        <v>28</v>
      </c>
      <c r="M2228" t="s">
        <v>28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33</v>
      </c>
      <c r="T2228">
        <v>0</v>
      </c>
      <c r="V2228">
        <v>74</v>
      </c>
      <c r="W2228">
        <v>223</v>
      </c>
    </row>
    <row r="2229" spans="1:23" x14ac:dyDescent="0.25">
      <c r="A2229" t="s">
        <v>399</v>
      </c>
      <c r="C2229" t="s">
        <v>30</v>
      </c>
      <c r="E2229">
        <v>28</v>
      </c>
      <c r="F2229">
        <v>71.348389999999995</v>
      </c>
      <c r="G2229">
        <v>0</v>
      </c>
      <c r="H2229">
        <v>0</v>
      </c>
      <c r="I2229" t="s">
        <v>34</v>
      </c>
      <c r="J2229" t="s">
        <v>28</v>
      </c>
      <c r="K2229" t="s">
        <v>28</v>
      </c>
      <c r="L2229" t="s">
        <v>28</v>
      </c>
      <c r="M2229" t="s">
        <v>28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33</v>
      </c>
      <c r="T2229">
        <v>0</v>
      </c>
      <c r="V2229">
        <v>74</v>
      </c>
      <c r="W2229">
        <v>218</v>
      </c>
    </row>
    <row r="2230" spans="1:23" x14ac:dyDescent="0.25">
      <c r="A2230" t="s">
        <v>399</v>
      </c>
      <c r="C2230" t="s">
        <v>30</v>
      </c>
      <c r="E2230">
        <v>28</v>
      </c>
      <c r="F2230">
        <v>71.348389999999995</v>
      </c>
      <c r="G2230">
        <v>0.5</v>
      </c>
      <c r="H2230">
        <v>0.5</v>
      </c>
      <c r="I2230" t="s">
        <v>27</v>
      </c>
      <c r="J2230" t="s">
        <v>44</v>
      </c>
      <c r="K2230" t="s">
        <v>41</v>
      </c>
      <c r="L2230" t="s">
        <v>42</v>
      </c>
      <c r="M2230" t="s">
        <v>28</v>
      </c>
      <c r="N2230">
        <v>0.5</v>
      </c>
      <c r="O2230">
        <v>0.5</v>
      </c>
      <c r="P2230">
        <v>0.5</v>
      </c>
      <c r="Q2230">
        <v>0.5</v>
      </c>
      <c r="R2230">
        <v>0</v>
      </c>
      <c r="S2230">
        <v>33</v>
      </c>
      <c r="T2230">
        <v>2.5</v>
      </c>
      <c r="V2230">
        <v>73</v>
      </c>
      <c r="W2230">
        <v>207</v>
      </c>
    </row>
    <row r="2231" spans="1:23" x14ac:dyDescent="0.25">
      <c r="A2231" t="s">
        <v>399</v>
      </c>
      <c r="C2231" t="s">
        <v>30</v>
      </c>
      <c r="E2231">
        <v>29</v>
      </c>
      <c r="F2231">
        <v>71.348389999999995</v>
      </c>
      <c r="G2231">
        <v>0.5</v>
      </c>
      <c r="H2231">
        <v>0.5</v>
      </c>
      <c r="I2231" t="s">
        <v>52</v>
      </c>
      <c r="J2231" t="s">
        <v>28</v>
      </c>
      <c r="K2231" t="s">
        <v>28</v>
      </c>
      <c r="L2231" t="s">
        <v>28</v>
      </c>
      <c r="M2231" t="s">
        <v>28</v>
      </c>
      <c r="N2231">
        <v>0.5</v>
      </c>
      <c r="O2231">
        <v>0</v>
      </c>
      <c r="P2231">
        <v>0</v>
      </c>
      <c r="Q2231">
        <v>0</v>
      </c>
      <c r="R2231">
        <v>0</v>
      </c>
      <c r="S2231">
        <v>33</v>
      </c>
      <c r="T2231">
        <v>1</v>
      </c>
      <c r="V2231">
        <v>73</v>
      </c>
      <c r="W2231">
        <v>197</v>
      </c>
    </row>
    <row r="2232" spans="1:23" x14ac:dyDescent="0.25">
      <c r="A2232" t="s">
        <v>399</v>
      </c>
      <c r="C2232" t="s">
        <v>30</v>
      </c>
      <c r="E2232">
        <v>29</v>
      </c>
      <c r="F2232">
        <v>71.348389999999995</v>
      </c>
      <c r="G2232">
        <v>0.5</v>
      </c>
      <c r="H2232">
        <v>0</v>
      </c>
      <c r="I2232" t="s">
        <v>27</v>
      </c>
      <c r="J2232" t="s">
        <v>649</v>
      </c>
      <c r="K2232" t="s">
        <v>28</v>
      </c>
      <c r="L2232" t="s">
        <v>28</v>
      </c>
      <c r="M2232" t="s">
        <v>28</v>
      </c>
      <c r="N2232">
        <v>0.5</v>
      </c>
      <c r="O2232">
        <v>0</v>
      </c>
      <c r="P2232">
        <v>0.5</v>
      </c>
      <c r="Q2232">
        <v>0.5</v>
      </c>
      <c r="R2232">
        <v>0</v>
      </c>
      <c r="S2232">
        <v>33</v>
      </c>
      <c r="T2232">
        <v>1.5</v>
      </c>
      <c r="V2232">
        <v>73</v>
      </c>
      <c r="W2232">
        <v>194</v>
      </c>
    </row>
    <row r="2233" spans="1:23" x14ac:dyDescent="0.25">
      <c r="A2233" t="s">
        <v>399</v>
      </c>
      <c r="C2233" t="s">
        <v>30</v>
      </c>
      <c r="E2233">
        <v>30</v>
      </c>
      <c r="F2233">
        <v>71.348389999999995</v>
      </c>
      <c r="G2233">
        <v>0.5</v>
      </c>
      <c r="H2233">
        <v>0</v>
      </c>
      <c r="I2233" t="s">
        <v>27</v>
      </c>
      <c r="J2233" t="s">
        <v>119</v>
      </c>
      <c r="K2233" t="s">
        <v>38</v>
      </c>
      <c r="L2233" t="s">
        <v>102</v>
      </c>
      <c r="M2233" t="s">
        <v>28</v>
      </c>
      <c r="N2233">
        <v>0.5</v>
      </c>
      <c r="O2233">
        <v>0</v>
      </c>
      <c r="P2233">
        <v>1</v>
      </c>
      <c r="Q2233">
        <v>0.5</v>
      </c>
      <c r="R2233">
        <v>0</v>
      </c>
      <c r="S2233">
        <v>33</v>
      </c>
      <c r="T2233">
        <v>2</v>
      </c>
      <c r="V2233">
        <v>73</v>
      </c>
      <c r="W2233">
        <v>193</v>
      </c>
    </row>
    <row r="2234" spans="1:23" x14ac:dyDescent="0.25">
      <c r="A2234" t="s">
        <v>399</v>
      </c>
      <c r="C2234" t="s">
        <v>30</v>
      </c>
      <c r="E2234">
        <v>27</v>
      </c>
      <c r="F2234">
        <v>71.348389999999995</v>
      </c>
      <c r="G2234">
        <v>0.5</v>
      </c>
      <c r="H2234">
        <v>0.5</v>
      </c>
      <c r="I2234" t="s">
        <v>27</v>
      </c>
      <c r="J2234" t="s">
        <v>35</v>
      </c>
      <c r="K2234" t="s">
        <v>38</v>
      </c>
      <c r="L2234" t="s">
        <v>28</v>
      </c>
      <c r="M2234" t="s">
        <v>28</v>
      </c>
      <c r="N2234">
        <v>0.5</v>
      </c>
      <c r="O2234">
        <v>0.5</v>
      </c>
      <c r="P2234">
        <v>0.5</v>
      </c>
      <c r="Q2234">
        <v>1</v>
      </c>
      <c r="R2234">
        <v>0</v>
      </c>
      <c r="S2234">
        <v>33</v>
      </c>
      <c r="T2234">
        <v>3</v>
      </c>
      <c r="V2234">
        <v>73</v>
      </c>
      <c r="W2234">
        <v>187</v>
      </c>
    </row>
    <row r="2235" spans="1:23" x14ac:dyDescent="0.25">
      <c r="A2235" t="s">
        <v>399</v>
      </c>
      <c r="C2235" t="s">
        <v>30</v>
      </c>
      <c r="E2235">
        <v>26</v>
      </c>
      <c r="F2235">
        <v>71.348389999999995</v>
      </c>
      <c r="G2235">
        <v>0.5</v>
      </c>
      <c r="H2235">
        <v>0</v>
      </c>
      <c r="I2235" t="s">
        <v>27</v>
      </c>
      <c r="J2235" t="s">
        <v>44</v>
      </c>
      <c r="K2235" t="s">
        <v>35</v>
      </c>
      <c r="L2235" t="s">
        <v>38</v>
      </c>
      <c r="M2235" t="s">
        <v>28</v>
      </c>
      <c r="N2235">
        <v>0</v>
      </c>
      <c r="O2235">
        <v>0.5</v>
      </c>
      <c r="P2235">
        <v>0.5</v>
      </c>
      <c r="Q2235">
        <v>1</v>
      </c>
      <c r="R2235">
        <v>0</v>
      </c>
      <c r="S2235">
        <v>33</v>
      </c>
      <c r="T2235">
        <v>2</v>
      </c>
      <c r="V2235">
        <v>72</v>
      </c>
      <c r="W2235">
        <v>185</v>
      </c>
    </row>
    <row r="2236" spans="1:23" x14ac:dyDescent="0.25">
      <c r="A2236" t="s">
        <v>1180</v>
      </c>
      <c r="C2236" t="s">
        <v>30</v>
      </c>
      <c r="E2236">
        <v>27</v>
      </c>
      <c r="F2236">
        <v>76.169749999999993</v>
      </c>
      <c r="G2236">
        <v>0</v>
      </c>
      <c r="H2236">
        <v>0</v>
      </c>
      <c r="I2236" t="s">
        <v>34</v>
      </c>
      <c r="J2236" t="s">
        <v>28</v>
      </c>
      <c r="K2236" t="s">
        <v>28</v>
      </c>
      <c r="L2236" t="s">
        <v>28</v>
      </c>
      <c r="M2236" t="s">
        <v>28</v>
      </c>
      <c r="N2236">
        <v>0</v>
      </c>
      <c r="O2236">
        <v>0</v>
      </c>
      <c r="P2236">
        <v>0</v>
      </c>
      <c r="Q2236">
        <v>0</v>
      </c>
      <c r="R2236">
        <v>0</v>
      </c>
      <c r="T2236">
        <v>0</v>
      </c>
      <c r="V2236">
        <v>71</v>
      </c>
      <c r="W2236">
        <v>238</v>
      </c>
    </row>
    <row r="2237" spans="1:23" x14ac:dyDescent="0.25">
      <c r="A2237" t="s">
        <v>449</v>
      </c>
      <c r="C2237" t="s">
        <v>26</v>
      </c>
      <c r="E2237">
        <v>30</v>
      </c>
      <c r="F2237">
        <v>79.15401</v>
      </c>
      <c r="G2237">
        <v>0</v>
      </c>
      <c r="H2237">
        <v>0</v>
      </c>
      <c r="I2237" t="s">
        <v>34</v>
      </c>
      <c r="J2237" t="s">
        <v>28</v>
      </c>
      <c r="K2237" t="s">
        <v>28</v>
      </c>
      <c r="L2237" t="s">
        <v>28</v>
      </c>
      <c r="M2237" t="s">
        <v>28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33</v>
      </c>
      <c r="T2237">
        <v>0</v>
      </c>
      <c r="V2237">
        <v>63</v>
      </c>
      <c r="W2237">
        <v>135</v>
      </c>
    </row>
    <row r="2238" spans="1:23" x14ac:dyDescent="0.25">
      <c r="A2238" t="s">
        <v>449</v>
      </c>
      <c r="C2238" t="s">
        <v>26</v>
      </c>
      <c r="E2238">
        <v>30</v>
      </c>
      <c r="F2238">
        <v>79.15401</v>
      </c>
      <c r="G2238">
        <v>0</v>
      </c>
      <c r="H2238">
        <v>0</v>
      </c>
      <c r="I2238" t="s">
        <v>34</v>
      </c>
      <c r="J2238" t="s">
        <v>28</v>
      </c>
      <c r="K2238" t="s">
        <v>28</v>
      </c>
      <c r="L2238" t="s">
        <v>28</v>
      </c>
      <c r="M2238" t="s">
        <v>28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33</v>
      </c>
      <c r="T2238">
        <v>0</v>
      </c>
      <c r="V2238">
        <v>62</v>
      </c>
      <c r="W2238">
        <v>137</v>
      </c>
    </row>
    <row r="2239" spans="1:23" x14ac:dyDescent="0.25">
      <c r="A2239" t="s">
        <v>449</v>
      </c>
      <c r="C2239" t="s">
        <v>26</v>
      </c>
      <c r="E2239">
        <v>30</v>
      </c>
      <c r="F2239">
        <v>79.15401</v>
      </c>
      <c r="G2239">
        <v>0</v>
      </c>
      <c r="H2239">
        <v>0</v>
      </c>
      <c r="I2239" t="s">
        <v>34</v>
      </c>
      <c r="J2239" t="s">
        <v>35</v>
      </c>
      <c r="K2239" t="s">
        <v>38</v>
      </c>
      <c r="L2239" t="s">
        <v>28</v>
      </c>
      <c r="M2239" t="s">
        <v>28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33</v>
      </c>
      <c r="T2239">
        <v>0</v>
      </c>
      <c r="V2239">
        <v>62</v>
      </c>
      <c r="W2239">
        <v>127</v>
      </c>
    </row>
    <row r="2240" spans="1:23" x14ac:dyDescent="0.25">
      <c r="A2240" t="s">
        <v>449</v>
      </c>
      <c r="C2240" t="s">
        <v>26</v>
      </c>
      <c r="E2240">
        <v>30</v>
      </c>
      <c r="F2240">
        <v>79.15401</v>
      </c>
      <c r="G2240">
        <v>0</v>
      </c>
      <c r="H2240">
        <v>0</v>
      </c>
      <c r="I2240" t="s">
        <v>34</v>
      </c>
      <c r="J2240" t="s">
        <v>35</v>
      </c>
      <c r="K2240" t="s">
        <v>28</v>
      </c>
      <c r="L2240" t="s">
        <v>28</v>
      </c>
      <c r="M2240" t="s">
        <v>28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33</v>
      </c>
      <c r="T2240">
        <v>0</v>
      </c>
      <c r="V2240">
        <v>62</v>
      </c>
      <c r="W2240">
        <v>123</v>
      </c>
    </row>
    <row r="2241" spans="1:23" x14ac:dyDescent="0.25">
      <c r="A2241" t="s">
        <v>449</v>
      </c>
      <c r="C2241" t="s">
        <v>26</v>
      </c>
      <c r="E2241">
        <v>30</v>
      </c>
      <c r="F2241">
        <v>79.15401</v>
      </c>
      <c r="G2241">
        <v>0</v>
      </c>
      <c r="H2241">
        <v>0</v>
      </c>
      <c r="I2241" t="s">
        <v>34</v>
      </c>
      <c r="J2241" t="s">
        <v>28</v>
      </c>
      <c r="K2241" t="s">
        <v>28</v>
      </c>
      <c r="L2241" t="s">
        <v>28</v>
      </c>
      <c r="M2241" t="s">
        <v>28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33</v>
      </c>
      <c r="T2241">
        <v>0</v>
      </c>
      <c r="V2241">
        <v>63</v>
      </c>
      <c r="W2241">
        <v>124</v>
      </c>
    </row>
    <row r="2242" spans="1:23" x14ac:dyDescent="0.25">
      <c r="A2242" t="s">
        <v>449</v>
      </c>
      <c r="C2242" t="s">
        <v>26</v>
      </c>
      <c r="E2242">
        <v>29</v>
      </c>
      <c r="F2242">
        <v>79.15401</v>
      </c>
      <c r="G2242">
        <v>0</v>
      </c>
      <c r="H2242">
        <v>0</v>
      </c>
      <c r="I2242" t="s">
        <v>34</v>
      </c>
      <c r="J2242" t="s">
        <v>35</v>
      </c>
      <c r="K2242" t="s">
        <v>38</v>
      </c>
      <c r="L2242" t="s">
        <v>28</v>
      </c>
      <c r="M2242" t="s">
        <v>28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33</v>
      </c>
      <c r="T2242">
        <v>0</v>
      </c>
      <c r="V2242">
        <v>63</v>
      </c>
      <c r="W2242">
        <v>121</v>
      </c>
    </row>
    <row r="2243" spans="1:23" x14ac:dyDescent="0.25">
      <c r="A2243" t="s">
        <v>1096</v>
      </c>
      <c r="C2243" t="s">
        <v>26</v>
      </c>
      <c r="E2243">
        <v>23</v>
      </c>
      <c r="F2243">
        <v>60.375084000000001</v>
      </c>
      <c r="G2243">
        <v>1</v>
      </c>
      <c r="H2243">
        <v>1</v>
      </c>
      <c r="I2243" t="s">
        <v>619</v>
      </c>
      <c r="J2243" t="s">
        <v>35</v>
      </c>
      <c r="K2243" t="s">
        <v>28</v>
      </c>
      <c r="L2243" t="s">
        <v>28</v>
      </c>
      <c r="M2243" t="s">
        <v>28</v>
      </c>
      <c r="N2243">
        <v>1</v>
      </c>
      <c r="O2243">
        <v>1</v>
      </c>
      <c r="P2243">
        <v>0.5</v>
      </c>
      <c r="Q2243">
        <v>1</v>
      </c>
      <c r="R2243">
        <v>0</v>
      </c>
      <c r="S2243">
        <v>33</v>
      </c>
      <c r="T2243">
        <v>4.5</v>
      </c>
      <c r="V2243">
        <v>62</v>
      </c>
      <c r="W2243">
        <v>157</v>
      </c>
    </row>
    <row r="2244" spans="1:23" x14ac:dyDescent="0.25">
      <c r="A2244" t="s">
        <v>212</v>
      </c>
      <c r="C2244" t="s">
        <v>26</v>
      </c>
      <c r="E2244">
        <v>29</v>
      </c>
      <c r="F2244">
        <v>54.42</v>
      </c>
      <c r="G2244">
        <v>0</v>
      </c>
      <c r="H2244">
        <v>0</v>
      </c>
      <c r="I2244" t="s">
        <v>213</v>
      </c>
      <c r="J2244" t="s">
        <v>28</v>
      </c>
      <c r="K2244" t="s">
        <v>28</v>
      </c>
      <c r="L2244" t="s">
        <v>28</v>
      </c>
      <c r="M2244" t="s">
        <v>28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23</v>
      </c>
      <c r="T2244">
        <v>0</v>
      </c>
      <c r="W2244">
        <v>138</v>
      </c>
    </row>
    <row r="2245" spans="1:23" x14ac:dyDescent="0.25">
      <c r="A2245" t="s">
        <v>212</v>
      </c>
      <c r="C2245" t="s">
        <v>26</v>
      </c>
      <c r="E2245">
        <v>29</v>
      </c>
      <c r="F2245">
        <v>54.42</v>
      </c>
      <c r="G2245">
        <v>0</v>
      </c>
      <c r="H2245">
        <v>0</v>
      </c>
      <c r="I2245" t="s">
        <v>213</v>
      </c>
      <c r="J2245" t="s">
        <v>28</v>
      </c>
      <c r="K2245" t="s">
        <v>28</v>
      </c>
      <c r="L2245" t="s">
        <v>28</v>
      </c>
      <c r="M2245" t="s">
        <v>28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23</v>
      </c>
      <c r="T2245">
        <v>0</v>
      </c>
      <c r="V2245">
        <v>63</v>
      </c>
      <c r="W2245">
        <v>136</v>
      </c>
    </row>
    <row r="2246" spans="1:23" x14ac:dyDescent="0.25">
      <c r="A2246" t="s">
        <v>212</v>
      </c>
      <c r="C2246" t="s">
        <v>26</v>
      </c>
      <c r="E2246">
        <v>30</v>
      </c>
      <c r="F2246">
        <v>54.42</v>
      </c>
      <c r="G2246">
        <v>0</v>
      </c>
      <c r="H2246">
        <v>0</v>
      </c>
      <c r="I2246" t="s">
        <v>213</v>
      </c>
      <c r="J2246" t="s">
        <v>28</v>
      </c>
      <c r="K2246" t="s">
        <v>28</v>
      </c>
      <c r="L2246" t="s">
        <v>28</v>
      </c>
      <c r="M2246" t="s">
        <v>28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23</v>
      </c>
      <c r="T2246">
        <v>0</v>
      </c>
      <c r="V2246">
        <v>63</v>
      </c>
      <c r="W2246">
        <v>132</v>
      </c>
    </row>
    <row r="2247" spans="1:23" x14ac:dyDescent="0.25">
      <c r="A2247" t="s">
        <v>212</v>
      </c>
      <c r="C2247" t="s">
        <v>26</v>
      </c>
      <c r="E2247">
        <v>29</v>
      </c>
      <c r="F2247">
        <v>54.42</v>
      </c>
      <c r="G2247">
        <v>0</v>
      </c>
      <c r="H2247">
        <v>0</v>
      </c>
      <c r="I2247" t="s">
        <v>213</v>
      </c>
      <c r="J2247" t="s">
        <v>28</v>
      </c>
      <c r="K2247" t="s">
        <v>28</v>
      </c>
      <c r="L2247" t="s">
        <v>28</v>
      </c>
      <c r="M2247" t="s">
        <v>28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23</v>
      </c>
      <c r="T2247">
        <v>0</v>
      </c>
      <c r="V2247">
        <v>63</v>
      </c>
      <c r="W2247">
        <v>133</v>
      </c>
    </row>
    <row r="2248" spans="1:23" x14ac:dyDescent="0.25">
      <c r="A2248" t="s">
        <v>212</v>
      </c>
      <c r="C2248" t="s">
        <v>26</v>
      </c>
      <c r="E2248">
        <v>30</v>
      </c>
      <c r="F2248">
        <v>54.42</v>
      </c>
      <c r="G2248">
        <v>0</v>
      </c>
      <c r="H2248">
        <v>0</v>
      </c>
      <c r="I2248" t="s">
        <v>213</v>
      </c>
      <c r="J2248" t="s">
        <v>28</v>
      </c>
      <c r="K2248" t="s">
        <v>28</v>
      </c>
      <c r="L2248" t="s">
        <v>28</v>
      </c>
      <c r="M2248" t="s">
        <v>28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23</v>
      </c>
      <c r="T2248">
        <v>0</v>
      </c>
    </row>
    <row r="2249" spans="1:23" x14ac:dyDescent="0.25">
      <c r="A2249" t="s">
        <v>212</v>
      </c>
      <c r="C2249" t="s">
        <v>26</v>
      </c>
      <c r="E2249">
        <v>30</v>
      </c>
      <c r="F2249">
        <v>54.42</v>
      </c>
      <c r="G2249">
        <v>0</v>
      </c>
      <c r="H2249">
        <v>0</v>
      </c>
      <c r="I2249" t="s">
        <v>213</v>
      </c>
      <c r="J2249" t="s">
        <v>28</v>
      </c>
      <c r="K2249" t="s">
        <v>28</v>
      </c>
      <c r="L2249" t="s">
        <v>28</v>
      </c>
      <c r="M2249" t="s">
        <v>28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23</v>
      </c>
      <c r="T2249">
        <v>0</v>
      </c>
    </row>
    <row r="2250" spans="1:23" x14ac:dyDescent="0.25">
      <c r="A2250" t="s">
        <v>949</v>
      </c>
      <c r="C2250" t="s">
        <v>26</v>
      </c>
      <c r="E2250">
        <v>29</v>
      </c>
      <c r="F2250">
        <v>75.958929999999995</v>
      </c>
      <c r="G2250">
        <v>0.5</v>
      </c>
      <c r="H2250">
        <v>0.5</v>
      </c>
      <c r="I2250" t="s">
        <v>27</v>
      </c>
      <c r="J2250" t="s">
        <v>28</v>
      </c>
      <c r="K2250" t="s">
        <v>28</v>
      </c>
      <c r="L2250" t="s">
        <v>28</v>
      </c>
      <c r="M2250" t="s">
        <v>28</v>
      </c>
      <c r="N2250">
        <v>0.5</v>
      </c>
      <c r="O2250">
        <v>0.5</v>
      </c>
      <c r="P2250">
        <v>0.5</v>
      </c>
      <c r="Q2250">
        <v>0</v>
      </c>
      <c r="R2250">
        <v>0</v>
      </c>
      <c r="S2250">
        <v>24</v>
      </c>
      <c r="T2250">
        <v>2</v>
      </c>
      <c r="V2250">
        <v>65</v>
      </c>
      <c r="W2250">
        <v>243</v>
      </c>
    </row>
    <row r="2251" spans="1:23" x14ac:dyDescent="0.25">
      <c r="A2251" t="s">
        <v>949</v>
      </c>
      <c r="C2251" t="s">
        <v>26</v>
      </c>
      <c r="E2251">
        <v>27</v>
      </c>
      <c r="F2251">
        <v>75.958929999999995</v>
      </c>
      <c r="G2251">
        <v>0</v>
      </c>
      <c r="H2251">
        <v>0</v>
      </c>
      <c r="I2251" t="s">
        <v>34</v>
      </c>
      <c r="J2251" t="s">
        <v>28</v>
      </c>
      <c r="K2251" t="s">
        <v>28</v>
      </c>
      <c r="L2251" t="s">
        <v>28</v>
      </c>
      <c r="M2251" t="s">
        <v>28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24</v>
      </c>
      <c r="T2251">
        <v>0</v>
      </c>
      <c r="V2251">
        <v>66</v>
      </c>
      <c r="W2251">
        <v>245</v>
      </c>
    </row>
    <row r="2252" spans="1:23" x14ac:dyDescent="0.25">
      <c r="A2252" t="s">
        <v>949</v>
      </c>
      <c r="C2252" t="s">
        <v>26</v>
      </c>
      <c r="E2252">
        <v>24</v>
      </c>
      <c r="F2252">
        <v>75.958929999999995</v>
      </c>
      <c r="G2252">
        <v>0</v>
      </c>
      <c r="H2252">
        <v>0</v>
      </c>
      <c r="I2252" t="s">
        <v>34</v>
      </c>
      <c r="J2252" t="s">
        <v>28</v>
      </c>
      <c r="K2252" t="s">
        <v>28</v>
      </c>
      <c r="L2252" t="s">
        <v>28</v>
      </c>
      <c r="M2252" t="s">
        <v>28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24</v>
      </c>
      <c r="T2252">
        <v>0</v>
      </c>
      <c r="V2252">
        <v>55</v>
      </c>
      <c r="W2252">
        <v>244</v>
      </c>
    </row>
    <row r="2253" spans="1:23" x14ac:dyDescent="0.25">
      <c r="A2253" t="s">
        <v>475</v>
      </c>
      <c r="C2253" t="s">
        <v>26</v>
      </c>
      <c r="E2253">
        <v>30</v>
      </c>
      <c r="F2253">
        <v>48.06297</v>
      </c>
      <c r="G2253">
        <v>0</v>
      </c>
      <c r="H2253">
        <v>0</v>
      </c>
      <c r="I2253" t="s">
        <v>34</v>
      </c>
      <c r="J2253" t="s">
        <v>28</v>
      </c>
      <c r="K2253" t="s">
        <v>28</v>
      </c>
      <c r="L2253" t="s">
        <v>28</v>
      </c>
      <c r="M2253" t="s">
        <v>28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33</v>
      </c>
      <c r="T2253">
        <v>0</v>
      </c>
      <c r="V2253">
        <v>62</v>
      </c>
      <c r="W2253">
        <v>160</v>
      </c>
    </row>
    <row r="2254" spans="1:23" x14ac:dyDescent="0.25">
      <c r="A2254" t="s">
        <v>475</v>
      </c>
      <c r="C2254" t="s">
        <v>26</v>
      </c>
      <c r="E2254">
        <v>30</v>
      </c>
      <c r="F2254">
        <v>48.06297</v>
      </c>
      <c r="G2254">
        <v>0</v>
      </c>
      <c r="H2254">
        <v>0</v>
      </c>
      <c r="I2254" t="s">
        <v>34</v>
      </c>
      <c r="J2254" t="s">
        <v>28</v>
      </c>
      <c r="K2254" t="s">
        <v>28</v>
      </c>
      <c r="L2254" t="s">
        <v>28</v>
      </c>
      <c r="M2254" t="s">
        <v>28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33</v>
      </c>
      <c r="T2254">
        <v>0</v>
      </c>
      <c r="V2254">
        <v>52</v>
      </c>
      <c r="W2254">
        <v>171</v>
      </c>
    </row>
    <row r="2255" spans="1:23" x14ac:dyDescent="0.25">
      <c r="A2255" t="s">
        <v>968</v>
      </c>
      <c r="C2255" t="s">
        <v>26</v>
      </c>
      <c r="E2255">
        <v>30</v>
      </c>
      <c r="F2255">
        <v>73.171800000000005</v>
      </c>
      <c r="G2255">
        <v>0</v>
      </c>
      <c r="H2255">
        <v>0</v>
      </c>
      <c r="I2255" t="s">
        <v>34</v>
      </c>
      <c r="J2255" t="s">
        <v>28</v>
      </c>
      <c r="K2255" t="s">
        <v>28</v>
      </c>
      <c r="L2255" t="s">
        <v>28</v>
      </c>
      <c r="M2255" t="s">
        <v>28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34</v>
      </c>
      <c r="T2255">
        <v>0</v>
      </c>
      <c r="V2255">
        <v>64</v>
      </c>
      <c r="W2255">
        <v>174</v>
      </c>
    </row>
    <row r="2256" spans="1:23" x14ac:dyDescent="0.25">
      <c r="A2256" t="s">
        <v>968</v>
      </c>
      <c r="C2256" t="s">
        <v>26</v>
      </c>
      <c r="E2256">
        <v>30</v>
      </c>
      <c r="F2256">
        <v>73.171800000000005</v>
      </c>
      <c r="G2256">
        <v>0</v>
      </c>
      <c r="H2256">
        <v>0</v>
      </c>
      <c r="I2256" t="s">
        <v>34</v>
      </c>
      <c r="J2256" t="s">
        <v>28</v>
      </c>
      <c r="K2256" t="s">
        <v>28</v>
      </c>
      <c r="L2256" t="s">
        <v>28</v>
      </c>
      <c r="M2256" t="s">
        <v>28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34</v>
      </c>
      <c r="T2256">
        <v>0</v>
      </c>
      <c r="V2256">
        <v>63</v>
      </c>
      <c r="W2256">
        <v>153</v>
      </c>
    </row>
    <row r="2257" spans="1:23" x14ac:dyDescent="0.25">
      <c r="A2257" t="s">
        <v>968</v>
      </c>
      <c r="C2257" t="s">
        <v>26</v>
      </c>
      <c r="E2257">
        <v>29</v>
      </c>
      <c r="F2257">
        <v>73.171800000000005</v>
      </c>
      <c r="G2257">
        <v>0</v>
      </c>
      <c r="H2257">
        <v>0</v>
      </c>
      <c r="I2257" t="s">
        <v>34</v>
      </c>
      <c r="J2257" t="s">
        <v>36</v>
      </c>
      <c r="K2257" t="s">
        <v>28</v>
      </c>
      <c r="L2257" t="s">
        <v>28</v>
      </c>
      <c r="M2257" t="s">
        <v>28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34</v>
      </c>
      <c r="T2257">
        <v>0</v>
      </c>
      <c r="V2257">
        <v>63</v>
      </c>
      <c r="W2257">
        <v>183</v>
      </c>
    </row>
    <row r="2258" spans="1:23" x14ac:dyDescent="0.25">
      <c r="A2258" t="s">
        <v>968</v>
      </c>
      <c r="C2258" t="s">
        <v>26</v>
      </c>
      <c r="E2258">
        <v>30</v>
      </c>
      <c r="F2258">
        <v>73.171800000000005</v>
      </c>
      <c r="G2258">
        <v>0</v>
      </c>
      <c r="H2258">
        <v>0</v>
      </c>
      <c r="I2258" t="s">
        <v>34</v>
      </c>
      <c r="J2258" t="s">
        <v>28</v>
      </c>
      <c r="K2258" t="s">
        <v>28</v>
      </c>
      <c r="L2258" t="s">
        <v>28</v>
      </c>
      <c r="M2258" t="s">
        <v>28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34</v>
      </c>
      <c r="T2258">
        <v>0</v>
      </c>
      <c r="V2258">
        <v>64</v>
      </c>
      <c r="W2258">
        <v>189</v>
      </c>
    </row>
    <row r="2259" spans="1:23" x14ac:dyDescent="0.25">
      <c r="A2259" t="s">
        <v>455</v>
      </c>
      <c r="C2259" t="s">
        <v>30</v>
      </c>
      <c r="E2259">
        <v>30</v>
      </c>
      <c r="F2259">
        <v>66.792609999999996</v>
      </c>
      <c r="G2259">
        <v>0</v>
      </c>
      <c r="H2259">
        <v>0</v>
      </c>
      <c r="I2259" t="s">
        <v>34</v>
      </c>
      <c r="J2259" t="s">
        <v>28</v>
      </c>
      <c r="K2259" t="s">
        <v>28</v>
      </c>
      <c r="L2259" t="s">
        <v>28</v>
      </c>
      <c r="M2259" t="s">
        <v>28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33</v>
      </c>
      <c r="T2259">
        <v>0</v>
      </c>
      <c r="V2259">
        <v>68</v>
      </c>
      <c r="W2259">
        <v>182</v>
      </c>
    </row>
    <row r="2260" spans="1:23" x14ac:dyDescent="0.25">
      <c r="A2260" t="s">
        <v>455</v>
      </c>
      <c r="C2260" t="s">
        <v>30</v>
      </c>
      <c r="E2260">
        <v>29</v>
      </c>
      <c r="F2260">
        <v>66.792609999999996</v>
      </c>
      <c r="G2260">
        <v>0</v>
      </c>
      <c r="H2260">
        <v>0</v>
      </c>
      <c r="I2260" t="s">
        <v>34</v>
      </c>
      <c r="J2260" t="s">
        <v>28</v>
      </c>
      <c r="K2260" t="s">
        <v>28</v>
      </c>
      <c r="L2260" t="s">
        <v>28</v>
      </c>
      <c r="M2260" t="s">
        <v>28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33</v>
      </c>
      <c r="T2260">
        <v>0</v>
      </c>
      <c r="V2260">
        <v>68</v>
      </c>
      <c r="W2260">
        <v>183</v>
      </c>
    </row>
    <row r="2261" spans="1:23" x14ac:dyDescent="0.25">
      <c r="A2261" t="s">
        <v>455</v>
      </c>
      <c r="C2261" t="s">
        <v>30</v>
      </c>
      <c r="E2261">
        <v>29</v>
      </c>
      <c r="F2261">
        <v>66.792609999999996</v>
      </c>
      <c r="G2261">
        <v>0</v>
      </c>
      <c r="H2261">
        <v>0</v>
      </c>
      <c r="I2261" t="s">
        <v>34</v>
      </c>
      <c r="J2261" t="s">
        <v>28</v>
      </c>
      <c r="K2261" t="s">
        <v>28</v>
      </c>
      <c r="L2261" t="s">
        <v>28</v>
      </c>
      <c r="M2261" t="s">
        <v>28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33</v>
      </c>
      <c r="T2261">
        <v>0</v>
      </c>
      <c r="V2261">
        <v>67</v>
      </c>
      <c r="W2261">
        <v>181</v>
      </c>
    </row>
    <row r="2262" spans="1:23" x14ac:dyDescent="0.25">
      <c r="A2262" t="s">
        <v>455</v>
      </c>
      <c r="C2262" t="s">
        <v>30</v>
      </c>
      <c r="E2262">
        <v>29</v>
      </c>
      <c r="F2262">
        <v>66.792609999999996</v>
      </c>
      <c r="G2262">
        <v>0</v>
      </c>
      <c r="H2262">
        <v>0</v>
      </c>
      <c r="I2262" t="s">
        <v>34</v>
      </c>
      <c r="J2262" t="s">
        <v>28</v>
      </c>
      <c r="K2262" t="s">
        <v>28</v>
      </c>
      <c r="L2262" t="s">
        <v>28</v>
      </c>
      <c r="M2262" t="s">
        <v>28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33</v>
      </c>
      <c r="T2262">
        <v>0</v>
      </c>
      <c r="V2262">
        <v>68</v>
      </c>
      <c r="W2262">
        <v>181</v>
      </c>
    </row>
    <row r="2263" spans="1:23" x14ac:dyDescent="0.25">
      <c r="A2263" t="s">
        <v>455</v>
      </c>
      <c r="C2263" t="s">
        <v>30</v>
      </c>
      <c r="E2263">
        <v>30</v>
      </c>
      <c r="F2263">
        <v>66.792609999999996</v>
      </c>
      <c r="G2263">
        <v>0</v>
      </c>
      <c r="H2263">
        <v>0</v>
      </c>
      <c r="I2263" t="s">
        <v>34</v>
      </c>
      <c r="J2263" t="s">
        <v>42</v>
      </c>
      <c r="K2263" t="s">
        <v>28</v>
      </c>
      <c r="L2263" t="s">
        <v>28</v>
      </c>
      <c r="M2263" t="s">
        <v>28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33</v>
      </c>
      <c r="T2263">
        <v>0</v>
      </c>
      <c r="V2263">
        <v>69</v>
      </c>
      <c r="W2263">
        <v>186</v>
      </c>
    </row>
    <row r="2264" spans="1:23" x14ac:dyDescent="0.25">
      <c r="A2264" t="s">
        <v>455</v>
      </c>
      <c r="C2264" t="s">
        <v>30</v>
      </c>
      <c r="E2264">
        <v>30</v>
      </c>
      <c r="F2264">
        <v>66.792609999999996</v>
      </c>
      <c r="G2264">
        <v>0</v>
      </c>
      <c r="H2264">
        <v>0</v>
      </c>
      <c r="I2264" t="s">
        <v>34</v>
      </c>
      <c r="J2264" t="s">
        <v>28</v>
      </c>
      <c r="K2264" t="s">
        <v>28</v>
      </c>
      <c r="L2264" t="s">
        <v>28</v>
      </c>
      <c r="M2264" t="s">
        <v>28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33</v>
      </c>
      <c r="T2264">
        <v>0</v>
      </c>
      <c r="V2264">
        <v>68</v>
      </c>
      <c r="W2264">
        <v>179</v>
      </c>
    </row>
    <row r="2265" spans="1:23" x14ac:dyDescent="0.25">
      <c r="A2265" t="s">
        <v>960</v>
      </c>
      <c r="C2265" t="s">
        <v>26</v>
      </c>
      <c r="E2265">
        <v>29</v>
      </c>
      <c r="F2265">
        <v>43.214236999999997</v>
      </c>
      <c r="G2265">
        <v>0</v>
      </c>
      <c r="H2265">
        <v>0</v>
      </c>
      <c r="I2265" t="s">
        <v>34</v>
      </c>
      <c r="J2265" t="s">
        <v>28</v>
      </c>
      <c r="K2265" t="s">
        <v>28</v>
      </c>
      <c r="L2265" t="s">
        <v>28</v>
      </c>
      <c r="M2265" t="s">
        <v>28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34</v>
      </c>
      <c r="T2265">
        <v>0</v>
      </c>
    </row>
    <row r="2266" spans="1:23" x14ac:dyDescent="0.25">
      <c r="A2266" t="s">
        <v>960</v>
      </c>
      <c r="C2266" t="s">
        <v>26</v>
      </c>
      <c r="E2266">
        <v>30</v>
      </c>
      <c r="F2266">
        <v>43.214236999999997</v>
      </c>
      <c r="G2266">
        <v>0</v>
      </c>
      <c r="H2266">
        <v>0</v>
      </c>
      <c r="I2266" t="s">
        <v>34</v>
      </c>
      <c r="J2266" t="s">
        <v>28</v>
      </c>
      <c r="K2266" t="s">
        <v>28</v>
      </c>
      <c r="L2266" t="s">
        <v>28</v>
      </c>
      <c r="M2266" t="s">
        <v>28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34</v>
      </c>
      <c r="T2266">
        <v>0</v>
      </c>
      <c r="V2266">
        <v>70</v>
      </c>
      <c r="W2266">
        <v>148</v>
      </c>
    </row>
    <row r="2267" spans="1:23" x14ac:dyDescent="0.25">
      <c r="A2267" t="s">
        <v>764</v>
      </c>
      <c r="C2267" t="s">
        <v>30</v>
      </c>
      <c r="E2267">
        <v>30</v>
      </c>
      <c r="F2267">
        <v>65.817930000000004</v>
      </c>
      <c r="G2267">
        <v>0.5</v>
      </c>
      <c r="H2267">
        <v>0.5</v>
      </c>
      <c r="I2267" t="s">
        <v>44</v>
      </c>
      <c r="J2267" t="s">
        <v>41</v>
      </c>
      <c r="K2267" t="s">
        <v>28</v>
      </c>
      <c r="L2267" t="s">
        <v>28</v>
      </c>
      <c r="M2267" t="s">
        <v>28</v>
      </c>
      <c r="N2267">
        <v>0</v>
      </c>
      <c r="O2267">
        <v>0</v>
      </c>
      <c r="P2267">
        <v>0.5</v>
      </c>
      <c r="Q2267">
        <v>0</v>
      </c>
      <c r="R2267">
        <v>0</v>
      </c>
      <c r="S2267">
        <v>33</v>
      </c>
      <c r="T2267">
        <v>1</v>
      </c>
      <c r="W2267">
        <v>190</v>
      </c>
    </row>
    <row r="2268" spans="1:23" x14ac:dyDescent="0.25">
      <c r="A2268" t="s">
        <v>764</v>
      </c>
      <c r="C2268" t="s">
        <v>30</v>
      </c>
      <c r="E2268">
        <v>29</v>
      </c>
      <c r="F2268">
        <v>65.817930000000004</v>
      </c>
      <c r="G2268">
        <v>0.5</v>
      </c>
      <c r="H2268">
        <v>0</v>
      </c>
      <c r="I2268" t="s">
        <v>27</v>
      </c>
      <c r="J2268" t="s">
        <v>35</v>
      </c>
      <c r="K2268" t="s">
        <v>28</v>
      </c>
      <c r="L2268" t="s">
        <v>28</v>
      </c>
      <c r="M2268" t="s">
        <v>28</v>
      </c>
      <c r="N2268">
        <v>0.5</v>
      </c>
      <c r="O2268">
        <v>0.5</v>
      </c>
      <c r="P2268">
        <v>0.5</v>
      </c>
      <c r="Q2268">
        <v>0</v>
      </c>
      <c r="R2268">
        <v>0</v>
      </c>
      <c r="S2268">
        <v>33</v>
      </c>
      <c r="T2268">
        <v>1.5</v>
      </c>
      <c r="W2268">
        <v>202</v>
      </c>
    </row>
    <row r="2269" spans="1:23" x14ac:dyDescent="0.25">
      <c r="A2269" t="s">
        <v>764</v>
      </c>
      <c r="C2269" t="s">
        <v>30</v>
      </c>
      <c r="E2269">
        <v>30</v>
      </c>
      <c r="F2269">
        <v>65.817930000000004</v>
      </c>
      <c r="G2269">
        <v>0.5</v>
      </c>
      <c r="H2269">
        <v>0</v>
      </c>
      <c r="I2269" t="s">
        <v>44</v>
      </c>
      <c r="J2269" t="s">
        <v>41</v>
      </c>
      <c r="K2269" t="s">
        <v>28</v>
      </c>
      <c r="L2269" t="s">
        <v>28</v>
      </c>
      <c r="M2269" t="s">
        <v>28</v>
      </c>
      <c r="N2269">
        <v>0.5</v>
      </c>
      <c r="O2269">
        <v>0.5</v>
      </c>
      <c r="P2269">
        <v>0.5</v>
      </c>
      <c r="Q2269">
        <v>1</v>
      </c>
      <c r="R2269">
        <v>0</v>
      </c>
      <c r="S2269">
        <v>33</v>
      </c>
      <c r="T2269">
        <v>2.5</v>
      </c>
      <c r="W2269">
        <v>198</v>
      </c>
    </row>
    <row r="2270" spans="1:23" x14ac:dyDescent="0.25">
      <c r="A2270" t="s">
        <v>764</v>
      </c>
      <c r="C2270" t="s">
        <v>30</v>
      </c>
      <c r="E2270">
        <v>30</v>
      </c>
      <c r="F2270">
        <v>65.817930000000004</v>
      </c>
      <c r="G2270">
        <v>0.5</v>
      </c>
      <c r="H2270">
        <v>0</v>
      </c>
      <c r="I2270" t="s">
        <v>147</v>
      </c>
      <c r="J2270" t="s">
        <v>41</v>
      </c>
      <c r="K2270" t="s">
        <v>28</v>
      </c>
      <c r="L2270" t="s">
        <v>28</v>
      </c>
      <c r="M2270" t="s">
        <v>28</v>
      </c>
      <c r="N2270">
        <v>0.5</v>
      </c>
      <c r="O2270">
        <v>0.5</v>
      </c>
      <c r="P2270">
        <v>0.5</v>
      </c>
      <c r="Q2270">
        <v>0</v>
      </c>
      <c r="R2270">
        <v>0</v>
      </c>
      <c r="S2270">
        <v>33</v>
      </c>
      <c r="T2270">
        <v>1.5</v>
      </c>
      <c r="V2270">
        <v>70</v>
      </c>
      <c r="W2270">
        <v>200</v>
      </c>
    </row>
    <row r="2271" spans="1:23" x14ac:dyDescent="0.25">
      <c r="A2271" t="s">
        <v>764</v>
      </c>
      <c r="C2271" t="s">
        <v>30</v>
      </c>
      <c r="E2271">
        <v>29</v>
      </c>
      <c r="F2271">
        <v>65.817930000000004</v>
      </c>
      <c r="G2271">
        <v>0.5</v>
      </c>
      <c r="H2271">
        <v>0</v>
      </c>
      <c r="I2271" t="s">
        <v>52</v>
      </c>
      <c r="J2271" t="s">
        <v>41</v>
      </c>
      <c r="K2271" t="s">
        <v>28</v>
      </c>
      <c r="L2271" t="s">
        <v>28</v>
      </c>
      <c r="M2271" t="s">
        <v>28</v>
      </c>
      <c r="N2271">
        <v>0</v>
      </c>
      <c r="O2271">
        <v>0.5</v>
      </c>
      <c r="P2271">
        <v>0.5</v>
      </c>
      <c r="Q2271">
        <v>0.5</v>
      </c>
      <c r="R2271">
        <v>0</v>
      </c>
      <c r="S2271">
        <v>33</v>
      </c>
      <c r="T2271">
        <v>1.5</v>
      </c>
      <c r="V2271">
        <v>70</v>
      </c>
      <c r="W2271">
        <v>212</v>
      </c>
    </row>
    <row r="2272" spans="1:23" x14ac:dyDescent="0.25">
      <c r="A2272" t="s">
        <v>764</v>
      </c>
      <c r="C2272" t="s">
        <v>30</v>
      </c>
      <c r="E2272">
        <v>30</v>
      </c>
      <c r="F2272">
        <v>65.817930000000004</v>
      </c>
      <c r="G2272">
        <v>0.5</v>
      </c>
      <c r="H2272">
        <v>0</v>
      </c>
      <c r="I2272" t="s">
        <v>52</v>
      </c>
      <c r="J2272" t="s">
        <v>41</v>
      </c>
      <c r="K2272" t="s">
        <v>28</v>
      </c>
      <c r="L2272" t="s">
        <v>28</v>
      </c>
      <c r="M2272" t="s">
        <v>28</v>
      </c>
      <c r="N2272">
        <v>0.5</v>
      </c>
      <c r="O2272">
        <v>0.5</v>
      </c>
      <c r="P2272">
        <v>0.5</v>
      </c>
      <c r="Q2272">
        <v>0</v>
      </c>
      <c r="R2272">
        <v>0</v>
      </c>
      <c r="S2272">
        <v>33</v>
      </c>
      <c r="T2272">
        <v>1.5</v>
      </c>
      <c r="V2272">
        <v>71</v>
      </c>
      <c r="W2272">
        <v>213</v>
      </c>
    </row>
    <row r="2273" spans="1:23" x14ac:dyDescent="0.25">
      <c r="A2273" t="s">
        <v>764</v>
      </c>
      <c r="C2273" t="s">
        <v>30</v>
      </c>
      <c r="E2273">
        <v>28</v>
      </c>
      <c r="F2273">
        <v>65.817930000000004</v>
      </c>
      <c r="G2273">
        <v>0.5</v>
      </c>
      <c r="H2273">
        <v>0</v>
      </c>
      <c r="I2273" t="s">
        <v>40</v>
      </c>
      <c r="J2273" t="s">
        <v>411</v>
      </c>
      <c r="K2273" t="s">
        <v>245</v>
      </c>
      <c r="L2273" t="s">
        <v>41</v>
      </c>
      <c r="M2273" t="s">
        <v>28</v>
      </c>
      <c r="N2273">
        <v>0.5</v>
      </c>
      <c r="O2273">
        <v>0.5</v>
      </c>
      <c r="P2273">
        <v>0.5</v>
      </c>
      <c r="Q2273">
        <v>0</v>
      </c>
      <c r="R2273">
        <v>0</v>
      </c>
      <c r="S2273">
        <v>33</v>
      </c>
      <c r="T2273">
        <v>1.5</v>
      </c>
      <c r="V2273">
        <v>70</v>
      </c>
      <c r="W2273">
        <v>213</v>
      </c>
    </row>
    <row r="2274" spans="1:23" x14ac:dyDescent="0.25">
      <c r="A2274" t="s">
        <v>764</v>
      </c>
      <c r="C2274" t="s">
        <v>30</v>
      </c>
      <c r="E2274">
        <v>29</v>
      </c>
      <c r="F2274">
        <v>65.817930000000004</v>
      </c>
      <c r="G2274">
        <v>0</v>
      </c>
      <c r="H2274">
        <v>0</v>
      </c>
      <c r="I2274" t="s">
        <v>34</v>
      </c>
      <c r="J2274" t="s">
        <v>41</v>
      </c>
      <c r="K2274" t="s">
        <v>28</v>
      </c>
      <c r="L2274" t="s">
        <v>28</v>
      </c>
      <c r="M2274" t="s">
        <v>28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33</v>
      </c>
      <c r="T2274">
        <v>0</v>
      </c>
      <c r="V2274">
        <v>70</v>
      </c>
      <c r="W2274">
        <v>222</v>
      </c>
    </row>
    <row r="2275" spans="1:23" x14ac:dyDescent="0.25">
      <c r="A2275" t="s">
        <v>764</v>
      </c>
      <c r="C2275" t="s">
        <v>30</v>
      </c>
      <c r="E2275">
        <v>30</v>
      </c>
      <c r="F2275">
        <v>65.817930000000004</v>
      </c>
      <c r="G2275">
        <v>0.5</v>
      </c>
      <c r="H2275">
        <v>0.5</v>
      </c>
      <c r="I2275" t="s">
        <v>27</v>
      </c>
      <c r="J2275" t="s">
        <v>41</v>
      </c>
      <c r="K2275" t="s">
        <v>28</v>
      </c>
      <c r="L2275" t="s">
        <v>28</v>
      </c>
      <c r="M2275" t="s">
        <v>28</v>
      </c>
      <c r="N2275">
        <v>0.5</v>
      </c>
      <c r="O2275">
        <v>0.5</v>
      </c>
      <c r="P2275">
        <v>0.5</v>
      </c>
      <c r="Q2275">
        <v>0.5</v>
      </c>
      <c r="R2275">
        <v>0</v>
      </c>
      <c r="S2275">
        <v>33</v>
      </c>
      <c r="T2275">
        <v>2.5</v>
      </c>
      <c r="V2275">
        <v>70</v>
      </c>
      <c r="W2275">
        <v>215</v>
      </c>
    </row>
    <row r="2276" spans="1:23" x14ac:dyDescent="0.25">
      <c r="A2276" t="s">
        <v>764</v>
      </c>
      <c r="C2276" t="s">
        <v>30</v>
      </c>
      <c r="E2276">
        <v>27</v>
      </c>
      <c r="F2276">
        <v>65.817930000000004</v>
      </c>
      <c r="G2276">
        <v>0.5</v>
      </c>
      <c r="H2276">
        <v>0</v>
      </c>
      <c r="I2276" t="s">
        <v>52</v>
      </c>
      <c r="J2276" t="s">
        <v>28</v>
      </c>
      <c r="K2276" t="s">
        <v>28</v>
      </c>
      <c r="L2276" t="s">
        <v>28</v>
      </c>
      <c r="M2276" t="s">
        <v>28</v>
      </c>
      <c r="N2276">
        <v>0</v>
      </c>
      <c r="O2276">
        <v>0.5</v>
      </c>
      <c r="P2276">
        <v>0.5</v>
      </c>
      <c r="Q2276">
        <v>0</v>
      </c>
      <c r="R2276">
        <v>0</v>
      </c>
      <c r="S2276">
        <v>33</v>
      </c>
      <c r="T2276">
        <v>1</v>
      </c>
      <c r="V2276">
        <v>70</v>
      </c>
      <c r="W2276">
        <v>218</v>
      </c>
    </row>
    <row r="2277" spans="1:23" x14ac:dyDescent="0.25">
      <c r="A2277" t="s">
        <v>764</v>
      </c>
      <c r="C2277" t="s">
        <v>30</v>
      </c>
      <c r="E2277">
        <v>28</v>
      </c>
      <c r="F2277">
        <v>65.817930000000004</v>
      </c>
      <c r="G2277">
        <v>0.5</v>
      </c>
      <c r="H2277">
        <v>0</v>
      </c>
      <c r="I2277" t="s">
        <v>52</v>
      </c>
      <c r="J2277" t="s">
        <v>41</v>
      </c>
      <c r="K2277" t="s">
        <v>28</v>
      </c>
      <c r="L2277" t="s">
        <v>28</v>
      </c>
      <c r="M2277" t="s">
        <v>28</v>
      </c>
      <c r="N2277">
        <v>0</v>
      </c>
      <c r="O2277">
        <v>0.5</v>
      </c>
      <c r="P2277">
        <v>0.5</v>
      </c>
      <c r="Q2277">
        <v>0</v>
      </c>
      <c r="R2277">
        <v>0</v>
      </c>
      <c r="S2277">
        <v>33</v>
      </c>
      <c r="T2277">
        <v>1</v>
      </c>
      <c r="V2277">
        <v>70</v>
      </c>
      <c r="W2277">
        <v>211</v>
      </c>
    </row>
    <row r="2278" spans="1:23" x14ac:dyDescent="0.25">
      <c r="A2278" t="s">
        <v>764</v>
      </c>
      <c r="C2278" t="s">
        <v>30</v>
      </c>
      <c r="E2278">
        <v>30</v>
      </c>
      <c r="F2278">
        <v>65.817930000000004</v>
      </c>
      <c r="G2278">
        <v>0</v>
      </c>
      <c r="H2278">
        <v>0</v>
      </c>
      <c r="I2278" t="s">
        <v>34</v>
      </c>
      <c r="J2278" t="s">
        <v>35</v>
      </c>
      <c r="K2278" t="s">
        <v>28</v>
      </c>
      <c r="L2278" t="s">
        <v>28</v>
      </c>
      <c r="M2278" t="s">
        <v>28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33</v>
      </c>
      <c r="T2278">
        <v>0</v>
      </c>
    </row>
    <row r="2279" spans="1:23" x14ac:dyDescent="0.25">
      <c r="A2279" t="s">
        <v>731</v>
      </c>
      <c r="C2279" t="s">
        <v>26</v>
      </c>
      <c r="E2279">
        <v>27</v>
      </c>
      <c r="F2279">
        <v>75.87679</v>
      </c>
      <c r="G2279">
        <v>0</v>
      </c>
      <c r="H2279">
        <v>0</v>
      </c>
      <c r="I2279" t="s">
        <v>34</v>
      </c>
      <c r="J2279" t="s">
        <v>41</v>
      </c>
      <c r="K2279" t="s">
        <v>28</v>
      </c>
      <c r="L2279" t="s">
        <v>28</v>
      </c>
      <c r="M2279" t="s">
        <v>28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34</v>
      </c>
      <c r="T2279">
        <v>0</v>
      </c>
      <c r="V2279">
        <v>60</v>
      </c>
      <c r="W2279">
        <v>162</v>
      </c>
    </row>
    <row r="2280" spans="1:23" x14ac:dyDescent="0.25">
      <c r="A2280" t="s">
        <v>731</v>
      </c>
      <c r="C2280" t="s">
        <v>26</v>
      </c>
      <c r="E2280">
        <v>29</v>
      </c>
      <c r="F2280">
        <v>75.87679</v>
      </c>
      <c r="G2280">
        <v>0</v>
      </c>
      <c r="H2280">
        <v>0</v>
      </c>
      <c r="I2280" t="s">
        <v>34</v>
      </c>
      <c r="J2280" t="s">
        <v>35</v>
      </c>
      <c r="K2280" t="s">
        <v>28</v>
      </c>
      <c r="L2280" t="s">
        <v>28</v>
      </c>
      <c r="M2280" t="s">
        <v>28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34</v>
      </c>
      <c r="T2280">
        <v>0</v>
      </c>
      <c r="V2280">
        <v>60</v>
      </c>
      <c r="W2280">
        <v>160</v>
      </c>
    </row>
    <row r="2281" spans="1:23" x14ac:dyDescent="0.25">
      <c r="A2281" t="s">
        <v>935</v>
      </c>
      <c r="C2281" t="s">
        <v>30</v>
      </c>
      <c r="E2281">
        <v>28</v>
      </c>
      <c r="F2281">
        <v>80.966459999999998</v>
      </c>
      <c r="G2281">
        <v>0.5</v>
      </c>
      <c r="H2281">
        <v>0</v>
      </c>
      <c r="I2281" t="s">
        <v>27</v>
      </c>
      <c r="J2281" t="s">
        <v>200</v>
      </c>
      <c r="K2281" t="s">
        <v>28</v>
      </c>
      <c r="L2281" t="s">
        <v>28</v>
      </c>
      <c r="M2281" t="s">
        <v>28</v>
      </c>
      <c r="N2281">
        <v>0</v>
      </c>
      <c r="O2281">
        <v>0.5</v>
      </c>
      <c r="P2281">
        <v>0.5</v>
      </c>
      <c r="Q2281">
        <v>0</v>
      </c>
      <c r="R2281">
        <v>0</v>
      </c>
      <c r="S2281">
        <v>33</v>
      </c>
      <c r="T2281">
        <v>1</v>
      </c>
      <c r="V2281">
        <v>66</v>
      </c>
      <c r="W2281">
        <v>163</v>
      </c>
    </row>
    <row r="2282" spans="1:23" x14ac:dyDescent="0.25">
      <c r="A2282" t="s">
        <v>935</v>
      </c>
      <c r="C2282" t="s">
        <v>30</v>
      </c>
      <c r="E2282">
        <v>24</v>
      </c>
      <c r="F2282">
        <v>80.966459999999998</v>
      </c>
      <c r="G2282">
        <v>1</v>
      </c>
      <c r="H2282">
        <v>1</v>
      </c>
      <c r="I2282" t="s">
        <v>44</v>
      </c>
      <c r="J2282" t="s">
        <v>41</v>
      </c>
      <c r="K2282" t="s">
        <v>28</v>
      </c>
      <c r="L2282" t="s">
        <v>28</v>
      </c>
      <c r="M2282" t="s">
        <v>28</v>
      </c>
      <c r="N2282">
        <v>1</v>
      </c>
      <c r="O2282">
        <v>0.5</v>
      </c>
      <c r="P2282">
        <v>0.5</v>
      </c>
      <c r="Q2282">
        <v>1</v>
      </c>
      <c r="R2282">
        <v>1</v>
      </c>
      <c r="S2282">
        <v>33</v>
      </c>
      <c r="T2282">
        <v>5</v>
      </c>
      <c r="V2282">
        <v>67</v>
      </c>
      <c r="W2282">
        <v>161</v>
      </c>
    </row>
    <row r="2283" spans="1:23" x14ac:dyDescent="0.25">
      <c r="A2283" t="s">
        <v>935</v>
      </c>
      <c r="C2283" t="s">
        <v>30</v>
      </c>
      <c r="E2283">
        <v>24</v>
      </c>
      <c r="F2283">
        <v>80.966459999999998</v>
      </c>
      <c r="G2283">
        <v>1</v>
      </c>
      <c r="H2283">
        <v>1</v>
      </c>
      <c r="I2283" t="s">
        <v>619</v>
      </c>
      <c r="J2283" t="s">
        <v>41</v>
      </c>
      <c r="K2283" t="s">
        <v>28</v>
      </c>
      <c r="L2283" t="s">
        <v>28</v>
      </c>
      <c r="M2283" t="s">
        <v>28</v>
      </c>
      <c r="N2283">
        <v>1</v>
      </c>
      <c r="O2283">
        <v>1</v>
      </c>
      <c r="P2283">
        <v>1</v>
      </c>
      <c r="Q2283">
        <v>0.5</v>
      </c>
      <c r="R2283">
        <v>0</v>
      </c>
      <c r="S2283">
        <v>33</v>
      </c>
      <c r="T2283">
        <v>4.5</v>
      </c>
      <c r="V2283">
        <v>67</v>
      </c>
      <c r="W2283">
        <v>174</v>
      </c>
    </row>
    <row r="2284" spans="1:23" x14ac:dyDescent="0.25">
      <c r="A2284" t="s">
        <v>935</v>
      </c>
      <c r="C2284" t="s">
        <v>30</v>
      </c>
      <c r="E2284">
        <v>4</v>
      </c>
      <c r="F2284">
        <v>80.966459999999998</v>
      </c>
      <c r="G2284">
        <v>2</v>
      </c>
      <c r="H2284">
        <v>2</v>
      </c>
      <c r="I2284" t="s">
        <v>619</v>
      </c>
      <c r="J2284" t="s">
        <v>41</v>
      </c>
      <c r="K2284" t="s">
        <v>28</v>
      </c>
      <c r="L2284" t="s">
        <v>28</v>
      </c>
      <c r="M2284" t="s">
        <v>28</v>
      </c>
      <c r="N2284">
        <v>2</v>
      </c>
      <c r="O2284">
        <v>3</v>
      </c>
      <c r="P2284">
        <v>2</v>
      </c>
      <c r="Q2284">
        <v>2</v>
      </c>
      <c r="R2284">
        <v>1</v>
      </c>
      <c r="S2284">
        <v>33</v>
      </c>
      <c r="T2284">
        <v>12</v>
      </c>
      <c r="V2284">
        <v>66</v>
      </c>
      <c r="W2284">
        <v>183</v>
      </c>
    </row>
    <row r="2285" spans="1:23" x14ac:dyDescent="0.25">
      <c r="A2285" t="s">
        <v>226</v>
      </c>
      <c r="C2285" t="s">
        <v>26</v>
      </c>
      <c r="E2285">
        <v>30</v>
      </c>
      <c r="F2285">
        <v>73.311430000000001</v>
      </c>
      <c r="G2285">
        <v>0</v>
      </c>
      <c r="H2285">
        <v>0</v>
      </c>
      <c r="I2285" t="s">
        <v>34</v>
      </c>
      <c r="J2285" t="s">
        <v>28</v>
      </c>
      <c r="K2285" t="s">
        <v>28</v>
      </c>
      <c r="L2285" t="s">
        <v>28</v>
      </c>
      <c r="M2285" t="s">
        <v>28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33</v>
      </c>
      <c r="T2285">
        <v>0</v>
      </c>
      <c r="V2285">
        <v>63</v>
      </c>
      <c r="W2285">
        <v>154</v>
      </c>
    </row>
    <row r="2286" spans="1:23" x14ac:dyDescent="0.25">
      <c r="A2286" t="s">
        <v>226</v>
      </c>
      <c r="C2286" t="s">
        <v>26</v>
      </c>
      <c r="E2286">
        <v>30</v>
      </c>
      <c r="F2286">
        <v>73.311430000000001</v>
      </c>
      <c r="G2286">
        <v>0</v>
      </c>
      <c r="H2286">
        <v>0</v>
      </c>
      <c r="I2286" t="s">
        <v>34</v>
      </c>
      <c r="J2286" t="s">
        <v>28</v>
      </c>
      <c r="K2286" t="s">
        <v>28</v>
      </c>
      <c r="L2286" t="s">
        <v>28</v>
      </c>
      <c r="M2286" t="s">
        <v>28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33</v>
      </c>
      <c r="T2286">
        <v>0</v>
      </c>
      <c r="V2286">
        <v>62</v>
      </c>
      <c r="W2286">
        <v>150</v>
      </c>
    </row>
    <row r="2287" spans="1:23" x14ac:dyDescent="0.25">
      <c r="A2287" t="s">
        <v>226</v>
      </c>
      <c r="C2287" t="s">
        <v>26</v>
      </c>
      <c r="E2287">
        <v>30</v>
      </c>
      <c r="F2287">
        <v>73.311430000000001</v>
      </c>
      <c r="G2287">
        <v>0</v>
      </c>
      <c r="H2287">
        <v>0</v>
      </c>
      <c r="I2287" t="s">
        <v>34</v>
      </c>
      <c r="J2287" t="s">
        <v>28</v>
      </c>
      <c r="K2287" t="s">
        <v>28</v>
      </c>
      <c r="L2287" t="s">
        <v>28</v>
      </c>
      <c r="M2287" t="s">
        <v>28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33</v>
      </c>
      <c r="T2287">
        <v>0</v>
      </c>
      <c r="V2287">
        <v>62</v>
      </c>
      <c r="W2287">
        <v>158</v>
      </c>
    </row>
    <row r="2288" spans="1:23" x14ac:dyDescent="0.25">
      <c r="A2288" t="s">
        <v>226</v>
      </c>
      <c r="C2288" t="s">
        <v>26</v>
      </c>
      <c r="E2288">
        <v>27</v>
      </c>
      <c r="F2288">
        <v>73.311430000000001</v>
      </c>
      <c r="G2288">
        <v>0</v>
      </c>
      <c r="H2288">
        <v>0</v>
      </c>
      <c r="I2288" t="s">
        <v>34</v>
      </c>
      <c r="J2288" t="s">
        <v>28</v>
      </c>
      <c r="K2288" t="s">
        <v>28</v>
      </c>
      <c r="L2288" t="s">
        <v>28</v>
      </c>
      <c r="M2288" t="s">
        <v>28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33</v>
      </c>
      <c r="T2288">
        <v>0</v>
      </c>
      <c r="V2288">
        <v>63</v>
      </c>
      <c r="W2288">
        <v>158</v>
      </c>
    </row>
    <row r="2289" spans="1:23" x14ac:dyDescent="0.25">
      <c r="A2289" t="s">
        <v>226</v>
      </c>
      <c r="C2289" t="s">
        <v>26</v>
      </c>
      <c r="E2289">
        <v>30</v>
      </c>
      <c r="F2289">
        <v>73.311430000000001</v>
      </c>
      <c r="G2289">
        <v>0</v>
      </c>
      <c r="H2289">
        <v>0</v>
      </c>
      <c r="I2289" t="s">
        <v>34</v>
      </c>
      <c r="J2289" t="s">
        <v>28</v>
      </c>
      <c r="K2289" t="s">
        <v>28</v>
      </c>
      <c r="L2289" t="s">
        <v>28</v>
      </c>
      <c r="M2289" t="s">
        <v>28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33</v>
      </c>
      <c r="T2289">
        <v>0</v>
      </c>
      <c r="V2289">
        <v>63</v>
      </c>
      <c r="W2289">
        <v>151</v>
      </c>
    </row>
    <row r="2290" spans="1:23" x14ac:dyDescent="0.25">
      <c r="A2290" t="s">
        <v>226</v>
      </c>
      <c r="C2290" t="s">
        <v>26</v>
      </c>
      <c r="E2290">
        <v>26</v>
      </c>
      <c r="F2290">
        <v>73.311430000000001</v>
      </c>
      <c r="G2290">
        <v>0</v>
      </c>
      <c r="H2290">
        <v>0</v>
      </c>
      <c r="I2290" t="s">
        <v>34</v>
      </c>
      <c r="J2290" t="s">
        <v>28</v>
      </c>
      <c r="K2290" t="s">
        <v>28</v>
      </c>
      <c r="L2290" t="s">
        <v>28</v>
      </c>
      <c r="M2290" t="s">
        <v>28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33</v>
      </c>
      <c r="T2290">
        <v>0</v>
      </c>
      <c r="V2290">
        <v>63</v>
      </c>
      <c r="W2290">
        <v>160</v>
      </c>
    </row>
    <row r="2291" spans="1:23" x14ac:dyDescent="0.25">
      <c r="A2291" t="s">
        <v>226</v>
      </c>
      <c r="C2291" t="s">
        <v>26</v>
      </c>
      <c r="E2291">
        <v>28</v>
      </c>
      <c r="F2291">
        <v>73.311430000000001</v>
      </c>
      <c r="G2291">
        <v>0</v>
      </c>
      <c r="H2291">
        <v>0</v>
      </c>
      <c r="I2291" t="s">
        <v>34</v>
      </c>
      <c r="J2291" t="s">
        <v>28</v>
      </c>
      <c r="K2291" t="s">
        <v>28</v>
      </c>
      <c r="L2291" t="s">
        <v>28</v>
      </c>
      <c r="M2291" t="s">
        <v>28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33</v>
      </c>
      <c r="T2291">
        <v>0</v>
      </c>
      <c r="V2291">
        <v>63</v>
      </c>
      <c r="W2291">
        <v>172</v>
      </c>
    </row>
    <row r="2292" spans="1:23" x14ac:dyDescent="0.25">
      <c r="A2292" t="s">
        <v>226</v>
      </c>
      <c r="C2292" t="s">
        <v>26</v>
      </c>
      <c r="E2292">
        <v>30</v>
      </c>
      <c r="F2292">
        <v>73.311430000000001</v>
      </c>
      <c r="G2292">
        <v>0</v>
      </c>
      <c r="H2292">
        <v>0</v>
      </c>
      <c r="I2292" t="s">
        <v>34</v>
      </c>
      <c r="J2292" t="s">
        <v>28</v>
      </c>
      <c r="K2292" t="s">
        <v>28</v>
      </c>
      <c r="L2292" t="s">
        <v>28</v>
      </c>
      <c r="M2292" t="s">
        <v>28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33</v>
      </c>
      <c r="T2292">
        <v>0</v>
      </c>
      <c r="V2292">
        <v>63</v>
      </c>
      <c r="W2292">
        <v>162</v>
      </c>
    </row>
    <row r="2293" spans="1:23" x14ac:dyDescent="0.25">
      <c r="A2293" t="s">
        <v>1035</v>
      </c>
      <c r="C2293" t="s">
        <v>26</v>
      </c>
      <c r="E2293">
        <v>7</v>
      </c>
      <c r="F2293">
        <v>77.264885000000007</v>
      </c>
      <c r="G2293">
        <v>2</v>
      </c>
      <c r="H2293">
        <v>2</v>
      </c>
      <c r="I2293" t="s">
        <v>27</v>
      </c>
      <c r="J2293" t="s">
        <v>28</v>
      </c>
      <c r="K2293" t="s">
        <v>28</v>
      </c>
      <c r="L2293" t="s">
        <v>28</v>
      </c>
      <c r="M2293" t="s">
        <v>28</v>
      </c>
      <c r="N2293">
        <v>1</v>
      </c>
      <c r="O2293">
        <v>2</v>
      </c>
      <c r="P2293">
        <v>2</v>
      </c>
      <c r="Q2293">
        <v>2</v>
      </c>
      <c r="R2293">
        <v>1</v>
      </c>
      <c r="S2293">
        <v>34</v>
      </c>
      <c r="T2293">
        <v>10</v>
      </c>
      <c r="V2293">
        <v>60</v>
      </c>
      <c r="W2293">
        <v>119</v>
      </c>
    </row>
    <row r="2294" spans="1:23" x14ac:dyDescent="0.25">
      <c r="A2294" t="s">
        <v>1169</v>
      </c>
      <c r="C2294" t="s">
        <v>30</v>
      </c>
      <c r="E2294">
        <v>29</v>
      </c>
      <c r="F2294">
        <v>66.433949999999996</v>
      </c>
      <c r="G2294">
        <v>0</v>
      </c>
      <c r="H2294">
        <v>0</v>
      </c>
      <c r="I2294" t="s">
        <v>34</v>
      </c>
      <c r="J2294" t="s">
        <v>28</v>
      </c>
      <c r="K2294" t="s">
        <v>28</v>
      </c>
      <c r="L2294" t="s">
        <v>28</v>
      </c>
      <c r="M2294" t="s">
        <v>28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33</v>
      </c>
      <c r="T2294">
        <v>0</v>
      </c>
      <c r="V2294">
        <v>68</v>
      </c>
      <c r="W2294">
        <v>192</v>
      </c>
    </row>
    <row r="2295" spans="1:23" x14ac:dyDescent="0.25">
      <c r="A2295" t="s">
        <v>163</v>
      </c>
      <c r="C2295" t="s">
        <v>26</v>
      </c>
      <c r="E2295">
        <v>30</v>
      </c>
      <c r="F2295">
        <v>64.175224</v>
      </c>
      <c r="G2295">
        <v>0</v>
      </c>
      <c r="H2295">
        <v>0</v>
      </c>
      <c r="I2295" t="s">
        <v>34</v>
      </c>
      <c r="J2295" t="s">
        <v>28</v>
      </c>
      <c r="K2295" t="s">
        <v>28</v>
      </c>
      <c r="L2295" t="s">
        <v>28</v>
      </c>
      <c r="M2295" t="s">
        <v>28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34</v>
      </c>
      <c r="T2295">
        <v>0</v>
      </c>
      <c r="W2295">
        <v>135</v>
      </c>
    </row>
    <row r="2296" spans="1:23" x14ac:dyDescent="0.25">
      <c r="A2296" t="s">
        <v>163</v>
      </c>
      <c r="C2296" t="s">
        <v>26</v>
      </c>
      <c r="E2296">
        <v>29</v>
      </c>
      <c r="F2296">
        <v>64.175224</v>
      </c>
      <c r="G2296">
        <v>0</v>
      </c>
      <c r="H2296">
        <v>0</v>
      </c>
      <c r="I2296" t="s">
        <v>34</v>
      </c>
      <c r="J2296" t="s">
        <v>41</v>
      </c>
      <c r="K2296" t="s">
        <v>28</v>
      </c>
      <c r="L2296" t="s">
        <v>28</v>
      </c>
      <c r="M2296" t="s">
        <v>28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34</v>
      </c>
      <c r="T2296">
        <v>0</v>
      </c>
      <c r="W2296">
        <v>129</v>
      </c>
    </row>
    <row r="2297" spans="1:23" x14ac:dyDescent="0.25">
      <c r="A2297" t="s">
        <v>163</v>
      </c>
      <c r="C2297" t="s">
        <v>26</v>
      </c>
      <c r="E2297">
        <v>30</v>
      </c>
      <c r="F2297">
        <v>64.175224</v>
      </c>
      <c r="G2297">
        <v>0</v>
      </c>
      <c r="H2297">
        <v>0</v>
      </c>
      <c r="I2297" t="s">
        <v>34</v>
      </c>
      <c r="J2297" t="s">
        <v>28</v>
      </c>
      <c r="K2297" t="s">
        <v>28</v>
      </c>
      <c r="L2297" t="s">
        <v>28</v>
      </c>
      <c r="M2297" t="s">
        <v>28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34</v>
      </c>
      <c r="T2297">
        <v>0</v>
      </c>
      <c r="V2297">
        <v>63</v>
      </c>
      <c r="W2297">
        <v>129</v>
      </c>
    </row>
    <row r="2298" spans="1:23" x14ac:dyDescent="0.25">
      <c r="A2298" t="s">
        <v>163</v>
      </c>
      <c r="C2298" t="s">
        <v>26</v>
      </c>
      <c r="E2298">
        <v>29</v>
      </c>
      <c r="F2298">
        <v>64.175224</v>
      </c>
      <c r="G2298">
        <v>0</v>
      </c>
      <c r="H2298">
        <v>0</v>
      </c>
      <c r="I2298" t="s">
        <v>34</v>
      </c>
      <c r="J2298" t="s">
        <v>41</v>
      </c>
      <c r="K2298" t="s">
        <v>28</v>
      </c>
      <c r="L2298" t="s">
        <v>28</v>
      </c>
      <c r="M2298" t="s">
        <v>28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34</v>
      </c>
      <c r="T2298">
        <v>0</v>
      </c>
      <c r="V2298">
        <v>63</v>
      </c>
      <c r="W2298">
        <v>130</v>
      </c>
    </row>
    <row r="2299" spans="1:23" x14ac:dyDescent="0.25">
      <c r="A2299" t="s">
        <v>163</v>
      </c>
      <c r="C2299" t="s">
        <v>26</v>
      </c>
      <c r="E2299">
        <v>27</v>
      </c>
      <c r="F2299">
        <v>64.175224</v>
      </c>
      <c r="G2299">
        <v>0.5</v>
      </c>
      <c r="H2299">
        <v>0</v>
      </c>
      <c r="I2299" t="s">
        <v>27</v>
      </c>
      <c r="J2299" t="s">
        <v>41</v>
      </c>
      <c r="K2299" t="s">
        <v>42</v>
      </c>
      <c r="L2299" t="s">
        <v>28</v>
      </c>
      <c r="M2299" t="s">
        <v>28</v>
      </c>
      <c r="N2299">
        <v>0.5</v>
      </c>
      <c r="O2299">
        <v>0</v>
      </c>
      <c r="P2299">
        <v>0.5</v>
      </c>
      <c r="Q2299">
        <v>0.5</v>
      </c>
      <c r="R2299">
        <v>0</v>
      </c>
      <c r="S2299">
        <v>34</v>
      </c>
      <c r="T2299">
        <v>1.5</v>
      </c>
      <c r="V2299">
        <v>62</v>
      </c>
      <c r="W2299">
        <v>114</v>
      </c>
    </row>
    <row r="2300" spans="1:23" x14ac:dyDescent="0.25">
      <c r="A2300" t="s">
        <v>163</v>
      </c>
      <c r="C2300" t="s">
        <v>26</v>
      </c>
      <c r="E2300">
        <v>28</v>
      </c>
      <c r="F2300">
        <v>64.175224</v>
      </c>
      <c r="G2300">
        <v>0.5</v>
      </c>
      <c r="H2300">
        <v>0</v>
      </c>
      <c r="I2300" t="s">
        <v>52</v>
      </c>
      <c r="J2300" t="s">
        <v>41</v>
      </c>
      <c r="K2300" t="s">
        <v>28</v>
      </c>
      <c r="L2300" t="s">
        <v>28</v>
      </c>
      <c r="M2300" t="s">
        <v>28</v>
      </c>
      <c r="N2300">
        <v>0</v>
      </c>
      <c r="O2300">
        <v>0.5</v>
      </c>
      <c r="P2300">
        <v>0.5</v>
      </c>
      <c r="Q2300">
        <v>0</v>
      </c>
      <c r="R2300">
        <v>0</v>
      </c>
      <c r="S2300">
        <v>34</v>
      </c>
      <c r="T2300">
        <v>1</v>
      </c>
    </row>
    <row r="2301" spans="1:23" x14ac:dyDescent="0.25">
      <c r="A2301" t="s">
        <v>163</v>
      </c>
      <c r="C2301" t="s">
        <v>26</v>
      </c>
      <c r="E2301">
        <v>24</v>
      </c>
      <c r="F2301">
        <v>64.175224</v>
      </c>
      <c r="G2301">
        <v>1</v>
      </c>
      <c r="H2301">
        <v>1</v>
      </c>
      <c r="I2301" t="s">
        <v>27</v>
      </c>
      <c r="J2301" t="s">
        <v>41</v>
      </c>
      <c r="K2301" t="s">
        <v>85</v>
      </c>
      <c r="L2301" t="s">
        <v>28</v>
      </c>
      <c r="M2301" t="s">
        <v>28</v>
      </c>
      <c r="N2301">
        <v>0.5</v>
      </c>
      <c r="O2301">
        <v>1</v>
      </c>
      <c r="P2301">
        <v>2</v>
      </c>
      <c r="Q2301">
        <v>1</v>
      </c>
      <c r="R2301">
        <v>0</v>
      </c>
      <c r="S2301">
        <v>34</v>
      </c>
      <c r="T2301">
        <v>5.5</v>
      </c>
      <c r="V2301">
        <v>62</v>
      </c>
      <c r="W2301">
        <v>128</v>
      </c>
    </row>
    <row r="2302" spans="1:23" x14ac:dyDescent="0.25">
      <c r="A2302" t="s">
        <v>667</v>
      </c>
      <c r="C2302" t="s">
        <v>30</v>
      </c>
      <c r="E2302">
        <v>30</v>
      </c>
      <c r="F2302">
        <v>67.419579999999996</v>
      </c>
      <c r="G2302">
        <v>0</v>
      </c>
      <c r="H2302">
        <v>0</v>
      </c>
      <c r="I2302" t="s">
        <v>34</v>
      </c>
      <c r="J2302" t="s">
        <v>28</v>
      </c>
      <c r="K2302" t="s">
        <v>28</v>
      </c>
      <c r="L2302" t="s">
        <v>28</v>
      </c>
      <c r="M2302" t="s">
        <v>28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33</v>
      </c>
      <c r="T2302">
        <v>0</v>
      </c>
      <c r="V2302">
        <v>73</v>
      </c>
      <c r="W2302">
        <v>265</v>
      </c>
    </row>
    <row r="2303" spans="1:23" x14ac:dyDescent="0.25">
      <c r="A2303" t="s">
        <v>667</v>
      </c>
      <c r="C2303" t="s">
        <v>30</v>
      </c>
      <c r="E2303">
        <v>28</v>
      </c>
      <c r="F2303">
        <v>67.419579999999996</v>
      </c>
      <c r="G2303">
        <v>0</v>
      </c>
      <c r="H2303">
        <v>0</v>
      </c>
      <c r="I2303" t="s">
        <v>34</v>
      </c>
      <c r="J2303" t="s">
        <v>28</v>
      </c>
      <c r="K2303" t="s">
        <v>28</v>
      </c>
      <c r="L2303" t="s">
        <v>28</v>
      </c>
      <c r="M2303" t="s">
        <v>28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33</v>
      </c>
      <c r="T2303">
        <v>0</v>
      </c>
      <c r="V2303">
        <v>73</v>
      </c>
      <c r="W2303">
        <v>281</v>
      </c>
    </row>
    <row r="2304" spans="1:23" x14ac:dyDescent="0.25">
      <c r="A2304" t="s">
        <v>667</v>
      </c>
      <c r="C2304" t="s">
        <v>30</v>
      </c>
      <c r="E2304">
        <v>28</v>
      </c>
      <c r="F2304">
        <v>67.419579999999996</v>
      </c>
      <c r="G2304">
        <v>0</v>
      </c>
      <c r="H2304">
        <v>0</v>
      </c>
      <c r="I2304" t="s">
        <v>34</v>
      </c>
      <c r="J2304" t="s">
        <v>28</v>
      </c>
      <c r="K2304" t="s">
        <v>28</v>
      </c>
      <c r="L2304" t="s">
        <v>28</v>
      </c>
      <c r="M2304" t="s">
        <v>28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33</v>
      </c>
      <c r="T2304">
        <v>0</v>
      </c>
      <c r="V2304">
        <v>73</v>
      </c>
      <c r="W2304">
        <v>279</v>
      </c>
    </row>
    <row r="2305" spans="1:23" x14ac:dyDescent="0.25">
      <c r="A2305" t="s">
        <v>667</v>
      </c>
      <c r="C2305" t="s">
        <v>30</v>
      </c>
      <c r="E2305">
        <v>26</v>
      </c>
      <c r="F2305">
        <v>67.419579999999996</v>
      </c>
      <c r="G2305">
        <v>0</v>
      </c>
      <c r="H2305">
        <v>0</v>
      </c>
      <c r="I2305" t="s">
        <v>34</v>
      </c>
      <c r="J2305" t="s">
        <v>28</v>
      </c>
      <c r="K2305" t="s">
        <v>28</v>
      </c>
      <c r="L2305" t="s">
        <v>28</v>
      </c>
      <c r="M2305" t="s">
        <v>28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33</v>
      </c>
      <c r="T2305">
        <v>0</v>
      </c>
      <c r="V2305">
        <v>73</v>
      </c>
      <c r="W2305">
        <v>281</v>
      </c>
    </row>
    <row r="2306" spans="1:23" x14ac:dyDescent="0.25">
      <c r="A2306" t="s">
        <v>667</v>
      </c>
      <c r="C2306" t="s">
        <v>30</v>
      </c>
      <c r="E2306">
        <v>27</v>
      </c>
      <c r="F2306">
        <v>67.419579999999996</v>
      </c>
      <c r="G2306">
        <v>0</v>
      </c>
      <c r="H2306">
        <v>0</v>
      </c>
      <c r="I2306" t="s">
        <v>34</v>
      </c>
      <c r="J2306" t="s">
        <v>28</v>
      </c>
      <c r="K2306" t="s">
        <v>28</v>
      </c>
      <c r="L2306" t="s">
        <v>28</v>
      </c>
      <c r="M2306" t="s">
        <v>28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33</v>
      </c>
      <c r="T2306">
        <v>0</v>
      </c>
      <c r="V2306">
        <v>73</v>
      </c>
      <c r="W2306">
        <v>288</v>
      </c>
    </row>
    <row r="2307" spans="1:23" x14ac:dyDescent="0.25">
      <c r="A2307" t="s">
        <v>667</v>
      </c>
      <c r="C2307" t="s">
        <v>30</v>
      </c>
      <c r="E2307">
        <v>28</v>
      </c>
      <c r="F2307">
        <v>67.419579999999996</v>
      </c>
      <c r="G2307">
        <v>0</v>
      </c>
      <c r="H2307">
        <v>0</v>
      </c>
      <c r="I2307" t="s">
        <v>34</v>
      </c>
      <c r="J2307" t="s">
        <v>28</v>
      </c>
      <c r="K2307" t="s">
        <v>28</v>
      </c>
      <c r="L2307" t="s">
        <v>28</v>
      </c>
      <c r="M2307" t="s">
        <v>28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33</v>
      </c>
      <c r="T2307">
        <v>0</v>
      </c>
      <c r="V2307">
        <v>73</v>
      </c>
      <c r="W2307">
        <v>274</v>
      </c>
    </row>
    <row r="2308" spans="1:23" x14ac:dyDescent="0.25">
      <c r="A2308" t="s">
        <v>667</v>
      </c>
      <c r="C2308" t="s">
        <v>30</v>
      </c>
      <c r="E2308">
        <v>28</v>
      </c>
      <c r="F2308">
        <v>67.419579999999996</v>
      </c>
      <c r="G2308">
        <v>0</v>
      </c>
      <c r="H2308">
        <v>0</v>
      </c>
      <c r="I2308" t="s">
        <v>34</v>
      </c>
      <c r="J2308" t="s">
        <v>28</v>
      </c>
      <c r="K2308" t="s">
        <v>28</v>
      </c>
      <c r="L2308" t="s">
        <v>28</v>
      </c>
      <c r="M2308" t="s">
        <v>28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33</v>
      </c>
      <c r="T2308">
        <v>0</v>
      </c>
      <c r="V2308">
        <v>73</v>
      </c>
      <c r="W2308">
        <v>265</v>
      </c>
    </row>
    <row r="2309" spans="1:23" x14ac:dyDescent="0.25">
      <c r="A2309" t="s">
        <v>667</v>
      </c>
      <c r="C2309" t="s">
        <v>30</v>
      </c>
      <c r="E2309">
        <v>29</v>
      </c>
      <c r="F2309">
        <v>67.419579999999996</v>
      </c>
      <c r="G2309">
        <v>0</v>
      </c>
      <c r="H2309">
        <v>0</v>
      </c>
      <c r="I2309" t="s">
        <v>34</v>
      </c>
      <c r="J2309" t="s">
        <v>28</v>
      </c>
      <c r="K2309" t="s">
        <v>28</v>
      </c>
      <c r="L2309" t="s">
        <v>28</v>
      </c>
      <c r="M2309" t="s">
        <v>28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33</v>
      </c>
      <c r="T2309">
        <v>0</v>
      </c>
      <c r="V2309">
        <v>74</v>
      </c>
      <c r="W2309">
        <v>274</v>
      </c>
    </row>
    <row r="2310" spans="1:23" x14ac:dyDescent="0.25">
      <c r="A2310" t="s">
        <v>852</v>
      </c>
      <c r="C2310" t="s">
        <v>26</v>
      </c>
      <c r="E2310">
        <v>30</v>
      </c>
      <c r="F2310">
        <v>55.488019999999999</v>
      </c>
      <c r="G2310">
        <v>0</v>
      </c>
      <c r="H2310">
        <v>0</v>
      </c>
      <c r="I2310" t="s">
        <v>34</v>
      </c>
      <c r="J2310" t="s">
        <v>41</v>
      </c>
      <c r="K2310" t="s">
        <v>28</v>
      </c>
      <c r="L2310" t="s">
        <v>28</v>
      </c>
      <c r="M2310" t="s">
        <v>28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33</v>
      </c>
      <c r="T2310">
        <v>0</v>
      </c>
      <c r="W2310">
        <v>241</v>
      </c>
    </row>
    <row r="2311" spans="1:23" x14ac:dyDescent="0.25">
      <c r="A2311" t="s">
        <v>852</v>
      </c>
      <c r="C2311" t="s">
        <v>26</v>
      </c>
      <c r="E2311">
        <v>30</v>
      </c>
      <c r="F2311">
        <v>55.488019999999999</v>
      </c>
      <c r="G2311">
        <v>0</v>
      </c>
      <c r="H2311">
        <v>0</v>
      </c>
      <c r="I2311" t="s">
        <v>34</v>
      </c>
      <c r="J2311" t="s">
        <v>41</v>
      </c>
      <c r="K2311" t="s">
        <v>28</v>
      </c>
      <c r="L2311" t="s">
        <v>28</v>
      </c>
      <c r="M2311" t="s">
        <v>28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33</v>
      </c>
      <c r="T2311">
        <v>0</v>
      </c>
      <c r="V2311">
        <v>64</v>
      </c>
      <c r="W2311">
        <v>240</v>
      </c>
    </row>
    <row r="2312" spans="1:23" x14ac:dyDescent="0.25">
      <c r="A2312" t="s">
        <v>852</v>
      </c>
      <c r="C2312" t="s">
        <v>26</v>
      </c>
      <c r="E2312">
        <v>29</v>
      </c>
      <c r="F2312">
        <v>55.488019999999999</v>
      </c>
      <c r="G2312">
        <v>0</v>
      </c>
      <c r="H2312">
        <v>0</v>
      </c>
      <c r="I2312" t="s">
        <v>34</v>
      </c>
      <c r="J2312" t="s">
        <v>41</v>
      </c>
      <c r="K2312" t="s">
        <v>28</v>
      </c>
      <c r="L2312" t="s">
        <v>28</v>
      </c>
      <c r="M2312" t="s">
        <v>28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33</v>
      </c>
      <c r="T2312">
        <v>0</v>
      </c>
    </row>
    <row r="2313" spans="1:23" x14ac:dyDescent="0.25">
      <c r="A2313" t="s">
        <v>691</v>
      </c>
      <c r="C2313" t="s">
        <v>26</v>
      </c>
      <c r="E2313">
        <v>29</v>
      </c>
      <c r="F2313">
        <v>65.308689999999999</v>
      </c>
      <c r="G2313">
        <v>0.5</v>
      </c>
      <c r="H2313">
        <v>0.5</v>
      </c>
      <c r="I2313" t="s">
        <v>52</v>
      </c>
      <c r="J2313" t="s">
        <v>42</v>
      </c>
      <c r="K2313" t="s">
        <v>28</v>
      </c>
      <c r="L2313" t="s">
        <v>28</v>
      </c>
      <c r="M2313" t="s">
        <v>28</v>
      </c>
      <c r="N2313">
        <v>0</v>
      </c>
      <c r="O2313">
        <v>0.5</v>
      </c>
      <c r="P2313">
        <v>0</v>
      </c>
      <c r="Q2313">
        <v>0</v>
      </c>
      <c r="R2313">
        <v>0</v>
      </c>
      <c r="S2313">
        <v>33</v>
      </c>
      <c r="T2313">
        <v>1</v>
      </c>
      <c r="V2313">
        <v>66</v>
      </c>
      <c r="W2313">
        <v>181</v>
      </c>
    </row>
    <row r="2314" spans="1:23" x14ac:dyDescent="0.25">
      <c r="A2314" t="s">
        <v>691</v>
      </c>
      <c r="C2314" t="s">
        <v>26</v>
      </c>
      <c r="E2314">
        <v>29</v>
      </c>
      <c r="F2314">
        <v>65.308689999999999</v>
      </c>
      <c r="G2314">
        <v>0</v>
      </c>
      <c r="H2314">
        <v>0</v>
      </c>
      <c r="I2314" t="s">
        <v>34</v>
      </c>
      <c r="J2314" t="s">
        <v>28</v>
      </c>
      <c r="K2314" t="s">
        <v>28</v>
      </c>
      <c r="L2314" t="s">
        <v>28</v>
      </c>
      <c r="M2314" t="s">
        <v>28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33</v>
      </c>
      <c r="T2314">
        <v>0</v>
      </c>
      <c r="V2314">
        <v>66</v>
      </c>
      <c r="W2314">
        <v>182</v>
      </c>
    </row>
    <row r="2315" spans="1:23" x14ac:dyDescent="0.25">
      <c r="A2315" t="s">
        <v>227</v>
      </c>
      <c r="C2315" t="s">
        <v>30</v>
      </c>
      <c r="F2315">
        <v>56.566733999999997</v>
      </c>
      <c r="G2315">
        <v>0</v>
      </c>
      <c r="H2315">
        <v>0</v>
      </c>
      <c r="I2315" t="s">
        <v>28</v>
      </c>
      <c r="J2315" t="s">
        <v>28</v>
      </c>
      <c r="K2315" t="s">
        <v>28</v>
      </c>
      <c r="L2315" t="s">
        <v>28</v>
      </c>
      <c r="M2315" t="s">
        <v>28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24</v>
      </c>
      <c r="T2315">
        <v>0</v>
      </c>
    </row>
    <row r="2316" spans="1:23" x14ac:dyDescent="0.25">
      <c r="A2316" t="s">
        <v>227</v>
      </c>
      <c r="C2316" t="s">
        <v>30</v>
      </c>
      <c r="F2316">
        <v>56.566733999999997</v>
      </c>
      <c r="G2316">
        <v>0</v>
      </c>
      <c r="H2316">
        <v>0</v>
      </c>
      <c r="I2316" t="s">
        <v>28</v>
      </c>
      <c r="J2316" t="s">
        <v>28</v>
      </c>
      <c r="K2316" t="s">
        <v>28</v>
      </c>
      <c r="L2316" t="s">
        <v>28</v>
      </c>
      <c r="M2316" t="s">
        <v>28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24</v>
      </c>
      <c r="T2316">
        <v>0</v>
      </c>
    </row>
    <row r="2317" spans="1:23" x14ac:dyDescent="0.25">
      <c r="A2317" t="s">
        <v>227</v>
      </c>
      <c r="C2317" t="s">
        <v>30</v>
      </c>
      <c r="F2317">
        <v>56.566733999999997</v>
      </c>
      <c r="G2317">
        <v>0</v>
      </c>
      <c r="H2317">
        <v>0</v>
      </c>
      <c r="I2317" t="s">
        <v>28</v>
      </c>
      <c r="J2317" t="s">
        <v>28</v>
      </c>
      <c r="K2317" t="s">
        <v>28</v>
      </c>
      <c r="L2317" t="s">
        <v>28</v>
      </c>
      <c r="M2317" t="s">
        <v>28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24</v>
      </c>
      <c r="T2317">
        <v>0</v>
      </c>
    </row>
    <row r="2318" spans="1:23" x14ac:dyDescent="0.25">
      <c r="A2318" t="s">
        <v>227</v>
      </c>
      <c r="C2318" t="s">
        <v>30</v>
      </c>
      <c r="E2318">
        <v>29</v>
      </c>
      <c r="F2318">
        <v>56.566733999999997</v>
      </c>
      <c r="G2318">
        <v>0</v>
      </c>
      <c r="H2318">
        <v>0</v>
      </c>
      <c r="I2318" t="s">
        <v>34</v>
      </c>
      <c r="J2318" t="s">
        <v>28</v>
      </c>
      <c r="K2318" t="s">
        <v>28</v>
      </c>
      <c r="L2318" t="s">
        <v>28</v>
      </c>
      <c r="M2318" t="s">
        <v>28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24</v>
      </c>
      <c r="T2318">
        <v>0</v>
      </c>
      <c r="V2318">
        <v>69</v>
      </c>
      <c r="W2318">
        <v>135</v>
      </c>
    </row>
    <row r="2319" spans="1:23" x14ac:dyDescent="0.25">
      <c r="A2319" t="s">
        <v>227</v>
      </c>
      <c r="C2319" t="s">
        <v>30</v>
      </c>
      <c r="E2319">
        <v>29</v>
      </c>
      <c r="F2319">
        <v>56.566733999999997</v>
      </c>
      <c r="G2319">
        <v>0</v>
      </c>
      <c r="H2319">
        <v>0</v>
      </c>
      <c r="I2319" t="s">
        <v>34</v>
      </c>
      <c r="J2319" t="s">
        <v>28</v>
      </c>
      <c r="K2319" t="s">
        <v>28</v>
      </c>
      <c r="L2319" t="s">
        <v>28</v>
      </c>
      <c r="M2319" t="s">
        <v>28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24</v>
      </c>
      <c r="T2319">
        <v>0</v>
      </c>
      <c r="V2319">
        <v>69</v>
      </c>
      <c r="W2319">
        <v>132</v>
      </c>
    </row>
    <row r="2320" spans="1:23" x14ac:dyDescent="0.25">
      <c r="A2320" t="s">
        <v>227</v>
      </c>
      <c r="C2320" t="s">
        <v>30</v>
      </c>
      <c r="F2320">
        <v>56.566733999999997</v>
      </c>
      <c r="G2320">
        <v>0</v>
      </c>
      <c r="H2320">
        <v>0</v>
      </c>
      <c r="I2320" t="s">
        <v>28</v>
      </c>
      <c r="J2320" t="s">
        <v>28</v>
      </c>
      <c r="K2320" t="s">
        <v>28</v>
      </c>
      <c r="L2320" t="s">
        <v>28</v>
      </c>
      <c r="M2320" t="s">
        <v>28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24</v>
      </c>
      <c r="T2320">
        <v>0</v>
      </c>
    </row>
    <row r="2321" spans="1:23" x14ac:dyDescent="0.25">
      <c r="A2321" t="s">
        <v>227</v>
      </c>
      <c r="C2321" t="s">
        <v>30</v>
      </c>
      <c r="E2321">
        <v>28</v>
      </c>
      <c r="F2321">
        <v>56.566733999999997</v>
      </c>
      <c r="G2321">
        <v>0</v>
      </c>
      <c r="H2321">
        <v>0</v>
      </c>
      <c r="I2321" t="s">
        <v>34</v>
      </c>
      <c r="J2321" t="s">
        <v>28</v>
      </c>
      <c r="K2321" t="s">
        <v>28</v>
      </c>
      <c r="L2321" t="s">
        <v>28</v>
      </c>
      <c r="M2321" t="s">
        <v>28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24</v>
      </c>
      <c r="T2321">
        <v>0</v>
      </c>
      <c r="V2321">
        <v>70</v>
      </c>
      <c r="W2321">
        <v>130</v>
      </c>
    </row>
    <row r="2322" spans="1:23" x14ac:dyDescent="0.25">
      <c r="A2322" t="s">
        <v>227</v>
      </c>
      <c r="C2322" t="s">
        <v>30</v>
      </c>
      <c r="F2322">
        <v>56.566733999999997</v>
      </c>
      <c r="G2322">
        <v>0</v>
      </c>
      <c r="H2322">
        <v>0</v>
      </c>
      <c r="I2322" t="s">
        <v>34</v>
      </c>
      <c r="J2322" t="s">
        <v>28</v>
      </c>
      <c r="K2322" t="s">
        <v>28</v>
      </c>
      <c r="L2322" t="s">
        <v>28</v>
      </c>
      <c r="M2322" t="s">
        <v>28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24</v>
      </c>
      <c r="T2322">
        <v>0</v>
      </c>
    </row>
    <row r="2323" spans="1:23" x14ac:dyDescent="0.25">
      <c r="A2323" t="s">
        <v>227</v>
      </c>
      <c r="C2323" t="s">
        <v>30</v>
      </c>
      <c r="F2323">
        <v>56.566733999999997</v>
      </c>
      <c r="G2323">
        <v>0</v>
      </c>
      <c r="H2323">
        <v>0</v>
      </c>
      <c r="I2323" t="s">
        <v>34</v>
      </c>
      <c r="J2323" t="s">
        <v>28</v>
      </c>
      <c r="K2323" t="s">
        <v>28</v>
      </c>
      <c r="L2323" t="s">
        <v>28</v>
      </c>
      <c r="M2323" t="s">
        <v>28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24</v>
      </c>
      <c r="T2323">
        <v>0</v>
      </c>
    </row>
    <row r="2324" spans="1:23" x14ac:dyDescent="0.25">
      <c r="A2324" t="s">
        <v>227</v>
      </c>
      <c r="C2324" t="s">
        <v>30</v>
      </c>
      <c r="F2324">
        <v>56.566733999999997</v>
      </c>
      <c r="G2324">
        <v>0</v>
      </c>
      <c r="H2324">
        <v>0</v>
      </c>
      <c r="I2324" t="s">
        <v>34</v>
      </c>
      <c r="J2324" t="s">
        <v>28</v>
      </c>
      <c r="K2324" t="s">
        <v>28</v>
      </c>
      <c r="L2324" t="s">
        <v>28</v>
      </c>
      <c r="M2324" t="s">
        <v>28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24</v>
      </c>
      <c r="T2324">
        <v>0</v>
      </c>
      <c r="W2324">
        <v>150</v>
      </c>
    </row>
    <row r="2325" spans="1:23" x14ac:dyDescent="0.25">
      <c r="A2325" t="s">
        <v>227</v>
      </c>
      <c r="C2325" t="s">
        <v>30</v>
      </c>
      <c r="F2325">
        <v>56.566733999999997</v>
      </c>
      <c r="G2325">
        <v>0</v>
      </c>
      <c r="H2325">
        <v>0</v>
      </c>
      <c r="I2325" t="s">
        <v>34</v>
      </c>
      <c r="J2325" t="s">
        <v>1030</v>
      </c>
      <c r="K2325" t="s">
        <v>28</v>
      </c>
      <c r="L2325" t="s">
        <v>28</v>
      </c>
      <c r="M2325" t="s">
        <v>28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24</v>
      </c>
      <c r="T2325">
        <v>0</v>
      </c>
      <c r="W2325">
        <v>153</v>
      </c>
    </row>
    <row r="2326" spans="1:23" x14ac:dyDescent="0.25">
      <c r="A2326" t="s">
        <v>227</v>
      </c>
      <c r="C2326" t="s">
        <v>30</v>
      </c>
      <c r="F2326">
        <v>56.566733999999997</v>
      </c>
      <c r="G2326">
        <v>0</v>
      </c>
      <c r="H2326">
        <v>0</v>
      </c>
      <c r="I2326" t="s">
        <v>34</v>
      </c>
      <c r="J2326" t="s">
        <v>28</v>
      </c>
      <c r="K2326" t="s">
        <v>28</v>
      </c>
      <c r="L2326" t="s">
        <v>28</v>
      </c>
      <c r="M2326" t="s">
        <v>28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24</v>
      </c>
      <c r="T2326">
        <v>0</v>
      </c>
      <c r="W2326">
        <v>154</v>
      </c>
    </row>
    <row r="2327" spans="1:23" x14ac:dyDescent="0.25">
      <c r="A2327" t="s">
        <v>227</v>
      </c>
      <c r="C2327" t="s">
        <v>30</v>
      </c>
      <c r="F2327">
        <v>56.566733999999997</v>
      </c>
      <c r="G2327">
        <v>0</v>
      </c>
      <c r="H2327">
        <v>0</v>
      </c>
      <c r="I2327" t="s">
        <v>34</v>
      </c>
      <c r="J2327" t="s">
        <v>28</v>
      </c>
      <c r="K2327" t="s">
        <v>28</v>
      </c>
      <c r="L2327" t="s">
        <v>28</v>
      </c>
      <c r="M2327" t="s">
        <v>28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24</v>
      </c>
      <c r="T2327">
        <v>0</v>
      </c>
      <c r="W2327">
        <v>153</v>
      </c>
    </row>
    <row r="2328" spans="1:23" x14ac:dyDescent="0.25">
      <c r="A2328" t="s">
        <v>227</v>
      </c>
      <c r="C2328" t="s">
        <v>30</v>
      </c>
      <c r="F2328">
        <v>56.566733999999997</v>
      </c>
      <c r="G2328">
        <v>0</v>
      </c>
      <c r="H2328">
        <v>0</v>
      </c>
      <c r="I2328" t="s">
        <v>34</v>
      </c>
      <c r="J2328" t="s">
        <v>28</v>
      </c>
      <c r="K2328" t="s">
        <v>28</v>
      </c>
      <c r="L2328" t="s">
        <v>28</v>
      </c>
      <c r="M2328" t="s">
        <v>28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24</v>
      </c>
      <c r="T2328">
        <v>0</v>
      </c>
      <c r="W2328">
        <v>154</v>
      </c>
    </row>
    <row r="2329" spans="1:23" x14ac:dyDescent="0.25">
      <c r="A2329" t="s">
        <v>227</v>
      </c>
      <c r="C2329" t="s">
        <v>30</v>
      </c>
      <c r="E2329">
        <v>30</v>
      </c>
      <c r="F2329">
        <v>56.566733999999997</v>
      </c>
      <c r="G2329">
        <v>0</v>
      </c>
      <c r="H2329">
        <v>0</v>
      </c>
      <c r="I2329" t="s">
        <v>34</v>
      </c>
      <c r="J2329" t="s">
        <v>28</v>
      </c>
      <c r="K2329" t="s">
        <v>28</v>
      </c>
      <c r="L2329" t="s">
        <v>28</v>
      </c>
      <c r="M2329" t="s">
        <v>28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24</v>
      </c>
      <c r="T2329">
        <v>0</v>
      </c>
      <c r="W2329">
        <v>156</v>
      </c>
    </row>
    <row r="2330" spans="1:23" x14ac:dyDescent="0.25">
      <c r="A2330" t="s">
        <v>227</v>
      </c>
      <c r="C2330" t="s">
        <v>30</v>
      </c>
      <c r="E2330">
        <v>26</v>
      </c>
      <c r="F2330">
        <v>56.566733999999997</v>
      </c>
      <c r="G2330">
        <v>0</v>
      </c>
      <c r="H2330">
        <v>0</v>
      </c>
      <c r="I2330" t="s">
        <v>34</v>
      </c>
      <c r="J2330" t="s">
        <v>28</v>
      </c>
      <c r="K2330" t="s">
        <v>28</v>
      </c>
      <c r="L2330" t="s">
        <v>28</v>
      </c>
      <c r="M2330" t="s">
        <v>28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24</v>
      </c>
      <c r="T2330">
        <v>0</v>
      </c>
      <c r="W2330">
        <v>151</v>
      </c>
    </row>
    <row r="2331" spans="1:23" x14ac:dyDescent="0.25">
      <c r="A2331" t="s">
        <v>227</v>
      </c>
      <c r="C2331" t="s">
        <v>30</v>
      </c>
      <c r="E2331">
        <v>27</v>
      </c>
      <c r="F2331">
        <v>56.566733999999997</v>
      </c>
      <c r="G2331">
        <v>0</v>
      </c>
      <c r="H2331">
        <v>0</v>
      </c>
      <c r="I2331" t="s">
        <v>34</v>
      </c>
      <c r="J2331" t="s">
        <v>42</v>
      </c>
      <c r="K2331" t="s">
        <v>28</v>
      </c>
      <c r="L2331" t="s">
        <v>28</v>
      </c>
      <c r="M2331" t="s">
        <v>28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24</v>
      </c>
      <c r="T2331">
        <v>0</v>
      </c>
      <c r="W2331">
        <v>154</v>
      </c>
    </row>
    <row r="2332" spans="1:23" x14ac:dyDescent="0.25">
      <c r="A2332" t="s">
        <v>227</v>
      </c>
      <c r="C2332" t="s">
        <v>30</v>
      </c>
      <c r="E2332">
        <v>27</v>
      </c>
      <c r="F2332">
        <v>56.566733999999997</v>
      </c>
      <c r="G2332">
        <v>0</v>
      </c>
      <c r="H2332">
        <v>0</v>
      </c>
      <c r="I2332" t="s">
        <v>34</v>
      </c>
      <c r="J2332" t="s">
        <v>28</v>
      </c>
      <c r="K2332" t="s">
        <v>28</v>
      </c>
      <c r="L2332" t="s">
        <v>28</v>
      </c>
      <c r="M2332" t="s">
        <v>28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24</v>
      </c>
      <c r="T2332">
        <v>0</v>
      </c>
      <c r="W2332">
        <v>153</v>
      </c>
    </row>
    <row r="2333" spans="1:23" x14ac:dyDescent="0.25">
      <c r="A2333" t="s">
        <v>227</v>
      </c>
      <c r="C2333" t="s">
        <v>30</v>
      </c>
      <c r="E2333">
        <v>29</v>
      </c>
      <c r="F2333">
        <v>56.566733999999997</v>
      </c>
      <c r="G2333">
        <v>0</v>
      </c>
      <c r="H2333">
        <v>0</v>
      </c>
      <c r="I2333" t="s">
        <v>34</v>
      </c>
      <c r="J2333" t="s">
        <v>28</v>
      </c>
      <c r="K2333" t="s">
        <v>28</v>
      </c>
      <c r="L2333" t="s">
        <v>28</v>
      </c>
      <c r="M2333" t="s">
        <v>28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24</v>
      </c>
      <c r="T2333">
        <v>0</v>
      </c>
      <c r="W2333">
        <v>154</v>
      </c>
    </row>
    <row r="2334" spans="1:23" x14ac:dyDescent="0.25">
      <c r="A2334" t="s">
        <v>227</v>
      </c>
      <c r="C2334" t="s">
        <v>30</v>
      </c>
      <c r="E2334">
        <v>29</v>
      </c>
      <c r="F2334">
        <v>56.566733999999997</v>
      </c>
      <c r="G2334">
        <v>0</v>
      </c>
      <c r="H2334">
        <v>0</v>
      </c>
      <c r="I2334" t="s">
        <v>34</v>
      </c>
      <c r="J2334" t="s">
        <v>28</v>
      </c>
      <c r="K2334" t="s">
        <v>28</v>
      </c>
      <c r="L2334" t="s">
        <v>28</v>
      </c>
      <c r="M2334" t="s">
        <v>28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24</v>
      </c>
      <c r="T2334">
        <v>0</v>
      </c>
    </row>
    <row r="2335" spans="1:23" x14ac:dyDescent="0.25">
      <c r="A2335" t="s">
        <v>227</v>
      </c>
      <c r="C2335" t="s">
        <v>30</v>
      </c>
      <c r="E2335">
        <v>29</v>
      </c>
      <c r="F2335">
        <v>56.566733999999997</v>
      </c>
      <c r="G2335">
        <v>0</v>
      </c>
      <c r="H2335">
        <v>0</v>
      </c>
      <c r="I2335" t="s">
        <v>34</v>
      </c>
      <c r="J2335" t="s">
        <v>28</v>
      </c>
      <c r="K2335" t="s">
        <v>28</v>
      </c>
      <c r="L2335" t="s">
        <v>28</v>
      </c>
      <c r="M2335" t="s">
        <v>28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24</v>
      </c>
      <c r="T2335">
        <v>0</v>
      </c>
      <c r="W2335">
        <v>154</v>
      </c>
    </row>
    <row r="2336" spans="1:23" x14ac:dyDescent="0.25">
      <c r="A2336" t="s">
        <v>227</v>
      </c>
      <c r="C2336" t="s">
        <v>30</v>
      </c>
      <c r="E2336">
        <v>29</v>
      </c>
      <c r="F2336">
        <v>56.566733999999997</v>
      </c>
      <c r="G2336">
        <v>0</v>
      </c>
      <c r="H2336">
        <v>0</v>
      </c>
      <c r="I2336" t="s">
        <v>34</v>
      </c>
      <c r="J2336" t="s">
        <v>28</v>
      </c>
      <c r="K2336" t="s">
        <v>28</v>
      </c>
      <c r="L2336" t="s">
        <v>28</v>
      </c>
      <c r="M2336" t="s">
        <v>28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24</v>
      </c>
      <c r="T2336">
        <v>0</v>
      </c>
    </row>
    <row r="2337" spans="1:23" x14ac:dyDescent="0.25">
      <c r="A2337" t="s">
        <v>227</v>
      </c>
      <c r="C2337" t="s">
        <v>30</v>
      </c>
      <c r="E2337">
        <v>28</v>
      </c>
      <c r="F2337">
        <v>56.566733999999997</v>
      </c>
      <c r="G2337">
        <v>0</v>
      </c>
      <c r="H2337">
        <v>0</v>
      </c>
      <c r="I2337" t="s">
        <v>34</v>
      </c>
      <c r="J2337" t="s">
        <v>28</v>
      </c>
      <c r="K2337" t="s">
        <v>28</v>
      </c>
      <c r="L2337" t="s">
        <v>28</v>
      </c>
      <c r="M2337" t="s">
        <v>28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24</v>
      </c>
      <c r="T2337">
        <v>0</v>
      </c>
      <c r="W2337">
        <v>146</v>
      </c>
    </row>
    <row r="2338" spans="1:23" x14ac:dyDescent="0.25">
      <c r="A2338" t="s">
        <v>227</v>
      </c>
      <c r="C2338" t="s">
        <v>30</v>
      </c>
      <c r="E2338">
        <v>26</v>
      </c>
      <c r="F2338">
        <v>56.566733999999997</v>
      </c>
      <c r="G2338">
        <v>0</v>
      </c>
      <c r="H2338">
        <v>0</v>
      </c>
      <c r="I2338" t="s">
        <v>34</v>
      </c>
      <c r="J2338" t="s">
        <v>28</v>
      </c>
      <c r="K2338" t="s">
        <v>28</v>
      </c>
      <c r="L2338" t="s">
        <v>28</v>
      </c>
      <c r="M2338" t="s">
        <v>28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24</v>
      </c>
      <c r="T2338">
        <v>0</v>
      </c>
      <c r="V2338">
        <v>70</v>
      </c>
      <c r="W2338">
        <v>149</v>
      </c>
    </row>
    <row r="2339" spans="1:23" x14ac:dyDescent="0.25">
      <c r="A2339" t="s">
        <v>227</v>
      </c>
      <c r="C2339" t="s">
        <v>30</v>
      </c>
      <c r="E2339">
        <v>30</v>
      </c>
      <c r="F2339">
        <v>56.566733999999997</v>
      </c>
      <c r="G2339">
        <v>0</v>
      </c>
      <c r="H2339">
        <v>0</v>
      </c>
      <c r="I2339" t="s">
        <v>34</v>
      </c>
      <c r="J2339" t="s">
        <v>28</v>
      </c>
      <c r="K2339" t="s">
        <v>28</v>
      </c>
      <c r="L2339" t="s">
        <v>28</v>
      </c>
      <c r="M2339" t="s">
        <v>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24</v>
      </c>
      <c r="T2339">
        <v>0</v>
      </c>
      <c r="V2339">
        <v>70</v>
      </c>
      <c r="W2339">
        <v>150</v>
      </c>
    </row>
    <row r="2340" spans="1:23" x14ac:dyDescent="0.25">
      <c r="A2340" t="s">
        <v>227</v>
      </c>
      <c r="C2340" t="s">
        <v>30</v>
      </c>
      <c r="E2340">
        <v>30</v>
      </c>
      <c r="F2340">
        <v>56.566733999999997</v>
      </c>
      <c r="G2340">
        <v>0</v>
      </c>
      <c r="H2340">
        <v>0</v>
      </c>
      <c r="I2340" t="s">
        <v>34</v>
      </c>
      <c r="J2340" t="s">
        <v>28</v>
      </c>
      <c r="K2340" t="s">
        <v>28</v>
      </c>
      <c r="L2340" t="s">
        <v>28</v>
      </c>
      <c r="M2340" t="s">
        <v>28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24</v>
      </c>
      <c r="T2340">
        <v>0</v>
      </c>
      <c r="V2340">
        <v>70</v>
      </c>
      <c r="W2340">
        <v>151</v>
      </c>
    </row>
    <row r="2341" spans="1:23" x14ac:dyDescent="0.25">
      <c r="A2341" t="s">
        <v>227</v>
      </c>
      <c r="C2341" t="s">
        <v>30</v>
      </c>
      <c r="E2341">
        <v>30</v>
      </c>
      <c r="F2341">
        <v>56.566733999999997</v>
      </c>
      <c r="G2341">
        <v>0</v>
      </c>
      <c r="H2341">
        <v>0</v>
      </c>
      <c r="I2341" t="s">
        <v>34</v>
      </c>
      <c r="J2341" t="s">
        <v>28</v>
      </c>
      <c r="K2341" t="s">
        <v>28</v>
      </c>
      <c r="L2341" t="s">
        <v>28</v>
      </c>
      <c r="M2341" t="s">
        <v>28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24</v>
      </c>
      <c r="T2341">
        <v>0</v>
      </c>
      <c r="V2341">
        <v>70</v>
      </c>
      <c r="W2341">
        <v>143</v>
      </c>
    </row>
    <row r="2342" spans="1:23" x14ac:dyDescent="0.25">
      <c r="A2342" t="s">
        <v>227</v>
      </c>
      <c r="C2342" t="s">
        <v>30</v>
      </c>
      <c r="E2342">
        <v>30</v>
      </c>
      <c r="F2342">
        <v>56.566733999999997</v>
      </c>
      <c r="G2342">
        <v>0</v>
      </c>
      <c r="H2342">
        <v>0</v>
      </c>
      <c r="I2342" t="s">
        <v>34</v>
      </c>
      <c r="J2342" t="s">
        <v>119</v>
      </c>
      <c r="K2342" t="s">
        <v>28</v>
      </c>
      <c r="L2342" t="s">
        <v>28</v>
      </c>
      <c r="M2342" t="s">
        <v>28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24</v>
      </c>
      <c r="T2342">
        <v>0</v>
      </c>
      <c r="V2342">
        <v>70</v>
      </c>
      <c r="W2342">
        <v>144</v>
      </c>
    </row>
    <row r="2343" spans="1:23" x14ac:dyDescent="0.25">
      <c r="A2343" t="s">
        <v>227</v>
      </c>
      <c r="C2343" t="s">
        <v>30</v>
      </c>
      <c r="E2343">
        <v>27</v>
      </c>
      <c r="F2343">
        <v>56.566733999999997</v>
      </c>
      <c r="G2343">
        <v>0</v>
      </c>
      <c r="H2343">
        <v>0</v>
      </c>
      <c r="I2343" t="s">
        <v>34</v>
      </c>
      <c r="J2343" t="s">
        <v>28</v>
      </c>
      <c r="K2343" t="s">
        <v>28</v>
      </c>
      <c r="L2343" t="s">
        <v>28</v>
      </c>
      <c r="M2343" t="s">
        <v>28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24</v>
      </c>
      <c r="T2343">
        <v>0</v>
      </c>
      <c r="V2343">
        <v>70</v>
      </c>
      <c r="W2343">
        <v>147</v>
      </c>
    </row>
    <row r="2344" spans="1:23" x14ac:dyDescent="0.25">
      <c r="A2344" t="s">
        <v>227</v>
      </c>
      <c r="C2344" t="s">
        <v>30</v>
      </c>
      <c r="E2344">
        <v>28</v>
      </c>
      <c r="F2344">
        <v>56.566733999999997</v>
      </c>
      <c r="G2344">
        <v>0</v>
      </c>
      <c r="H2344">
        <v>0</v>
      </c>
      <c r="I2344" t="s">
        <v>34</v>
      </c>
      <c r="J2344" t="s">
        <v>28</v>
      </c>
      <c r="K2344" t="s">
        <v>28</v>
      </c>
      <c r="L2344" t="s">
        <v>28</v>
      </c>
      <c r="M2344" t="s">
        <v>28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24</v>
      </c>
      <c r="T2344">
        <v>0</v>
      </c>
      <c r="V2344">
        <v>70</v>
      </c>
      <c r="W2344">
        <v>141</v>
      </c>
    </row>
    <row r="2345" spans="1:23" x14ac:dyDescent="0.25">
      <c r="A2345" t="s">
        <v>227</v>
      </c>
      <c r="C2345" t="s">
        <v>30</v>
      </c>
      <c r="E2345">
        <v>29</v>
      </c>
      <c r="F2345">
        <v>56.566733999999997</v>
      </c>
      <c r="G2345">
        <v>0</v>
      </c>
      <c r="H2345">
        <v>0</v>
      </c>
      <c r="I2345" t="s">
        <v>34</v>
      </c>
      <c r="J2345" t="s">
        <v>28</v>
      </c>
      <c r="K2345" t="s">
        <v>28</v>
      </c>
      <c r="L2345" t="s">
        <v>28</v>
      </c>
      <c r="M2345" t="s">
        <v>28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24</v>
      </c>
      <c r="T2345">
        <v>0</v>
      </c>
      <c r="V2345">
        <v>69</v>
      </c>
      <c r="W2345">
        <v>138</v>
      </c>
    </row>
    <row r="2346" spans="1:23" x14ac:dyDescent="0.25">
      <c r="A2346" t="s">
        <v>98</v>
      </c>
      <c r="C2346" t="s">
        <v>26</v>
      </c>
      <c r="E2346">
        <v>30</v>
      </c>
      <c r="F2346">
        <v>67.238879999999995</v>
      </c>
      <c r="G2346">
        <v>0.5</v>
      </c>
      <c r="H2346">
        <v>0</v>
      </c>
      <c r="I2346" t="s">
        <v>52</v>
      </c>
      <c r="J2346" t="s">
        <v>41</v>
      </c>
      <c r="K2346" t="s">
        <v>28</v>
      </c>
      <c r="L2346" t="s">
        <v>28</v>
      </c>
      <c r="M2346" t="s">
        <v>28</v>
      </c>
      <c r="N2346">
        <v>0.5</v>
      </c>
      <c r="O2346">
        <v>0.5</v>
      </c>
      <c r="P2346">
        <v>0.5</v>
      </c>
      <c r="Q2346">
        <v>0.5</v>
      </c>
      <c r="R2346">
        <v>0</v>
      </c>
      <c r="S2346">
        <v>23</v>
      </c>
      <c r="T2346">
        <v>2</v>
      </c>
      <c r="V2346">
        <v>62</v>
      </c>
      <c r="W2346">
        <v>146</v>
      </c>
    </row>
    <row r="2347" spans="1:23" x14ac:dyDescent="0.25">
      <c r="A2347" t="s">
        <v>98</v>
      </c>
      <c r="C2347" t="s">
        <v>26</v>
      </c>
      <c r="E2347">
        <v>30</v>
      </c>
      <c r="F2347">
        <v>67.238879999999995</v>
      </c>
      <c r="G2347">
        <v>0.5</v>
      </c>
      <c r="H2347">
        <v>0</v>
      </c>
      <c r="I2347" t="s">
        <v>52</v>
      </c>
      <c r="J2347" t="s">
        <v>28</v>
      </c>
      <c r="K2347" t="s">
        <v>28</v>
      </c>
      <c r="L2347" t="s">
        <v>28</v>
      </c>
      <c r="M2347" t="s">
        <v>28</v>
      </c>
      <c r="N2347">
        <v>0</v>
      </c>
      <c r="O2347">
        <v>0</v>
      </c>
      <c r="P2347">
        <v>0.5</v>
      </c>
      <c r="Q2347">
        <v>0</v>
      </c>
      <c r="R2347">
        <v>0</v>
      </c>
      <c r="S2347">
        <v>23</v>
      </c>
      <c r="T2347">
        <v>0.5</v>
      </c>
      <c r="V2347">
        <v>61</v>
      </c>
      <c r="W2347">
        <v>149</v>
      </c>
    </row>
    <row r="2348" spans="1:23" x14ac:dyDescent="0.25">
      <c r="A2348" t="s">
        <v>98</v>
      </c>
      <c r="C2348" t="s">
        <v>26</v>
      </c>
      <c r="E2348">
        <v>30</v>
      </c>
      <c r="F2348">
        <v>67.238879999999995</v>
      </c>
      <c r="G2348">
        <v>0</v>
      </c>
      <c r="H2348">
        <v>0</v>
      </c>
      <c r="I2348" t="s">
        <v>34</v>
      </c>
      <c r="J2348" t="s">
        <v>28</v>
      </c>
      <c r="K2348" t="s">
        <v>28</v>
      </c>
      <c r="L2348" t="s">
        <v>28</v>
      </c>
      <c r="M2348" t="s">
        <v>28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23</v>
      </c>
      <c r="T2348">
        <v>0</v>
      </c>
    </row>
    <row r="2349" spans="1:23" x14ac:dyDescent="0.25">
      <c r="A2349" t="s">
        <v>894</v>
      </c>
      <c r="C2349" t="s">
        <v>30</v>
      </c>
      <c r="E2349">
        <v>30</v>
      </c>
      <c r="F2349">
        <v>71.983574000000004</v>
      </c>
      <c r="G2349">
        <v>0</v>
      </c>
      <c r="H2349">
        <v>0</v>
      </c>
      <c r="I2349" t="s">
        <v>34</v>
      </c>
      <c r="J2349" t="s">
        <v>28</v>
      </c>
      <c r="K2349" t="s">
        <v>28</v>
      </c>
      <c r="L2349" t="s">
        <v>28</v>
      </c>
      <c r="M2349" t="s">
        <v>28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33</v>
      </c>
      <c r="T2349">
        <v>0</v>
      </c>
      <c r="V2349">
        <v>73</v>
      </c>
      <c r="W2349">
        <v>184</v>
      </c>
    </row>
    <row r="2350" spans="1:23" x14ac:dyDescent="0.25">
      <c r="A2350" t="s">
        <v>894</v>
      </c>
      <c r="C2350" t="s">
        <v>30</v>
      </c>
      <c r="E2350">
        <v>28</v>
      </c>
      <c r="F2350">
        <v>71.983574000000004</v>
      </c>
      <c r="G2350">
        <v>0</v>
      </c>
      <c r="H2350">
        <v>0</v>
      </c>
      <c r="I2350" t="s">
        <v>34</v>
      </c>
      <c r="J2350" t="s">
        <v>28</v>
      </c>
      <c r="K2350" t="s">
        <v>28</v>
      </c>
      <c r="L2350" t="s">
        <v>28</v>
      </c>
      <c r="M2350" t="s">
        <v>28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33</v>
      </c>
      <c r="T2350">
        <v>0</v>
      </c>
      <c r="V2350">
        <v>72</v>
      </c>
      <c r="W2350">
        <v>193</v>
      </c>
    </row>
    <row r="2351" spans="1:23" x14ac:dyDescent="0.25">
      <c r="A2351" t="s">
        <v>894</v>
      </c>
      <c r="C2351" t="s">
        <v>30</v>
      </c>
      <c r="E2351">
        <v>30</v>
      </c>
      <c r="F2351">
        <v>71.983574000000004</v>
      </c>
      <c r="G2351">
        <v>0</v>
      </c>
      <c r="H2351">
        <v>0</v>
      </c>
      <c r="I2351" t="s">
        <v>34</v>
      </c>
      <c r="J2351" t="s">
        <v>28</v>
      </c>
      <c r="K2351" t="s">
        <v>28</v>
      </c>
      <c r="L2351" t="s">
        <v>28</v>
      </c>
      <c r="M2351" t="s">
        <v>28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33</v>
      </c>
      <c r="T2351">
        <v>0</v>
      </c>
      <c r="V2351">
        <v>72</v>
      </c>
      <c r="W2351">
        <v>187</v>
      </c>
    </row>
    <row r="2352" spans="1:23" x14ac:dyDescent="0.25">
      <c r="A2352" t="s">
        <v>894</v>
      </c>
      <c r="C2352" t="s">
        <v>30</v>
      </c>
      <c r="E2352">
        <v>30</v>
      </c>
      <c r="F2352">
        <v>71.983574000000004</v>
      </c>
      <c r="G2352">
        <v>0</v>
      </c>
      <c r="H2352">
        <v>0</v>
      </c>
      <c r="I2352" t="s">
        <v>34</v>
      </c>
      <c r="J2352" t="s">
        <v>28</v>
      </c>
      <c r="K2352" t="s">
        <v>28</v>
      </c>
      <c r="L2352" t="s">
        <v>28</v>
      </c>
      <c r="M2352" t="s">
        <v>28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33</v>
      </c>
      <c r="T2352">
        <v>0</v>
      </c>
      <c r="V2352">
        <v>72</v>
      </c>
      <c r="W2352">
        <v>185</v>
      </c>
    </row>
    <row r="2353" spans="1:23" x14ac:dyDescent="0.25">
      <c r="A2353" t="s">
        <v>894</v>
      </c>
      <c r="C2353" t="s">
        <v>30</v>
      </c>
      <c r="E2353">
        <v>30</v>
      </c>
      <c r="F2353">
        <v>71.983574000000004</v>
      </c>
      <c r="G2353">
        <v>0</v>
      </c>
      <c r="H2353">
        <v>0</v>
      </c>
      <c r="I2353" t="s">
        <v>34</v>
      </c>
      <c r="J2353" t="s">
        <v>28</v>
      </c>
      <c r="K2353" t="s">
        <v>28</v>
      </c>
      <c r="L2353" t="s">
        <v>28</v>
      </c>
      <c r="M2353" t="s">
        <v>28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33</v>
      </c>
      <c r="T2353">
        <v>0</v>
      </c>
      <c r="V2353">
        <v>72</v>
      </c>
      <c r="W2353">
        <v>186</v>
      </c>
    </row>
    <row r="2354" spans="1:23" x14ac:dyDescent="0.25">
      <c r="A2354" t="s">
        <v>894</v>
      </c>
      <c r="C2354" t="s">
        <v>30</v>
      </c>
      <c r="E2354">
        <v>29</v>
      </c>
      <c r="F2354">
        <v>71.983574000000004</v>
      </c>
      <c r="G2354">
        <v>0</v>
      </c>
      <c r="H2354">
        <v>0</v>
      </c>
      <c r="I2354" t="s">
        <v>34</v>
      </c>
      <c r="J2354" t="s">
        <v>28</v>
      </c>
      <c r="K2354" t="s">
        <v>28</v>
      </c>
      <c r="L2354" t="s">
        <v>28</v>
      </c>
      <c r="M2354" t="s">
        <v>28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33</v>
      </c>
      <c r="T2354">
        <v>0</v>
      </c>
      <c r="V2354">
        <v>72</v>
      </c>
      <c r="W2354">
        <v>186</v>
      </c>
    </row>
    <row r="2355" spans="1:23" x14ac:dyDescent="0.25">
      <c r="A2355" t="s">
        <v>894</v>
      </c>
      <c r="C2355" t="s">
        <v>30</v>
      </c>
      <c r="E2355">
        <v>29</v>
      </c>
      <c r="F2355">
        <v>71.983574000000004</v>
      </c>
      <c r="G2355">
        <v>0</v>
      </c>
      <c r="H2355">
        <v>0</v>
      </c>
      <c r="I2355" t="s">
        <v>34</v>
      </c>
      <c r="J2355" t="s">
        <v>28</v>
      </c>
      <c r="K2355" t="s">
        <v>28</v>
      </c>
      <c r="L2355" t="s">
        <v>28</v>
      </c>
      <c r="M2355" t="s">
        <v>28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33</v>
      </c>
      <c r="T2355">
        <v>0</v>
      </c>
      <c r="V2355">
        <v>72</v>
      </c>
      <c r="W2355">
        <v>179</v>
      </c>
    </row>
    <row r="2356" spans="1:23" x14ac:dyDescent="0.25">
      <c r="A2356" t="s">
        <v>894</v>
      </c>
      <c r="C2356" t="s">
        <v>30</v>
      </c>
      <c r="E2356">
        <v>30</v>
      </c>
      <c r="F2356">
        <v>71.983574000000004</v>
      </c>
      <c r="G2356">
        <v>0</v>
      </c>
      <c r="H2356">
        <v>0</v>
      </c>
      <c r="I2356" t="s">
        <v>34</v>
      </c>
      <c r="J2356" t="s">
        <v>28</v>
      </c>
      <c r="K2356" t="s">
        <v>28</v>
      </c>
      <c r="L2356" t="s">
        <v>28</v>
      </c>
      <c r="M2356" t="s">
        <v>28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33</v>
      </c>
      <c r="T2356">
        <v>0</v>
      </c>
      <c r="V2356">
        <v>72</v>
      </c>
      <c r="W2356">
        <v>176</v>
      </c>
    </row>
    <row r="2357" spans="1:23" x14ac:dyDescent="0.25">
      <c r="A2357" t="s">
        <v>137</v>
      </c>
      <c r="C2357" t="s">
        <v>26</v>
      </c>
      <c r="E2357">
        <v>29</v>
      </c>
      <c r="F2357">
        <v>80.328545000000005</v>
      </c>
      <c r="G2357">
        <v>0</v>
      </c>
      <c r="H2357">
        <v>0</v>
      </c>
      <c r="I2357" t="s">
        <v>34</v>
      </c>
      <c r="J2357" t="s">
        <v>41</v>
      </c>
      <c r="K2357" t="s">
        <v>96</v>
      </c>
      <c r="L2357" t="s">
        <v>28</v>
      </c>
      <c r="M2357" t="s">
        <v>28</v>
      </c>
      <c r="N2357">
        <v>0</v>
      </c>
      <c r="O2357">
        <v>0.5</v>
      </c>
      <c r="P2357">
        <v>0</v>
      </c>
      <c r="Q2357">
        <v>0</v>
      </c>
      <c r="R2357">
        <v>0</v>
      </c>
      <c r="S2357">
        <v>33</v>
      </c>
      <c r="T2357">
        <v>0.5</v>
      </c>
      <c r="W2357">
        <v>138</v>
      </c>
    </row>
    <row r="2358" spans="1:23" x14ac:dyDescent="0.25">
      <c r="A2358" t="s">
        <v>137</v>
      </c>
      <c r="C2358" t="s">
        <v>26</v>
      </c>
      <c r="E2358">
        <v>30</v>
      </c>
      <c r="F2358">
        <v>80.328545000000005</v>
      </c>
      <c r="G2358">
        <v>0</v>
      </c>
      <c r="H2358">
        <v>0</v>
      </c>
      <c r="I2358" t="s">
        <v>34</v>
      </c>
      <c r="J2358" t="s">
        <v>41</v>
      </c>
      <c r="K2358" t="s">
        <v>96</v>
      </c>
      <c r="L2358" t="s">
        <v>38</v>
      </c>
      <c r="M2358" t="s">
        <v>28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33</v>
      </c>
      <c r="T2358">
        <v>0</v>
      </c>
      <c r="W2358">
        <v>132</v>
      </c>
    </row>
    <row r="2359" spans="1:23" x14ac:dyDescent="0.25">
      <c r="A2359" t="s">
        <v>137</v>
      </c>
      <c r="C2359" t="s">
        <v>26</v>
      </c>
      <c r="E2359">
        <v>29</v>
      </c>
      <c r="F2359">
        <v>80.328545000000005</v>
      </c>
      <c r="G2359">
        <v>0</v>
      </c>
      <c r="H2359">
        <v>0</v>
      </c>
      <c r="I2359" t="s">
        <v>34</v>
      </c>
      <c r="J2359" t="s">
        <v>96</v>
      </c>
      <c r="K2359" t="s">
        <v>28</v>
      </c>
      <c r="L2359" t="s">
        <v>28</v>
      </c>
      <c r="M2359" t="s">
        <v>28</v>
      </c>
      <c r="N2359">
        <v>0</v>
      </c>
      <c r="O2359">
        <v>0.5</v>
      </c>
      <c r="P2359">
        <v>0</v>
      </c>
      <c r="Q2359">
        <v>0</v>
      </c>
      <c r="R2359">
        <v>0</v>
      </c>
      <c r="S2359">
        <v>33</v>
      </c>
      <c r="T2359">
        <v>0.5</v>
      </c>
      <c r="V2359">
        <v>64</v>
      </c>
      <c r="W2359">
        <v>126</v>
      </c>
    </row>
    <row r="2360" spans="1:23" x14ac:dyDescent="0.25">
      <c r="A2360" t="s">
        <v>137</v>
      </c>
      <c r="C2360" t="s">
        <v>26</v>
      </c>
      <c r="E2360">
        <v>28</v>
      </c>
      <c r="F2360">
        <v>80.328545000000005</v>
      </c>
      <c r="G2360">
        <v>0.5</v>
      </c>
      <c r="H2360">
        <v>0.5</v>
      </c>
      <c r="I2360" t="s">
        <v>75</v>
      </c>
      <c r="J2360" t="s">
        <v>245</v>
      </c>
      <c r="K2360" t="s">
        <v>28</v>
      </c>
      <c r="L2360" t="s">
        <v>28</v>
      </c>
      <c r="M2360" t="s">
        <v>28</v>
      </c>
      <c r="N2360">
        <v>0</v>
      </c>
      <c r="O2360">
        <v>0.5</v>
      </c>
      <c r="P2360">
        <v>0</v>
      </c>
      <c r="Q2360">
        <v>0</v>
      </c>
      <c r="R2360">
        <v>0</v>
      </c>
      <c r="S2360">
        <v>33</v>
      </c>
      <c r="T2360">
        <v>1</v>
      </c>
      <c r="V2360">
        <v>62</v>
      </c>
      <c r="W2360">
        <v>121</v>
      </c>
    </row>
    <row r="2361" spans="1:23" x14ac:dyDescent="0.25">
      <c r="A2361" t="s">
        <v>137</v>
      </c>
      <c r="C2361" t="s">
        <v>26</v>
      </c>
      <c r="E2361">
        <v>30</v>
      </c>
      <c r="F2361">
        <v>80.328545000000005</v>
      </c>
      <c r="G2361">
        <v>0</v>
      </c>
      <c r="H2361">
        <v>0</v>
      </c>
      <c r="I2361" t="s">
        <v>34</v>
      </c>
      <c r="J2361" t="s">
        <v>41</v>
      </c>
      <c r="K2361" t="s">
        <v>28</v>
      </c>
      <c r="L2361" t="s">
        <v>28</v>
      </c>
      <c r="M2361" t="s">
        <v>28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33</v>
      </c>
      <c r="T2361">
        <v>0</v>
      </c>
      <c r="V2361">
        <v>62</v>
      </c>
      <c r="W2361">
        <v>121</v>
      </c>
    </row>
    <row r="2362" spans="1:23" x14ac:dyDescent="0.25">
      <c r="A2362" t="s">
        <v>137</v>
      </c>
      <c r="C2362" t="s">
        <v>26</v>
      </c>
      <c r="E2362">
        <v>29</v>
      </c>
      <c r="F2362">
        <v>80.328545000000005</v>
      </c>
      <c r="G2362">
        <v>0</v>
      </c>
      <c r="H2362">
        <v>0</v>
      </c>
      <c r="I2362" t="s">
        <v>34</v>
      </c>
      <c r="J2362" t="s">
        <v>28</v>
      </c>
      <c r="K2362" t="s">
        <v>28</v>
      </c>
      <c r="L2362" t="s">
        <v>28</v>
      </c>
      <c r="M2362" t="s">
        <v>28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33</v>
      </c>
      <c r="T2362">
        <v>0</v>
      </c>
      <c r="V2362">
        <v>63</v>
      </c>
      <c r="W2362">
        <v>124</v>
      </c>
    </row>
    <row r="2363" spans="1:23" x14ac:dyDescent="0.25">
      <c r="A2363" t="s">
        <v>137</v>
      </c>
      <c r="C2363" t="s">
        <v>26</v>
      </c>
      <c r="E2363">
        <v>29</v>
      </c>
      <c r="F2363">
        <v>80.328545000000005</v>
      </c>
      <c r="G2363">
        <v>0</v>
      </c>
      <c r="H2363">
        <v>0</v>
      </c>
      <c r="I2363" t="s">
        <v>34</v>
      </c>
      <c r="J2363" t="s">
        <v>28</v>
      </c>
      <c r="K2363" t="s">
        <v>28</v>
      </c>
      <c r="L2363" t="s">
        <v>28</v>
      </c>
      <c r="M2363" t="s">
        <v>28</v>
      </c>
      <c r="N2363">
        <v>0</v>
      </c>
      <c r="O2363">
        <v>0.5</v>
      </c>
      <c r="P2363">
        <v>0</v>
      </c>
      <c r="Q2363">
        <v>0</v>
      </c>
      <c r="R2363">
        <v>0</v>
      </c>
      <c r="S2363">
        <v>33</v>
      </c>
      <c r="T2363">
        <v>0.5</v>
      </c>
      <c r="V2363">
        <v>64</v>
      </c>
      <c r="W2363">
        <v>124</v>
      </c>
    </row>
    <row r="2364" spans="1:23" x14ac:dyDescent="0.25">
      <c r="A2364" t="s">
        <v>137</v>
      </c>
      <c r="C2364" t="s">
        <v>26</v>
      </c>
      <c r="E2364">
        <v>29</v>
      </c>
      <c r="F2364">
        <v>80.328545000000005</v>
      </c>
      <c r="G2364">
        <v>0</v>
      </c>
      <c r="H2364">
        <v>0</v>
      </c>
      <c r="I2364" t="s">
        <v>34</v>
      </c>
      <c r="J2364" t="s">
        <v>28</v>
      </c>
      <c r="K2364" t="s">
        <v>28</v>
      </c>
      <c r="L2364" t="s">
        <v>28</v>
      </c>
      <c r="M2364" t="s">
        <v>28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33</v>
      </c>
      <c r="T2364">
        <v>0</v>
      </c>
      <c r="V2364">
        <v>63</v>
      </c>
      <c r="W2364">
        <v>127</v>
      </c>
    </row>
    <row r="2365" spans="1:23" x14ac:dyDescent="0.25">
      <c r="A2365" t="s">
        <v>137</v>
      </c>
      <c r="C2365" t="s">
        <v>26</v>
      </c>
      <c r="E2365">
        <v>29</v>
      </c>
      <c r="F2365">
        <v>80.328545000000005</v>
      </c>
      <c r="G2365">
        <v>0</v>
      </c>
      <c r="H2365">
        <v>0</v>
      </c>
      <c r="I2365" t="s">
        <v>34</v>
      </c>
      <c r="J2365" t="s">
        <v>41</v>
      </c>
      <c r="K2365" t="s">
        <v>28</v>
      </c>
      <c r="L2365" t="s">
        <v>28</v>
      </c>
      <c r="M2365" t="s">
        <v>28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33</v>
      </c>
      <c r="T2365">
        <v>0</v>
      </c>
      <c r="V2365">
        <v>62</v>
      </c>
      <c r="W2365">
        <v>124</v>
      </c>
    </row>
    <row r="2366" spans="1:23" x14ac:dyDescent="0.25">
      <c r="A2366" t="s">
        <v>137</v>
      </c>
      <c r="C2366" t="s">
        <v>26</v>
      </c>
      <c r="E2366">
        <v>26</v>
      </c>
      <c r="F2366">
        <v>80.328545000000005</v>
      </c>
      <c r="G2366">
        <v>0</v>
      </c>
      <c r="H2366">
        <v>0</v>
      </c>
      <c r="I2366" t="s">
        <v>34</v>
      </c>
      <c r="J2366" t="s">
        <v>28</v>
      </c>
      <c r="K2366" t="s">
        <v>28</v>
      </c>
      <c r="L2366" t="s">
        <v>28</v>
      </c>
      <c r="M2366" t="s">
        <v>28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33</v>
      </c>
      <c r="T2366">
        <v>0</v>
      </c>
      <c r="W2366">
        <v>131</v>
      </c>
    </row>
    <row r="2367" spans="1:23" x14ac:dyDescent="0.25">
      <c r="A2367" t="s">
        <v>137</v>
      </c>
      <c r="C2367" t="s">
        <v>26</v>
      </c>
      <c r="E2367">
        <v>29</v>
      </c>
      <c r="F2367">
        <v>80.328545000000005</v>
      </c>
      <c r="G2367">
        <v>0</v>
      </c>
      <c r="H2367">
        <v>0</v>
      </c>
      <c r="I2367" t="s">
        <v>34</v>
      </c>
      <c r="J2367" t="s">
        <v>28</v>
      </c>
      <c r="K2367" t="s">
        <v>28</v>
      </c>
      <c r="L2367" t="s">
        <v>28</v>
      </c>
      <c r="M2367" t="s">
        <v>28</v>
      </c>
      <c r="N2367">
        <v>0</v>
      </c>
      <c r="O2367">
        <v>0.5</v>
      </c>
      <c r="P2367">
        <v>0</v>
      </c>
      <c r="Q2367">
        <v>0</v>
      </c>
      <c r="R2367">
        <v>0</v>
      </c>
      <c r="S2367">
        <v>33</v>
      </c>
      <c r="T2367">
        <v>0.5</v>
      </c>
      <c r="V2367">
        <v>64</v>
      </c>
      <c r="W2367">
        <v>125</v>
      </c>
    </row>
    <row r="2368" spans="1:23" x14ac:dyDescent="0.25">
      <c r="A2368" t="s">
        <v>137</v>
      </c>
      <c r="C2368" t="s">
        <v>26</v>
      </c>
      <c r="E2368">
        <v>29</v>
      </c>
      <c r="F2368">
        <v>80.328545000000005</v>
      </c>
      <c r="G2368">
        <v>0</v>
      </c>
      <c r="H2368">
        <v>0</v>
      </c>
      <c r="I2368" t="s">
        <v>34</v>
      </c>
      <c r="J2368" t="s">
        <v>41</v>
      </c>
      <c r="K2368" t="s">
        <v>28</v>
      </c>
      <c r="L2368" t="s">
        <v>28</v>
      </c>
      <c r="M2368" t="s">
        <v>28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33</v>
      </c>
      <c r="T2368">
        <v>0</v>
      </c>
      <c r="V2368">
        <v>63</v>
      </c>
      <c r="W2368">
        <v>125</v>
      </c>
    </row>
    <row r="2369" spans="1:23" x14ac:dyDescent="0.25">
      <c r="A2369" t="s">
        <v>137</v>
      </c>
      <c r="C2369" t="s">
        <v>26</v>
      </c>
      <c r="F2369">
        <v>80.328545000000005</v>
      </c>
      <c r="G2369">
        <v>0</v>
      </c>
      <c r="H2369">
        <v>0</v>
      </c>
      <c r="I2369" t="s">
        <v>34</v>
      </c>
      <c r="J2369" t="s">
        <v>41</v>
      </c>
      <c r="K2369" t="s">
        <v>42</v>
      </c>
      <c r="L2369" t="s">
        <v>28</v>
      </c>
      <c r="M2369" t="s">
        <v>28</v>
      </c>
      <c r="N2369">
        <v>0</v>
      </c>
      <c r="O2369">
        <v>0.5</v>
      </c>
      <c r="P2369">
        <v>0</v>
      </c>
      <c r="Q2369">
        <v>0</v>
      </c>
      <c r="R2369">
        <v>0</v>
      </c>
      <c r="S2369">
        <v>33</v>
      </c>
      <c r="T2369">
        <v>0.5</v>
      </c>
      <c r="W2369">
        <v>110</v>
      </c>
    </row>
    <row r="2370" spans="1:23" x14ac:dyDescent="0.25">
      <c r="A2370" t="s">
        <v>137</v>
      </c>
      <c r="C2370" t="s">
        <v>26</v>
      </c>
      <c r="F2370">
        <v>80.328545000000005</v>
      </c>
      <c r="G2370">
        <v>0</v>
      </c>
      <c r="H2370">
        <v>0</v>
      </c>
      <c r="I2370" t="s">
        <v>34</v>
      </c>
      <c r="J2370" t="s">
        <v>41</v>
      </c>
      <c r="K2370" t="s">
        <v>38</v>
      </c>
      <c r="L2370" t="s">
        <v>28</v>
      </c>
      <c r="M2370" t="s">
        <v>28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33</v>
      </c>
      <c r="T2370">
        <v>0</v>
      </c>
    </row>
    <row r="2371" spans="1:23" x14ac:dyDescent="0.25">
      <c r="A2371" t="s">
        <v>397</v>
      </c>
      <c r="C2371" t="s">
        <v>26</v>
      </c>
      <c r="E2371">
        <v>30</v>
      </c>
      <c r="F2371">
        <v>47.712524000000002</v>
      </c>
      <c r="G2371">
        <v>0</v>
      </c>
      <c r="H2371">
        <v>0</v>
      </c>
      <c r="I2371" t="s">
        <v>34</v>
      </c>
      <c r="J2371" t="s">
        <v>41</v>
      </c>
      <c r="K2371" t="s">
        <v>28</v>
      </c>
      <c r="L2371" t="s">
        <v>28</v>
      </c>
      <c r="M2371" t="s">
        <v>28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34</v>
      </c>
      <c r="T2371">
        <v>0</v>
      </c>
      <c r="W2371">
        <v>138</v>
      </c>
    </row>
    <row r="2372" spans="1:23" x14ac:dyDescent="0.25">
      <c r="A2372" t="s">
        <v>397</v>
      </c>
      <c r="C2372" t="s">
        <v>26</v>
      </c>
      <c r="E2372">
        <v>29</v>
      </c>
      <c r="F2372">
        <v>47.712524000000002</v>
      </c>
      <c r="G2372">
        <v>0</v>
      </c>
      <c r="H2372">
        <v>0</v>
      </c>
      <c r="I2372" t="s">
        <v>34</v>
      </c>
      <c r="J2372" t="s">
        <v>28</v>
      </c>
      <c r="K2372" t="s">
        <v>28</v>
      </c>
      <c r="L2372" t="s">
        <v>28</v>
      </c>
      <c r="M2372" t="s">
        <v>28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34</v>
      </c>
      <c r="T2372">
        <v>0</v>
      </c>
      <c r="V2372">
        <v>62</v>
      </c>
      <c r="W2372">
        <v>143</v>
      </c>
    </row>
    <row r="2373" spans="1:23" x14ac:dyDescent="0.25">
      <c r="A2373" t="s">
        <v>397</v>
      </c>
      <c r="C2373" t="s">
        <v>26</v>
      </c>
      <c r="E2373">
        <v>28</v>
      </c>
      <c r="F2373">
        <v>47.712524000000002</v>
      </c>
      <c r="G2373">
        <v>0.5</v>
      </c>
      <c r="H2373">
        <v>0</v>
      </c>
      <c r="I2373" t="s">
        <v>101</v>
      </c>
      <c r="J2373" t="s">
        <v>41</v>
      </c>
      <c r="K2373" t="s">
        <v>392</v>
      </c>
      <c r="L2373" t="s">
        <v>28</v>
      </c>
      <c r="M2373" t="s">
        <v>28</v>
      </c>
      <c r="N2373">
        <v>0.5</v>
      </c>
      <c r="O2373">
        <v>0.5</v>
      </c>
      <c r="P2373">
        <v>0.5</v>
      </c>
      <c r="Q2373">
        <v>0</v>
      </c>
      <c r="R2373">
        <v>0</v>
      </c>
      <c r="S2373">
        <v>34</v>
      </c>
      <c r="T2373">
        <v>1.5</v>
      </c>
      <c r="V2373">
        <v>62</v>
      </c>
      <c r="W2373">
        <v>134</v>
      </c>
    </row>
    <row r="2374" spans="1:23" x14ac:dyDescent="0.25">
      <c r="A2374" t="s">
        <v>397</v>
      </c>
      <c r="C2374" t="s">
        <v>26</v>
      </c>
      <c r="E2374">
        <v>30</v>
      </c>
      <c r="F2374">
        <v>47.712524000000002</v>
      </c>
      <c r="G2374">
        <v>0.5</v>
      </c>
      <c r="H2374">
        <v>0</v>
      </c>
      <c r="I2374" t="s">
        <v>75</v>
      </c>
      <c r="J2374" t="s">
        <v>101</v>
      </c>
      <c r="K2374" t="s">
        <v>28</v>
      </c>
      <c r="L2374" t="s">
        <v>28</v>
      </c>
      <c r="M2374" t="s">
        <v>28</v>
      </c>
      <c r="N2374">
        <v>0</v>
      </c>
      <c r="O2374">
        <v>0</v>
      </c>
      <c r="P2374">
        <v>0.5</v>
      </c>
      <c r="Q2374">
        <v>0</v>
      </c>
      <c r="R2374">
        <v>0</v>
      </c>
      <c r="S2374">
        <v>34</v>
      </c>
      <c r="T2374">
        <v>0.5</v>
      </c>
    </row>
    <row r="2375" spans="1:23" x14ac:dyDescent="0.25">
      <c r="A2375" t="s">
        <v>397</v>
      </c>
      <c r="C2375" t="s">
        <v>26</v>
      </c>
      <c r="E2375">
        <v>30</v>
      </c>
      <c r="F2375">
        <v>47.712524000000002</v>
      </c>
      <c r="G2375">
        <v>0.5</v>
      </c>
      <c r="H2375">
        <v>0</v>
      </c>
      <c r="I2375" t="s">
        <v>52</v>
      </c>
      <c r="J2375" t="s">
        <v>28</v>
      </c>
      <c r="K2375" t="s">
        <v>28</v>
      </c>
      <c r="L2375" t="s">
        <v>28</v>
      </c>
      <c r="M2375" t="s">
        <v>28</v>
      </c>
      <c r="N2375">
        <v>0.5</v>
      </c>
      <c r="O2375">
        <v>0.5</v>
      </c>
      <c r="P2375">
        <v>0</v>
      </c>
      <c r="Q2375">
        <v>0.5</v>
      </c>
      <c r="R2375">
        <v>0</v>
      </c>
      <c r="S2375">
        <v>34</v>
      </c>
      <c r="T2375">
        <v>1.5</v>
      </c>
    </row>
    <row r="2376" spans="1:23" x14ac:dyDescent="0.25">
      <c r="A2376" t="s">
        <v>397</v>
      </c>
      <c r="C2376" t="s">
        <v>26</v>
      </c>
      <c r="E2376">
        <v>30</v>
      </c>
      <c r="F2376">
        <v>47.712524000000002</v>
      </c>
      <c r="G2376">
        <v>0</v>
      </c>
      <c r="H2376">
        <v>0</v>
      </c>
      <c r="I2376" t="s">
        <v>34</v>
      </c>
      <c r="J2376" t="s">
        <v>41</v>
      </c>
      <c r="K2376" t="s">
        <v>102</v>
      </c>
      <c r="L2376" t="s">
        <v>28</v>
      </c>
      <c r="M2376" t="s">
        <v>28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34</v>
      </c>
      <c r="T2376">
        <v>0</v>
      </c>
      <c r="V2376">
        <v>62</v>
      </c>
      <c r="W2376">
        <v>154</v>
      </c>
    </row>
    <row r="2377" spans="1:23" x14ac:dyDescent="0.25">
      <c r="A2377" t="s">
        <v>397</v>
      </c>
      <c r="C2377" t="s">
        <v>26</v>
      </c>
      <c r="E2377">
        <v>28</v>
      </c>
      <c r="F2377">
        <v>47.712524000000002</v>
      </c>
      <c r="G2377">
        <v>0</v>
      </c>
      <c r="H2377">
        <v>0</v>
      </c>
      <c r="I2377" t="s">
        <v>34</v>
      </c>
      <c r="J2377" t="s">
        <v>41</v>
      </c>
      <c r="K2377" t="s">
        <v>232</v>
      </c>
      <c r="L2377" t="s">
        <v>102</v>
      </c>
      <c r="M2377" t="s">
        <v>28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34</v>
      </c>
      <c r="T2377">
        <v>0</v>
      </c>
      <c r="W2377">
        <v>172</v>
      </c>
    </row>
    <row r="2378" spans="1:23" x14ac:dyDescent="0.25">
      <c r="A2378" t="s">
        <v>397</v>
      </c>
      <c r="C2378" t="s">
        <v>26</v>
      </c>
      <c r="E2378">
        <v>28</v>
      </c>
      <c r="F2378">
        <v>47.712524000000002</v>
      </c>
      <c r="G2378">
        <v>0.5</v>
      </c>
      <c r="H2378">
        <v>0</v>
      </c>
      <c r="I2378" t="s">
        <v>189</v>
      </c>
      <c r="J2378" t="s">
        <v>101</v>
      </c>
      <c r="K2378" t="s">
        <v>35</v>
      </c>
      <c r="L2378" t="s">
        <v>116</v>
      </c>
      <c r="M2378" t="s">
        <v>175</v>
      </c>
      <c r="N2378">
        <v>0</v>
      </c>
      <c r="O2378">
        <v>0</v>
      </c>
      <c r="P2378">
        <v>0.5</v>
      </c>
      <c r="Q2378">
        <v>0</v>
      </c>
      <c r="R2378">
        <v>0</v>
      </c>
      <c r="S2378">
        <v>34</v>
      </c>
      <c r="T2378">
        <v>0.5</v>
      </c>
      <c r="V2378">
        <v>61</v>
      </c>
      <c r="W2378">
        <v>171</v>
      </c>
    </row>
    <row r="2379" spans="1:23" x14ac:dyDescent="0.25">
      <c r="A2379" t="s">
        <v>397</v>
      </c>
      <c r="C2379" t="s">
        <v>26</v>
      </c>
      <c r="E2379">
        <v>26</v>
      </c>
      <c r="F2379">
        <v>47.712524000000002</v>
      </c>
      <c r="G2379">
        <v>0.5</v>
      </c>
      <c r="H2379">
        <v>0</v>
      </c>
      <c r="I2379" t="s">
        <v>652</v>
      </c>
      <c r="J2379" t="s">
        <v>101</v>
      </c>
      <c r="K2379" t="s">
        <v>41</v>
      </c>
      <c r="L2379" t="s">
        <v>232</v>
      </c>
      <c r="M2379" t="s">
        <v>102</v>
      </c>
      <c r="N2379">
        <v>0</v>
      </c>
      <c r="O2379">
        <v>0</v>
      </c>
      <c r="P2379">
        <v>0.5</v>
      </c>
      <c r="Q2379">
        <v>0</v>
      </c>
      <c r="R2379">
        <v>0</v>
      </c>
      <c r="S2379">
        <v>34</v>
      </c>
      <c r="T2379">
        <v>0.5</v>
      </c>
      <c r="V2379">
        <v>61</v>
      </c>
      <c r="W2379">
        <v>151</v>
      </c>
    </row>
    <row r="2380" spans="1:23" x14ac:dyDescent="0.25">
      <c r="A2380" t="s">
        <v>397</v>
      </c>
      <c r="C2380" t="s">
        <v>26</v>
      </c>
      <c r="E2380">
        <v>29</v>
      </c>
      <c r="F2380">
        <v>47.712524000000002</v>
      </c>
      <c r="G2380">
        <v>0</v>
      </c>
      <c r="H2380">
        <v>0</v>
      </c>
      <c r="I2380" t="s">
        <v>34</v>
      </c>
      <c r="J2380" t="s">
        <v>41</v>
      </c>
      <c r="K2380" t="s">
        <v>232</v>
      </c>
      <c r="L2380" t="s">
        <v>337</v>
      </c>
      <c r="M2380" t="s">
        <v>28</v>
      </c>
      <c r="N2380">
        <v>0</v>
      </c>
      <c r="O2380">
        <v>0.5</v>
      </c>
      <c r="P2380">
        <v>0</v>
      </c>
      <c r="Q2380">
        <v>0</v>
      </c>
      <c r="R2380">
        <v>0</v>
      </c>
      <c r="S2380">
        <v>34</v>
      </c>
      <c r="T2380">
        <v>0.5</v>
      </c>
    </row>
    <row r="2381" spans="1:23" x14ac:dyDescent="0.25">
      <c r="A2381" t="s">
        <v>1205</v>
      </c>
      <c r="C2381" t="s">
        <v>30</v>
      </c>
      <c r="E2381">
        <v>30</v>
      </c>
      <c r="F2381">
        <v>82.398349999999994</v>
      </c>
      <c r="G2381">
        <v>0.5</v>
      </c>
      <c r="H2381">
        <v>0</v>
      </c>
      <c r="I2381" t="s">
        <v>27</v>
      </c>
      <c r="J2381" t="s">
        <v>35</v>
      </c>
      <c r="K2381" t="s">
        <v>28</v>
      </c>
      <c r="L2381" t="s">
        <v>28</v>
      </c>
      <c r="M2381" t="s">
        <v>28</v>
      </c>
      <c r="N2381">
        <v>0</v>
      </c>
      <c r="O2381">
        <v>0</v>
      </c>
      <c r="P2381">
        <v>0.5</v>
      </c>
      <c r="Q2381">
        <v>0</v>
      </c>
      <c r="R2381">
        <v>0</v>
      </c>
      <c r="S2381">
        <v>33</v>
      </c>
      <c r="T2381">
        <v>0.5</v>
      </c>
      <c r="V2381">
        <v>69</v>
      </c>
      <c r="W2381">
        <v>178</v>
      </c>
    </row>
    <row r="2382" spans="1:23" x14ac:dyDescent="0.25">
      <c r="A2382" t="s">
        <v>893</v>
      </c>
      <c r="C2382" t="s">
        <v>26</v>
      </c>
      <c r="E2382">
        <v>28</v>
      </c>
      <c r="F2382">
        <v>63.310062000000002</v>
      </c>
      <c r="G2382">
        <v>0</v>
      </c>
      <c r="H2382">
        <v>0</v>
      </c>
      <c r="I2382" t="s">
        <v>34</v>
      </c>
      <c r="J2382" t="s">
        <v>28</v>
      </c>
      <c r="K2382" t="s">
        <v>28</v>
      </c>
      <c r="L2382" t="s">
        <v>28</v>
      </c>
      <c r="M2382" t="s">
        <v>28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33</v>
      </c>
      <c r="T2382">
        <v>0</v>
      </c>
      <c r="V2382">
        <v>66</v>
      </c>
      <c r="W2382">
        <v>124</v>
      </c>
    </row>
    <row r="2383" spans="1:23" x14ac:dyDescent="0.25">
      <c r="A2383" t="s">
        <v>190</v>
      </c>
      <c r="C2383" t="s">
        <v>26</v>
      </c>
      <c r="E2383">
        <v>30</v>
      </c>
      <c r="F2383">
        <v>60.402465999999997</v>
      </c>
      <c r="G2383">
        <v>0</v>
      </c>
      <c r="H2383">
        <v>0</v>
      </c>
      <c r="I2383" t="s">
        <v>34</v>
      </c>
      <c r="J2383" t="s">
        <v>28</v>
      </c>
      <c r="K2383" t="s">
        <v>28</v>
      </c>
      <c r="L2383" t="s">
        <v>28</v>
      </c>
      <c r="M2383" t="s">
        <v>28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34</v>
      </c>
      <c r="T2383">
        <v>0</v>
      </c>
      <c r="W2383">
        <v>112</v>
      </c>
    </row>
    <row r="2384" spans="1:23" x14ac:dyDescent="0.25">
      <c r="A2384" t="s">
        <v>190</v>
      </c>
      <c r="C2384" t="s">
        <v>26</v>
      </c>
      <c r="E2384">
        <v>29</v>
      </c>
      <c r="F2384">
        <v>60.402465999999997</v>
      </c>
      <c r="G2384">
        <v>0</v>
      </c>
      <c r="H2384">
        <v>0</v>
      </c>
      <c r="I2384" t="s">
        <v>34</v>
      </c>
      <c r="J2384" t="s">
        <v>28</v>
      </c>
      <c r="K2384" t="s">
        <v>28</v>
      </c>
      <c r="L2384" t="s">
        <v>28</v>
      </c>
      <c r="M2384" t="s">
        <v>28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34</v>
      </c>
      <c r="T2384">
        <v>0</v>
      </c>
      <c r="V2384">
        <v>62</v>
      </c>
      <c r="W2384">
        <v>110</v>
      </c>
    </row>
    <row r="2385" spans="1:23" x14ac:dyDescent="0.25">
      <c r="A2385" t="s">
        <v>190</v>
      </c>
      <c r="C2385" t="s">
        <v>26</v>
      </c>
      <c r="E2385">
        <v>28</v>
      </c>
      <c r="F2385">
        <v>60.402465999999997</v>
      </c>
      <c r="G2385">
        <v>0</v>
      </c>
      <c r="H2385">
        <v>0</v>
      </c>
      <c r="I2385" t="s">
        <v>34</v>
      </c>
      <c r="J2385" t="s">
        <v>132</v>
      </c>
      <c r="K2385" t="s">
        <v>28</v>
      </c>
      <c r="L2385" t="s">
        <v>28</v>
      </c>
      <c r="M2385" t="s">
        <v>28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34</v>
      </c>
      <c r="T2385">
        <v>0</v>
      </c>
      <c r="V2385">
        <v>61</v>
      </c>
      <c r="W2385">
        <v>102</v>
      </c>
    </row>
    <row r="2386" spans="1:23" x14ac:dyDescent="0.25">
      <c r="A2386" t="s">
        <v>190</v>
      </c>
      <c r="C2386" t="s">
        <v>26</v>
      </c>
      <c r="E2386">
        <v>30</v>
      </c>
      <c r="F2386">
        <v>60.402465999999997</v>
      </c>
      <c r="G2386">
        <v>0</v>
      </c>
      <c r="H2386">
        <v>0</v>
      </c>
      <c r="I2386" t="s">
        <v>34</v>
      </c>
      <c r="J2386" t="s">
        <v>132</v>
      </c>
      <c r="K2386" t="s">
        <v>28</v>
      </c>
      <c r="L2386" t="s">
        <v>28</v>
      </c>
      <c r="M2386" t="s">
        <v>28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34</v>
      </c>
      <c r="T2386">
        <v>0</v>
      </c>
    </row>
    <row r="2387" spans="1:23" x14ac:dyDescent="0.25">
      <c r="A2387" t="s">
        <v>190</v>
      </c>
      <c r="C2387" t="s">
        <v>26</v>
      </c>
      <c r="E2387">
        <v>30</v>
      </c>
      <c r="F2387">
        <v>60.402465999999997</v>
      </c>
      <c r="G2387">
        <v>0</v>
      </c>
      <c r="H2387">
        <v>0</v>
      </c>
      <c r="I2387" t="s">
        <v>34</v>
      </c>
      <c r="J2387" t="s">
        <v>28</v>
      </c>
      <c r="K2387" t="s">
        <v>28</v>
      </c>
      <c r="L2387" t="s">
        <v>28</v>
      </c>
      <c r="M2387" t="s">
        <v>28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34</v>
      </c>
      <c r="T2387">
        <v>0</v>
      </c>
      <c r="V2387">
        <v>61</v>
      </c>
      <c r="W2387">
        <v>105</v>
      </c>
    </row>
    <row r="2388" spans="1:23" x14ac:dyDescent="0.25">
      <c r="A2388" t="s">
        <v>190</v>
      </c>
      <c r="C2388" t="s">
        <v>26</v>
      </c>
      <c r="E2388">
        <v>29</v>
      </c>
      <c r="F2388">
        <v>60.402465999999997</v>
      </c>
      <c r="G2388">
        <v>0</v>
      </c>
      <c r="H2388">
        <v>0</v>
      </c>
      <c r="I2388" t="s">
        <v>34</v>
      </c>
      <c r="J2388" t="s">
        <v>28</v>
      </c>
      <c r="K2388" t="s">
        <v>28</v>
      </c>
      <c r="L2388" t="s">
        <v>28</v>
      </c>
      <c r="M2388" t="s">
        <v>28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34</v>
      </c>
      <c r="T2388">
        <v>0</v>
      </c>
      <c r="V2388">
        <v>61</v>
      </c>
      <c r="W2388">
        <v>109</v>
      </c>
    </row>
    <row r="2389" spans="1:23" x14ac:dyDescent="0.25">
      <c r="A2389" t="s">
        <v>190</v>
      </c>
      <c r="C2389" t="s">
        <v>26</v>
      </c>
      <c r="E2389">
        <v>30</v>
      </c>
      <c r="F2389">
        <v>60.402465999999997</v>
      </c>
      <c r="G2389">
        <v>0</v>
      </c>
      <c r="H2389">
        <v>0</v>
      </c>
      <c r="I2389" t="s">
        <v>34</v>
      </c>
      <c r="J2389" t="s">
        <v>28</v>
      </c>
      <c r="K2389" t="s">
        <v>28</v>
      </c>
      <c r="L2389" t="s">
        <v>28</v>
      </c>
      <c r="M2389" t="s">
        <v>28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34</v>
      </c>
      <c r="T2389">
        <v>0</v>
      </c>
      <c r="V2389">
        <v>62</v>
      </c>
      <c r="W2389">
        <v>100</v>
      </c>
    </row>
    <row r="2390" spans="1:23" x14ac:dyDescent="0.25">
      <c r="A2390" t="s">
        <v>190</v>
      </c>
      <c r="C2390" t="s">
        <v>26</v>
      </c>
      <c r="E2390">
        <v>28</v>
      </c>
      <c r="F2390">
        <v>60.402465999999997</v>
      </c>
      <c r="G2390">
        <v>0</v>
      </c>
      <c r="H2390">
        <v>0</v>
      </c>
      <c r="I2390" t="s">
        <v>34</v>
      </c>
      <c r="J2390" t="s">
        <v>28</v>
      </c>
      <c r="K2390" t="s">
        <v>28</v>
      </c>
      <c r="L2390" t="s">
        <v>28</v>
      </c>
      <c r="M2390" t="s">
        <v>28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34</v>
      </c>
      <c r="T2390">
        <v>0</v>
      </c>
    </row>
    <row r="2391" spans="1:23" x14ac:dyDescent="0.25">
      <c r="A2391" t="s">
        <v>548</v>
      </c>
      <c r="C2391" t="s">
        <v>30</v>
      </c>
      <c r="E2391">
        <v>24</v>
      </c>
      <c r="F2391">
        <v>65.837100000000007</v>
      </c>
      <c r="G2391">
        <v>0</v>
      </c>
      <c r="H2391">
        <v>0</v>
      </c>
      <c r="I2391" t="s">
        <v>34</v>
      </c>
      <c r="J2391" t="s">
        <v>28</v>
      </c>
      <c r="K2391" t="s">
        <v>28</v>
      </c>
      <c r="L2391" t="s">
        <v>28</v>
      </c>
      <c r="M2391" t="s">
        <v>28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23</v>
      </c>
      <c r="T2391">
        <v>0</v>
      </c>
      <c r="V2391">
        <v>68</v>
      </c>
      <c r="W2391">
        <v>216</v>
      </c>
    </row>
    <row r="2392" spans="1:23" x14ac:dyDescent="0.25">
      <c r="A2392" t="s">
        <v>548</v>
      </c>
      <c r="C2392" t="s">
        <v>30</v>
      </c>
      <c r="E2392">
        <v>26</v>
      </c>
      <c r="F2392">
        <v>65.837100000000007</v>
      </c>
      <c r="G2392">
        <v>0</v>
      </c>
      <c r="H2392">
        <v>0</v>
      </c>
      <c r="I2392" t="s">
        <v>34</v>
      </c>
      <c r="J2392" t="s">
        <v>28</v>
      </c>
      <c r="K2392" t="s">
        <v>28</v>
      </c>
      <c r="L2392" t="s">
        <v>28</v>
      </c>
      <c r="M2392" t="s">
        <v>28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23</v>
      </c>
      <c r="T2392">
        <v>0</v>
      </c>
      <c r="V2392">
        <v>68</v>
      </c>
      <c r="W2392">
        <v>208</v>
      </c>
    </row>
    <row r="2393" spans="1:23" x14ac:dyDescent="0.25">
      <c r="A2393" t="s">
        <v>548</v>
      </c>
      <c r="C2393" t="s">
        <v>30</v>
      </c>
      <c r="E2393">
        <v>26</v>
      </c>
      <c r="F2393">
        <v>65.837100000000007</v>
      </c>
      <c r="G2393">
        <v>0</v>
      </c>
      <c r="H2393">
        <v>0</v>
      </c>
      <c r="I2393" t="s">
        <v>34</v>
      </c>
      <c r="J2393" t="s">
        <v>28</v>
      </c>
      <c r="K2393" t="s">
        <v>28</v>
      </c>
      <c r="L2393" t="s">
        <v>28</v>
      </c>
      <c r="M2393" t="s">
        <v>28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23</v>
      </c>
      <c r="T2393">
        <v>0</v>
      </c>
      <c r="V2393">
        <v>67</v>
      </c>
      <c r="W2393">
        <v>215</v>
      </c>
    </row>
    <row r="2394" spans="1:23" x14ac:dyDescent="0.25">
      <c r="A2394" t="s">
        <v>548</v>
      </c>
      <c r="C2394" t="s">
        <v>30</v>
      </c>
      <c r="E2394">
        <v>21</v>
      </c>
      <c r="F2394">
        <v>65.837100000000007</v>
      </c>
      <c r="G2394">
        <v>0</v>
      </c>
      <c r="H2394">
        <v>0</v>
      </c>
      <c r="I2394" t="s">
        <v>34</v>
      </c>
      <c r="J2394" t="s">
        <v>28</v>
      </c>
      <c r="K2394" t="s">
        <v>28</v>
      </c>
      <c r="L2394" t="s">
        <v>28</v>
      </c>
      <c r="M2394" t="s">
        <v>28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23</v>
      </c>
      <c r="T2394">
        <v>0</v>
      </c>
      <c r="V2394">
        <v>67</v>
      </c>
      <c r="W2394">
        <v>196</v>
      </c>
    </row>
    <row r="2395" spans="1:23" x14ac:dyDescent="0.25">
      <c r="A2395" t="s">
        <v>515</v>
      </c>
      <c r="C2395" t="s">
        <v>30</v>
      </c>
      <c r="E2395">
        <v>26</v>
      </c>
      <c r="F2395">
        <v>74.042434999999998</v>
      </c>
      <c r="G2395">
        <v>0.5</v>
      </c>
      <c r="H2395">
        <v>0.5</v>
      </c>
      <c r="I2395" t="s">
        <v>27</v>
      </c>
      <c r="J2395" t="s">
        <v>28</v>
      </c>
      <c r="K2395" t="s">
        <v>28</v>
      </c>
      <c r="L2395" t="s">
        <v>28</v>
      </c>
      <c r="M2395" t="s">
        <v>28</v>
      </c>
      <c r="N2395">
        <v>0.5</v>
      </c>
      <c r="O2395">
        <v>0.5</v>
      </c>
      <c r="P2395">
        <v>1</v>
      </c>
      <c r="Q2395">
        <v>1</v>
      </c>
      <c r="R2395">
        <v>1</v>
      </c>
      <c r="S2395">
        <v>34</v>
      </c>
      <c r="T2395">
        <v>4.5</v>
      </c>
      <c r="V2395">
        <v>69</v>
      </c>
      <c r="W2395">
        <v>209</v>
      </c>
    </row>
    <row r="2396" spans="1:23" x14ac:dyDescent="0.25">
      <c r="A2396" t="s">
        <v>515</v>
      </c>
      <c r="C2396" t="s">
        <v>30</v>
      </c>
      <c r="E2396">
        <v>22</v>
      </c>
      <c r="F2396">
        <v>74.042434999999998</v>
      </c>
      <c r="G2396">
        <v>0.5</v>
      </c>
      <c r="H2396">
        <v>0.5</v>
      </c>
      <c r="I2396" t="s">
        <v>27</v>
      </c>
      <c r="J2396" t="s">
        <v>28</v>
      </c>
      <c r="K2396" t="s">
        <v>28</v>
      </c>
      <c r="L2396" t="s">
        <v>28</v>
      </c>
      <c r="M2396" t="s">
        <v>28</v>
      </c>
      <c r="N2396">
        <v>0.5</v>
      </c>
      <c r="O2396">
        <v>1</v>
      </c>
      <c r="P2396">
        <v>1</v>
      </c>
      <c r="Q2396">
        <v>0.5</v>
      </c>
      <c r="R2396">
        <v>0</v>
      </c>
      <c r="S2396">
        <v>34</v>
      </c>
      <c r="T2396">
        <v>3.5</v>
      </c>
      <c r="V2396">
        <v>70</v>
      </c>
      <c r="W2396">
        <v>213</v>
      </c>
    </row>
    <row r="2397" spans="1:23" x14ac:dyDescent="0.25">
      <c r="A2397" t="s">
        <v>515</v>
      </c>
      <c r="C2397" t="s">
        <v>30</v>
      </c>
      <c r="E2397">
        <v>23</v>
      </c>
      <c r="F2397">
        <v>74.042434999999998</v>
      </c>
      <c r="G2397">
        <v>1</v>
      </c>
      <c r="H2397">
        <v>1</v>
      </c>
      <c r="I2397" t="s">
        <v>27</v>
      </c>
      <c r="J2397" t="s">
        <v>28</v>
      </c>
      <c r="K2397" t="s">
        <v>28</v>
      </c>
      <c r="L2397" t="s">
        <v>28</v>
      </c>
      <c r="M2397" t="s">
        <v>28</v>
      </c>
      <c r="N2397">
        <v>1</v>
      </c>
      <c r="O2397">
        <v>0.5</v>
      </c>
      <c r="P2397">
        <v>1</v>
      </c>
      <c r="Q2397">
        <v>1</v>
      </c>
      <c r="R2397">
        <v>1</v>
      </c>
      <c r="S2397">
        <v>34</v>
      </c>
      <c r="T2397">
        <v>5.5</v>
      </c>
      <c r="V2397">
        <v>69</v>
      </c>
      <c r="W2397">
        <v>205</v>
      </c>
    </row>
    <row r="2398" spans="1:23" x14ac:dyDescent="0.25">
      <c r="A2398" t="s">
        <v>515</v>
      </c>
      <c r="C2398" t="s">
        <v>30</v>
      </c>
      <c r="E2398">
        <v>17</v>
      </c>
      <c r="F2398">
        <v>74.042434999999998</v>
      </c>
      <c r="G2398">
        <v>1</v>
      </c>
      <c r="H2398">
        <v>1</v>
      </c>
      <c r="I2398" t="s">
        <v>27</v>
      </c>
      <c r="J2398" t="s">
        <v>28</v>
      </c>
      <c r="K2398" t="s">
        <v>28</v>
      </c>
      <c r="L2398" t="s">
        <v>28</v>
      </c>
      <c r="M2398" t="s">
        <v>28</v>
      </c>
      <c r="N2398">
        <v>2</v>
      </c>
      <c r="O2398">
        <v>1</v>
      </c>
      <c r="P2398">
        <v>2</v>
      </c>
      <c r="Q2398">
        <v>2</v>
      </c>
      <c r="R2398">
        <v>1</v>
      </c>
      <c r="S2398">
        <v>34</v>
      </c>
      <c r="T2398">
        <v>9</v>
      </c>
      <c r="V2398">
        <v>70</v>
      </c>
      <c r="W2398">
        <v>229</v>
      </c>
    </row>
    <row r="2399" spans="1:23" x14ac:dyDescent="0.25">
      <c r="A2399" t="s">
        <v>515</v>
      </c>
      <c r="C2399" t="s">
        <v>30</v>
      </c>
      <c r="E2399">
        <v>12</v>
      </c>
      <c r="F2399">
        <v>74.042434999999998</v>
      </c>
      <c r="G2399">
        <v>2</v>
      </c>
      <c r="H2399">
        <v>2</v>
      </c>
      <c r="I2399" t="s">
        <v>27</v>
      </c>
      <c r="J2399" t="s">
        <v>28</v>
      </c>
      <c r="K2399" t="s">
        <v>28</v>
      </c>
      <c r="L2399" t="s">
        <v>28</v>
      </c>
      <c r="M2399" t="s">
        <v>28</v>
      </c>
      <c r="N2399">
        <v>2</v>
      </c>
      <c r="O2399">
        <v>2</v>
      </c>
      <c r="P2399">
        <v>2</v>
      </c>
      <c r="Q2399">
        <v>2</v>
      </c>
      <c r="R2399">
        <v>2</v>
      </c>
      <c r="S2399">
        <v>34</v>
      </c>
      <c r="T2399">
        <v>12</v>
      </c>
      <c r="V2399">
        <v>69</v>
      </c>
      <c r="W2399">
        <v>225</v>
      </c>
    </row>
    <row r="2400" spans="1:23" x14ac:dyDescent="0.25">
      <c r="A2400" t="s">
        <v>673</v>
      </c>
      <c r="C2400" t="s">
        <v>26</v>
      </c>
      <c r="E2400">
        <v>28</v>
      </c>
      <c r="F2400">
        <v>63.726215000000003</v>
      </c>
      <c r="G2400">
        <v>0</v>
      </c>
      <c r="H2400">
        <v>0</v>
      </c>
      <c r="I2400" t="s">
        <v>34</v>
      </c>
      <c r="J2400" t="s">
        <v>28</v>
      </c>
      <c r="K2400" t="s">
        <v>28</v>
      </c>
      <c r="L2400" t="s">
        <v>28</v>
      </c>
      <c r="M2400" t="s">
        <v>28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33</v>
      </c>
      <c r="T2400">
        <v>0</v>
      </c>
    </row>
    <row r="2401" spans="1:23" x14ac:dyDescent="0.25">
      <c r="A2401" t="s">
        <v>673</v>
      </c>
      <c r="C2401" t="s">
        <v>26</v>
      </c>
      <c r="E2401">
        <v>30</v>
      </c>
      <c r="F2401">
        <v>63.726215000000003</v>
      </c>
      <c r="G2401">
        <v>0</v>
      </c>
      <c r="H2401">
        <v>0</v>
      </c>
      <c r="I2401" t="s">
        <v>34</v>
      </c>
      <c r="J2401" t="s">
        <v>28</v>
      </c>
      <c r="K2401" t="s">
        <v>28</v>
      </c>
      <c r="L2401" t="s">
        <v>28</v>
      </c>
      <c r="M2401" t="s">
        <v>28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33</v>
      </c>
      <c r="T2401">
        <v>0</v>
      </c>
      <c r="V2401">
        <v>61</v>
      </c>
      <c r="W2401">
        <v>124</v>
      </c>
    </row>
    <row r="2402" spans="1:23" x14ac:dyDescent="0.25">
      <c r="A2402" t="s">
        <v>673</v>
      </c>
      <c r="C2402" t="s">
        <v>26</v>
      </c>
      <c r="E2402">
        <v>30</v>
      </c>
      <c r="F2402">
        <v>63.726215000000003</v>
      </c>
      <c r="G2402">
        <v>0</v>
      </c>
      <c r="H2402">
        <v>0</v>
      </c>
      <c r="I2402" t="s">
        <v>34</v>
      </c>
      <c r="J2402" t="s">
        <v>38</v>
      </c>
      <c r="K2402" t="s">
        <v>28</v>
      </c>
      <c r="L2402" t="s">
        <v>28</v>
      </c>
      <c r="M2402" t="s">
        <v>28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33</v>
      </c>
      <c r="T2402">
        <v>0</v>
      </c>
      <c r="V2402">
        <v>61</v>
      </c>
      <c r="W2402">
        <v>119</v>
      </c>
    </row>
    <row r="2403" spans="1:23" x14ac:dyDescent="0.25">
      <c r="A2403" t="s">
        <v>417</v>
      </c>
      <c r="C2403" t="s">
        <v>26</v>
      </c>
      <c r="E2403">
        <v>29</v>
      </c>
      <c r="F2403">
        <v>62.332650000000001</v>
      </c>
      <c r="G2403">
        <v>0</v>
      </c>
      <c r="H2403">
        <v>0</v>
      </c>
      <c r="I2403" t="s">
        <v>34</v>
      </c>
      <c r="J2403" t="s">
        <v>28</v>
      </c>
      <c r="K2403" t="s">
        <v>28</v>
      </c>
      <c r="L2403" t="s">
        <v>28</v>
      </c>
      <c r="M2403" t="s">
        <v>28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23</v>
      </c>
      <c r="T2403">
        <v>0</v>
      </c>
      <c r="W2403">
        <v>165</v>
      </c>
    </row>
    <row r="2404" spans="1:23" x14ac:dyDescent="0.25">
      <c r="A2404" t="s">
        <v>1167</v>
      </c>
      <c r="C2404" t="s">
        <v>30</v>
      </c>
      <c r="E2404">
        <v>21</v>
      </c>
      <c r="F2404">
        <v>87.835729999999998</v>
      </c>
      <c r="G2404">
        <v>1</v>
      </c>
      <c r="H2404">
        <v>1</v>
      </c>
      <c r="I2404" t="s">
        <v>27</v>
      </c>
      <c r="J2404" t="s">
        <v>41</v>
      </c>
      <c r="K2404" t="s">
        <v>28</v>
      </c>
      <c r="L2404" t="s">
        <v>28</v>
      </c>
      <c r="M2404" t="s">
        <v>28</v>
      </c>
      <c r="N2404">
        <v>1</v>
      </c>
      <c r="O2404">
        <v>1</v>
      </c>
      <c r="P2404">
        <v>1</v>
      </c>
      <c r="Q2404">
        <v>1</v>
      </c>
      <c r="R2404">
        <v>0</v>
      </c>
      <c r="S2404">
        <v>34</v>
      </c>
      <c r="T2404">
        <v>5</v>
      </c>
      <c r="V2404">
        <v>65</v>
      </c>
      <c r="W2404">
        <v>169</v>
      </c>
    </row>
    <row r="2405" spans="1:23" x14ac:dyDescent="0.25">
      <c r="A2405" t="s">
        <v>1065</v>
      </c>
      <c r="C2405" t="s">
        <v>30</v>
      </c>
      <c r="E2405">
        <v>28</v>
      </c>
      <c r="F2405">
        <v>68.911704999999998</v>
      </c>
      <c r="G2405">
        <v>0</v>
      </c>
      <c r="H2405">
        <v>0</v>
      </c>
      <c r="I2405" t="s">
        <v>34</v>
      </c>
      <c r="J2405" t="s">
        <v>28</v>
      </c>
      <c r="K2405" t="s">
        <v>28</v>
      </c>
      <c r="L2405" t="s">
        <v>28</v>
      </c>
      <c r="M2405" t="s">
        <v>28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33</v>
      </c>
      <c r="T2405">
        <v>0</v>
      </c>
      <c r="V2405">
        <v>69</v>
      </c>
      <c r="W2405">
        <v>185</v>
      </c>
    </row>
    <row r="2406" spans="1:23" x14ac:dyDescent="0.25">
      <c r="A2406" t="s">
        <v>1065</v>
      </c>
      <c r="C2406" t="s">
        <v>30</v>
      </c>
      <c r="E2406">
        <v>27</v>
      </c>
      <c r="F2406">
        <v>68.911704999999998</v>
      </c>
      <c r="G2406">
        <v>0</v>
      </c>
      <c r="H2406">
        <v>0</v>
      </c>
      <c r="I2406" t="s">
        <v>34</v>
      </c>
      <c r="J2406" t="s">
        <v>28</v>
      </c>
      <c r="K2406" t="s">
        <v>28</v>
      </c>
      <c r="L2406" t="s">
        <v>28</v>
      </c>
      <c r="M2406" t="s">
        <v>28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33</v>
      </c>
      <c r="T2406">
        <v>0</v>
      </c>
      <c r="V2406">
        <v>68</v>
      </c>
      <c r="W2406">
        <v>181</v>
      </c>
    </row>
    <row r="2407" spans="1:23" x14ac:dyDescent="0.25">
      <c r="A2407" t="s">
        <v>942</v>
      </c>
      <c r="C2407" t="s">
        <v>30</v>
      </c>
      <c r="E2407">
        <v>29</v>
      </c>
      <c r="F2407">
        <v>50.962353</v>
      </c>
      <c r="G2407">
        <v>0</v>
      </c>
      <c r="H2407">
        <v>0</v>
      </c>
      <c r="I2407" t="s">
        <v>34</v>
      </c>
      <c r="J2407" t="s">
        <v>28</v>
      </c>
      <c r="K2407" t="s">
        <v>28</v>
      </c>
      <c r="L2407" t="s">
        <v>28</v>
      </c>
      <c r="M2407" t="s">
        <v>28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33</v>
      </c>
      <c r="T2407">
        <v>0</v>
      </c>
      <c r="V2407">
        <v>67</v>
      </c>
      <c r="W2407">
        <v>200</v>
      </c>
    </row>
    <row r="2408" spans="1:23" x14ac:dyDescent="0.25">
      <c r="A2408" t="s">
        <v>942</v>
      </c>
      <c r="C2408" t="s">
        <v>30</v>
      </c>
      <c r="E2408">
        <v>30</v>
      </c>
      <c r="F2408">
        <v>50.962353</v>
      </c>
      <c r="G2408">
        <v>0</v>
      </c>
      <c r="H2408">
        <v>0</v>
      </c>
      <c r="I2408" t="s">
        <v>34</v>
      </c>
      <c r="J2408" t="s">
        <v>28</v>
      </c>
      <c r="K2408" t="s">
        <v>28</v>
      </c>
      <c r="L2408" t="s">
        <v>28</v>
      </c>
      <c r="M2408" t="s">
        <v>28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33</v>
      </c>
      <c r="T2408">
        <v>0</v>
      </c>
      <c r="V2408">
        <v>67</v>
      </c>
      <c r="W2408">
        <v>194</v>
      </c>
    </row>
    <row r="2409" spans="1:23" x14ac:dyDescent="0.25">
      <c r="A2409" t="s">
        <v>152</v>
      </c>
      <c r="C2409" t="s">
        <v>30</v>
      </c>
      <c r="E2409">
        <v>30</v>
      </c>
      <c r="F2409">
        <v>79.066389999999998</v>
      </c>
      <c r="G2409">
        <v>0</v>
      </c>
      <c r="H2409">
        <v>0</v>
      </c>
      <c r="I2409" t="s">
        <v>34</v>
      </c>
      <c r="J2409" t="s">
        <v>28</v>
      </c>
      <c r="K2409" t="s">
        <v>28</v>
      </c>
      <c r="L2409" t="s">
        <v>28</v>
      </c>
      <c r="M2409" t="s">
        <v>28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33</v>
      </c>
      <c r="T2409">
        <v>0</v>
      </c>
      <c r="W2409">
        <v>165</v>
      </c>
    </row>
    <row r="2410" spans="1:23" x14ac:dyDescent="0.25">
      <c r="A2410" t="s">
        <v>152</v>
      </c>
      <c r="C2410" t="s">
        <v>30</v>
      </c>
      <c r="E2410">
        <v>29</v>
      </c>
      <c r="F2410">
        <v>79.066389999999998</v>
      </c>
      <c r="G2410">
        <v>0</v>
      </c>
      <c r="H2410">
        <v>0</v>
      </c>
      <c r="I2410" t="s">
        <v>34</v>
      </c>
      <c r="J2410" t="s">
        <v>28</v>
      </c>
      <c r="K2410" t="s">
        <v>28</v>
      </c>
      <c r="L2410" t="s">
        <v>28</v>
      </c>
      <c r="M2410" t="s">
        <v>28</v>
      </c>
      <c r="N2410">
        <v>0</v>
      </c>
      <c r="O2410">
        <v>0.5</v>
      </c>
      <c r="P2410">
        <v>0</v>
      </c>
      <c r="Q2410">
        <v>0</v>
      </c>
      <c r="R2410">
        <v>0</v>
      </c>
      <c r="S2410">
        <v>33</v>
      </c>
      <c r="T2410">
        <v>0.5</v>
      </c>
      <c r="W2410">
        <v>167</v>
      </c>
    </row>
    <row r="2411" spans="1:23" x14ac:dyDescent="0.25">
      <c r="A2411" t="s">
        <v>152</v>
      </c>
      <c r="C2411" t="s">
        <v>30</v>
      </c>
      <c r="E2411">
        <v>27</v>
      </c>
      <c r="F2411">
        <v>79.066389999999998</v>
      </c>
      <c r="G2411">
        <v>0.5</v>
      </c>
      <c r="H2411">
        <v>0</v>
      </c>
      <c r="I2411" t="s">
        <v>52</v>
      </c>
      <c r="J2411" t="s">
        <v>28</v>
      </c>
      <c r="K2411" t="s">
        <v>28</v>
      </c>
      <c r="L2411" t="s">
        <v>28</v>
      </c>
      <c r="M2411" t="s">
        <v>28</v>
      </c>
      <c r="N2411">
        <v>0.5</v>
      </c>
      <c r="O2411">
        <v>0</v>
      </c>
      <c r="P2411">
        <v>0.5</v>
      </c>
      <c r="Q2411">
        <v>0</v>
      </c>
      <c r="R2411">
        <v>0</v>
      </c>
      <c r="S2411">
        <v>33</v>
      </c>
      <c r="T2411">
        <v>1</v>
      </c>
      <c r="W2411">
        <v>164</v>
      </c>
    </row>
    <row r="2412" spans="1:23" x14ac:dyDescent="0.25">
      <c r="A2412" t="s">
        <v>152</v>
      </c>
      <c r="C2412" t="s">
        <v>30</v>
      </c>
      <c r="E2412">
        <v>28</v>
      </c>
      <c r="F2412">
        <v>79.066389999999998</v>
      </c>
      <c r="G2412">
        <v>0.5</v>
      </c>
      <c r="H2412">
        <v>0</v>
      </c>
      <c r="I2412" t="s">
        <v>75</v>
      </c>
      <c r="J2412" t="s">
        <v>28</v>
      </c>
      <c r="K2412" t="s">
        <v>28</v>
      </c>
      <c r="L2412" t="s">
        <v>28</v>
      </c>
      <c r="M2412" t="s">
        <v>28</v>
      </c>
      <c r="N2412">
        <v>0</v>
      </c>
      <c r="O2412">
        <v>0</v>
      </c>
      <c r="P2412">
        <v>0.5</v>
      </c>
      <c r="Q2412">
        <v>0</v>
      </c>
      <c r="R2412">
        <v>0</v>
      </c>
      <c r="S2412">
        <v>33</v>
      </c>
      <c r="T2412">
        <v>0.5</v>
      </c>
      <c r="W2412">
        <v>166</v>
      </c>
    </row>
    <row r="2413" spans="1:23" x14ac:dyDescent="0.25">
      <c r="A2413" t="s">
        <v>152</v>
      </c>
      <c r="C2413" t="s">
        <v>30</v>
      </c>
      <c r="E2413">
        <v>28</v>
      </c>
      <c r="F2413">
        <v>79.066389999999998</v>
      </c>
      <c r="G2413">
        <v>0</v>
      </c>
      <c r="H2413">
        <v>0</v>
      </c>
      <c r="I2413" t="s">
        <v>34</v>
      </c>
      <c r="J2413" t="s">
        <v>28</v>
      </c>
      <c r="K2413" t="s">
        <v>28</v>
      </c>
      <c r="L2413" t="s">
        <v>28</v>
      </c>
      <c r="M2413" t="s">
        <v>28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33</v>
      </c>
      <c r="T2413">
        <v>0</v>
      </c>
      <c r="W2413">
        <v>166</v>
      </c>
    </row>
    <row r="2414" spans="1:23" x14ac:dyDescent="0.25">
      <c r="A2414" t="s">
        <v>152</v>
      </c>
      <c r="C2414" t="s">
        <v>30</v>
      </c>
      <c r="E2414">
        <v>30</v>
      </c>
      <c r="F2414">
        <v>79.066389999999998</v>
      </c>
      <c r="G2414">
        <v>0</v>
      </c>
      <c r="H2414">
        <v>0</v>
      </c>
      <c r="I2414" t="s">
        <v>34</v>
      </c>
      <c r="J2414" t="s">
        <v>28</v>
      </c>
      <c r="K2414" t="s">
        <v>28</v>
      </c>
      <c r="L2414" t="s">
        <v>28</v>
      </c>
      <c r="M2414" t="s">
        <v>28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33</v>
      </c>
      <c r="T2414">
        <v>0</v>
      </c>
      <c r="W2414">
        <v>167</v>
      </c>
    </row>
    <row r="2415" spans="1:23" x14ac:dyDescent="0.25">
      <c r="A2415" t="s">
        <v>152</v>
      </c>
      <c r="C2415" t="s">
        <v>30</v>
      </c>
      <c r="E2415">
        <v>27</v>
      </c>
      <c r="F2415">
        <v>79.066389999999998</v>
      </c>
      <c r="G2415">
        <v>0</v>
      </c>
      <c r="H2415">
        <v>0</v>
      </c>
      <c r="I2415" t="s">
        <v>34</v>
      </c>
      <c r="J2415" t="s">
        <v>35</v>
      </c>
      <c r="K2415" t="s">
        <v>42</v>
      </c>
      <c r="L2415" t="s">
        <v>28</v>
      </c>
      <c r="M2415" t="s">
        <v>28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33</v>
      </c>
      <c r="T2415">
        <v>0</v>
      </c>
      <c r="V2415">
        <v>67</v>
      </c>
      <c r="W2415">
        <v>163</v>
      </c>
    </row>
    <row r="2416" spans="1:23" x14ac:dyDescent="0.25">
      <c r="A2416" t="s">
        <v>152</v>
      </c>
      <c r="C2416" t="s">
        <v>30</v>
      </c>
      <c r="E2416">
        <v>28</v>
      </c>
      <c r="F2416">
        <v>79.066389999999998</v>
      </c>
      <c r="G2416">
        <v>0.5</v>
      </c>
      <c r="H2416">
        <v>0</v>
      </c>
      <c r="I2416" t="s">
        <v>27</v>
      </c>
      <c r="J2416" t="s">
        <v>28</v>
      </c>
      <c r="K2416" t="s">
        <v>28</v>
      </c>
      <c r="L2416" t="s">
        <v>28</v>
      </c>
      <c r="M2416" t="s">
        <v>28</v>
      </c>
      <c r="N2416">
        <v>0</v>
      </c>
      <c r="O2416">
        <v>0.5</v>
      </c>
      <c r="P2416">
        <v>0.5</v>
      </c>
      <c r="Q2416">
        <v>0.5</v>
      </c>
      <c r="R2416">
        <v>0</v>
      </c>
      <c r="S2416">
        <v>33</v>
      </c>
      <c r="T2416">
        <v>1.5</v>
      </c>
      <c r="V2416">
        <v>67</v>
      </c>
      <c r="W2416">
        <v>160</v>
      </c>
    </row>
    <row r="2417" spans="1:23" x14ac:dyDescent="0.25">
      <c r="A2417" t="s">
        <v>152</v>
      </c>
      <c r="C2417" t="s">
        <v>30</v>
      </c>
      <c r="E2417">
        <v>27</v>
      </c>
      <c r="F2417">
        <v>79.066389999999998</v>
      </c>
      <c r="G2417">
        <v>0.5</v>
      </c>
      <c r="H2417">
        <v>0</v>
      </c>
      <c r="I2417" t="s">
        <v>101</v>
      </c>
      <c r="J2417" t="s">
        <v>28</v>
      </c>
      <c r="K2417" t="s">
        <v>28</v>
      </c>
      <c r="L2417" t="s">
        <v>28</v>
      </c>
      <c r="M2417" t="s">
        <v>28</v>
      </c>
      <c r="N2417">
        <v>0.5</v>
      </c>
      <c r="O2417">
        <v>0.5</v>
      </c>
      <c r="P2417">
        <v>0.5</v>
      </c>
      <c r="Q2417">
        <v>0.5</v>
      </c>
      <c r="R2417">
        <v>0</v>
      </c>
      <c r="S2417">
        <v>33</v>
      </c>
      <c r="T2417">
        <v>2</v>
      </c>
      <c r="V2417">
        <v>67</v>
      </c>
      <c r="W2417">
        <v>160</v>
      </c>
    </row>
    <row r="2418" spans="1:23" x14ac:dyDescent="0.25">
      <c r="A2418" t="s">
        <v>152</v>
      </c>
      <c r="C2418" t="s">
        <v>30</v>
      </c>
      <c r="E2418">
        <v>28</v>
      </c>
      <c r="F2418">
        <v>79.066389999999998</v>
      </c>
      <c r="G2418">
        <v>0.5</v>
      </c>
      <c r="H2418">
        <v>1</v>
      </c>
      <c r="I2418" t="s">
        <v>179</v>
      </c>
      <c r="J2418" t="s">
        <v>28</v>
      </c>
      <c r="K2418" t="s">
        <v>28</v>
      </c>
      <c r="L2418" t="s">
        <v>28</v>
      </c>
      <c r="M2418" t="s">
        <v>28</v>
      </c>
      <c r="N2418">
        <v>0.5</v>
      </c>
      <c r="O2418">
        <v>0.5</v>
      </c>
      <c r="P2418">
        <v>0.5</v>
      </c>
      <c r="Q2418">
        <v>1</v>
      </c>
      <c r="R2418">
        <v>0</v>
      </c>
      <c r="S2418">
        <v>33</v>
      </c>
      <c r="T2418">
        <v>3.5</v>
      </c>
      <c r="V2418">
        <v>67</v>
      </c>
      <c r="W2418">
        <v>156</v>
      </c>
    </row>
    <row r="2419" spans="1:23" x14ac:dyDescent="0.25">
      <c r="A2419" t="s">
        <v>152</v>
      </c>
      <c r="C2419" t="s">
        <v>30</v>
      </c>
      <c r="E2419">
        <v>25</v>
      </c>
      <c r="F2419">
        <v>79.066389999999998</v>
      </c>
      <c r="G2419">
        <v>0.5</v>
      </c>
      <c r="H2419">
        <v>0.5</v>
      </c>
      <c r="I2419" t="s">
        <v>179</v>
      </c>
      <c r="J2419" t="s">
        <v>245</v>
      </c>
      <c r="K2419" t="s">
        <v>28</v>
      </c>
      <c r="L2419" t="s">
        <v>28</v>
      </c>
      <c r="M2419" t="s">
        <v>28</v>
      </c>
      <c r="N2419">
        <v>1</v>
      </c>
      <c r="O2419">
        <v>0.5</v>
      </c>
      <c r="P2419">
        <v>1</v>
      </c>
      <c r="Q2419">
        <v>0.5</v>
      </c>
      <c r="R2419">
        <v>0</v>
      </c>
      <c r="S2419">
        <v>33</v>
      </c>
      <c r="T2419">
        <v>3.5</v>
      </c>
      <c r="V2419">
        <v>67</v>
      </c>
      <c r="W2419">
        <v>146</v>
      </c>
    </row>
    <row r="2420" spans="1:23" x14ac:dyDescent="0.25">
      <c r="A2420" t="s">
        <v>152</v>
      </c>
      <c r="C2420" t="s">
        <v>30</v>
      </c>
      <c r="E2420">
        <v>24</v>
      </c>
      <c r="F2420">
        <v>79.066389999999998</v>
      </c>
      <c r="G2420">
        <v>1</v>
      </c>
      <c r="H2420">
        <v>1</v>
      </c>
      <c r="I2420" t="s">
        <v>327</v>
      </c>
      <c r="J2420" t="s">
        <v>28</v>
      </c>
      <c r="K2420" t="s">
        <v>28</v>
      </c>
      <c r="L2420" t="s">
        <v>28</v>
      </c>
      <c r="M2420" t="s">
        <v>28</v>
      </c>
      <c r="N2420">
        <v>1</v>
      </c>
      <c r="O2420">
        <v>0.5</v>
      </c>
      <c r="P2420">
        <v>1</v>
      </c>
      <c r="Q2420">
        <v>1</v>
      </c>
      <c r="R2420">
        <v>1</v>
      </c>
      <c r="S2420">
        <v>33</v>
      </c>
      <c r="T2420">
        <v>5.5</v>
      </c>
      <c r="V2420">
        <v>67</v>
      </c>
      <c r="W2420">
        <v>135</v>
      </c>
    </row>
    <row r="2421" spans="1:23" x14ac:dyDescent="0.25">
      <c r="A2421" t="s">
        <v>152</v>
      </c>
      <c r="C2421" t="s">
        <v>30</v>
      </c>
      <c r="F2421">
        <v>79.066389999999998</v>
      </c>
      <c r="G2421">
        <v>1</v>
      </c>
      <c r="H2421">
        <v>1</v>
      </c>
      <c r="I2421" t="s">
        <v>706</v>
      </c>
      <c r="J2421" t="s">
        <v>245</v>
      </c>
      <c r="K2421" t="s">
        <v>28</v>
      </c>
      <c r="L2421" t="s">
        <v>28</v>
      </c>
      <c r="M2421" t="s">
        <v>28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33</v>
      </c>
      <c r="T2421">
        <v>6</v>
      </c>
    </row>
    <row r="2422" spans="1:23" x14ac:dyDescent="0.25">
      <c r="A2422" t="s">
        <v>963</v>
      </c>
      <c r="C2422" t="s">
        <v>26</v>
      </c>
      <c r="E2422">
        <v>30</v>
      </c>
      <c r="F2422">
        <v>60.766598000000002</v>
      </c>
      <c r="G2422">
        <v>0</v>
      </c>
      <c r="H2422">
        <v>0</v>
      </c>
      <c r="I2422" t="s">
        <v>34</v>
      </c>
      <c r="J2422" t="s">
        <v>28</v>
      </c>
      <c r="K2422" t="s">
        <v>28</v>
      </c>
      <c r="L2422" t="s">
        <v>28</v>
      </c>
      <c r="M2422" t="s">
        <v>28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33</v>
      </c>
      <c r="T2422">
        <v>0</v>
      </c>
      <c r="V2422">
        <v>65</v>
      </c>
      <c r="W2422">
        <v>173</v>
      </c>
    </row>
    <row r="2423" spans="1:23" x14ac:dyDescent="0.25">
      <c r="A2423" t="s">
        <v>963</v>
      </c>
      <c r="C2423" t="s">
        <v>26</v>
      </c>
      <c r="E2423">
        <v>30</v>
      </c>
      <c r="F2423">
        <v>60.766598000000002</v>
      </c>
      <c r="G2423">
        <v>0</v>
      </c>
      <c r="H2423">
        <v>0</v>
      </c>
      <c r="I2423" t="s">
        <v>34</v>
      </c>
      <c r="J2423" t="s">
        <v>35</v>
      </c>
      <c r="K2423" t="s">
        <v>85</v>
      </c>
      <c r="L2423" t="s">
        <v>28</v>
      </c>
      <c r="M2423" t="s">
        <v>28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33</v>
      </c>
      <c r="T2423">
        <v>0</v>
      </c>
      <c r="V2423">
        <v>64</v>
      </c>
      <c r="W2423">
        <v>180</v>
      </c>
    </row>
    <row r="2424" spans="1:23" x14ac:dyDescent="0.25">
      <c r="A2424" t="s">
        <v>963</v>
      </c>
      <c r="C2424" t="s">
        <v>26</v>
      </c>
      <c r="E2424">
        <v>30</v>
      </c>
      <c r="F2424">
        <v>60.766598000000002</v>
      </c>
      <c r="G2424">
        <v>0</v>
      </c>
      <c r="H2424">
        <v>0</v>
      </c>
      <c r="I2424" t="s">
        <v>34</v>
      </c>
      <c r="J2424" t="s">
        <v>35</v>
      </c>
      <c r="K2424" t="s">
        <v>28</v>
      </c>
      <c r="L2424" t="s">
        <v>28</v>
      </c>
      <c r="M2424" t="s">
        <v>28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33</v>
      </c>
      <c r="T2424">
        <v>0</v>
      </c>
      <c r="V2424">
        <v>64</v>
      </c>
      <c r="W2424">
        <v>185</v>
      </c>
    </row>
    <row r="2425" spans="1:23" x14ac:dyDescent="0.25">
      <c r="A2425" t="s">
        <v>963</v>
      </c>
      <c r="C2425" t="s">
        <v>26</v>
      </c>
      <c r="E2425">
        <v>30</v>
      </c>
      <c r="F2425">
        <v>60.766598000000002</v>
      </c>
      <c r="G2425">
        <v>0</v>
      </c>
      <c r="H2425">
        <v>0</v>
      </c>
      <c r="I2425" t="s">
        <v>34</v>
      </c>
      <c r="J2425" t="s">
        <v>35</v>
      </c>
      <c r="K2425" t="s">
        <v>28</v>
      </c>
      <c r="L2425" t="s">
        <v>28</v>
      </c>
      <c r="M2425" t="s">
        <v>28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33</v>
      </c>
      <c r="T2425">
        <v>0</v>
      </c>
      <c r="V2425">
        <v>64</v>
      </c>
      <c r="W2425">
        <v>184</v>
      </c>
    </row>
    <row r="2426" spans="1:23" x14ac:dyDescent="0.25">
      <c r="A2426" t="s">
        <v>963</v>
      </c>
      <c r="C2426" t="s">
        <v>26</v>
      </c>
      <c r="E2426">
        <v>30</v>
      </c>
      <c r="F2426">
        <v>60.766598000000002</v>
      </c>
      <c r="G2426">
        <v>0</v>
      </c>
      <c r="H2426">
        <v>0</v>
      </c>
      <c r="I2426" t="s">
        <v>34</v>
      </c>
      <c r="J2426" t="s">
        <v>41</v>
      </c>
      <c r="K2426" t="s">
        <v>28</v>
      </c>
      <c r="L2426" t="s">
        <v>28</v>
      </c>
      <c r="M2426" t="s">
        <v>28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33</v>
      </c>
      <c r="T2426">
        <v>0</v>
      </c>
      <c r="V2426">
        <v>64</v>
      </c>
      <c r="W2426">
        <v>159</v>
      </c>
    </row>
    <row r="2427" spans="1:23" x14ac:dyDescent="0.25">
      <c r="A2427" t="s">
        <v>963</v>
      </c>
      <c r="C2427" t="s">
        <v>26</v>
      </c>
      <c r="E2427">
        <v>30</v>
      </c>
      <c r="F2427">
        <v>60.766598000000002</v>
      </c>
      <c r="G2427">
        <v>0</v>
      </c>
      <c r="H2427">
        <v>0</v>
      </c>
      <c r="I2427" t="s">
        <v>34</v>
      </c>
      <c r="J2427" t="s">
        <v>35</v>
      </c>
      <c r="K2427" t="s">
        <v>36</v>
      </c>
      <c r="L2427" t="s">
        <v>28</v>
      </c>
      <c r="M2427" t="s">
        <v>28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33</v>
      </c>
      <c r="T2427">
        <v>0</v>
      </c>
    </row>
    <row r="2428" spans="1:23" x14ac:dyDescent="0.25">
      <c r="A2428" t="s">
        <v>221</v>
      </c>
      <c r="C2428" t="s">
        <v>30</v>
      </c>
      <c r="E2428">
        <v>30</v>
      </c>
      <c r="F2428">
        <v>60.052019999999999</v>
      </c>
      <c r="G2428">
        <v>0</v>
      </c>
      <c r="H2428">
        <v>0</v>
      </c>
      <c r="I2428" t="s">
        <v>34</v>
      </c>
      <c r="J2428" t="s">
        <v>28</v>
      </c>
      <c r="K2428" t="s">
        <v>28</v>
      </c>
      <c r="L2428" t="s">
        <v>28</v>
      </c>
      <c r="M2428" t="s">
        <v>28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34</v>
      </c>
      <c r="T2428">
        <v>0</v>
      </c>
      <c r="V2428">
        <v>72</v>
      </c>
      <c r="W2428">
        <v>215</v>
      </c>
    </row>
    <row r="2429" spans="1:23" x14ac:dyDescent="0.25">
      <c r="A2429" t="s">
        <v>221</v>
      </c>
      <c r="C2429" t="s">
        <v>30</v>
      </c>
      <c r="E2429">
        <v>29</v>
      </c>
      <c r="F2429">
        <v>60.052019999999999</v>
      </c>
      <c r="G2429">
        <v>0</v>
      </c>
      <c r="H2429">
        <v>0</v>
      </c>
      <c r="I2429" t="s">
        <v>34</v>
      </c>
      <c r="J2429" t="s">
        <v>28</v>
      </c>
      <c r="K2429" t="s">
        <v>28</v>
      </c>
      <c r="L2429" t="s">
        <v>28</v>
      </c>
      <c r="M2429" t="s">
        <v>28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34</v>
      </c>
      <c r="T2429">
        <v>0</v>
      </c>
    </row>
    <row r="2430" spans="1:23" x14ac:dyDescent="0.25">
      <c r="A2430" t="s">
        <v>432</v>
      </c>
      <c r="C2430" t="s">
        <v>26</v>
      </c>
      <c r="E2430">
        <v>27</v>
      </c>
      <c r="F2430">
        <v>66.475009999999997</v>
      </c>
      <c r="G2430">
        <v>0.5</v>
      </c>
      <c r="H2430">
        <v>0</v>
      </c>
      <c r="I2430" t="s">
        <v>75</v>
      </c>
      <c r="J2430" t="s">
        <v>28</v>
      </c>
      <c r="K2430" t="s">
        <v>28</v>
      </c>
      <c r="L2430" t="s">
        <v>28</v>
      </c>
      <c r="M2430" t="s">
        <v>28</v>
      </c>
      <c r="N2430">
        <v>0</v>
      </c>
      <c r="O2430">
        <v>0</v>
      </c>
      <c r="P2430">
        <v>0.5</v>
      </c>
      <c r="Q2430">
        <v>0</v>
      </c>
      <c r="R2430">
        <v>0</v>
      </c>
      <c r="S2430">
        <v>33</v>
      </c>
      <c r="T2430">
        <v>0.5</v>
      </c>
      <c r="V2430">
        <v>62</v>
      </c>
      <c r="W2430">
        <v>180</v>
      </c>
    </row>
    <row r="2431" spans="1:23" x14ac:dyDescent="0.25">
      <c r="A2431" t="s">
        <v>432</v>
      </c>
      <c r="C2431" t="s">
        <v>26</v>
      </c>
      <c r="E2431">
        <v>29</v>
      </c>
      <c r="F2431">
        <v>66.475009999999997</v>
      </c>
      <c r="G2431">
        <v>0</v>
      </c>
      <c r="H2431">
        <v>0</v>
      </c>
      <c r="I2431" t="s">
        <v>34</v>
      </c>
      <c r="J2431" t="s">
        <v>28</v>
      </c>
      <c r="K2431" t="s">
        <v>28</v>
      </c>
      <c r="L2431" t="s">
        <v>28</v>
      </c>
      <c r="M2431" t="s">
        <v>28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33</v>
      </c>
      <c r="T2431">
        <v>0</v>
      </c>
      <c r="V2431">
        <v>63</v>
      </c>
      <c r="W2431">
        <v>177</v>
      </c>
    </row>
    <row r="2432" spans="1:23" x14ac:dyDescent="0.25">
      <c r="A2432" t="s">
        <v>432</v>
      </c>
      <c r="C2432" t="s">
        <v>26</v>
      </c>
      <c r="E2432">
        <v>29</v>
      </c>
      <c r="F2432">
        <v>66.475009999999997</v>
      </c>
      <c r="G2432">
        <v>0</v>
      </c>
      <c r="H2432">
        <v>0</v>
      </c>
      <c r="I2432" t="s">
        <v>34</v>
      </c>
      <c r="J2432" t="s">
        <v>28</v>
      </c>
      <c r="K2432" t="s">
        <v>28</v>
      </c>
      <c r="L2432" t="s">
        <v>28</v>
      </c>
      <c r="M2432" t="s">
        <v>28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33</v>
      </c>
      <c r="T2432">
        <v>0</v>
      </c>
      <c r="V2432">
        <v>62</v>
      </c>
      <c r="W2432">
        <v>166</v>
      </c>
    </row>
    <row r="2433" spans="1:23" x14ac:dyDescent="0.25">
      <c r="A2433" t="s">
        <v>432</v>
      </c>
      <c r="C2433" t="s">
        <v>26</v>
      </c>
      <c r="E2433">
        <v>28</v>
      </c>
      <c r="F2433">
        <v>66.475009999999997</v>
      </c>
      <c r="G2433">
        <v>0</v>
      </c>
      <c r="H2433">
        <v>0</v>
      </c>
      <c r="I2433" t="s">
        <v>34</v>
      </c>
      <c r="J2433" t="s">
        <v>28</v>
      </c>
      <c r="K2433" t="s">
        <v>28</v>
      </c>
      <c r="L2433" t="s">
        <v>28</v>
      </c>
      <c r="M2433" t="s">
        <v>28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33</v>
      </c>
      <c r="T2433">
        <v>0</v>
      </c>
      <c r="V2433">
        <v>61</v>
      </c>
      <c r="W2433">
        <v>180</v>
      </c>
    </row>
    <row r="2434" spans="1:23" x14ac:dyDescent="0.25">
      <c r="A2434" t="s">
        <v>432</v>
      </c>
      <c r="C2434" t="s">
        <v>26</v>
      </c>
      <c r="E2434">
        <v>29</v>
      </c>
      <c r="F2434">
        <v>66.475009999999997</v>
      </c>
      <c r="G2434">
        <v>0</v>
      </c>
      <c r="H2434">
        <v>0</v>
      </c>
      <c r="I2434" t="s">
        <v>34</v>
      </c>
      <c r="J2434" t="s">
        <v>28</v>
      </c>
      <c r="K2434" t="s">
        <v>28</v>
      </c>
      <c r="L2434" t="s">
        <v>28</v>
      </c>
      <c r="M2434" t="s">
        <v>28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33</v>
      </c>
      <c r="T2434">
        <v>0</v>
      </c>
      <c r="V2434">
        <v>62</v>
      </c>
      <c r="W2434">
        <v>177</v>
      </c>
    </row>
    <row r="2435" spans="1:23" x14ac:dyDescent="0.25">
      <c r="A2435" t="s">
        <v>432</v>
      </c>
      <c r="C2435" t="s">
        <v>26</v>
      </c>
      <c r="E2435">
        <v>29</v>
      </c>
      <c r="F2435">
        <v>66.475009999999997</v>
      </c>
      <c r="G2435">
        <v>0</v>
      </c>
      <c r="H2435">
        <v>0</v>
      </c>
      <c r="I2435" t="s">
        <v>34</v>
      </c>
      <c r="J2435" t="s">
        <v>28</v>
      </c>
      <c r="K2435" t="s">
        <v>28</v>
      </c>
      <c r="L2435" t="s">
        <v>28</v>
      </c>
      <c r="M2435" t="s">
        <v>28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33</v>
      </c>
      <c r="T2435">
        <v>0</v>
      </c>
      <c r="V2435">
        <v>62</v>
      </c>
      <c r="W2435">
        <v>174</v>
      </c>
    </row>
    <row r="2436" spans="1:23" x14ac:dyDescent="0.25">
      <c r="A2436" t="s">
        <v>432</v>
      </c>
      <c r="C2436" t="s">
        <v>26</v>
      </c>
      <c r="E2436">
        <v>29</v>
      </c>
      <c r="F2436">
        <v>66.475009999999997</v>
      </c>
      <c r="G2436">
        <v>0</v>
      </c>
      <c r="H2436">
        <v>0</v>
      </c>
      <c r="I2436" t="s">
        <v>34</v>
      </c>
      <c r="J2436" t="s">
        <v>28</v>
      </c>
      <c r="K2436" t="s">
        <v>28</v>
      </c>
      <c r="L2436" t="s">
        <v>28</v>
      </c>
      <c r="M2436" t="s">
        <v>28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33</v>
      </c>
      <c r="T2436">
        <v>0</v>
      </c>
      <c r="V2436">
        <v>62</v>
      </c>
      <c r="W2436">
        <v>170</v>
      </c>
    </row>
    <row r="2437" spans="1:23" x14ac:dyDescent="0.25">
      <c r="A2437" t="s">
        <v>432</v>
      </c>
      <c r="C2437" t="s">
        <v>26</v>
      </c>
      <c r="E2437">
        <v>27</v>
      </c>
      <c r="F2437">
        <v>66.475009999999997</v>
      </c>
      <c r="G2437">
        <v>0</v>
      </c>
      <c r="H2437">
        <v>0</v>
      </c>
      <c r="I2437" t="s">
        <v>34</v>
      </c>
      <c r="J2437" t="s">
        <v>28</v>
      </c>
      <c r="K2437" t="s">
        <v>28</v>
      </c>
      <c r="L2437" t="s">
        <v>28</v>
      </c>
      <c r="M2437" t="s">
        <v>28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33</v>
      </c>
      <c r="T2437">
        <v>0</v>
      </c>
      <c r="V2437">
        <v>62</v>
      </c>
      <c r="W2437">
        <v>177</v>
      </c>
    </row>
    <row r="2438" spans="1:23" x14ac:dyDescent="0.25">
      <c r="A2438" t="s">
        <v>1017</v>
      </c>
      <c r="C2438" t="s">
        <v>26</v>
      </c>
      <c r="E2438">
        <v>29</v>
      </c>
      <c r="F2438">
        <v>82.247770000000003</v>
      </c>
      <c r="G2438">
        <v>1</v>
      </c>
      <c r="H2438">
        <v>0.5</v>
      </c>
      <c r="I2438" t="s">
        <v>27</v>
      </c>
      <c r="J2438" t="s">
        <v>28</v>
      </c>
      <c r="K2438" t="s">
        <v>28</v>
      </c>
      <c r="L2438" t="s">
        <v>28</v>
      </c>
      <c r="M2438" t="s">
        <v>28</v>
      </c>
      <c r="N2438">
        <v>1</v>
      </c>
      <c r="O2438">
        <v>1</v>
      </c>
      <c r="P2438">
        <v>1</v>
      </c>
      <c r="Q2438">
        <v>0.5</v>
      </c>
      <c r="R2438">
        <v>0</v>
      </c>
      <c r="S2438">
        <v>34</v>
      </c>
      <c r="T2438">
        <v>4</v>
      </c>
      <c r="V2438">
        <v>65</v>
      </c>
      <c r="W2438">
        <v>180</v>
      </c>
    </row>
    <row r="2439" spans="1:23" x14ac:dyDescent="0.25">
      <c r="A2439" t="s">
        <v>1017</v>
      </c>
      <c r="C2439" t="s">
        <v>26</v>
      </c>
      <c r="E2439">
        <v>24</v>
      </c>
      <c r="F2439">
        <v>82.247770000000003</v>
      </c>
      <c r="G2439">
        <v>0.5</v>
      </c>
      <c r="H2439">
        <v>0.5</v>
      </c>
      <c r="I2439" t="s">
        <v>27</v>
      </c>
      <c r="J2439" t="s">
        <v>44</v>
      </c>
      <c r="K2439" t="s">
        <v>41</v>
      </c>
      <c r="L2439" t="s">
        <v>28</v>
      </c>
      <c r="M2439" t="s">
        <v>28</v>
      </c>
      <c r="N2439">
        <v>0.5</v>
      </c>
      <c r="O2439">
        <v>1</v>
      </c>
      <c r="P2439">
        <v>0.5</v>
      </c>
      <c r="Q2439">
        <v>0.5</v>
      </c>
      <c r="R2439">
        <v>0</v>
      </c>
      <c r="S2439">
        <v>34</v>
      </c>
      <c r="T2439">
        <v>3</v>
      </c>
      <c r="V2439">
        <v>63</v>
      </c>
      <c r="W2439">
        <v>180</v>
      </c>
    </row>
    <row r="2440" spans="1:23" x14ac:dyDescent="0.25">
      <c r="A2440" t="s">
        <v>1194</v>
      </c>
      <c r="C2440" t="s">
        <v>26</v>
      </c>
      <c r="E2440">
        <v>27</v>
      </c>
      <c r="F2440">
        <v>74.595479999999995</v>
      </c>
      <c r="G2440">
        <v>0</v>
      </c>
      <c r="H2440">
        <v>0</v>
      </c>
      <c r="I2440" t="s">
        <v>34</v>
      </c>
      <c r="J2440" t="s">
        <v>28</v>
      </c>
      <c r="K2440" t="s">
        <v>28</v>
      </c>
      <c r="L2440" t="s">
        <v>28</v>
      </c>
      <c r="M2440" t="s">
        <v>28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34</v>
      </c>
      <c r="T2440">
        <v>0</v>
      </c>
      <c r="V2440">
        <v>63</v>
      </c>
      <c r="W2440">
        <v>208</v>
      </c>
    </row>
    <row r="2441" spans="1:23" x14ac:dyDescent="0.25">
      <c r="A2441" t="s">
        <v>312</v>
      </c>
      <c r="C2441" t="s">
        <v>26</v>
      </c>
      <c r="E2441">
        <v>29</v>
      </c>
      <c r="F2441">
        <v>74.852844000000005</v>
      </c>
      <c r="G2441">
        <v>0</v>
      </c>
      <c r="H2441">
        <v>0</v>
      </c>
      <c r="I2441" t="s">
        <v>34</v>
      </c>
      <c r="J2441" t="s">
        <v>28</v>
      </c>
      <c r="K2441" t="s">
        <v>28</v>
      </c>
      <c r="L2441" t="s">
        <v>28</v>
      </c>
      <c r="M2441" t="s">
        <v>28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33</v>
      </c>
      <c r="T2441">
        <v>0</v>
      </c>
      <c r="V2441">
        <v>65</v>
      </c>
      <c r="W2441">
        <v>158</v>
      </c>
    </row>
    <row r="2442" spans="1:23" x14ac:dyDescent="0.25">
      <c r="A2442" t="s">
        <v>312</v>
      </c>
      <c r="C2442" t="s">
        <v>26</v>
      </c>
      <c r="E2442">
        <v>30</v>
      </c>
      <c r="F2442">
        <v>74.852844000000005</v>
      </c>
      <c r="G2442">
        <v>0</v>
      </c>
      <c r="H2442">
        <v>0</v>
      </c>
      <c r="I2442" t="s">
        <v>34</v>
      </c>
      <c r="J2442" t="s">
        <v>28</v>
      </c>
      <c r="K2442" t="s">
        <v>28</v>
      </c>
      <c r="L2442" t="s">
        <v>28</v>
      </c>
      <c r="M2442" t="s">
        <v>28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33</v>
      </c>
      <c r="T2442">
        <v>0</v>
      </c>
      <c r="V2442">
        <v>65</v>
      </c>
      <c r="W2442">
        <v>153</v>
      </c>
    </row>
    <row r="2443" spans="1:23" x14ac:dyDescent="0.25">
      <c r="A2443" t="s">
        <v>381</v>
      </c>
      <c r="C2443" t="s">
        <v>30</v>
      </c>
      <c r="E2443">
        <v>28</v>
      </c>
      <c r="F2443">
        <v>80.744699999999995</v>
      </c>
      <c r="G2443">
        <v>0</v>
      </c>
      <c r="H2443">
        <v>0</v>
      </c>
      <c r="I2443" t="s">
        <v>34</v>
      </c>
      <c r="J2443" t="s">
        <v>28</v>
      </c>
      <c r="K2443" t="s">
        <v>28</v>
      </c>
      <c r="L2443" t="s">
        <v>28</v>
      </c>
      <c r="M2443" t="s">
        <v>28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34</v>
      </c>
      <c r="T2443">
        <v>0</v>
      </c>
      <c r="W2443">
        <v>142</v>
      </c>
    </row>
    <row r="2444" spans="1:23" x14ac:dyDescent="0.25">
      <c r="A2444" t="s">
        <v>381</v>
      </c>
      <c r="C2444" t="s">
        <v>30</v>
      </c>
      <c r="E2444">
        <v>28</v>
      </c>
      <c r="F2444">
        <v>80.744699999999995</v>
      </c>
      <c r="G2444">
        <v>0</v>
      </c>
      <c r="H2444">
        <v>0</v>
      </c>
      <c r="I2444" t="s">
        <v>34</v>
      </c>
      <c r="J2444" t="s">
        <v>28</v>
      </c>
      <c r="K2444" t="s">
        <v>28</v>
      </c>
      <c r="L2444" t="s">
        <v>28</v>
      </c>
      <c r="M2444" t="s">
        <v>28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34</v>
      </c>
      <c r="T2444">
        <v>0</v>
      </c>
      <c r="W2444">
        <v>147</v>
      </c>
    </row>
    <row r="2445" spans="1:23" x14ac:dyDescent="0.25">
      <c r="A2445" t="s">
        <v>381</v>
      </c>
      <c r="C2445" t="s">
        <v>30</v>
      </c>
      <c r="E2445">
        <v>29</v>
      </c>
      <c r="F2445">
        <v>80.744699999999995</v>
      </c>
      <c r="G2445">
        <v>0</v>
      </c>
      <c r="H2445">
        <v>0</v>
      </c>
      <c r="I2445" t="s">
        <v>34</v>
      </c>
      <c r="J2445" t="s">
        <v>28</v>
      </c>
      <c r="K2445" t="s">
        <v>28</v>
      </c>
      <c r="L2445" t="s">
        <v>28</v>
      </c>
      <c r="M2445" t="s">
        <v>28</v>
      </c>
      <c r="N2445">
        <v>0</v>
      </c>
      <c r="O2445">
        <v>0.5</v>
      </c>
      <c r="P2445">
        <v>0</v>
      </c>
      <c r="Q2445">
        <v>0</v>
      </c>
      <c r="R2445">
        <v>0</v>
      </c>
      <c r="S2445">
        <v>34</v>
      </c>
      <c r="T2445">
        <v>0.5</v>
      </c>
      <c r="W2445">
        <v>147</v>
      </c>
    </row>
    <row r="2446" spans="1:23" x14ac:dyDescent="0.25">
      <c r="A2446" t="s">
        <v>381</v>
      </c>
      <c r="C2446" t="s">
        <v>30</v>
      </c>
      <c r="E2446">
        <v>25</v>
      </c>
      <c r="F2446">
        <v>80.744699999999995</v>
      </c>
      <c r="G2446">
        <v>0</v>
      </c>
      <c r="H2446">
        <v>0</v>
      </c>
      <c r="I2446" t="s">
        <v>34</v>
      </c>
      <c r="J2446" t="s">
        <v>28</v>
      </c>
      <c r="K2446" t="s">
        <v>28</v>
      </c>
      <c r="L2446" t="s">
        <v>28</v>
      </c>
      <c r="M2446" t="s">
        <v>28</v>
      </c>
      <c r="N2446">
        <v>0</v>
      </c>
      <c r="O2446">
        <v>0.5</v>
      </c>
      <c r="P2446">
        <v>0</v>
      </c>
      <c r="Q2446">
        <v>0</v>
      </c>
      <c r="R2446">
        <v>0</v>
      </c>
      <c r="S2446">
        <v>34</v>
      </c>
      <c r="T2446">
        <v>0.5</v>
      </c>
      <c r="V2446">
        <v>70</v>
      </c>
      <c r="W2446">
        <v>150</v>
      </c>
    </row>
    <row r="2447" spans="1:23" x14ac:dyDescent="0.25">
      <c r="A2447" t="s">
        <v>381</v>
      </c>
      <c r="C2447" t="s">
        <v>30</v>
      </c>
      <c r="E2447">
        <v>25</v>
      </c>
      <c r="F2447">
        <v>80.744699999999995</v>
      </c>
      <c r="G2447">
        <v>0</v>
      </c>
      <c r="H2447">
        <v>0</v>
      </c>
      <c r="I2447" t="s">
        <v>34</v>
      </c>
      <c r="J2447" t="s">
        <v>28</v>
      </c>
      <c r="K2447" t="s">
        <v>28</v>
      </c>
      <c r="L2447" t="s">
        <v>28</v>
      </c>
      <c r="M2447" t="s">
        <v>28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34</v>
      </c>
      <c r="T2447">
        <v>0</v>
      </c>
      <c r="V2447">
        <v>70</v>
      </c>
      <c r="W2447">
        <v>147</v>
      </c>
    </row>
    <row r="2448" spans="1:23" x14ac:dyDescent="0.25">
      <c r="A2448" t="s">
        <v>381</v>
      </c>
      <c r="C2448" t="s">
        <v>30</v>
      </c>
      <c r="E2448">
        <v>26</v>
      </c>
      <c r="F2448">
        <v>80.744699999999995</v>
      </c>
      <c r="G2448">
        <v>0</v>
      </c>
      <c r="H2448">
        <v>0</v>
      </c>
      <c r="I2448" t="s">
        <v>34</v>
      </c>
      <c r="J2448" t="s">
        <v>28</v>
      </c>
      <c r="K2448" t="s">
        <v>28</v>
      </c>
      <c r="L2448" t="s">
        <v>28</v>
      </c>
      <c r="M2448" t="s">
        <v>28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34</v>
      </c>
      <c r="T2448">
        <v>0</v>
      </c>
      <c r="V2448">
        <v>70</v>
      </c>
      <c r="W2448">
        <v>147</v>
      </c>
    </row>
    <row r="2449" spans="1:23" x14ac:dyDescent="0.25">
      <c r="A2449" t="s">
        <v>381</v>
      </c>
      <c r="C2449" t="s">
        <v>30</v>
      </c>
      <c r="E2449">
        <v>29</v>
      </c>
      <c r="F2449">
        <v>80.744699999999995</v>
      </c>
      <c r="G2449">
        <v>0</v>
      </c>
      <c r="H2449">
        <v>0</v>
      </c>
      <c r="I2449" t="s">
        <v>34</v>
      </c>
      <c r="J2449" t="s">
        <v>28</v>
      </c>
      <c r="K2449" t="s">
        <v>28</v>
      </c>
      <c r="L2449" t="s">
        <v>28</v>
      </c>
      <c r="M2449" t="s">
        <v>28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34</v>
      </c>
      <c r="T2449">
        <v>0</v>
      </c>
      <c r="V2449">
        <v>69</v>
      </c>
      <c r="W2449">
        <v>141</v>
      </c>
    </row>
    <row r="2450" spans="1:23" x14ac:dyDescent="0.25">
      <c r="A2450" t="s">
        <v>381</v>
      </c>
      <c r="C2450" t="s">
        <v>30</v>
      </c>
      <c r="E2450">
        <v>28</v>
      </c>
      <c r="F2450">
        <v>80.744699999999995</v>
      </c>
      <c r="G2450">
        <v>0</v>
      </c>
      <c r="H2450">
        <v>0</v>
      </c>
      <c r="I2450" t="s">
        <v>34</v>
      </c>
      <c r="J2450" t="s">
        <v>28</v>
      </c>
      <c r="K2450" t="s">
        <v>28</v>
      </c>
      <c r="L2450" t="s">
        <v>28</v>
      </c>
      <c r="M2450" t="s">
        <v>28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34</v>
      </c>
      <c r="T2450">
        <v>0</v>
      </c>
      <c r="V2450">
        <v>71</v>
      </c>
      <c r="W2450">
        <v>132</v>
      </c>
    </row>
    <row r="2451" spans="1:23" x14ac:dyDescent="0.25">
      <c r="A2451" t="s">
        <v>512</v>
      </c>
      <c r="C2451" t="s">
        <v>30</v>
      </c>
      <c r="E2451">
        <v>30</v>
      </c>
      <c r="F2451">
        <v>79.690619999999996</v>
      </c>
      <c r="G2451">
        <v>0</v>
      </c>
      <c r="H2451">
        <v>0</v>
      </c>
      <c r="I2451" t="s">
        <v>34</v>
      </c>
      <c r="J2451" t="s">
        <v>28</v>
      </c>
      <c r="K2451" t="s">
        <v>28</v>
      </c>
      <c r="L2451" t="s">
        <v>28</v>
      </c>
      <c r="M2451" t="s">
        <v>28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33</v>
      </c>
      <c r="T2451">
        <v>0</v>
      </c>
      <c r="V2451">
        <v>66</v>
      </c>
      <c r="W2451">
        <v>145</v>
      </c>
    </row>
    <row r="2452" spans="1:23" x14ac:dyDescent="0.25">
      <c r="A2452" t="s">
        <v>512</v>
      </c>
      <c r="C2452" t="s">
        <v>30</v>
      </c>
      <c r="E2452">
        <v>30</v>
      </c>
      <c r="F2452">
        <v>79.690619999999996</v>
      </c>
      <c r="G2452">
        <v>0</v>
      </c>
      <c r="H2452">
        <v>0</v>
      </c>
      <c r="I2452" t="s">
        <v>34</v>
      </c>
      <c r="J2452" t="s">
        <v>28</v>
      </c>
      <c r="K2452" t="s">
        <v>28</v>
      </c>
      <c r="L2452" t="s">
        <v>28</v>
      </c>
      <c r="M2452" t="s">
        <v>28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33</v>
      </c>
      <c r="T2452">
        <v>0</v>
      </c>
      <c r="V2452">
        <v>67</v>
      </c>
      <c r="W2452">
        <v>150</v>
      </c>
    </row>
    <row r="2453" spans="1:23" x14ac:dyDescent="0.25">
      <c r="A2453" t="s">
        <v>512</v>
      </c>
      <c r="C2453" t="s">
        <v>30</v>
      </c>
      <c r="E2453">
        <v>27</v>
      </c>
      <c r="F2453">
        <v>79.690619999999996</v>
      </c>
      <c r="G2453">
        <v>0</v>
      </c>
      <c r="H2453">
        <v>0</v>
      </c>
      <c r="I2453" t="s">
        <v>34</v>
      </c>
      <c r="J2453" t="s">
        <v>28</v>
      </c>
      <c r="K2453" t="s">
        <v>28</v>
      </c>
      <c r="L2453" t="s">
        <v>28</v>
      </c>
      <c r="M2453" t="s">
        <v>28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33</v>
      </c>
      <c r="T2453">
        <v>0</v>
      </c>
      <c r="V2453">
        <v>67</v>
      </c>
      <c r="W2453">
        <v>149</v>
      </c>
    </row>
    <row r="2454" spans="1:23" x14ac:dyDescent="0.25">
      <c r="A2454" t="s">
        <v>512</v>
      </c>
      <c r="C2454" t="s">
        <v>30</v>
      </c>
      <c r="E2454">
        <v>26</v>
      </c>
      <c r="F2454">
        <v>79.690619999999996</v>
      </c>
      <c r="G2454">
        <v>0.5</v>
      </c>
      <c r="H2454">
        <v>0</v>
      </c>
      <c r="I2454" t="s">
        <v>52</v>
      </c>
      <c r="J2454" t="s">
        <v>28</v>
      </c>
      <c r="K2454" t="s">
        <v>28</v>
      </c>
      <c r="L2454" t="s">
        <v>28</v>
      </c>
      <c r="M2454" t="s">
        <v>28</v>
      </c>
      <c r="N2454">
        <v>0</v>
      </c>
      <c r="O2454">
        <v>0</v>
      </c>
      <c r="P2454">
        <v>0.5</v>
      </c>
      <c r="Q2454">
        <v>0</v>
      </c>
      <c r="R2454">
        <v>0</v>
      </c>
      <c r="S2454">
        <v>33</v>
      </c>
      <c r="T2454">
        <v>0.5</v>
      </c>
      <c r="V2454">
        <v>66</v>
      </c>
      <c r="W2454">
        <v>148</v>
      </c>
    </row>
    <row r="2455" spans="1:23" x14ac:dyDescent="0.25">
      <c r="A2455" t="s">
        <v>512</v>
      </c>
      <c r="C2455" t="s">
        <v>30</v>
      </c>
      <c r="E2455">
        <v>29</v>
      </c>
      <c r="F2455">
        <v>79.690619999999996</v>
      </c>
      <c r="G2455">
        <v>0.5</v>
      </c>
      <c r="H2455">
        <v>0</v>
      </c>
      <c r="I2455" t="s">
        <v>52</v>
      </c>
      <c r="J2455" t="s">
        <v>28</v>
      </c>
      <c r="K2455" t="s">
        <v>28</v>
      </c>
      <c r="L2455" t="s">
        <v>28</v>
      </c>
      <c r="M2455" t="s">
        <v>28</v>
      </c>
      <c r="N2455">
        <v>0</v>
      </c>
      <c r="O2455">
        <v>0</v>
      </c>
      <c r="P2455">
        <v>0.5</v>
      </c>
      <c r="Q2455">
        <v>0</v>
      </c>
      <c r="R2455">
        <v>0</v>
      </c>
      <c r="S2455">
        <v>33</v>
      </c>
      <c r="T2455">
        <v>0.5</v>
      </c>
      <c r="V2455">
        <v>66</v>
      </c>
      <c r="W2455">
        <v>150</v>
      </c>
    </row>
    <row r="2456" spans="1:23" x14ac:dyDescent="0.25">
      <c r="A2456" t="s">
        <v>512</v>
      </c>
      <c r="C2456" t="s">
        <v>30</v>
      </c>
      <c r="E2456">
        <v>27</v>
      </c>
      <c r="F2456">
        <v>79.690619999999996</v>
      </c>
      <c r="G2456">
        <v>0.5</v>
      </c>
      <c r="H2456">
        <v>0</v>
      </c>
      <c r="I2456" t="s">
        <v>52</v>
      </c>
      <c r="J2456" t="s">
        <v>28</v>
      </c>
      <c r="K2456" t="s">
        <v>28</v>
      </c>
      <c r="L2456" t="s">
        <v>28</v>
      </c>
      <c r="M2456" t="s">
        <v>28</v>
      </c>
      <c r="N2456">
        <v>0.5</v>
      </c>
      <c r="O2456">
        <v>0.5</v>
      </c>
      <c r="P2456">
        <v>0.5</v>
      </c>
      <c r="Q2456">
        <v>0</v>
      </c>
      <c r="R2456">
        <v>0</v>
      </c>
      <c r="S2456">
        <v>33</v>
      </c>
      <c r="T2456">
        <v>1.5</v>
      </c>
      <c r="V2456">
        <v>66</v>
      </c>
      <c r="W2456">
        <v>147</v>
      </c>
    </row>
    <row r="2457" spans="1:23" x14ac:dyDescent="0.25">
      <c r="A2457" t="s">
        <v>512</v>
      </c>
      <c r="C2457" t="s">
        <v>30</v>
      </c>
      <c r="E2457">
        <v>26</v>
      </c>
      <c r="F2457">
        <v>79.690619999999996</v>
      </c>
      <c r="G2457">
        <v>0.5</v>
      </c>
      <c r="H2457">
        <v>0.5</v>
      </c>
      <c r="I2457" t="s">
        <v>27</v>
      </c>
      <c r="J2457" t="s">
        <v>44</v>
      </c>
      <c r="K2457" t="s">
        <v>28</v>
      </c>
      <c r="L2457" t="s">
        <v>28</v>
      </c>
      <c r="M2457" t="s">
        <v>28</v>
      </c>
      <c r="N2457">
        <v>0.5</v>
      </c>
      <c r="O2457">
        <v>0.5</v>
      </c>
      <c r="P2457">
        <v>1</v>
      </c>
      <c r="Q2457">
        <v>1</v>
      </c>
      <c r="R2457">
        <v>0</v>
      </c>
      <c r="S2457">
        <v>33</v>
      </c>
      <c r="T2457">
        <v>3.5</v>
      </c>
      <c r="V2457">
        <v>66</v>
      </c>
      <c r="W2457">
        <v>142</v>
      </c>
    </row>
    <row r="2458" spans="1:23" x14ac:dyDescent="0.25">
      <c r="A2458" t="s">
        <v>512</v>
      </c>
      <c r="C2458" t="s">
        <v>30</v>
      </c>
      <c r="E2458">
        <v>24</v>
      </c>
      <c r="F2458">
        <v>79.690619999999996</v>
      </c>
      <c r="G2458">
        <v>1</v>
      </c>
      <c r="H2458">
        <v>1</v>
      </c>
      <c r="I2458" t="s">
        <v>27</v>
      </c>
      <c r="J2458" t="s">
        <v>28</v>
      </c>
      <c r="K2458" t="s">
        <v>28</v>
      </c>
      <c r="L2458" t="s">
        <v>28</v>
      </c>
      <c r="M2458" t="s">
        <v>28</v>
      </c>
      <c r="N2458">
        <v>2</v>
      </c>
      <c r="O2458">
        <v>2</v>
      </c>
      <c r="P2458">
        <v>2</v>
      </c>
      <c r="Q2458">
        <v>1</v>
      </c>
      <c r="R2458">
        <v>1</v>
      </c>
      <c r="S2458">
        <v>33</v>
      </c>
      <c r="T2458">
        <v>9</v>
      </c>
      <c r="V2458">
        <v>66</v>
      </c>
      <c r="W2458">
        <v>146</v>
      </c>
    </row>
    <row r="2459" spans="1:23" x14ac:dyDescent="0.25">
      <c r="A2459" t="s">
        <v>512</v>
      </c>
      <c r="C2459" t="s">
        <v>30</v>
      </c>
      <c r="E2459">
        <v>23</v>
      </c>
      <c r="F2459">
        <v>79.690619999999996</v>
      </c>
      <c r="G2459">
        <v>1</v>
      </c>
      <c r="H2459">
        <v>2</v>
      </c>
      <c r="I2459" t="s">
        <v>27</v>
      </c>
      <c r="J2459" t="s">
        <v>28</v>
      </c>
      <c r="K2459" t="s">
        <v>28</v>
      </c>
      <c r="L2459" t="s">
        <v>28</v>
      </c>
      <c r="M2459" t="s">
        <v>28</v>
      </c>
      <c r="N2459">
        <v>2</v>
      </c>
      <c r="O2459">
        <v>1</v>
      </c>
      <c r="P2459">
        <v>1</v>
      </c>
      <c r="Q2459">
        <v>1</v>
      </c>
      <c r="R2459">
        <v>0</v>
      </c>
      <c r="S2459">
        <v>33</v>
      </c>
      <c r="T2459">
        <v>7</v>
      </c>
      <c r="V2459">
        <v>67</v>
      </c>
      <c r="W2459">
        <v>144</v>
      </c>
    </row>
    <row r="2460" spans="1:23" x14ac:dyDescent="0.25">
      <c r="A2460" t="s">
        <v>760</v>
      </c>
      <c r="C2460" t="s">
        <v>30</v>
      </c>
      <c r="E2460">
        <v>25</v>
      </c>
      <c r="F2460">
        <v>60.424365999999999</v>
      </c>
      <c r="G2460">
        <v>0.5</v>
      </c>
      <c r="H2460">
        <v>0.5</v>
      </c>
      <c r="I2460" t="s">
        <v>27</v>
      </c>
      <c r="J2460" t="s">
        <v>28</v>
      </c>
      <c r="K2460" t="s">
        <v>28</v>
      </c>
      <c r="L2460" t="s">
        <v>28</v>
      </c>
      <c r="M2460" t="s">
        <v>28</v>
      </c>
      <c r="N2460">
        <v>0.5</v>
      </c>
      <c r="O2460">
        <v>0.5</v>
      </c>
      <c r="P2460">
        <v>0.5</v>
      </c>
      <c r="Q2460">
        <v>0.5</v>
      </c>
      <c r="R2460">
        <v>0</v>
      </c>
      <c r="S2460">
        <v>23</v>
      </c>
      <c r="T2460">
        <v>2.5</v>
      </c>
      <c r="V2460">
        <v>67</v>
      </c>
      <c r="W2460">
        <v>174</v>
      </c>
    </row>
    <row r="2461" spans="1:23" x14ac:dyDescent="0.25">
      <c r="A2461" t="s">
        <v>760</v>
      </c>
      <c r="C2461" t="s">
        <v>30</v>
      </c>
      <c r="E2461">
        <v>28</v>
      </c>
      <c r="F2461">
        <v>60.424365999999999</v>
      </c>
      <c r="G2461">
        <v>0.5</v>
      </c>
      <c r="H2461">
        <v>0.5</v>
      </c>
      <c r="I2461" t="s">
        <v>40</v>
      </c>
      <c r="J2461" t="s">
        <v>411</v>
      </c>
      <c r="K2461" t="s">
        <v>42</v>
      </c>
      <c r="L2461" t="s">
        <v>28</v>
      </c>
      <c r="M2461" t="s">
        <v>28</v>
      </c>
      <c r="N2461">
        <v>0.5</v>
      </c>
      <c r="O2461">
        <v>0.5</v>
      </c>
      <c r="P2461">
        <v>0.5</v>
      </c>
      <c r="Q2461">
        <v>0.5</v>
      </c>
      <c r="R2461">
        <v>0.5</v>
      </c>
      <c r="S2461">
        <v>23</v>
      </c>
      <c r="T2461">
        <v>3</v>
      </c>
      <c r="V2461">
        <v>67</v>
      </c>
      <c r="W2461">
        <v>168</v>
      </c>
    </row>
    <row r="2462" spans="1:23" x14ac:dyDescent="0.25">
      <c r="A2462" t="s">
        <v>760</v>
      </c>
      <c r="C2462" t="s">
        <v>30</v>
      </c>
      <c r="E2462">
        <v>28</v>
      </c>
      <c r="F2462">
        <v>60.424365999999999</v>
      </c>
      <c r="G2462">
        <v>0.5</v>
      </c>
      <c r="H2462">
        <v>0.5</v>
      </c>
      <c r="I2462" t="s">
        <v>27</v>
      </c>
      <c r="J2462" t="s">
        <v>28</v>
      </c>
      <c r="K2462" t="s">
        <v>28</v>
      </c>
      <c r="L2462" t="s">
        <v>28</v>
      </c>
      <c r="M2462" t="s">
        <v>28</v>
      </c>
      <c r="N2462">
        <v>0.5</v>
      </c>
      <c r="O2462">
        <v>0.5</v>
      </c>
      <c r="P2462">
        <v>0.5</v>
      </c>
      <c r="Q2462">
        <v>0.5</v>
      </c>
      <c r="R2462">
        <v>1</v>
      </c>
      <c r="S2462">
        <v>23</v>
      </c>
      <c r="T2462">
        <v>3.5</v>
      </c>
      <c r="V2462">
        <v>66</v>
      </c>
      <c r="W2462">
        <v>166</v>
      </c>
    </row>
    <row r="2463" spans="1:23" x14ac:dyDescent="0.25">
      <c r="A2463" t="s">
        <v>760</v>
      </c>
      <c r="C2463" t="s">
        <v>30</v>
      </c>
      <c r="E2463">
        <v>25</v>
      </c>
      <c r="F2463">
        <v>60.424365999999999</v>
      </c>
      <c r="G2463">
        <v>1</v>
      </c>
      <c r="H2463">
        <v>1</v>
      </c>
      <c r="I2463" t="s">
        <v>27</v>
      </c>
      <c r="J2463" t="s">
        <v>28</v>
      </c>
      <c r="K2463" t="s">
        <v>28</v>
      </c>
      <c r="L2463" t="s">
        <v>28</v>
      </c>
      <c r="M2463" t="s">
        <v>28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23</v>
      </c>
      <c r="T2463">
        <v>6</v>
      </c>
      <c r="V2463">
        <v>67</v>
      </c>
      <c r="W2463">
        <v>164</v>
      </c>
    </row>
    <row r="2464" spans="1:23" x14ac:dyDescent="0.25">
      <c r="A2464" t="s">
        <v>760</v>
      </c>
      <c r="C2464" t="s">
        <v>30</v>
      </c>
      <c r="E2464">
        <v>23</v>
      </c>
      <c r="F2464">
        <v>60.424365999999999</v>
      </c>
      <c r="G2464">
        <v>1</v>
      </c>
      <c r="H2464">
        <v>1</v>
      </c>
      <c r="I2464" t="s">
        <v>27</v>
      </c>
      <c r="J2464" t="s">
        <v>35</v>
      </c>
      <c r="K2464" t="s">
        <v>28</v>
      </c>
      <c r="L2464" t="s">
        <v>28</v>
      </c>
      <c r="M2464" t="s">
        <v>28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23</v>
      </c>
      <c r="T2464">
        <v>6</v>
      </c>
      <c r="V2464">
        <v>66</v>
      </c>
      <c r="W2464">
        <v>162</v>
      </c>
    </row>
    <row r="2465" spans="1:23" x14ac:dyDescent="0.25">
      <c r="A2465" t="s">
        <v>760</v>
      </c>
      <c r="C2465" t="s">
        <v>30</v>
      </c>
      <c r="E2465">
        <v>19</v>
      </c>
      <c r="F2465">
        <v>60.424365999999999</v>
      </c>
      <c r="G2465">
        <v>2</v>
      </c>
      <c r="H2465">
        <v>2</v>
      </c>
      <c r="I2465" t="s">
        <v>27</v>
      </c>
      <c r="J2465" t="s">
        <v>28</v>
      </c>
      <c r="K2465" t="s">
        <v>28</v>
      </c>
      <c r="L2465" t="s">
        <v>28</v>
      </c>
      <c r="M2465" t="s">
        <v>28</v>
      </c>
      <c r="N2465">
        <v>2</v>
      </c>
      <c r="O2465">
        <v>1</v>
      </c>
      <c r="P2465">
        <v>1</v>
      </c>
      <c r="Q2465">
        <v>2</v>
      </c>
      <c r="R2465">
        <v>2</v>
      </c>
      <c r="S2465">
        <v>23</v>
      </c>
      <c r="T2465">
        <v>10</v>
      </c>
      <c r="V2465">
        <v>66</v>
      </c>
      <c r="W2465">
        <v>144</v>
      </c>
    </row>
    <row r="2466" spans="1:23" x14ac:dyDescent="0.25">
      <c r="A2466" t="s">
        <v>1038</v>
      </c>
      <c r="C2466" t="s">
        <v>30</v>
      </c>
      <c r="E2466">
        <v>30</v>
      </c>
      <c r="F2466">
        <v>69.122519999999994</v>
      </c>
      <c r="G2466">
        <v>0</v>
      </c>
      <c r="H2466">
        <v>0</v>
      </c>
      <c r="I2466" t="s">
        <v>34</v>
      </c>
      <c r="J2466" t="s">
        <v>28</v>
      </c>
      <c r="K2466" t="s">
        <v>28</v>
      </c>
      <c r="L2466" t="s">
        <v>28</v>
      </c>
      <c r="M2466" t="s">
        <v>28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34</v>
      </c>
      <c r="T2466">
        <v>0</v>
      </c>
      <c r="V2466">
        <v>72</v>
      </c>
      <c r="W2466">
        <v>211</v>
      </c>
    </row>
    <row r="2467" spans="1:23" x14ac:dyDescent="0.25">
      <c r="A2467" t="s">
        <v>1038</v>
      </c>
      <c r="C2467" t="s">
        <v>30</v>
      </c>
      <c r="E2467">
        <v>29</v>
      </c>
      <c r="F2467">
        <v>69.122519999999994</v>
      </c>
      <c r="G2467">
        <v>0</v>
      </c>
      <c r="H2467">
        <v>0</v>
      </c>
      <c r="I2467" t="s">
        <v>34</v>
      </c>
      <c r="J2467" t="s">
        <v>28</v>
      </c>
      <c r="K2467" t="s">
        <v>28</v>
      </c>
      <c r="L2467" t="s">
        <v>28</v>
      </c>
      <c r="M2467" t="s">
        <v>28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34</v>
      </c>
      <c r="T2467">
        <v>0</v>
      </c>
      <c r="V2467">
        <v>72</v>
      </c>
      <c r="W2467">
        <v>205</v>
      </c>
    </row>
    <row r="2468" spans="1:23" x14ac:dyDescent="0.25">
      <c r="A2468" t="s">
        <v>1038</v>
      </c>
      <c r="C2468" t="s">
        <v>30</v>
      </c>
      <c r="E2468">
        <v>30</v>
      </c>
      <c r="F2468">
        <v>69.122519999999994</v>
      </c>
      <c r="G2468">
        <v>0.5</v>
      </c>
      <c r="H2468">
        <v>0</v>
      </c>
      <c r="I2468" t="s">
        <v>27</v>
      </c>
      <c r="J2468" t="s">
        <v>42</v>
      </c>
      <c r="K2468" t="s">
        <v>28</v>
      </c>
      <c r="L2468" t="s">
        <v>28</v>
      </c>
      <c r="M2468" t="s">
        <v>28</v>
      </c>
      <c r="N2468">
        <v>0.5</v>
      </c>
      <c r="O2468">
        <v>0.5</v>
      </c>
      <c r="P2468">
        <v>0.5</v>
      </c>
      <c r="Q2468">
        <v>0.5</v>
      </c>
      <c r="R2468">
        <v>0</v>
      </c>
      <c r="S2468">
        <v>34</v>
      </c>
      <c r="T2468">
        <v>2</v>
      </c>
      <c r="V2468">
        <v>73</v>
      </c>
      <c r="W2468">
        <v>211</v>
      </c>
    </row>
    <row r="2469" spans="1:23" x14ac:dyDescent="0.25">
      <c r="A2469" t="s">
        <v>550</v>
      </c>
      <c r="C2469" t="s">
        <v>26</v>
      </c>
      <c r="E2469">
        <v>26</v>
      </c>
      <c r="F2469">
        <v>78.247770000000003</v>
      </c>
      <c r="G2469">
        <v>0.5</v>
      </c>
      <c r="H2469">
        <v>0</v>
      </c>
      <c r="I2469" t="s">
        <v>27</v>
      </c>
      <c r="J2469" t="s">
        <v>35</v>
      </c>
      <c r="K2469" t="s">
        <v>28</v>
      </c>
      <c r="L2469" t="s">
        <v>28</v>
      </c>
      <c r="M2469" t="s">
        <v>28</v>
      </c>
      <c r="N2469">
        <v>0.5</v>
      </c>
      <c r="O2469">
        <v>0.5</v>
      </c>
      <c r="P2469">
        <v>0.5</v>
      </c>
      <c r="Q2469">
        <v>0.5</v>
      </c>
      <c r="R2469">
        <v>0</v>
      </c>
      <c r="S2469">
        <v>34</v>
      </c>
      <c r="T2469">
        <v>2</v>
      </c>
      <c r="V2469">
        <v>62</v>
      </c>
      <c r="W2469">
        <v>145</v>
      </c>
    </row>
    <row r="2470" spans="1:23" x14ac:dyDescent="0.25">
      <c r="A2470" t="s">
        <v>550</v>
      </c>
      <c r="C2470" t="s">
        <v>26</v>
      </c>
      <c r="E2470">
        <v>26</v>
      </c>
      <c r="F2470">
        <v>78.247770000000003</v>
      </c>
      <c r="G2470">
        <v>0.5</v>
      </c>
      <c r="H2470">
        <v>0</v>
      </c>
      <c r="I2470" t="s">
        <v>27</v>
      </c>
      <c r="J2470" t="s">
        <v>35</v>
      </c>
      <c r="K2470" t="s">
        <v>28</v>
      </c>
      <c r="L2470" t="s">
        <v>28</v>
      </c>
      <c r="M2470" t="s">
        <v>28</v>
      </c>
      <c r="N2470">
        <v>0.5</v>
      </c>
      <c r="O2470">
        <v>0.5</v>
      </c>
      <c r="P2470">
        <v>0.5</v>
      </c>
      <c r="Q2470">
        <v>0.5</v>
      </c>
      <c r="R2470">
        <v>0</v>
      </c>
      <c r="S2470">
        <v>34</v>
      </c>
      <c r="T2470">
        <v>2</v>
      </c>
      <c r="V2470">
        <v>64</v>
      </c>
      <c r="W2470">
        <v>141</v>
      </c>
    </row>
    <row r="2471" spans="1:23" x14ac:dyDescent="0.25">
      <c r="A2471" t="s">
        <v>954</v>
      </c>
      <c r="C2471" t="s">
        <v>26</v>
      </c>
      <c r="E2471">
        <v>30</v>
      </c>
      <c r="F2471">
        <v>72.810400000000001</v>
      </c>
      <c r="G2471">
        <v>0</v>
      </c>
      <c r="H2471">
        <v>0</v>
      </c>
      <c r="I2471" t="s">
        <v>34</v>
      </c>
      <c r="J2471" t="s">
        <v>28</v>
      </c>
      <c r="K2471" t="s">
        <v>28</v>
      </c>
      <c r="L2471" t="s">
        <v>28</v>
      </c>
      <c r="M2471" t="s">
        <v>28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34</v>
      </c>
      <c r="T2471">
        <v>0</v>
      </c>
      <c r="V2471">
        <v>66</v>
      </c>
      <c r="W2471">
        <v>155</v>
      </c>
    </row>
    <row r="2472" spans="1:23" x14ac:dyDescent="0.25">
      <c r="A2472" t="s">
        <v>954</v>
      </c>
      <c r="C2472" t="s">
        <v>26</v>
      </c>
      <c r="E2472">
        <v>30</v>
      </c>
      <c r="F2472">
        <v>72.810400000000001</v>
      </c>
      <c r="G2472">
        <v>0.5</v>
      </c>
      <c r="H2472">
        <v>0.5</v>
      </c>
      <c r="I2472" t="s">
        <v>52</v>
      </c>
      <c r="J2472" t="s">
        <v>28</v>
      </c>
      <c r="K2472" t="s">
        <v>28</v>
      </c>
      <c r="L2472" t="s">
        <v>28</v>
      </c>
      <c r="M2472" t="s">
        <v>28</v>
      </c>
      <c r="N2472">
        <v>0.5</v>
      </c>
      <c r="O2472">
        <v>0.5</v>
      </c>
      <c r="P2472">
        <v>0.5</v>
      </c>
      <c r="Q2472">
        <v>0</v>
      </c>
      <c r="R2472">
        <v>0</v>
      </c>
      <c r="S2472">
        <v>34</v>
      </c>
      <c r="T2472">
        <v>2</v>
      </c>
      <c r="V2472">
        <v>66</v>
      </c>
      <c r="W2472">
        <v>163</v>
      </c>
    </row>
    <row r="2473" spans="1:23" x14ac:dyDescent="0.25">
      <c r="A2473" t="s">
        <v>769</v>
      </c>
      <c r="C2473" t="s">
        <v>26</v>
      </c>
      <c r="E2473">
        <v>28</v>
      </c>
      <c r="F2473">
        <v>71.400409999999994</v>
      </c>
      <c r="G2473">
        <v>0</v>
      </c>
      <c r="H2473">
        <v>0</v>
      </c>
      <c r="I2473" t="s">
        <v>34</v>
      </c>
      <c r="J2473" t="s">
        <v>28</v>
      </c>
      <c r="K2473" t="s">
        <v>28</v>
      </c>
      <c r="L2473" t="s">
        <v>28</v>
      </c>
      <c r="M2473" t="s">
        <v>28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34</v>
      </c>
      <c r="T2473">
        <v>0</v>
      </c>
      <c r="V2473">
        <v>62</v>
      </c>
      <c r="W2473">
        <v>184</v>
      </c>
    </row>
    <row r="2474" spans="1:23" x14ac:dyDescent="0.25">
      <c r="A2474" t="s">
        <v>769</v>
      </c>
      <c r="C2474" t="s">
        <v>26</v>
      </c>
      <c r="E2474">
        <v>27</v>
      </c>
      <c r="F2474">
        <v>71.400409999999994</v>
      </c>
      <c r="G2474">
        <v>0</v>
      </c>
      <c r="H2474">
        <v>0</v>
      </c>
      <c r="I2474" t="s">
        <v>34</v>
      </c>
      <c r="J2474" t="s">
        <v>28</v>
      </c>
      <c r="K2474" t="s">
        <v>28</v>
      </c>
      <c r="L2474" t="s">
        <v>28</v>
      </c>
      <c r="M2474" t="s">
        <v>28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34</v>
      </c>
      <c r="T2474">
        <v>0</v>
      </c>
      <c r="V2474">
        <v>61</v>
      </c>
      <c r="W2474">
        <v>178</v>
      </c>
    </row>
    <row r="2475" spans="1:23" x14ac:dyDescent="0.25">
      <c r="A2475" t="s">
        <v>769</v>
      </c>
      <c r="C2475" t="s">
        <v>26</v>
      </c>
      <c r="E2475">
        <v>30</v>
      </c>
      <c r="F2475">
        <v>71.400409999999994</v>
      </c>
      <c r="G2475">
        <v>0</v>
      </c>
      <c r="H2475">
        <v>0</v>
      </c>
      <c r="I2475" t="s">
        <v>34</v>
      </c>
      <c r="J2475" t="s">
        <v>42</v>
      </c>
      <c r="K2475" t="s">
        <v>28</v>
      </c>
      <c r="L2475" t="s">
        <v>28</v>
      </c>
      <c r="M2475" t="s">
        <v>28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34</v>
      </c>
      <c r="T2475">
        <v>0</v>
      </c>
      <c r="V2475">
        <v>62</v>
      </c>
      <c r="W2475">
        <v>172</v>
      </c>
    </row>
    <row r="2476" spans="1:23" x14ac:dyDescent="0.25">
      <c r="A2476" t="s">
        <v>769</v>
      </c>
      <c r="C2476" t="s">
        <v>26</v>
      </c>
      <c r="E2476">
        <v>29</v>
      </c>
      <c r="F2476">
        <v>71.400409999999994</v>
      </c>
      <c r="G2476">
        <v>0</v>
      </c>
      <c r="H2476">
        <v>0</v>
      </c>
      <c r="I2476" t="s">
        <v>34</v>
      </c>
      <c r="J2476" t="s">
        <v>80</v>
      </c>
      <c r="K2476" t="s">
        <v>28</v>
      </c>
      <c r="L2476" t="s">
        <v>28</v>
      </c>
      <c r="M2476" t="s">
        <v>28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34</v>
      </c>
      <c r="T2476">
        <v>0</v>
      </c>
      <c r="V2476">
        <v>62</v>
      </c>
      <c r="W2476">
        <v>172</v>
      </c>
    </row>
    <row r="2477" spans="1:23" x14ac:dyDescent="0.25">
      <c r="A2477" t="s">
        <v>769</v>
      </c>
      <c r="C2477" t="s">
        <v>26</v>
      </c>
      <c r="E2477">
        <v>28</v>
      </c>
      <c r="F2477">
        <v>71.400409999999994</v>
      </c>
      <c r="G2477">
        <v>0</v>
      </c>
      <c r="H2477">
        <v>0</v>
      </c>
      <c r="I2477" t="s">
        <v>34</v>
      </c>
      <c r="J2477" t="s">
        <v>28</v>
      </c>
      <c r="K2477" t="s">
        <v>28</v>
      </c>
      <c r="L2477" t="s">
        <v>28</v>
      </c>
      <c r="M2477" t="s">
        <v>28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34</v>
      </c>
      <c r="T2477">
        <v>0</v>
      </c>
      <c r="V2477">
        <v>62</v>
      </c>
      <c r="W2477">
        <v>165</v>
      </c>
    </row>
    <row r="2478" spans="1:23" x14ac:dyDescent="0.25">
      <c r="A2478" t="s">
        <v>769</v>
      </c>
      <c r="C2478" t="s">
        <v>26</v>
      </c>
      <c r="E2478">
        <v>30</v>
      </c>
      <c r="F2478">
        <v>71.400409999999994</v>
      </c>
      <c r="G2478">
        <v>0</v>
      </c>
      <c r="H2478">
        <v>0</v>
      </c>
      <c r="I2478" t="s">
        <v>34</v>
      </c>
      <c r="J2478" t="s">
        <v>28</v>
      </c>
      <c r="K2478" t="s">
        <v>28</v>
      </c>
      <c r="L2478" t="s">
        <v>28</v>
      </c>
      <c r="M2478" t="s">
        <v>28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34</v>
      </c>
      <c r="T2478">
        <v>0</v>
      </c>
      <c r="V2478">
        <v>62</v>
      </c>
      <c r="W2478">
        <v>179</v>
      </c>
    </row>
    <row r="2479" spans="1:23" x14ac:dyDescent="0.25">
      <c r="A2479" t="s">
        <v>1161</v>
      </c>
      <c r="C2479" t="s">
        <v>30</v>
      </c>
      <c r="E2479">
        <v>25</v>
      </c>
      <c r="F2479">
        <v>78.603700000000003</v>
      </c>
      <c r="G2479">
        <v>0.5</v>
      </c>
      <c r="H2479">
        <v>0.5</v>
      </c>
      <c r="I2479" t="s">
        <v>52</v>
      </c>
      <c r="J2479" t="s">
        <v>41</v>
      </c>
      <c r="K2479" t="s">
        <v>28</v>
      </c>
      <c r="L2479" t="s">
        <v>28</v>
      </c>
      <c r="M2479" t="s">
        <v>28</v>
      </c>
      <c r="N2479">
        <v>0.5</v>
      </c>
      <c r="O2479">
        <v>0.5</v>
      </c>
      <c r="P2479">
        <v>0.5</v>
      </c>
      <c r="Q2479">
        <v>0.5</v>
      </c>
      <c r="R2479">
        <v>0</v>
      </c>
      <c r="T2479">
        <v>2.5</v>
      </c>
      <c r="V2479">
        <v>71</v>
      </c>
      <c r="W2479">
        <v>179</v>
      </c>
    </row>
    <row r="2480" spans="1:23" x14ac:dyDescent="0.25">
      <c r="A2480" t="s">
        <v>299</v>
      </c>
      <c r="C2480" t="s">
        <v>30</v>
      </c>
      <c r="E2480">
        <v>30</v>
      </c>
      <c r="F2480">
        <v>68.594120000000004</v>
      </c>
      <c r="G2480">
        <v>0</v>
      </c>
      <c r="H2480">
        <v>0</v>
      </c>
      <c r="I2480" t="s">
        <v>34</v>
      </c>
      <c r="J2480" t="s">
        <v>28</v>
      </c>
      <c r="K2480" t="s">
        <v>28</v>
      </c>
      <c r="L2480" t="s">
        <v>28</v>
      </c>
      <c r="M2480" t="s">
        <v>28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33</v>
      </c>
      <c r="T2480">
        <v>0</v>
      </c>
      <c r="W2480">
        <v>194</v>
      </c>
    </row>
    <row r="2481" spans="1:23" x14ac:dyDescent="0.25">
      <c r="A2481" t="s">
        <v>299</v>
      </c>
      <c r="C2481" t="s">
        <v>30</v>
      </c>
      <c r="E2481">
        <v>29</v>
      </c>
      <c r="F2481">
        <v>68.594120000000004</v>
      </c>
      <c r="G2481">
        <v>0</v>
      </c>
      <c r="H2481">
        <v>0</v>
      </c>
      <c r="I2481" t="s">
        <v>34</v>
      </c>
      <c r="J2481" t="s">
        <v>28</v>
      </c>
      <c r="K2481" t="s">
        <v>28</v>
      </c>
      <c r="L2481" t="s">
        <v>28</v>
      </c>
      <c r="M2481" t="s">
        <v>28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33</v>
      </c>
      <c r="T2481">
        <v>0</v>
      </c>
    </row>
    <row r="2482" spans="1:23" x14ac:dyDescent="0.25">
      <c r="A2482" t="s">
        <v>299</v>
      </c>
      <c r="C2482" t="s">
        <v>30</v>
      </c>
      <c r="E2482">
        <v>28</v>
      </c>
      <c r="F2482">
        <v>68.594120000000004</v>
      </c>
      <c r="G2482">
        <v>0</v>
      </c>
      <c r="H2482">
        <v>0</v>
      </c>
      <c r="I2482" t="s">
        <v>34</v>
      </c>
      <c r="J2482" t="s">
        <v>35</v>
      </c>
      <c r="K2482" t="s">
        <v>28</v>
      </c>
      <c r="L2482" t="s">
        <v>28</v>
      </c>
      <c r="M2482" t="s">
        <v>28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33</v>
      </c>
      <c r="T2482">
        <v>0</v>
      </c>
      <c r="W2482">
        <v>191</v>
      </c>
    </row>
    <row r="2483" spans="1:23" x14ac:dyDescent="0.25">
      <c r="A2483" t="s">
        <v>299</v>
      </c>
      <c r="C2483" t="s">
        <v>30</v>
      </c>
      <c r="E2483">
        <v>28</v>
      </c>
      <c r="F2483">
        <v>68.594120000000004</v>
      </c>
      <c r="G2483">
        <v>0</v>
      </c>
      <c r="H2483">
        <v>0</v>
      </c>
      <c r="I2483" t="s">
        <v>34</v>
      </c>
      <c r="J2483" t="s">
        <v>28</v>
      </c>
      <c r="K2483" t="s">
        <v>28</v>
      </c>
      <c r="L2483" t="s">
        <v>28</v>
      </c>
      <c r="M2483" t="s">
        <v>28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33</v>
      </c>
      <c r="T2483">
        <v>0</v>
      </c>
      <c r="W2483">
        <v>193</v>
      </c>
    </row>
    <row r="2484" spans="1:23" x14ac:dyDescent="0.25">
      <c r="A2484" t="s">
        <v>299</v>
      </c>
      <c r="C2484" t="s">
        <v>30</v>
      </c>
      <c r="E2484">
        <v>30</v>
      </c>
      <c r="F2484">
        <v>68.594120000000004</v>
      </c>
      <c r="G2484">
        <v>0</v>
      </c>
      <c r="H2484">
        <v>0</v>
      </c>
      <c r="I2484" t="s">
        <v>34</v>
      </c>
      <c r="J2484" t="s">
        <v>28</v>
      </c>
      <c r="K2484" t="s">
        <v>28</v>
      </c>
      <c r="L2484" t="s">
        <v>28</v>
      </c>
      <c r="M2484" t="s">
        <v>28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33</v>
      </c>
      <c r="T2484">
        <v>0</v>
      </c>
      <c r="W2484">
        <v>192</v>
      </c>
    </row>
    <row r="2485" spans="1:23" x14ac:dyDescent="0.25">
      <c r="A2485" t="s">
        <v>299</v>
      </c>
      <c r="C2485" t="s">
        <v>30</v>
      </c>
      <c r="E2485">
        <v>29</v>
      </c>
      <c r="F2485">
        <v>68.594120000000004</v>
      </c>
      <c r="G2485">
        <v>0</v>
      </c>
      <c r="H2485">
        <v>0</v>
      </c>
      <c r="I2485" t="s">
        <v>34</v>
      </c>
      <c r="J2485" t="s">
        <v>28</v>
      </c>
      <c r="K2485" t="s">
        <v>28</v>
      </c>
      <c r="L2485" t="s">
        <v>28</v>
      </c>
      <c r="M2485" t="s">
        <v>28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33</v>
      </c>
      <c r="T2485">
        <v>0</v>
      </c>
      <c r="W2485">
        <v>191</v>
      </c>
    </row>
    <row r="2486" spans="1:23" x14ac:dyDescent="0.25">
      <c r="A2486" t="s">
        <v>299</v>
      </c>
      <c r="C2486" t="s">
        <v>30</v>
      </c>
      <c r="E2486">
        <v>30</v>
      </c>
      <c r="F2486">
        <v>68.594120000000004</v>
      </c>
      <c r="G2486">
        <v>0</v>
      </c>
      <c r="H2486">
        <v>0</v>
      </c>
      <c r="I2486" t="s">
        <v>34</v>
      </c>
      <c r="J2486" t="s">
        <v>28</v>
      </c>
      <c r="K2486" t="s">
        <v>28</v>
      </c>
      <c r="L2486" t="s">
        <v>28</v>
      </c>
      <c r="M2486" t="s">
        <v>28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33</v>
      </c>
      <c r="T2486">
        <v>0</v>
      </c>
      <c r="W2486">
        <v>188</v>
      </c>
    </row>
    <row r="2487" spans="1:23" x14ac:dyDescent="0.25">
      <c r="A2487" t="s">
        <v>299</v>
      </c>
      <c r="C2487" t="s">
        <v>30</v>
      </c>
      <c r="E2487">
        <v>29</v>
      </c>
      <c r="F2487">
        <v>68.594120000000004</v>
      </c>
      <c r="G2487">
        <v>0</v>
      </c>
      <c r="H2487">
        <v>0</v>
      </c>
      <c r="I2487" t="s">
        <v>34</v>
      </c>
      <c r="J2487" t="s">
        <v>28</v>
      </c>
      <c r="K2487" t="s">
        <v>28</v>
      </c>
      <c r="L2487" t="s">
        <v>28</v>
      </c>
      <c r="M2487" t="s">
        <v>28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33</v>
      </c>
      <c r="T2487">
        <v>0</v>
      </c>
      <c r="W2487">
        <v>189</v>
      </c>
    </row>
    <row r="2488" spans="1:23" x14ac:dyDescent="0.25">
      <c r="A2488" t="s">
        <v>299</v>
      </c>
      <c r="C2488" t="s">
        <v>30</v>
      </c>
      <c r="E2488">
        <v>29</v>
      </c>
      <c r="F2488">
        <v>68.594120000000004</v>
      </c>
      <c r="G2488">
        <v>0</v>
      </c>
      <c r="H2488">
        <v>0</v>
      </c>
      <c r="I2488" t="s">
        <v>34</v>
      </c>
      <c r="J2488" t="s">
        <v>245</v>
      </c>
      <c r="K2488" t="s">
        <v>28</v>
      </c>
      <c r="L2488" t="s">
        <v>28</v>
      </c>
      <c r="M2488" t="s">
        <v>28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33</v>
      </c>
      <c r="T2488">
        <v>0</v>
      </c>
      <c r="V2488">
        <v>71</v>
      </c>
      <c r="W2488">
        <v>193</v>
      </c>
    </row>
    <row r="2489" spans="1:23" x14ac:dyDescent="0.25">
      <c r="A2489" t="s">
        <v>299</v>
      </c>
      <c r="C2489" t="s">
        <v>30</v>
      </c>
      <c r="E2489">
        <v>27</v>
      </c>
      <c r="F2489">
        <v>68.594120000000004</v>
      </c>
      <c r="G2489">
        <v>0</v>
      </c>
      <c r="H2489">
        <v>0</v>
      </c>
      <c r="I2489" t="s">
        <v>34</v>
      </c>
      <c r="J2489" t="s">
        <v>28</v>
      </c>
      <c r="K2489" t="s">
        <v>28</v>
      </c>
      <c r="L2489" t="s">
        <v>28</v>
      </c>
      <c r="M2489" t="s">
        <v>28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33</v>
      </c>
      <c r="T2489">
        <v>0</v>
      </c>
      <c r="V2489">
        <v>70</v>
      </c>
      <c r="W2489">
        <v>190</v>
      </c>
    </row>
    <row r="2490" spans="1:23" x14ac:dyDescent="0.25">
      <c r="A2490" t="s">
        <v>299</v>
      </c>
      <c r="C2490" t="s">
        <v>30</v>
      </c>
      <c r="E2490">
        <v>28</v>
      </c>
      <c r="F2490">
        <v>68.594120000000004</v>
      </c>
      <c r="G2490">
        <v>0</v>
      </c>
      <c r="H2490">
        <v>0</v>
      </c>
      <c r="I2490" t="s">
        <v>34</v>
      </c>
      <c r="J2490" t="s">
        <v>28</v>
      </c>
      <c r="K2490" t="s">
        <v>28</v>
      </c>
      <c r="L2490" t="s">
        <v>28</v>
      </c>
      <c r="M2490" t="s">
        <v>28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33</v>
      </c>
      <c r="T2490">
        <v>0</v>
      </c>
      <c r="V2490">
        <v>70</v>
      </c>
      <c r="W2490">
        <v>172</v>
      </c>
    </row>
    <row r="2491" spans="1:23" x14ac:dyDescent="0.25">
      <c r="A2491" t="s">
        <v>299</v>
      </c>
      <c r="C2491" t="s">
        <v>30</v>
      </c>
      <c r="E2491">
        <v>28</v>
      </c>
      <c r="F2491">
        <v>68.594120000000004</v>
      </c>
      <c r="G2491">
        <v>0</v>
      </c>
      <c r="H2491">
        <v>0</v>
      </c>
      <c r="I2491" t="s">
        <v>34</v>
      </c>
      <c r="J2491" t="s">
        <v>28</v>
      </c>
      <c r="K2491" t="s">
        <v>28</v>
      </c>
      <c r="L2491" t="s">
        <v>28</v>
      </c>
      <c r="M2491" t="s">
        <v>28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33</v>
      </c>
      <c r="T2491">
        <v>0</v>
      </c>
      <c r="V2491">
        <v>70</v>
      </c>
      <c r="W2491">
        <v>192</v>
      </c>
    </row>
    <row r="2492" spans="1:23" x14ac:dyDescent="0.25">
      <c r="A2492" t="s">
        <v>299</v>
      </c>
      <c r="C2492" t="s">
        <v>30</v>
      </c>
      <c r="E2492">
        <v>24</v>
      </c>
      <c r="F2492">
        <v>68.594120000000004</v>
      </c>
      <c r="G2492">
        <v>0.5</v>
      </c>
      <c r="H2492">
        <v>0</v>
      </c>
      <c r="I2492" t="s">
        <v>52</v>
      </c>
      <c r="J2492" t="s">
        <v>28</v>
      </c>
      <c r="K2492" t="s">
        <v>28</v>
      </c>
      <c r="L2492" t="s">
        <v>28</v>
      </c>
      <c r="M2492" t="s">
        <v>28</v>
      </c>
      <c r="N2492">
        <v>0</v>
      </c>
      <c r="O2492">
        <v>0</v>
      </c>
      <c r="P2492">
        <v>0.5</v>
      </c>
      <c r="Q2492">
        <v>0.5</v>
      </c>
      <c r="R2492">
        <v>0</v>
      </c>
      <c r="S2492">
        <v>33</v>
      </c>
      <c r="T2492">
        <v>1</v>
      </c>
      <c r="V2492">
        <v>70</v>
      </c>
      <c r="W2492">
        <v>188</v>
      </c>
    </row>
    <row r="2493" spans="1:23" x14ac:dyDescent="0.25">
      <c r="A2493" t="s">
        <v>299</v>
      </c>
      <c r="C2493" t="s">
        <v>30</v>
      </c>
      <c r="E2493">
        <v>30</v>
      </c>
      <c r="F2493">
        <v>68.594120000000004</v>
      </c>
      <c r="G2493">
        <v>0.5</v>
      </c>
      <c r="H2493">
        <v>0</v>
      </c>
      <c r="I2493" t="s">
        <v>52</v>
      </c>
      <c r="J2493" t="s">
        <v>28</v>
      </c>
      <c r="K2493" t="s">
        <v>28</v>
      </c>
      <c r="L2493" t="s">
        <v>28</v>
      </c>
      <c r="M2493" t="s">
        <v>28</v>
      </c>
      <c r="N2493">
        <v>0</v>
      </c>
      <c r="O2493">
        <v>0</v>
      </c>
      <c r="P2493">
        <v>0.5</v>
      </c>
      <c r="Q2493">
        <v>0.5</v>
      </c>
      <c r="R2493">
        <v>0</v>
      </c>
      <c r="S2493">
        <v>33</v>
      </c>
      <c r="T2493">
        <v>1</v>
      </c>
      <c r="V2493">
        <v>70</v>
      </c>
      <c r="W2493">
        <v>180</v>
      </c>
    </row>
    <row r="2494" spans="1:23" x14ac:dyDescent="0.25">
      <c r="A2494" t="s">
        <v>299</v>
      </c>
      <c r="C2494" t="s">
        <v>30</v>
      </c>
      <c r="E2494">
        <v>25</v>
      </c>
      <c r="F2494">
        <v>68.594120000000004</v>
      </c>
      <c r="G2494">
        <v>0.5</v>
      </c>
      <c r="H2494">
        <v>0.5</v>
      </c>
      <c r="I2494" t="s">
        <v>27</v>
      </c>
      <c r="J2494" t="s">
        <v>28</v>
      </c>
      <c r="K2494" t="s">
        <v>28</v>
      </c>
      <c r="L2494" t="s">
        <v>28</v>
      </c>
      <c r="M2494" t="s">
        <v>28</v>
      </c>
      <c r="N2494">
        <v>0.5</v>
      </c>
      <c r="O2494">
        <v>0.5</v>
      </c>
      <c r="P2494">
        <v>0.5</v>
      </c>
      <c r="Q2494">
        <v>0.5</v>
      </c>
      <c r="R2494">
        <v>0</v>
      </c>
      <c r="S2494">
        <v>33</v>
      </c>
      <c r="T2494">
        <v>2.5</v>
      </c>
      <c r="V2494">
        <v>70</v>
      </c>
      <c r="W2494">
        <v>197</v>
      </c>
    </row>
    <row r="2495" spans="1:23" x14ac:dyDescent="0.25">
      <c r="A2495" t="s">
        <v>299</v>
      </c>
      <c r="C2495" t="s">
        <v>30</v>
      </c>
      <c r="E2495">
        <v>21</v>
      </c>
      <c r="F2495">
        <v>68.594120000000004</v>
      </c>
      <c r="G2495">
        <v>1</v>
      </c>
      <c r="H2495">
        <v>1</v>
      </c>
      <c r="I2495" t="s">
        <v>27</v>
      </c>
      <c r="J2495" t="s">
        <v>28</v>
      </c>
      <c r="K2495" t="s">
        <v>28</v>
      </c>
      <c r="L2495" t="s">
        <v>28</v>
      </c>
      <c r="M2495" t="s">
        <v>28</v>
      </c>
      <c r="N2495">
        <v>1</v>
      </c>
      <c r="O2495">
        <v>1</v>
      </c>
      <c r="P2495">
        <v>2</v>
      </c>
      <c r="Q2495">
        <v>1</v>
      </c>
      <c r="R2495">
        <v>0</v>
      </c>
      <c r="S2495">
        <v>33</v>
      </c>
      <c r="T2495">
        <v>6</v>
      </c>
      <c r="V2495">
        <v>70</v>
      </c>
      <c r="W2495">
        <v>194</v>
      </c>
    </row>
    <row r="2496" spans="1:23" x14ac:dyDescent="0.25">
      <c r="A2496" t="s">
        <v>299</v>
      </c>
      <c r="C2496" t="s">
        <v>30</v>
      </c>
      <c r="E2496">
        <v>18</v>
      </c>
      <c r="F2496">
        <v>68.594120000000004</v>
      </c>
      <c r="G2496">
        <v>1</v>
      </c>
      <c r="H2496">
        <v>1</v>
      </c>
      <c r="I2496" t="s">
        <v>27</v>
      </c>
      <c r="J2496" t="s">
        <v>28</v>
      </c>
      <c r="K2496" t="s">
        <v>28</v>
      </c>
      <c r="L2496" t="s">
        <v>28</v>
      </c>
      <c r="M2496" t="s">
        <v>28</v>
      </c>
      <c r="N2496">
        <v>1</v>
      </c>
      <c r="O2496">
        <v>1</v>
      </c>
      <c r="P2496">
        <v>2</v>
      </c>
      <c r="Q2496">
        <v>1</v>
      </c>
      <c r="R2496">
        <v>1</v>
      </c>
      <c r="S2496">
        <v>33</v>
      </c>
      <c r="T2496">
        <v>7</v>
      </c>
      <c r="V2496">
        <v>69</v>
      </c>
      <c r="W2496">
        <v>200</v>
      </c>
    </row>
    <row r="2497" spans="1:23" x14ac:dyDescent="0.25">
      <c r="A2497" t="s">
        <v>299</v>
      </c>
      <c r="C2497" t="s">
        <v>30</v>
      </c>
      <c r="E2497">
        <v>14</v>
      </c>
      <c r="F2497">
        <v>68.594120000000004</v>
      </c>
      <c r="G2497">
        <v>2</v>
      </c>
      <c r="H2497">
        <v>2</v>
      </c>
      <c r="I2497" t="s">
        <v>27</v>
      </c>
      <c r="J2497" t="s">
        <v>28</v>
      </c>
      <c r="K2497" t="s">
        <v>28</v>
      </c>
      <c r="L2497" t="s">
        <v>28</v>
      </c>
      <c r="M2497" t="s">
        <v>28</v>
      </c>
      <c r="N2497">
        <v>2</v>
      </c>
      <c r="O2497">
        <v>2</v>
      </c>
      <c r="P2497">
        <v>2</v>
      </c>
      <c r="Q2497">
        <v>2</v>
      </c>
      <c r="R2497">
        <v>1</v>
      </c>
      <c r="S2497">
        <v>33</v>
      </c>
      <c r="T2497">
        <v>11</v>
      </c>
      <c r="V2497">
        <v>70</v>
      </c>
      <c r="W2497">
        <v>202</v>
      </c>
    </row>
    <row r="2498" spans="1:23" x14ac:dyDescent="0.25">
      <c r="A2498" t="s">
        <v>794</v>
      </c>
      <c r="C2498" t="s">
        <v>30</v>
      </c>
      <c r="E2498">
        <v>26</v>
      </c>
      <c r="F2498">
        <v>79.529089999999997</v>
      </c>
      <c r="G2498">
        <v>0.5</v>
      </c>
      <c r="H2498">
        <v>0</v>
      </c>
      <c r="I2498" t="s">
        <v>52</v>
      </c>
      <c r="J2498" t="s">
        <v>28</v>
      </c>
      <c r="K2498" t="s">
        <v>28</v>
      </c>
      <c r="L2498" t="s">
        <v>28</v>
      </c>
      <c r="M2498" t="s">
        <v>28</v>
      </c>
      <c r="N2498">
        <v>0.5</v>
      </c>
      <c r="O2498">
        <v>0</v>
      </c>
      <c r="P2498">
        <v>0.5</v>
      </c>
      <c r="Q2498">
        <v>0</v>
      </c>
      <c r="R2498">
        <v>0</v>
      </c>
      <c r="S2498">
        <v>33</v>
      </c>
      <c r="T2498">
        <v>1</v>
      </c>
      <c r="V2498">
        <v>69</v>
      </c>
      <c r="W2498">
        <v>233</v>
      </c>
    </row>
    <row r="2499" spans="1:23" x14ac:dyDescent="0.25">
      <c r="A2499" t="s">
        <v>794</v>
      </c>
      <c r="C2499" t="s">
        <v>30</v>
      </c>
      <c r="E2499">
        <v>26</v>
      </c>
      <c r="F2499">
        <v>79.529089999999997</v>
      </c>
      <c r="G2499">
        <v>0.5</v>
      </c>
      <c r="H2499">
        <v>0.5</v>
      </c>
      <c r="I2499" t="s">
        <v>52</v>
      </c>
      <c r="J2499" t="s">
        <v>28</v>
      </c>
      <c r="K2499" t="s">
        <v>28</v>
      </c>
      <c r="L2499" t="s">
        <v>28</v>
      </c>
      <c r="M2499" t="s">
        <v>28</v>
      </c>
      <c r="N2499">
        <v>0</v>
      </c>
      <c r="O2499">
        <v>0.5</v>
      </c>
      <c r="P2499">
        <v>0.5</v>
      </c>
      <c r="Q2499">
        <v>0</v>
      </c>
      <c r="R2499">
        <v>0</v>
      </c>
      <c r="S2499">
        <v>33</v>
      </c>
      <c r="T2499">
        <v>1.5</v>
      </c>
      <c r="V2499">
        <v>69</v>
      </c>
      <c r="W2499">
        <v>234</v>
      </c>
    </row>
    <row r="2500" spans="1:23" x14ac:dyDescent="0.25">
      <c r="A2500" t="s">
        <v>794</v>
      </c>
      <c r="C2500" t="s">
        <v>30</v>
      </c>
      <c r="E2500">
        <v>29</v>
      </c>
      <c r="F2500">
        <v>79.529089999999997</v>
      </c>
      <c r="G2500">
        <v>0</v>
      </c>
      <c r="H2500">
        <v>0</v>
      </c>
      <c r="I2500" t="s">
        <v>34</v>
      </c>
      <c r="J2500" t="s">
        <v>38</v>
      </c>
      <c r="K2500" t="s">
        <v>28</v>
      </c>
      <c r="L2500" t="s">
        <v>28</v>
      </c>
      <c r="M2500" t="s">
        <v>28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33</v>
      </c>
      <c r="T2500">
        <v>0</v>
      </c>
      <c r="V2500">
        <v>70</v>
      </c>
      <c r="W2500">
        <v>223</v>
      </c>
    </row>
    <row r="2501" spans="1:23" x14ac:dyDescent="0.25">
      <c r="A2501" t="s">
        <v>794</v>
      </c>
      <c r="C2501" t="s">
        <v>30</v>
      </c>
      <c r="E2501">
        <v>30</v>
      </c>
      <c r="F2501">
        <v>79.529089999999997</v>
      </c>
      <c r="G2501">
        <v>0</v>
      </c>
      <c r="H2501">
        <v>0</v>
      </c>
      <c r="I2501" t="s">
        <v>34</v>
      </c>
      <c r="J2501" t="s">
        <v>28</v>
      </c>
      <c r="K2501" t="s">
        <v>28</v>
      </c>
      <c r="L2501" t="s">
        <v>28</v>
      </c>
      <c r="M2501" t="s">
        <v>28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33</v>
      </c>
      <c r="T2501">
        <v>0</v>
      </c>
      <c r="V2501">
        <v>68</v>
      </c>
      <c r="W2501">
        <v>221</v>
      </c>
    </row>
    <row r="2502" spans="1:23" x14ac:dyDescent="0.25">
      <c r="A2502" t="s">
        <v>794</v>
      </c>
      <c r="C2502" t="s">
        <v>30</v>
      </c>
      <c r="E2502">
        <v>26</v>
      </c>
      <c r="F2502">
        <v>79.529089999999997</v>
      </c>
      <c r="G2502">
        <v>0</v>
      </c>
      <c r="H2502">
        <v>0</v>
      </c>
      <c r="I2502" t="s">
        <v>34</v>
      </c>
      <c r="J2502" t="s">
        <v>42</v>
      </c>
      <c r="K2502" t="s">
        <v>28</v>
      </c>
      <c r="L2502" t="s">
        <v>28</v>
      </c>
      <c r="M2502" t="s">
        <v>28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33</v>
      </c>
      <c r="T2502">
        <v>0</v>
      </c>
      <c r="V2502">
        <v>68</v>
      </c>
      <c r="W2502">
        <v>226</v>
      </c>
    </row>
    <row r="2503" spans="1:23" x14ac:dyDescent="0.25">
      <c r="A2503" t="s">
        <v>794</v>
      </c>
      <c r="C2503" t="s">
        <v>30</v>
      </c>
      <c r="E2503">
        <v>28</v>
      </c>
      <c r="F2503">
        <v>79.529089999999997</v>
      </c>
      <c r="G2503">
        <v>0</v>
      </c>
      <c r="H2503">
        <v>0</v>
      </c>
      <c r="I2503" t="s">
        <v>34</v>
      </c>
      <c r="J2503" t="s">
        <v>28</v>
      </c>
      <c r="K2503" t="s">
        <v>28</v>
      </c>
      <c r="L2503" t="s">
        <v>28</v>
      </c>
      <c r="M2503" t="s">
        <v>28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33</v>
      </c>
      <c r="T2503">
        <v>0</v>
      </c>
      <c r="V2503">
        <v>68</v>
      </c>
      <c r="W2503">
        <v>214</v>
      </c>
    </row>
    <row r="2504" spans="1:23" x14ac:dyDescent="0.25">
      <c r="A2504" t="s">
        <v>794</v>
      </c>
      <c r="C2504" t="s">
        <v>30</v>
      </c>
      <c r="E2504">
        <v>27</v>
      </c>
      <c r="F2504">
        <v>79.529089999999997</v>
      </c>
      <c r="G2504">
        <v>0</v>
      </c>
      <c r="H2504">
        <v>0</v>
      </c>
      <c r="I2504" t="s">
        <v>34</v>
      </c>
      <c r="J2504" t="s">
        <v>38</v>
      </c>
      <c r="K2504" t="s">
        <v>88</v>
      </c>
      <c r="L2504" t="s">
        <v>28</v>
      </c>
      <c r="M2504" t="s">
        <v>28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33</v>
      </c>
      <c r="T2504">
        <v>0</v>
      </c>
      <c r="V2504">
        <v>68</v>
      </c>
      <c r="W2504">
        <v>217</v>
      </c>
    </row>
    <row r="2505" spans="1:23" x14ac:dyDescent="0.25">
      <c r="A2505" t="s">
        <v>794</v>
      </c>
      <c r="C2505" t="s">
        <v>30</v>
      </c>
      <c r="E2505">
        <v>27</v>
      </c>
      <c r="F2505">
        <v>79.529089999999997</v>
      </c>
      <c r="G2505">
        <v>0</v>
      </c>
      <c r="H2505">
        <v>0</v>
      </c>
      <c r="I2505" t="s">
        <v>34</v>
      </c>
      <c r="J2505" t="s">
        <v>38</v>
      </c>
      <c r="K2505" t="s">
        <v>28</v>
      </c>
      <c r="L2505" t="s">
        <v>28</v>
      </c>
      <c r="M2505" t="s">
        <v>28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33</v>
      </c>
      <c r="T2505">
        <v>0</v>
      </c>
      <c r="V2505">
        <v>68</v>
      </c>
      <c r="W2505">
        <v>222</v>
      </c>
    </row>
    <row r="2506" spans="1:23" x14ac:dyDescent="0.25">
      <c r="A2506" t="s">
        <v>996</v>
      </c>
      <c r="C2506" t="s">
        <v>26</v>
      </c>
      <c r="E2506">
        <v>29</v>
      </c>
      <c r="F2506">
        <v>74.157425000000003</v>
      </c>
      <c r="G2506">
        <v>0</v>
      </c>
      <c r="H2506">
        <v>0</v>
      </c>
      <c r="I2506" t="s">
        <v>34</v>
      </c>
      <c r="J2506" t="s">
        <v>28</v>
      </c>
      <c r="K2506" t="s">
        <v>28</v>
      </c>
      <c r="L2506" t="s">
        <v>28</v>
      </c>
      <c r="M2506" t="s">
        <v>28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33</v>
      </c>
      <c r="T2506">
        <v>0</v>
      </c>
      <c r="V2506">
        <v>66</v>
      </c>
      <c r="W2506">
        <v>125</v>
      </c>
    </row>
    <row r="2507" spans="1:23" x14ac:dyDescent="0.25">
      <c r="A2507" t="s">
        <v>996</v>
      </c>
      <c r="C2507" t="s">
        <v>26</v>
      </c>
      <c r="E2507">
        <v>29</v>
      </c>
      <c r="F2507">
        <v>74.157425000000003</v>
      </c>
      <c r="G2507">
        <v>0</v>
      </c>
      <c r="H2507">
        <v>0</v>
      </c>
      <c r="I2507" t="s">
        <v>34</v>
      </c>
      <c r="J2507" t="s">
        <v>28</v>
      </c>
      <c r="K2507" t="s">
        <v>28</v>
      </c>
      <c r="L2507" t="s">
        <v>28</v>
      </c>
      <c r="M2507" t="s">
        <v>28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33</v>
      </c>
      <c r="T2507">
        <v>0</v>
      </c>
      <c r="V2507">
        <v>66</v>
      </c>
      <c r="W2507">
        <v>132</v>
      </c>
    </row>
    <row r="2508" spans="1:23" x14ac:dyDescent="0.25">
      <c r="A2508" t="s">
        <v>996</v>
      </c>
      <c r="C2508" t="s">
        <v>26</v>
      </c>
      <c r="E2508">
        <v>30</v>
      </c>
      <c r="F2508">
        <v>74.157425000000003</v>
      </c>
      <c r="G2508">
        <v>0</v>
      </c>
      <c r="H2508">
        <v>0</v>
      </c>
      <c r="I2508" t="s">
        <v>34</v>
      </c>
      <c r="J2508" t="s">
        <v>28</v>
      </c>
      <c r="K2508" t="s">
        <v>28</v>
      </c>
      <c r="L2508" t="s">
        <v>28</v>
      </c>
      <c r="M2508" t="s">
        <v>28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33</v>
      </c>
      <c r="T2508">
        <v>0</v>
      </c>
      <c r="V2508">
        <v>66</v>
      </c>
      <c r="W2508">
        <v>127</v>
      </c>
    </row>
    <row r="2509" spans="1:23" x14ac:dyDescent="0.25">
      <c r="A2509" t="s">
        <v>996</v>
      </c>
      <c r="C2509" t="s">
        <v>26</v>
      </c>
      <c r="E2509">
        <v>29</v>
      </c>
      <c r="F2509">
        <v>74.157425000000003</v>
      </c>
      <c r="G2509">
        <v>0</v>
      </c>
      <c r="H2509">
        <v>0</v>
      </c>
      <c r="I2509" t="s">
        <v>34</v>
      </c>
      <c r="J2509" t="s">
        <v>38</v>
      </c>
      <c r="K2509" t="s">
        <v>28</v>
      </c>
      <c r="L2509" t="s">
        <v>28</v>
      </c>
      <c r="M2509" t="s">
        <v>28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33</v>
      </c>
      <c r="T2509">
        <v>0</v>
      </c>
      <c r="V2509">
        <v>66</v>
      </c>
      <c r="W2509">
        <v>120</v>
      </c>
    </row>
    <row r="2510" spans="1:23" x14ac:dyDescent="0.25">
      <c r="A2510" t="s">
        <v>996</v>
      </c>
      <c r="C2510" t="s">
        <v>26</v>
      </c>
      <c r="E2510">
        <v>23</v>
      </c>
      <c r="F2510">
        <v>74.157425000000003</v>
      </c>
      <c r="G2510">
        <v>0.5</v>
      </c>
      <c r="H2510">
        <v>0.5</v>
      </c>
      <c r="I2510" t="s">
        <v>52</v>
      </c>
      <c r="J2510" t="s">
        <v>258</v>
      </c>
      <c r="K2510" t="s">
        <v>41</v>
      </c>
      <c r="L2510" t="s">
        <v>405</v>
      </c>
      <c r="M2510" t="s">
        <v>28</v>
      </c>
      <c r="N2510">
        <v>0.5</v>
      </c>
      <c r="O2510">
        <v>0.5</v>
      </c>
      <c r="P2510">
        <v>0.5</v>
      </c>
      <c r="Q2510">
        <v>0.5</v>
      </c>
      <c r="R2510">
        <v>0</v>
      </c>
      <c r="S2510">
        <v>33</v>
      </c>
      <c r="T2510">
        <v>2.5</v>
      </c>
      <c r="V2510">
        <v>66</v>
      </c>
      <c r="W2510">
        <v>114</v>
      </c>
    </row>
    <row r="2511" spans="1:23" x14ac:dyDescent="0.25">
      <c r="A2511" t="s">
        <v>747</v>
      </c>
      <c r="C2511" t="s">
        <v>26</v>
      </c>
      <c r="E2511">
        <v>30</v>
      </c>
      <c r="F2511">
        <v>54.458590000000001</v>
      </c>
      <c r="G2511">
        <v>0</v>
      </c>
      <c r="H2511">
        <v>0</v>
      </c>
      <c r="I2511" t="s">
        <v>34</v>
      </c>
      <c r="J2511" t="s">
        <v>28</v>
      </c>
      <c r="K2511" t="s">
        <v>28</v>
      </c>
      <c r="L2511" t="s">
        <v>28</v>
      </c>
      <c r="M2511" t="s">
        <v>28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33</v>
      </c>
      <c r="T2511">
        <v>0</v>
      </c>
      <c r="V2511">
        <v>67</v>
      </c>
      <c r="W2511">
        <v>184</v>
      </c>
    </row>
    <row r="2512" spans="1:23" x14ac:dyDescent="0.25">
      <c r="A2512" t="s">
        <v>747</v>
      </c>
      <c r="C2512" t="s">
        <v>26</v>
      </c>
      <c r="E2512">
        <v>30</v>
      </c>
      <c r="F2512">
        <v>54.458590000000001</v>
      </c>
      <c r="G2512">
        <v>0</v>
      </c>
      <c r="H2512">
        <v>0</v>
      </c>
      <c r="I2512" t="s">
        <v>34</v>
      </c>
      <c r="J2512" t="s">
        <v>28</v>
      </c>
      <c r="K2512" t="s">
        <v>28</v>
      </c>
      <c r="L2512" t="s">
        <v>28</v>
      </c>
      <c r="M2512" t="s">
        <v>28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33</v>
      </c>
      <c r="T2512">
        <v>0</v>
      </c>
      <c r="V2512">
        <v>66</v>
      </c>
      <c r="W2512">
        <v>172</v>
      </c>
    </row>
    <row r="2513" spans="1:23" x14ac:dyDescent="0.25">
      <c r="A2513" t="s">
        <v>133</v>
      </c>
      <c r="C2513" t="s">
        <v>26</v>
      </c>
      <c r="E2513">
        <v>30</v>
      </c>
      <c r="F2513">
        <v>55.383983999999998</v>
      </c>
      <c r="G2513">
        <v>0</v>
      </c>
      <c r="H2513">
        <v>0</v>
      </c>
      <c r="I2513" t="s">
        <v>34</v>
      </c>
      <c r="J2513" t="s">
        <v>28</v>
      </c>
      <c r="K2513" t="s">
        <v>28</v>
      </c>
      <c r="L2513" t="s">
        <v>28</v>
      </c>
      <c r="M2513" t="s">
        <v>28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34</v>
      </c>
      <c r="T2513">
        <v>0</v>
      </c>
      <c r="V2513">
        <v>67</v>
      </c>
      <c r="W2513">
        <v>165</v>
      </c>
    </row>
    <row r="2514" spans="1:23" x14ac:dyDescent="0.25">
      <c r="A2514" t="s">
        <v>133</v>
      </c>
      <c r="C2514" t="s">
        <v>26</v>
      </c>
      <c r="E2514">
        <v>29</v>
      </c>
      <c r="F2514">
        <v>55.383983999999998</v>
      </c>
      <c r="G2514">
        <v>0</v>
      </c>
      <c r="H2514">
        <v>0</v>
      </c>
      <c r="I2514" t="s">
        <v>34</v>
      </c>
      <c r="J2514" t="s">
        <v>28</v>
      </c>
      <c r="K2514" t="s">
        <v>28</v>
      </c>
      <c r="L2514" t="s">
        <v>28</v>
      </c>
      <c r="M2514" t="s">
        <v>28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34</v>
      </c>
      <c r="T2514">
        <v>0</v>
      </c>
      <c r="V2514">
        <v>67</v>
      </c>
      <c r="W2514">
        <v>164</v>
      </c>
    </row>
    <row r="2515" spans="1:23" x14ac:dyDescent="0.25">
      <c r="A2515" t="s">
        <v>905</v>
      </c>
      <c r="C2515" t="s">
        <v>26</v>
      </c>
      <c r="E2515">
        <v>29</v>
      </c>
      <c r="F2515">
        <v>61.141685000000003</v>
      </c>
      <c r="G2515">
        <v>0</v>
      </c>
      <c r="H2515">
        <v>0</v>
      </c>
      <c r="I2515" t="s">
        <v>34</v>
      </c>
      <c r="J2515" t="s">
        <v>28</v>
      </c>
      <c r="K2515" t="s">
        <v>28</v>
      </c>
      <c r="L2515" t="s">
        <v>28</v>
      </c>
      <c r="M2515" t="s">
        <v>28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33</v>
      </c>
      <c r="T2515">
        <v>0</v>
      </c>
      <c r="V2515">
        <v>65</v>
      </c>
      <c r="W2515">
        <v>216</v>
      </c>
    </row>
    <row r="2516" spans="1:23" x14ac:dyDescent="0.25">
      <c r="A2516" t="s">
        <v>905</v>
      </c>
      <c r="C2516" t="s">
        <v>26</v>
      </c>
      <c r="E2516">
        <v>29</v>
      </c>
      <c r="F2516">
        <v>61.141685000000003</v>
      </c>
      <c r="G2516">
        <v>0</v>
      </c>
      <c r="H2516">
        <v>0</v>
      </c>
      <c r="I2516" t="s">
        <v>34</v>
      </c>
      <c r="J2516" t="s">
        <v>41</v>
      </c>
      <c r="K2516" t="s">
        <v>28</v>
      </c>
      <c r="L2516" t="s">
        <v>28</v>
      </c>
      <c r="M2516" t="s">
        <v>28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33</v>
      </c>
      <c r="T2516">
        <v>0</v>
      </c>
      <c r="V2516">
        <v>65</v>
      </c>
      <c r="W2516">
        <v>240</v>
      </c>
    </row>
    <row r="2517" spans="1:23" x14ac:dyDescent="0.25">
      <c r="A2517" t="s">
        <v>1092</v>
      </c>
      <c r="C2517" t="s">
        <v>26</v>
      </c>
      <c r="E2517">
        <v>30</v>
      </c>
      <c r="F2517">
        <v>73.075969999999998</v>
      </c>
      <c r="G2517">
        <v>0</v>
      </c>
      <c r="H2517">
        <v>0</v>
      </c>
      <c r="I2517" t="s">
        <v>34</v>
      </c>
      <c r="J2517" t="s">
        <v>28</v>
      </c>
      <c r="K2517" t="s">
        <v>28</v>
      </c>
      <c r="L2517" t="s">
        <v>28</v>
      </c>
      <c r="M2517" t="s">
        <v>28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33</v>
      </c>
      <c r="T2517">
        <v>0</v>
      </c>
      <c r="V2517">
        <v>62</v>
      </c>
      <c r="W2517">
        <v>115</v>
      </c>
    </row>
    <row r="2518" spans="1:23" x14ac:dyDescent="0.25">
      <c r="A2518" t="s">
        <v>1092</v>
      </c>
      <c r="C2518" t="s">
        <v>26</v>
      </c>
      <c r="E2518">
        <v>30</v>
      </c>
      <c r="F2518">
        <v>73.075969999999998</v>
      </c>
      <c r="G2518">
        <v>0</v>
      </c>
      <c r="H2518">
        <v>0</v>
      </c>
      <c r="I2518" t="s">
        <v>34</v>
      </c>
      <c r="J2518" t="s">
        <v>28</v>
      </c>
      <c r="K2518" t="s">
        <v>28</v>
      </c>
      <c r="L2518" t="s">
        <v>28</v>
      </c>
      <c r="M2518" t="s">
        <v>28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33</v>
      </c>
      <c r="T2518">
        <v>0</v>
      </c>
      <c r="V2518">
        <v>62</v>
      </c>
      <c r="W2518">
        <v>123</v>
      </c>
    </row>
    <row r="2519" spans="1:23" x14ac:dyDescent="0.25">
      <c r="A2519" t="s">
        <v>717</v>
      </c>
      <c r="C2519" t="s">
        <v>30</v>
      </c>
      <c r="E2519">
        <v>30</v>
      </c>
      <c r="F2519">
        <v>54.639290000000003</v>
      </c>
      <c r="G2519">
        <v>0</v>
      </c>
      <c r="H2519">
        <v>0</v>
      </c>
      <c r="I2519" t="s">
        <v>34</v>
      </c>
      <c r="J2519" t="s">
        <v>28</v>
      </c>
      <c r="K2519" t="s">
        <v>28</v>
      </c>
      <c r="L2519" t="s">
        <v>28</v>
      </c>
      <c r="M2519" t="s">
        <v>28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44</v>
      </c>
      <c r="T2519">
        <v>0</v>
      </c>
      <c r="V2519">
        <v>73</v>
      </c>
      <c r="W2519">
        <v>280</v>
      </c>
    </row>
    <row r="2520" spans="1:23" x14ac:dyDescent="0.25">
      <c r="A2520" t="s">
        <v>717</v>
      </c>
      <c r="C2520" t="s">
        <v>30</v>
      </c>
      <c r="E2520">
        <v>30</v>
      </c>
      <c r="F2520">
        <v>54.639290000000003</v>
      </c>
      <c r="G2520">
        <v>0</v>
      </c>
      <c r="H2520">
        <v>0</v>
      </c>
      <c r="I2520" t="s">
        <v>34</v>
      </c>
      <c r="J2520" t="s">
        <v>28</v>
      </c>
      <c r="K2520" t="s">
        <v>28</v>
      </c>
      <c r="L2520" t="s">
        <v>28</v>
      </c>
      <c r="M2520" t="s">
        <v>28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44</v>
      </c>
      <c r="T2520">
        <v>0</v>
      </c>
    </row>
    <row r="2521" spans="1:23" x14ac:dyDescent="0.25">
      <c r="A2521" t="s">
        <v>835</v>
      </c>
      <c r="C2521" t="s">
        <v>26</v>
      </c>
      <c r="E2521">
        <v>30</v>
      </c>
      <c r="F2521">
        <v>72.191649999999996</v>
      </c>
      <c r="G2521">
        <v>0</v>
      </c>
      <c r="H2521">
        <v>0</v>
      </c>
      <c r="I2521" t="s">
        <v>34</v>
      </c>
      <c r="J2521" t="s">
        <v>28</v>
      </c>
      <c r="K2521" t="s">
        <v>28</v>
      </c>
      <c r="L2521" t="s">
        <v>28</v>
      </c>
      <c r="M2521" t="s">
        <v>28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33</v>
      </c>
      <c r="T2521">
        <v>0</v>
      </c>
      <c r="V2521">
        <v>62</v>
      </c>
      <c r="W2521">
        <v>148</v>
      </c>
    </row>
    <row r="2522" spans="1:23" x14ac:dyDescent="0.25">
      <c r="A2522" t="s">
        <v>835</v>
      </c>
      <c r="C2522" t="s">
        <v>26</v>
      </c>
      <c r="E2522">
        <v>30</v>
      </c>
      <c r="F2522">
        <v>72.191649999999996</v>
      </c>
      <c r="G2522">
        <v>0</v>
      </c>
      <c r="H2522">
        <v>0</v>
      </c>
      <c r="I2522" t="s">
        <v>34</v>
      </c>
      <c r="J2522" t="s">
        <v>28</v>
      </c>
      <c r="K2522" t="s">
        <v>28</v>
      </c>
      <c r="L2522" t="s">
        <v>28</v>
      </c>
      <c r="M2522" t="s">
        <v>28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33</v>
      </c>
      <c r="T2522">
        <v>0</v>
      </c>
      <c r="V2522">
        <v>63</v>
      </c>
      <c r="W2522">
        <v>146</v>
      </c>
    </row>
    <row r="2523" spans="1:23" x14ac:dyDescent="0.25">
      <c r="A2523" t="s">
        <v>835</v>
      </c>
      <c r="C2523" t="s">
        <v>26</v>
      </c>
      <c r="E2523">
        <v>30</v>
      </c>
      <c r="F2523">
        <v>72.191649999999996</v>
      </c>
      <c r="G2523">
        <v>0</v>
      </c>
      <c r="H2523">
        <v>0</v>
      </c>
      <c r="I2523" t="s">
        <v>34</v>
      </c>
      <c r="J2523" t="s">
        <v>28</v>
      </c>
      <c r="K2523" t="s">
        <v>28</v>
      </c>
      <c r="L2523" t="s">
        <v>28</v>
      </c>
      <c r="M2523" t="s">
        <v>28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33</v>
      </c>
      <c r="T2523">
        <v>0</v>
      </c>
      <c r="V2523">
        <v>62</v>
      </c>
      <c r="W2523">
        <v>148</v>
      </c>
    </row>
    <row r="2524" spans="1:23" x14ac:dyDescent="0.25">
      <c r="A2524" t="s">
        <v>835</v>
      </c>
      <c r="C2524" t="s">
        <v>26</v>
      </c>
      <c r="E2524">
        <v>30</v>
      </c>
      <c r="F2524">
        <v>72.191649999999996</v>
      </c>
      <c r="G2524">
        <v>0</v>
      </c>
      <c r="H2524">
        <v>0</v>
      </c>
      <c r="I2524" t="s">
        <v>34</v>
      </c>
      <c r="J2524" t="s">
        <v>28</v>
      </c>
      <c r="K2524" t="s">
        <v>28</v>
      </c>
      <c r="L2524" t="s">
        <v>28</v>
      </c>
      <c r="M2524" t="s">
        <v>28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33</v>
      </c>
      <c r="T2524">
        <v>0</v>
      </c>
    </row>
    <row r="2525" spans="1:23" x14ac:dyDescent="0.25">
      <c r="A2525" t="s">
        <v>835</v>
      </c>
      <c r="C2525" t="s">
        <v>26</v>
      </c>
      <c r="E2525">
        <v>30</v>
      </c>
      <c r="F2525">
        <v>72.191649999999996</v>
      </c>
      <c r="G2525">
        <v>0</v>
      </c>
      <c r="H2525">
        <v>0</v>
      </c>
      <c r="I2525" t="s">
        <v>34</v>
      </c>
      <c r="J2525" t="s">
        <v>28</v>
      </c>
      <c r="K2525" t="s">
        <v>28</v>
      </c>
      <c r="L2525" t="s">
        <v>28</v>
      </c>
      <c r="M2525" t="s">
        <v>28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33</v>
      </c>
      <c r="T2525">
        <v>0</v>
      </c>
    </row>
    <row r="2526" spans="1:23" x14ac:dyDescent="0.25">
      <c r="A2526" t="s">
        <v>835</v>
      </c>
      <c r="C2526" t="s">
        <v>26</v>
      </c>
      <c r="E2526">
        <v>30</v>
      </c>
      <c r="F2526">
        <v>72.191649999999996</v>
      </c>
      <c r="G2526">
        <v>0</v>
      </c>
      <c r="H2526">
        <v>0</v>
      </c>
      <c r="I2526" t="s">
        <v>34</v>
      </c>
      <c r="J2526" t="s">
        <v>28</v>
      </c>
      <c r="K2526" t="s">
        <v>28</v>
      </c>
      <c r="L2526" t="s">
        <v>28</v>
      </c>
      <c r="M2526" t="s">
        <v>28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33</v>
      </c>
      <c r="T2526">
        <v>0</v>
      </c>
      <c r="V2526">
        <v>65</v>
      </c>
      <c r="W2526">
        <v>146</v>
      </c>
    </row>
    <row r="2527" spans="1:23" x14ac:dyDescent="0.25">
      <c r="A2527" t="s">
        <v>835</v>
      </c>
      <c r="C2527" t="s">
        <v>26</v>
      </c>
      <c r="E2527">
        <v>30</v>
      </c>
      <c r="F2527">
        <v>72.191649999999996</v>
      </c>
      <c r="G2527">
        <v>0</v>
      </c>
      <c r="H2527">
        <v>0</v>
      </c>
      <c r="I2527" t="s">
        <v>34</v>
      </c>
      <c r="J2527" t="s">
        <v>28</v>
      </c>
      <c r="K2527" t="s">
        <v>28</v>
      </c>
      <c r="L2527" t="s">
        <v>28</v>
      </c>
      <c r="M2527" t="s">
        <v>28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33</v>
      </c>
      <c r="T2527">
        <v>0</v>
      </c>
      <c r="V2527">
        <v>62</v>
      </c>
      <c r="W2527">
        <v>150</v>
      </c>
    </row>
    <row r="2528" spans="1:23" x14ac:dyDescent="0.25">
      <c r="A2528" t="s">
        <v>835</v>
      </c>
      <c r="C2528" t="s">
        <v>26</v>
      </c>
      <c r="E2528">
        <v>30</v>
      </c>
      <c r="F2528">
        <v>72.191649999999996</v>
      </c>
      <c r="G2528">
        <v>0</v>
      </c>
      <c r="H2528">
        <v>0</v>
      </c>
      <c r="I2528" t="s">
        <v>34</v>
      </c>
      <c r="J2528" t="s">
        <v>38</v>
      </c>
      <c r="K2528" t="s">
        <v>28</v>
      </c>
      <c r="L2528" t="s">
        <v>28</v>
      </c>
      <c r="M2528" t="s">
        <v>28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33</v>
      </c>
      <c r="T2528">
        <v>0</v>
      </c>
      <c r="V2528">
        <v>62</v>
      </c>
      <c r="W2528">
        <v>149</v>
      </c>
    </row>
    <row r="2529" spans="1:23" x14ac:dyDescent="0.25">
      <c r="A2529" t="s">
        <v>835</v>
      </c>
      <c r="C2529" t="s">
        <v>26</v>
      </c>
      <c r="E2529">
        <v>30</v>
      </c>
      <c r="F2529">
        <v>72.191649999999996</v>
      </c>
      <c r="G2529">
        <v>0</v>
      </c>
      <c r="H2529">
        <v>0</v>
      </c>
      <c r="I2529" t="s">
        <v>34</v>
      </c>
      <c r="J2529" t="s">
        <v>38</v>
      </c>
      <c r="K2529" t="s">
        <v>28</v>
      </c>
      <c r="L2529" t="s">
        <v>28</v>
      </c>
      <c r="M2529" t="s">
        <v>28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33</v>
      </c>
      <c r="T2529">
        <v>0</v>
      </c>
      <c r="V2529">
        <v>62</v>
      </c>
      <c r="W2529">
        <v>143</v>
      </c>
    </row>
    <row r="2530" spans="1:23" x14ac:dyDescent="0.25">
      <c r="A2530" t="s">
        <v>622</v>
      </c>
      <c r="C2530" t="s">
        <v>30</v>
      </c>
      <c r="E2530">
        <v>30</v>
      </c>
      <c r="F2530">
        <v>70.351814000000005</v>
      </c>
      <c r="G2530">
        <v>0</v>
      </c>
      <c r="H2530">
        <v>0</v>
      </c>
      <c r="I2530" t="s">
        <v>34</v>
      </c>
      <c r="J2530" t="s">
        <v>28</v>
      </c>
      <c r="K2530" t="s">
        <v>28</v>
      </c>
      <c r="L2530" t="s">
        <v>28</v>
      </c>
      <c r="M2530" t="s">
        <v>28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33</v>
      </c>
      <c r="T2530">
        <v>0</v>
      </c>
      <c r="V2530">
        <v>71</v>
      </c>
      <c r="W2530">
        <v>247</v>
      </c>
    </row>
    <row r="2531" spans="1:23" x14ac:dyDescent="0.25">
      <c r="A2531" t="s">
        <v>622</v>
      </c>
      <c r="C2531" t="s">
        <v>30</v>
      </c>
      <c r="E2531">
        <v>29</v>
      </c>
      <c r="F2531">
        <v>70.351814000000005</v>
      </c>
      <c r="G2531">
        <v>0</v>
      </c>
      <c r="H2531">
        <v>0</v>
      </c>
      <c r="I2531" t="s">
        <v>34</v>
      </c>
      <c r="J2531" t="s">
        <v>28</v>
      </c>
      <c r="K2531" t="s">
        <v>28</v>
      </c>
      <c r="L2531" t="s">
        <v>28</v>
      </c>
      <c r="M2531" t="s">
        <v>28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33</v>
      </c>
      <c r="T2531">
        <v>0</v>
      </c>
      <c r="V2531">
        <v>71</v>
      </c>
      <c r="W2531">
        <v>231</v>
      </c>
    </row>
    <row r="2532" spans="1:23" x14ac:dyDescent="0.25">
      <c r="A2532" t="s">
        <v>622</v>
      </c>
      <c r="C2532" t="s">
        <v>30</v>
      </c>
      <c r="E2532">
        <v>29</v>
      </c>
      <c r="F2532">
        <v>70.351814000000005</v>
      </c>
      <c r="G2532">
        <v>0</v>
      </c>
      <c r="H2532">
        <v>0</v>
      </c>
      <c r="I2532" t="s">
        <v>34</v>
      </c>
      <c r="J2532" t="s">
        <v>28</v>
      </c>
      <c r="K2532" t="s">
        <v>28</v>
      </c>
      <c r="L2532" t="s">
        <v>28</v>
      </c>
      <c r="M2532" t="s">
        <v>28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33</v>
      </c>
      <c r="T2532">
        <v>0</v>
      </c>
      <c r="V2532">
        <v>70</v>
      </c>
      <c r="W2532">
        <v>230</v>
      </c>
    </row>
    <row r="2533" spans="1:23" x14ac:dyDescent="0.25">
      <c r="A2533" t="s">
        <v>622</v>
      </c>
      <c r="C2533" t="s">
        <v>30</v>
      </c>
      <c r="E2533">
        <v>29</v>
      </c>
      <c r="F2533">
        <v>70.351814000000005</v>
      </c>
      <c r="G2533">
        <v>0</v>
      </c>
      <c r="H2533">
        <v>0</v>
      </c>
      <c r="I2533" t="s">
        <v>34</v>
      </c>
      <c r="J2533" t="s">
        <v>28</v>
      </c>
      <c r="K2533" t="s">
        <v>28</v>
      </c>
      <c r="L2533" t="s">
        <v>28</v>
      </c>
      <c r="M2533" t="s">
        <v>28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33</v>
      </c>
      <c r="T2533">
        <v>0</v>
      </c>
      <c r="V2533">
        <v>70</v>
      </c>
      <c r="W2533">
        <v>224</v>
      </c>
    </row>
    <row r="2534" spans="1:23" x14ac:dyDescent="0.25">
      <c r="A2534" t="s">
        <v>622</v>
      </c>
      <c r="C2534" t="s">
        <v>30</v>
      </c>
      <c r="E2534">
        <v>30</v>
      </c>
      <c r="F2534">
        <v>70.351814000000005</v>
      </c>
      <c r="G2534">
        <v>0</v>
      </c>
      <c r="H2534">
        <v>0</v>
      </c>
      <c r="I2534" t="s">
        <v>34</v>
      </c>
      <c r="J2534" t="s">
        <v>28</v>
      </c>
      <c r="K2534" t="s">
        <v>28</v>
      </c>
      <c r="L2534" t="s">
        <v>28</v>
      </c>
      <c r="M2534" t="s">
        <v>28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33</v>
      </c>
      <c r="T2534">
        <v>0</v>
      </c>
      <c r="V2534">
        <v>71</v>
      </c>
      <c r="W2534">
        <v>226</v>
      </c>
    </row>
    <row r="2535" spans="1:23" x14ac:dyDescent="0.25">
      <c r="A2535" t="s">
        <v>622</v>
      </c>
      <c r="C2535" t="s">
        <v>30</v>
      </c>
      <c r="E2535">
        <v>30</v>
      </c>
      <c r="F2535">
        <v>70.351814000000005</v>
      </c>
      <c r="G2535">
        <v>0</v>
      </c>
      <c r="H2535">
        <v>0</v>
      </c>
      <c r="I2535" t="s">
        <v>34</v>
      </c>
      <c r="J2535" t="s">
        <v>28</v>
      </c>
      <c r="K2535" t="s">
        <v>28</v>
      </c>
      <c r="L2535" t="s">
        <v>28</v>
      </c>
      <c r="M2535" t="s">
        <v>28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33</v>
      </c>
      <c r="T2535">
        <v>0</v>
      </c>
      <c r="V2535">
        <v>71</v>
      </c>
      <c r="W2535">
        <v>226</v>
      </c>
    </row>
    <row r="2536" spans="1:23" x14ac:dyDescent="0.25">
      <c r="A2536" t="s">
        <v>622</v>
      </c>
      <c r="C2536" t="s">
        <v>30</v>
      </c>
      <c r="E2536">
        <v>30</v>
      </c>
      <c r="F2536">
        <v>70.351814000000005</v>
      </c>
      <c r="G2536">
        <v>0</v>
      </c>
      <c r="H2536">
        <v>0</v>
      </c>
      <c r="I2536" t="s">
        <v>34</v>
      </c>
      <c r="J2536" t="s">
        <v>28</v>
      </c>
      <c r="K2536" t="s">
        <v>28</v>
      </c>
      <c r="L2536" t="s">
        <v>28</v>
      </c>
      <c r="M2536" t="s">
        <v>28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33</v>
      </c>
      <c r="T2536">
        <v>0</v>
      </c>
      <c r="V2536">
        <v>72</v>
      </c>
      <c r="W2536">
        <v>222</v>
      </c>
    </row>
    <row r="2537" spans="1:23" x14ac:dyDescent="0.25">
      <c r="A2537" t="s">
        <v>581</v>
      </c>
      <c r="C2537" t="s">
        <v>30</v>
      </c>
      <c r="E2537">
        <v>30</v>
      </c>
      <c r="F2537">
        <v>74.839150000000004</v>
      </c>
      <c r="G2537">
        <v>0</v>
      </c>
      <c r="H2537">
        <v>0</v>
      </c>
      <c r="I2537" t="s">
        <v>34</v>
      </c>
      <c r="J2537" t="s">
        <v>28</v>
      </c>
      <c r="K2537" t="s">
        <v>28</v>
      </c>
      <c r="L2537" t="s">
        <v>28</v>
      </c>
      <c r="M2537" t="s">
        <v>28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33</v>
      </c>
      <c r="T2537">
        <v>0</v>
      </c>
      <c r="V2537">
        <v>64</v>
      </c>
      <c r="W2537">
        <v>211</v>
      </c>
    </row>
    <row r="2538" spans="1:23" x14ac:dyDescent="0.25">
      <c r="A2538" t="s">
        <v>581</v>
      </c>
      <c r="C2538" t="s">
        <v>30</v>
      </c>
      <c r="E2538">
        <v>30</v>
      </c>
      <c r="F2538">
        <v>74.839150000000004</v>
      </c>
      <c r="G2538">
        <v>0</v>
      </c>
      <c r="H2538">
        <v>0</v>
      </c>
      <c r="I2538" t="s">
        <v>34</v>
      </c>
      <c r="J2538" t="s">
        <v>28</v>
      </c>
      <c r="K2538" t="s">
        <v>28</v>
      </c>
      <c r="L2538" t="s">
        <v>28</v>
      </c>
      <c r="M2538" t="s">
        <v>28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33</v>
      </c>
      <c r="T2538">
        <v>0</v>
      </c>
      <c r="V2538">
        <v>64</v>
      </c>
      <c r="W2538">
        <v>218</v>
      </c>
    </row>
    <row r="2539" spans="1:23" x14ac:dyDescent="0.25">
      <c r="A2539" t="s">
        <v>581</v>
      </c>
      <c r="C2539" t="s">
        <v>30</v>
      </c>
      <c r="E2539">
        <v>29</v>
      </c>
      <c r="F2539">
        <v>74.839150000000004</v>
      </c>
      <c r="G2539">
        <v>0</v>
      </c>
      <c r="H2539">
        <v>0</v>
      </c>
      <c r="I2539" t="s">
        <v>34</v>
      </c>
      <c r="J2539" t="s">
        <v>28</v>
      </c>
      <c r="K2539" t="s">
        <v>28</v>
      </c>
      <c r="L2539" t="s">
        <v>28</v>
      </c>
      <c r="M2539" t="s">
        <v>28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33</v>
      </c>
      <c r="T2539">
        <v>0</v>
      </c>
      <c r="V2539">
        <v>65</v>
      </c>
      <c r="W2539">
        <v>207</v>
      </c>
    </row>
    <row r="2540" spans="1:23" x14ac:dyDescent="0.25">
      <c r="A2540" t="s">
        <v>581</v>
      </c>
      <c r="C2540" t="s">
        <v>30</v>
      </c>
      <c r="E2540">
        <v>28</v>
      </c>
      <c r="F2540">
        <v>74.839150000000004</v>
      </c>
      <c r="G2540">
        <v>0</v>
      </c>
      <c r="H2540">
        <v>0</v>
      </c>
      <c r="I2540" t="s">
        <v>34</v>
      </c>
      <c r="J2540" t="s">
        <v>28</v>
      </c>
      <c r="K2540" t="s">
        <v>28</v>
      </c>
      <c r="L2540" t="s">
        <v>28</v>
      </c>
      <c r="M2540" t="s">
        <v>28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33</v>
      </c>
      <c r="T2540">
        <v>0</v>
      </c>
      <c r="V2540">
        <v>65</v>
      </c>
      <c r="W2540">
        <v>210</v>
      </c>
    </row>
    <row r="2541" spans="1:23" x14ac:dyDescent="0.25">
      <c r="A2541" t="s">
        <v>581</v>
      </c>
      <c r="C2541" t="s">
        <v>30</v>
      </c>
      <c r="E2541">
        <v>28</v>
      </c>
      <c r="F2541">
        <v>74.839150000000004</v>
      </c>
      <c r="G2541">
        <v>0</v>
      </c>
      <c r="H2541">
        <v>0</v>
      </c>
      <c r="I2541" t="s">
        <v>34</v>
      </c>
      <c r="J2541" t="s">
        <v>28</v>
      </c>
      <c r="K2541" t="s">
        <v>28</v>
      </c>
      <c r="L2541" t="s">
        <v>28</v>
      </c>
      <c r="M2541" t="s">
        <v>28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33</v>
      </c>
      <c r="T2541">
        <v>0</v>
      </c>
      <c r="V2541">
        <v>64</v>
      </c>
      <c r="W2541">
        <v>202</v>
      </c>
    </row>
    <row r="2542" spans="1:23" x14ac:dyDescent="0.25">
      <c r="A2542" t="s">
        <v>1081</v>
      </c>
      <c r="C2542" t="s">
        <v>26</v>
      </c>
      <c r="E2542">
        <v>30</v>
      </c>
      <c r="F2542">
        <v>77.941140000000004</v>
      </c>
      <c r="G2542">
        <v>0</v>
      </c>
      <c r="H2542">
        <v>0</v>
      </c>
      <c r="I2542" t="s">
        <v>34</v>
      </c>
      <c r="J2542" t="s">
        <v>28</v>
      </c>
      <c r="K2542" t="s">
        <v>28</v>
      </c>
      <c r="L2542" t="s">
        <v>28</v>
      </c>
      <c r="M2542" t="s">
        <v>28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33</v>
      </c>
      <c r="T2542">
        <v>0</v>
      </c>
      <c r="V2542">
        <v>62</v>
      </c>
      <c r="W2542">
        <v>191</v>
      </c>
    </row>
    <row r="2543" spans="1:23" x14ac:dyDescent="0.25">
      <c r="A2543" t="s">
        <v>1081</v>
      </c>
      <c r="C2543" t="s">
        <v>26</v>
      </c>
      <c r="E2543">
        <v>30</v>
      </c>
      <c r="F2543">
        <v>77.941140000000004</v>
      </c>
      <c r="G2543">
        <v>0</v>
      </c>
      <c r="H2543">
        <v>0</v>
      </c>
      <c r="I2543" t="s">
        <v>34</v>
      </c>
      <c r="J2543" t="s">
        <v>28</v>
      </c>
      <c r="K2543" t="s">
        <v>28</v>
      </c>
      <c r="L2543" t="s">
        <v>28</v>
      </c>
      <c r="M2543" t="s">
        <v>28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33</v>
      </c>
      <c r="T2543">
        <v>0</v>
      </c>
      <c r="V2543">
        <v>62</v>
      </c>
      <c r="W2543">
        <v>198</v>
      </c>
    </row>
    <row r="2544" spans="1:23" x14ac:dyDescent="0.25">
      <c r="A2544" t="s">
        <v>1081</v>
      </c>
      <c r="C2544" t="s">
        <v>26</v>
      </c>
      <c r="E2544">
        <v>30</v>
      </c>
      <c r="F2544">
        <v>77.941140000000004</v>
      </c>
      <c r="G2544">
        <v>0</v>
      </c>
      <c r="H2544">
        <v>0</v>
      </c>
      <c r="I2544" t="s">
        <v>34</v>
      </c>
      <c r="J2544" t="s">
        <v>28</v>
      </c>
      <c r="K2544" t="s">
        <v>28</v>
      </c>
      <c r="L2544" t="s">
        <v>28</v>
      </c>
      <c r="M2544" t="s">
        <v>28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33</v>
      </c>
      <c r="T2544">
        <v>0</v>
      </c>
    </row>
    <row r="2545" spans="1:23" x14ac:dyDescent="0.25">
      <c r="A2545" t="s">
        <v>799</v>
      </c>
      <c r="C2545" t="s">
        <v>30</v>
      </c>
      <c r="E2545">
        <v>30</v>
      </c>
      <c r="F2545">
        <v>57.311430000000001</v>
      </c>
      <c r="G2545">
        <v>0</v>
      </c>
      <c r="H2545">
        <v>0</v>
      </c>
      <c r="I2545" t="s">
        <v>34</v>
      </c>
      <c r="J2545" t="s">
        <v>28</v>
      </c>
      <c r="K2545" t="s">
        <v>28</v>
      </c>
      <c r="L2545" t="s">
        <v>28</v>
      </c>
      <c r="M2545" t="s">
        <v>28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33</v>
      </c>
      <c r="T2545">
        <v>0</v>
      </c>
      <c r="V2545">
        <v>69</v>
      </c>
      <c r="W2545">
        <v>197</v>
      </c>
    </row>
    <row r="2546" spans="1:23" x14ac:dyDescent="0.25">
      <c r="A2546" t="s">
        <v>799</v>
      </c>
      <c r="C2546" t="s">
        <v>30</v>
      </c>
      <c r="E2546">
        <v>30</v>
      </c>
      <c r="F2546">
        <v>57.311430000000001</v>
      </c>
      <c r="G2546">
        <v>0</v>
      </c>
      <c r="H2546">
        <v>0</v>
      </c>
      <c r="I2546" t="s">
        <v>34</v>
      </c>
      <c r="J2546" t="s">
        <v>88</v>
      </c>
      <c r="K2546" t="s">
        <v>28</v>
      </c>
      <c r="L2546" t="s">
        <v>28</v>
      </c>
      <c r="M2546" t="s">
        <v>28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33</v>
      </c>
      <c r="T2546">
        <v>0</v>
      </c>
      <c r="V2546">
        <v>68</v>
      </c>
      <c r="W2546">
        <v>202</v>
      </c>
    </row>
    <row r="2547" spans="1:23" x14ac:dyDescent="0.25">
      <c r="A2547" t="s">
        <v>81</v>
      </c>
      <c r="C2547" t="s">
        <v>26</v>
      </c>
      <c r="E2547">
        <v>27</v>
      </c>
      <c r="F2547">
        <v>91.466120000000004</v>
      </c>
      <c r="G2547">
        <v>0</v>
      </c>
      <c r="H2547">
        <v>0</v>
      </c>
      <c r="I2547" t="s">
        <v>34</v>
      </c>
      <c r="J2547" t="s">
        <v>28</v>
      </c>
      <c r="K2547" t="s">
        <v>28</v>
      </c>
      <c r="L2547" t="s">
        <v>28</v>
      </c>
      <c r="M2547" t="s">
        <v>28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23</v>
      </c>
      <c r="T2547">
        <v>0</v>
      </c>
      <c r="V2547">
        <v>60</v>
      </c>
      <c r="W2547">
        <v>120</v>
      </c>
    </row>
    <row r="2548" spans="1:23" x14ac:dyDescent="0.25">
      <c r="A2548" t="s">
        <v>81</v>
      </c>
      <c r="C2548" t="s">
        <v>26</v>
      </c>
      <c r="E2548">
        <v>27</v>
      </c>
      <c r="F2548">
        <v>91.466120000000004</v>
      </c>
      <c r="G2548">
        <v>0</v>
      </c>
      <c r="H2548">
        <v>0</v>
      </c>
      <c r="I2548" t="s">
        <v>34</v>
      </c>
      <c r="J2548" t="s">
        <v>41</v>
      </c>
      <c r="K2548" t="s">
        <v>28</v>
      </c>
      <c r="L2548" t="s">
        <v>28</v>
      </c>
      <c r="M2548" t="s">
        <v>28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23</v>
      </c>
      <c r="T2548">
        <v>0</v>
      </c>
      <c r="V2548">
        <v>60</v>
      </c>
      <c r="W2548">
        <v>100</v>
      </c>
    </row>
    <row r="2549" spans="1:23" x14ac:dyDescent="0.25">
      <c r="A2549" t="s">
        <v>81</v>
      </c>
      <c r="C2549" t="s">
        <v>26</v>
      </c>
      <c r="E2549">
        <v>29</v>
      </c>
      <c r="F2549">
        <v>91.466120000000004</v>
      </c>
      <c r="G2549">
        <v>0</v>
      </c>
      <c r="H2549">
        <v>0</v>
      </c>
      <c r="I2549" t="s">
        <v>34</v>
      </c>
      <c r="J2549" t="s">
        <v>41</v>
      </c>
      <c r="K2549" t="s">
        <v>42</v>
      </c>
      <c r="L2549" t="s">
        <v>28</v>
      </c>
      <c r="M2549" t="s">
        <v>28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23</v>
      </c>
      <c r="T2549">
        <v>0</v>
      </c>
      <c r="V2549">
        <v>60</v>
      </c>
      <c r="W2549">
        <v>103</v>
      </c>
    </row>
    <row r="2550" spans="1:23" x14ac:dyDescent="0.25">
      <c r="A2550" t="s">
        <v>81</v>
      </c>
      <c r="C2550" t="s">
        <v>26</v>
      </c>
      <c r="E2550">
        <v>27</v>
      </c>
      <c r="F2550">
        <v>91.466120000000004</v>
      </c>
      <c r="G2550">
        <v>0.5</v>
      </c>
      <c r="H2550">
        <v>0</v>
      </c>
      <c r="I2550" t="s">
        <v>52</v>
      </c>
      <c r="J2550" t="s">
        <v>41</v>
      </c>
      <c r="K2550" t="s">
        <v>116</v>
      </c>
      <c r="L2550" t="s">
        <v>28</v>
      </c>
      <c r="M2550" t="s">
        <v>28</v>
      </c>
      <c r="N2550">
        <v>0</v>
      </c>
      <c r="O2550">
        <v>0</v>
      </c>
      <c r="P2550">
        <v>0.5</v>
      </c>
      <c r="Q2550">
        <v>0.5</v>
      </c>
      <c r="R2550">
        <v>0</v>
      </c>
      <c r="S2550">
        <v>23</v>
      </c>
      <c r="T2550">
        <v>1</v>
      </c>
    </row>
    <row r="2551" spans="1:23" x14ac:dyDescent="0.25">
      <c r="A2551" t="s">
        <v>316</v>
      </c>
      <c r="C2551" t="s">
        <v>30</v>
      </c>
      <c r="E2551">
        <v>29</v>
      </c>
      <c r="F2551">
        <v>51.427788</v>
      </c>
      <c r="G2551">
        <v>0</v>
      </c>
      <c r="H2551">
        <v>0</v>
      </c>
      <c r="I2551" t="s">
        <v>34</v>
      </c>
      <c r="J2551" t="s">
        <v>28</v>
      </c>
      <c r="K2551" t="s">
        <v>28</v>
      </c>
      <c r="L2551" t="s">
        <v>28</v>
      </c>
      <c r="M2551" t="s">
        <v>28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33</v>
      </c>
      <c r="T2551">
        <v>0</v>
      </c>
      <c r="W2551">
        <v>184</v>
      </c>
    </row>
    <row r="2552" spans="1:23" x14ac:dyDescent="0.25">
      <c r="A2552" t="s">
        <v>316</v>
      </c>
      <c r="C2552" t="s">
        <v>30</v>
      </c>
      <c r="E2552">
        <v>30</v>
      </c>
      <c r="F2552">
        <v>51.427788</v>
      </c>
      <c r="G2552">
        <v>0</v>
      </c>
      <c r="H2552">
        <v>0</v>
      </c>
      <c r="I2552" t="s">
        <v>34</v>
      </c>
      <c r="J2552" t="s">
        <v>28</v>
      </c>
      <c r="K2552" t="s">
        <v>28</v>
      </c>
      <c r="L2552" t="s">
        <v>28</v>
      </c>
      <c r="M2552" t="s">
        <v>28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33</v>
      </c>
      <c r="T2552">
        <v>0</v>
      </c>
    </row>
    <row r="2553" spans="1:23" x14ac:dyDescent="0.25">
      <c r="A2553" t="s">
        <v>316</v>
      </c>
      <c r="C2553" t="s">
        <v>30</v>
      </c>
      <c r="E2553">
        <v>29</v>
      </c>
      <c r="F2553">
        <v>51.427788</v>
      </c>
      <c r="G2553">
        <v>0</v>
      </c>
      <c r="H2553">
        <v>0</v>
      </c>
      <c r="I2553" t="s">
        <v>34</v>
      </c>
      <c r="J2553" t="s">
        <v>28</v>
      </c>
      <c r="K2553" t="s">
        <v>28</v>
      </c>
      <c r="L2553" t="s">
        <v>28</v>
      </c>
      <c r="M2553" t="s">
        <v>28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33</v>
      </c>
      <c r="T2553">
        <v>0</v>
      </c>
      <c r="V2553">
        <v>70</v>
      </c>
      <c r="W2553">
        <v>181</v>
      </c>
    </row>
    <row r="2554" spans="1:23" x14ac:dyDescent="0.25">
      <c r="A2554" t="s">
        <v>316</v>
      </c>
      <c r="C2554" t="s">
        <v>30</v>
      </c>
      <c r="E2554">
        <v>30</v>
      </c>
      <c r="F2554">
        <v>51.427788</v>
      </c>
      <c r="G2554">
        <v>0</v>
      </c>
      <c r="H2554">
        <v>0</v>
      </c>
      <c r="I2554" t="s">
        <v>34</v>
      </c>
      <c r="J2554" t="s">
        <v>28</v>
      </c>
      <c r="K2554" t="s">
        <v>28</v>
      </c>
      <c r="L2554" t="s">
        <v>28</v>
      </c>
      <c r="M2554" t="s">
        <v>28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33</v>
      </c>
      <c r="T2554">
        <v>0</v>
      </c>
      <c r="V2554">
        <v>70</v>
      </c>
      <c r="W2554">
        <v>178</v>
      </c>
    </row>
    <row r="2555" spans="1:23" x14ac:dyDescent="0.25">
      <c r="A2555" t="s">
        <v>316</v>
      </c>
      <c r="C2555" t="s">
        <v>30</v>
      </c>
      <c r="E2555">
        <v>30</v>
      </c>
      <c r="F2555">
        <v>51.427788</v>
      </c>
      <c r="G2555">
        <v>0</v>
      </c>
      <c r="H2555">
        <v>0</v>
      </c>
      <c r="I2555" t="s">
        <v>34</v>
      </c>
      <c r="J2555" t="s">
        <v>28</v>
      </c>
      <c r="K2555" t="s">
        <v>28</v>
      </c>
      <c r="L2555" t="s">
        <v>28</v>
      </c>
      <c r="M2555" t="s">
        <v>28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33</v>
      </c>
      <c r="T2555">
        <v>0</v>
      </c>
      <c r="V2555">
        <v>70</v>
      </c>
      <c r="W2555">
        <v>176</v>
      </c>
    </row>
    <row r="2556" spans="1:23" x14ac:dyDescent="0.25">
      <c r="A2556" t="s">
        <v>701</v>
      </c>
      <c r="C2556" t="s">
        <v>26</v>
      </c>
      <c r="E2556">
        <v>16</v>
      </c>
      <c r="F2556">
        <v>71.091033999999993</v>
      </c>
      <c r="G2556">
        <v>1</v>
      </c>
      <c r="H2556">
        <v>1</v>
      </c>
      <c r="I2556" t="s">
        <v>200</v>
      </c>
      <c r="J2556" t="s">
        <v>35</v>
      </c>
      <c r="K2556" t="s">
        <v>28</v>
      </c>
      <c r="L2556" t="s">
        <v>28</v>
      </c>
      <c r="M2556" t="s">
        <v>28</v>
      </c>
      <c r="N2556">
        <v>1</v>
      </c>
      <c r="O2556">
        <v>1</v>
      </c>
      <c r="P2556">
        <v>1</v>
      </c>
      <c r="Q2556">
        <v>1</v>
      </c>
      <c r="R2556">
        <v>0</v>
      </c>
      <c r="S2556">
        <v>34</v>
      </c>
      <c r="T2556">
        <v>5</v>
      </c>
      <c r="V2556">
        <v>64</v>
      </c>
      <c r="W2556">
        <v>165</v>
      </c>
    </row>
    <row r="2557" spans="1:23" x14ac:dyDescent="0.25">
      <c r="A2557" t="s">
        <v>701</v>
      </c>
      <c r="C2557" t="s">
        <v>26</v>
      </c>
      <c r="E2557">
        <v>19</v>
      </c>
      <c r="F2557">
        <v>71.091033999999993</v>
      </c>
      <c r="G2557">
        <v>1</v>
      </c>
      <c r="H2557">
        <v>1</v>
      </c>
      <c r="I2557" t="s">
        <v>200</v>
      </c>
      <c r="J2557" t="s">
        <v>28</v>
      </c>
      <c r="K2557" t="s">
        <v>28</v>
      </c>
      <c r="L2557" t="s">
        <v>28</v>
      </c>
      <c r="M2557" t="s">
        <v>28</v>
      </c>
      <c r="N2557">
        <v>1</v>
      </c>
      <c r="O2557">
        <v>1</v>
      </c>
      <c r="P2557">
        <v>1</v>
      </c>
      <c r="Q2557">
        <v>2</v>
      </c>
      <c r="R2557">
        <v>1</v>
      </c>
      <c r="S2557">
        <v>34</v>
      </c>
      <c r="T2557">
        <v>7</v>
      </c>
      <c r="V2557">
        <v>64</v>
      </c>
      <c r="W2557">
        <v>160</v>
      </c>
    </row>
    <row r="2558" spans="1:23" x14ac:dyDescent="0.25">
      <c r="A2558" t="s">
        <v>701</v>
      </c>
      <c r="C2558" t="s">
        <v>26</v>
      </c>
      <c r="E2558">
        <v>9</v>
      </c>
      <c r="F2558">
        <v>71.091033999999993</v>
      </c>
      <c r="G2558">
        <v>2</v>
      </c>
      <c r="H2558">
        <v>2</v>
      </c>
      <c r="I2558" t="s">
        <v>200</v>
      </c>
      <c r="J2558" t="s">
        <v>28</v>
      </c>
      <c r="K2558" t="s">
        <v>28</v>
      </c>
      <c r="L2558" t="s">
        <v>28</v>
      </c>
      <c r="M2558" t="s">
        <v>28</v>
      </c>
      <c r="N2558">
        <v>2</v>
      </c>
      <c r="O2558">
        <v>2</v>
      </c>
      <c r="P2558">
        <v>2</v>
      </c>
      <c r="Q2558">
        <v>2</v>
      </c>
      <c r="R2558">
        <v>1</v>
      </c>
      <c r="S2558">
        <v>34</v>
      </c>
      <c r="T2558">
        <v>11</v>
      </c>
      <c r="V2558">
        <v>64</v>
      </c>
      <c r="W2558">
        <v>148</v>
      </c>
    </row>
    <row r="2559" spans="1:23" x14ac:dyDescent="0.25">
      <c r="A2559" t="s">
        <v>855</v>
      </c>
      <c r="C2559" t="s">
        <v>30</v>
      </c>
      <c r="E2559">
        <v>30</v>
      </c>
      <c r="F2559">
        <v>61.790554</v>
      </c>
      <c r="G2559">
        <v>0</v>
      </c>
      <c r="H2559">
        <v>0</v>
      </c>
      <c r="I2559" t="s">
        <v>34</v>
      </c>
      <c r="J2559" t="s">
        <v>28</v>
      </c>
      <c r="K2559" t="s">
        <v>28</v>
      </c>
      <c r="L2559" t="s">
        <v>28</v>
      </c>
      <c r="M2559" t="s">
        <v>28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33</v>
      </c>
      <c r="T2559">
        <v>0</v>
      </c>
      <c r="V2559">
        <v>63</v>
      </c>
      <c r="W2559">
        <v>326</v>
      </c>
    </row>
    <row r="2560" spans="1:23" x14ac:dyDescent="0.25">
      <c r="A2560" t="s">
        <v>855</v>
      </c>
      <c r="C2560" t="s">
        <v>30</v>
      </c>
      <c r="E2560">
        <v>30</v>
      </c>
      <c r="F2560">
        <v>61.790554</v>
      </c>
      <c r="G2560">
        <v>0</v>
      </c>
      <c r="H2560">
        <v>0</v>
      </c>
      <c r="I2560" t="s">
        <v>34</v>
      </c>
      <c r="J2560" t="s">
        <v>41</v>
      </c>
      <c r="K2560" t="s">
        <v>28</v>
      </c>
      <c r="L2560" t="s">
        <v>28</v>
      </c>
      <c r="M2560" t="s">
        <v>28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33</v>
      </c>
      <c r="T2560">
        <v>0</v>
      </c>
      <c r="V2560">
        <v>71</v>
      </c>
      <c r="W2560">
        <v>317</v>
      </c>
    </row>
    <row r="2561" spans="1:23" x14ac:dyDescent="0.25">
      <c r="A2561" t="s">
        <v>564</v>
      </c>
      <c r="C2561" t="s">
        <v>30</v>
      </c>
      <c r="E2561">
        <v>28</v>
      </c>
      <c r="F2561">
        <v>66.302536000000003</v>
      </c>
      <c r="G2561">
        <v>0.5</v>
      </c>
      <c r="H2561">
        <v>0.5</v>
      </c>
      <c r="I2561" t="s">
        <v>27</v>
      </c>
      <c r="J2561" t="s">
        <v>41</v>
      </c>
      <c r="K2561" t="s">
        <v>28</v>
      </c>
      <c r="L2561" t="s">
        <v>28</v>
      </c>
      <c r="M2561" t="s">
        <v>28</v>
      </c>
      <c r="N2561">
        <v>0</v>
      </c>
      <c r="O2561">
        <v>0.5</v>
      </c>
      <c r="P2561">
        <v>0.5</v>
      </c>
      <c r="Q2561">
        <v>0.5</v>
      </c>
      <c r="R2561">
        <v>0</v>
      </c>
      <c r="S2561">
        <v>24</v>
      </c>
      <c r="T2561">
        <v>2</v>
      </c>
      <c r="V2561">
        <v>70</v>
      </c>
      <c r="W2561">
        <v>268</v>
      </c>
    </row>
    <row r="2562" spans="1:23" x14ac:dyDescent="0.25">
      <c r="A2562" t="s">
        <v>564</v>
      </c>
      <c r="C2562" t="s">
        <v>30</v>
      </c>
      <c r="E2562">
        <v>28</v>
      </c>
      <c r="F2562">
        <v>66.302536000000003</v>
      </c>
      <c r="G2562">
        <v>0.5</v>
      </c>
      <c r="H2562">
        <v>0</v>
      </c>
      <c r="I2562" t="s">
        <v>52</v>
      </c>
      <c r="J2562" t="s">
        <v>41</v>
      </c>
      <c r="K2562" t="s">
        <v>28</v>
      </c>
      <c r="L2562" t="s">
        <v>28</v>
      </c>
      <c r="M2562" t="s">
        <v>28</v>
      </c>
      <c r="N2562">
        <v>0</v>
      </c>
      <c r="O2562">
        <v>0</v>
      </c>
      <c r="P2562">
        <v>0.5</v>
      </c>
      <c r="Q2562">
        <v>0</v>
      </c>
      <c r="R2562">
        <v>0</v>
      </c>
      <c r="S2562">
        <v>24</v>
      </c>
      <c r="T2562">
        <v>0.5</v>
      </c>
      <c r="V2562">
        <v>70</v>
      </c>
      <c r="W2562">
        <v>274</v>
      </c>
    </row>
    <row r="2563" spans="1:23" x14ac:dyDescent="0.25">
      <c r="A2563" t="s">
        <v>564</v>
      </c>
      <c r="C2563" t="s">
        <v>30</v>
      </c>
      <c r="E2563">
        <v>30</v>
      </c>
      <c r="F2563">
        <v>66.302536000000003</v>
      </c>
      <c r="G2563">
        <v>0</v>
      </c>
      <c r="H2563">
        <v>0</v>
      </c>
      <c r="I2563" t="s">
        <v>34</v>
      </c>
      <c r="J2563" t="s">
        <v>41</v>
      </c>
      <c r="K2563" t="s">
        <v>42</v>
      </c>
      <c r="L2563" t="s">
        <v>28</v>
      </c>
      <c r="M2563" t="s">
        <v>28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24</v>
      </c>
      <c r="T2563">
        <v>0</v>
      </c>
      <c r="V2563">
        <v>69</v>
      </c>
      <c r="W2563">
        <v>271</v>
      </c>
    </row>
    <row r="2564" spans="1:23" x14ac:dyDescent="0.25">
      <c r="A2564" t="s">
        <v>683</v>
      </c>
      <c r="C2564" t="s">
        <v>26</v>
      </c>
      <c r="E2564">
        <v>29</v>
      </c>
      <c r="F2564">
        <v>57.092402999999997</v>
      </c>
      <c r="G2564">
        <v>0</v>
      </c>
      <c r="H2564">
        <v>0</v>
      </c>
      <c r="I2564" t="s">
        <v>34</v>
      </c>
      <c r="J2564" t="s">
        <v>41</v>
      </c>
      <c r="K2564" t="s">
        <v>28</v>
      </c>
      <c r="L2564" t="s">
        <v>28</v>
      </c>
      <c r="M2564" t="s">
        <v>28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33</v>
      </c>
      <c r="T2564">
        <v>0</v>
      </c>
      <c r="V2564">
        <v>68</v>
      </c>
    </row>
    <row r="2565" spans="1:23" x14ac:dyDescent="0.25">
      <c r="A2565" t="s">
        <v>683</v>
      </c>
      <c r="C2565" t="s">
        <v>26</v>
      </c>
      <c r="E2565">
        <v>28</v>
      </c>
      <c r="F2565">
        <v>57.092402999999997</v>
      </c>
      <c r="G2565">
        <v>0</v>
      </c>
      <c r="H2565">
        <v>0</v>
      </c>
      <c r="I2565" t="s">
        <v>34</v>
      </c>
      <c r="J2565" t="s">
        <v>41</v>
      </c>
      <c r="K2565" t="s">
        <v>28</v>
      </c>
      <c r="L2565" t="s">
        <v>28</v>
      </c>
      <c r="M2565" t="s">
        <v>28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33</v>
      </c>
      <c r="T2565">
        <v>0</v>
      </c>
      <c r="V2565">
        <v>69</v>
      </c>
      <c r="W2565">
        <v>174</v>
      </c>
    </row>
    <row r="2566" spans="1:23" x14ac:dyDescent="0.25">
      <c r="A2566" t="s">
        <v>683</v>
      </c>
      <c r="C2566" t="s">
        <v>26</v>
      </c>
      <c r="E2566">
        <v>29</v>
      </c>
      <c r="F2566">
        <v>57.092402999999997</v>
      </c>
      <c r="G2566">
        <v>0</v>
      </c>
      <c r="H2566">
        <v>0</v>
      </c>
      <c r="I2566" t="s">
        <v>34</v>
      </c>
      <c r="J2566" t="s">
        <v>41</v>
      </c>
      <c r="K2566" t="s">
        <v>28</v>
      </c>
      <c r="L2566" t="s">
        <v>28</v>
      </c>
      <c r="M2566" t="s">
        <v>28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33</v>
      </c>
      <c r="T2566">
        <v>0</v>
      </c>
      <c r="V2566">
        <v>68</v>
      </c>
      <c r="W2566">
        <v>182</v>
      </c>
    </row>
    <row r="2567" spans="1:23" x14ac:dyDescent="0.25">
      <c r="A2567" t="s">
        <v>617</v>
      </c>
      <c r="C2567" t="s">
        <v>30</v>
      </c>
      <c r="E2567">
        <v>28</v>
      </c>
      <c r="F2567">
        <v>70.554410000000004</v>
      </c>
      <c r="G2567">
        <v>0</v>
      </c>
      <c r="H2567">
        <v>0</v>
      </c>
      <c r="I2567" t="s">
        <v>34</v>
      </c>
      <c r="J2567" t="s">
        <v>28</v>
      </c>
      <c r="K2567" t="s">
        <v>28</v>
      </c>
      <c r="L2567" t="s">
        <v>28</v>
      </c>
      <c r="M2567" t="s">
        <v>28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23</v>
      </c>
      <c r="T2567">
        <v>0</v>
      </c>
      <c r="V2567">
        <v>69</v>
      </c>
      <c r="W2567">
        <v>228</v>
      </c>
    </row>
    <row r="2568" spans="1:23" x14ac:dyDescent="0.25">
      <c r="A2568" t="s">
        <v>617</v>
      </c>
      <c r="C2568" t="s">
        <v>30</v>
      </c>
      <c r="E2568">
        <v>29</v>
      </c>
      <c r="F2568">
        <v>70.554410000000004</v>
      </c>
      <c r="G2568">
        <v>0</v>
      </c>
      <c r="H2568">
        <v>0</v>
      </c>
      <c r="I2568" t="s">
        <v>34</v>
      </c>
      <c r="J2568" t="s">
        <v>28</v>
      </c>
      <c r="K2568" t="s">
        <v>28</v>
      </c>
      <c r="L2568" t="s">
        <v>28</v>
      </c>
      <c r="M2568" t="s">
        <v>28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23</v>
      </c>
      <c r="T2568">
        <v>0</v>
      </c>
      <c r="V2568">
        <v>70</v>
      </c>
      <c r="W2568">
        <v>229</v>
      </c>
    </row>
    <row r="2569" spans="1:23" x14ac:dyDescent="0.25">
      <c r="A2569" t="s">
        <v>617</v>
      </c>
      <c r="C2569" t="s">
        <v>30</v>
      </c>
      <c r="E2569">
        <v>29</v>
      </c>
      <c r="F2569">
        <v>70.554410000000004</v>
      </c>
      <c r="G2569">
        <v>0</v>
      </c>
      <c r="H2569">
        <v>0</v>
      </c>
      <c r="I2569" t="s">
        <v>34</v>
      </c>
      <c r="J2569" t="s">
        <v>28</v>
      </c>
      <c r="K2569" t="s">
        <v>28</v>
      </c>
      <c r="L2569" t="s">
        <v>28</v>
      </c>
      <c r="M2569" t="s">
        <v>28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23</v>
      </c>
      <c r="T2569">
        <v>0</v>
      </c>
      <c r="V2569">
        <v>69</v>
      </c>
      <c r="W2569">
        <v>222</v>
      </c>
    </row>
    <row r="2570" spans="1:23" x14ac:dyDescent="0.25">
      <c r="A2570" t="s">
        <v>617</v>
      </c>
      <c r="C2570" t="s">
        <v>30</v>
      </c>
      <c r="E2570">
        <v>30</v>
      </c>
      <c r="F2570">
        <v>70.554410000000004</v>
      </c>
      <c r="G2570">
        <v>0</v>
      </c>
      <c r="H2570">
        <v>0</v>
      </c>
      <c r="I2570" t="s">
        <v>34</v>
      </c>
      <c r="J2570" t="s">
        <v>28</v>
      </c>
      <c r="K2570" t="s">
        <v>28</v>
      </c>
      <c r="L2570" t="s">
        <v>28</v>
      </c>
      <c r="M2570" t="s">
        <v>28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23</v>
      </c>
      <c r="T2570">
        <v>0</v>
      </c>
      <c r="V2570">
        <v>67</v>
      </c>
      <c r="W2570">
        <v>217</v>
      </c>
    </row>
    <row r="2571" spans="1:23" x14ac:dyDescent="0.25">
      <c r="A2571" t="s">
        <v>617</v>
      </c>
      <c r="C2571" t="s">
        <v>30</v>
      </c>
      <c r="E2571">
        <v>29</v>
      </c>
      <c r="F2571">
        <v>70.554410000000004</v>
      </c>
      <c r="G2571">
        <v>0</v>
      </c>
      <c r="H2571">
        <v>0</v>
      </c>
      <c r="I2571" t="s">
        <v>34</v>
      </c>
      <c r="J2571" t="s">
        <v>28</v>
      </c>
      <c r="K2571" t="s">
        <v>28</v>
      </c>
      <c r="L2571" t="s">
        <v>28</v>
      </c>
      <c r="M2571" t="s">
        <v>28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23</v>
      </c>
      <c r="T2571">
        <v>0</v>
      </c>
      <c r="V2571">
        <v>68</v>
      </c>
      <c r="W2571">
        <v>222</v>
      </c>
    </row>
    <row r="2572" spans="1:23" x14ac:dyDescent="0.25">
      <c r="A2572" t="s">
        <v>617</v>
      </c>
      <c r="C2572" t="s">
        <v>30</v>
      </c>
      <c r="E2572">
        <v>30</v>
      </c>
      <c r="F2572">
        <v>70.554410000000004</v>
      </c>
      <c r="G2572">
        <v>0</v>
      </c>
      <c r="H2572">
        <v>0</v>
      </c>
      <c r="I2572" t="s">
        <v>34</v>
      </c>
      <c r="J2572" t="s">
        <v>28</v>
      </c>
      <c r="K2572" t="s">
        <v>28</v>
      </c>
      <c r="L2572" t="s">
        <v>28</v>
      </c>
      <c r="M2572" t="s">
        <v>28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23</v>
      </c>
      <c r="T2572">
        <v>0</v>
      </c>
      <c r="V2572">
        <v>68</v>
      </c>
      <c r="W2572">
        <v>220</v>
      </c>
    </row>
    <row r="2573" spans="1:23" x14ac:dyDescent="0.25">
      <c r="A2573" t="s">
        <v>617</v>
      </c>
      <c r="C2573" t="s">
        <v>30</v>
      </c>
      <c r="E2573">
        <v>30</v>
      </c>
      <c r="F2573">
        <v>70.554410000000004</v>
      </c>
      <c r="G2573">
        <v>0</v>
      </c>
      <c r="H2573">
        <v>0</v>
      </c>
      <c r="I2573" t="s">
        <v>34</v>
      </c>
      <c r="J2573" t="s">
        <v>28</v>
      </c>
      <c r="K2573" t="s">
        <v>28</v>
      </c>
      <c r="L2573" t="s">
        <v>28</v>
      </c>
      <c r="M2573" t="s">
        <v>28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23</v>
      </c>
      <c r="T2573">
        <v>0</v>
      </c>
      <c r="V2573">
        <v>68</v>
      </c>
      <c r="W2573">
        <v>219</v>
      </c>
    </row>
    <row r="2574" spans="1:23" x14ac:dyDescent="0.25">
      <c r="A2574" t="s">
        <v>617</v>
      </c>
      <c r="C2574" t="s">
        <v>30</v>
      </c>
      <c r="E2574">
        <v>30</v>
      </c>
      <c r="F2574">
        <v>70.554410000000004</v>
      </c>
      <c r="G2574">
        <v>0</v>
      </c>
      <c r="H2574">
        <v>0</v>
      </c>
      <c r="I2574" t="s">
        <v>34</v>
      </c>
      <c r="J2574" t="s">
        <v>28</v>
      </c>
      <c r="K2574" t="s">
        <v>28</v>
      </c>
      <c r="L2574" t="s">
        <v>28</v>
      </c>
      <c r="M2574" t="s">
        <v>28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23</v>
      </c>
      <c r="T2574">
        <v>0</v>
      </c>
      <c r="V2574">
        <v>68</v>
      </c>
      <c r="W2574">
        <v>218</v>
      </c>
    </row>
    <row r="2575" spans="1:23" x14ac:dyDescent="0.25">
      <c r="A2575" t="s">
        <v>1111</v>
      </c>
      <c r="C2575" t="s">
        <v>26</v>
      </c>
      <c r="E2575">
        <v>29</v>
      </c>
      <c r="F2575">
        <v>51.646816000000001</v>
      </c>
      <c r="G2575">
        <v>0</v>
      </c>
      <c r="H2575">
        <v>0</v>
      </c>
      <c r="I2575" t="s">
        <v>34</v>
      </c>
      <c r="J2575" t="s">
        <v>28</v>
      </c>
      <c r="K2575" t="s">
        <v>28</v>
      </c>
      <c r="L2575" t="s">
        <v>28</v>
      </c>
      <c r="M2575" t="s">
        <v>28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33</v>
      </c>
      <c r="T2575">
        <v>0</v>
      </c>
      <c r="V2575">
        <v>68</v>
      </c>
      <c r="W2575">
        <v>189</v>
      </c>
    </row>
    <row r="2576" spans="1:23" x14ac:dyDescent="0.25">
      <c r="A2576" t="s">
        <v>1111</v>
      </c>
      <c r="C2576" t="s">
        <v>26</v>
      </c>
      <c r="E2576">
        <v>30</v>
      </c>
      <c r="F2576">
        <v>51.646816000000001</v>
      </c>
      <c r="G2576">
        <v>0</v>
      </c>
      <c r="H2576">
        <v>0</v>
      </c>
      <c r="I2576" t="s">
        <v>34</v>
      </c>
      <c r="J2576" t="s">
        <v>28</v>
      </c>
      <c r="K2576" t="s">
        <v>28</v>
      </c>
      <c r="L2576" t="s">
        <v>28</v>
      </c>
      <c r="M2576" t="s">
        <v>28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33</v>
      </c>
      <c r="T2576">
        <v>0</v>
      </c>
      <c r="V2576">
        <v>67</v>
      </c>
      <c r="W2576">
        <v>182</v>
      </c>
    </row>
    <row r="2577" spans="1:23" x14ac:dyDescent="0.25">
      <c r="A2577" t="s">
        <v>1111</v>
      </c>
      <c r="C2577" t="s">
        <v>26</v>
      </c>
      <c r="E2577">
        <v>29</v>
      </c>
      <c r="F2577">
        <v>51.646816000000001</v>
      </c>
      <c r="G2577">
        <v>0</v>
      </c>
      <c r="H2577">
        <v>0</v>
      </c>
      <c r="I2577" t="s">
        <v>34</v>
      </c>
      <c r="J2577" t="s">
        <v>28</v>
      </c>
      <c r="K2577" t="s">
        <v>28</v>
      </c>
      <c r="L2577" t="s">
        <v>28</v>
      </c>
      <c r="M2577" t="s">
        <v>28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33</v>
      </c>
      <c r="T2577">
        <v>0</v>
      </c>
    </row>
    <row r="2578" spans="1:23" x14ac:dyDescent="0.25">
      <c r="A2578" t="s">
        <v>123</v>
      </c>
      <c r="C2578" t="s">
        <v>30</v>
      </c>
      <c r="E2578">
        <v>29</v>
      </c>
      <c r="F2578">
        <v>72.429839999999999</v>
      </c>
      <c r="G2578">
        <v>0</v>
      </c>
      <c r="H2578">
        <v>0</v>
      </c>
      <c r="I2578" t="s">
        <v>34</v>
      </c>
      <c r="J2578" t="s">
        <v>28</v>
      </c>
      <c r="K2578" t="s">
        <v>28</v>
      </c>
      <c r="L2578" t="s">
        <v>28</v>
      </c>
      <c r="M2578" t="s">
        <v>28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34</v>
      </c>
      <c r="T2578">
        <v>0</v>
      </c>
      <c r="V2578">
        <v>71</v>
      </c>
      <c r="W2578">
        <v>203</v>
      </c>
    </row>
    <row r="2579" spans="1:23" x14ac:dyDescent="0.25">
      <c r="A2579" t="s">
        <v>123</v>
      </c>
      <c r="C2579" t="s">
        <v>30</v>
      </c>
      <c r="E2579">
        <v>29</v>
      </c>
      <c r="F2579">
        <v>72.429839999999999</v>
      </c>
      <c r="G2579">
        <v>0</v>
      </c>
      <c r="H2579">
        <v>0</v>
      </c>
      <c r="I2579" t="s">
        <v>34</v>
      </c>
      <c r="J2579" t="s">
        <v>28</v>
      </c>
      <c r="K2579" t="s">
        <v>28</v>
      </c>
      <c r="L2579" t="s">
        <v>28</v>
      </c>
      <c r="M2579" t="s">
        <v>28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34</v>
      </c>
      <c r="T2579">
        <v>0</v>
      </c>
      <c r="V2579">
        <v>71</v>
      </c>
      <c r="W2579">
        <v>203</v>
      </c>
    </row>
    <row r="2580" spans="1:23" x14ac:dyDescent="0.25">
      <c r="A2580" t="s">
        <v>123</v>
      </c>
      <c r="C2580" t="s">
        <v>30</v>
      </c>
      <c r="E2580">
        <v>30</v>
      </c>
      <c r="F2580">
        <v>72.429839999999999</v>
      </c>
      <c r="G2580">
        <v>0</v>
      </c>
      <c r="H2580">
        <v>0</v>
      </c>
      <c r="I2580" t="s">
        <v>34</v>
      </c>
      <c r="J2580" t="s">
        <v>132</v>
      </c>
      <c r="K2580" t="s">
        <v>28</v>
      </c>
      <c r="L2580" t="s">
        <v>28</v>
      </c>
      <c r="M2580" t="s">
        <v>28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34</v>
      </c>
      <c r="T2580">
        <v>0</v>
      </c>
      <c r="V2580">
        <v>70</v>
      </c>
      <c r="W2580">
        <v>200</v>
      </c>
    </row>
    <row r="2581" spans="1:23" x14ac:dyDescent="0.25">
      <c r="A2581" t="s">
        <v>123</v>
      </c>
      <c r="C2581" t="s">
        <v>30</v>
      </c>
      <c r="E2581">
        <v>30</v>
      </c>
      <c r="F2581">
        <v>72.429839999999999</v>
      </c>
      <c r="G2581">
        <v>0</v>
      </c>
      <c r="H2581">
        <v>0</v>
      </c>
      <c r="I2581" t="s">
        <v>34</v>
      </c>
      <c r="J2581" t="s">
        <v>132</v>
      </c>
      <c r="K2581" t="s">
        <v>28</v>
      </c>
      <c r="L2581" t="s">
        <v>28</v>
      </c>
      <c r="M2581" t="s">
        <v>28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34</v>
      </c>
      <c r="T2581">
        <v>0</v>
      </c>
      <c r="V2581">
        <v>70</v>
      </c>
      <c r="W2581">
        <v>200</v>
      </c>
    </row>
    <row r="2582" spans="1:23" x14ac:dyDescent="0.25">
      <c r="A2582" t="s">
        <v>123</v>
      </c>
      <c r="C2582" t="s">
        <v>30</v>
      </c>
      <c r="E2582">
        <v>30</v>
      </c>
      <c r="F2582">
        <v>72.429839999999999</v>
      </c>
      <c r="G2582">
        <v>0</v>
      </c>
      <c r="H2582">
        <v>0</v>
      </c>
      <c r="I2582" t="s">
        <v>34</v>
      </c>
      <c r="J2582" t="s">
        <v>28</v>
      </c>
      <c r="K2582" t="s">
        <v>28</v>
      </c>
      <c r="L2582" t="s">
        <v>28</v>
      </c>
      <c r="M2582" t="s">
        <v>28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34</v>
      </c>
      <c r="T2582">
        <v>0</v>
      </c>
      <c r="V2582">
        <v>70</v>
      </c>
      <c r="W2582">
        <v>201</v>
      </c>
    </row>
    <row r="2583" spans="1:23" x14ac:dyDescent="0.25">
      <c r="A2583" t="s">
        <v>123</v>
      </c>
      <c r="C2583" t="s">
        <v>30</v>
      </c>
      <c r="E2583">
        <v>30</v>
      </c>
      <c r="F2583">
        <v>72.429839999999999</v>
      </c>
      <c r="G2583">
        <v>0</v>
      </c>
      <c r="H2583">
        <v>0</v>
      </c>
      <c r="I2583" t="s">
        <v>34</v>
      </c>
      <c r="J2583" t="s">
        <v>28</v>
      </c>
      <c r="K2583" t="s">
        <v>28</v>
      </c>
      <c r="L2583" t="s">
        <v>28</v>
      </c>
      <c r="M2583" t="s">
        <v>28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34</v>
      </c>
      <c r="T2583">
        <v>0</v>
      </c>
      <c r="V2583">
        <v>70</v>
      </c>
      <c r="W2583">
        <v>201</v>
      </c>
    </row>
    <row r="2584" spans="1:23" x14ac:dyDescent="0.25">
      <c r="A2584" t="s">
        <v>123</v>
      </c>
      <c r="C2584" t="s">
        <v>30</v>
      </c>
      <c r="F2584">
        <v>72.429839999999999</v>
      </c>
      <c r="G2584">
        <v>0</v>
      </c>
      <c r="H2584">
        <v>0</v>
      </c>
      <c r="I2584" t="s">
        <v>34</v>
      </c>
      <c r="J2584" t="s">
        <v>28</v>
      </c>
      <c r="K2584" t="s">
        <v>28</v>
      </c>
      <c r="L2584" t="s">
        <v>28</v>
      </c>
      <c r="M2584" t="s">
        <v>28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34</v>
      </c>
      <c r="T2584">
        <v>0</v>
      </c>
    </row>
    <row r="2585" spans="1:23" x14ac:dyDescent="0.25">
      <c r="A2585" t="s">
        <v>123</v>
      </c>
      <c r="C2585" t="s">
        <v>30</v>
      </c>
      <c r="F2585">
        <v>72.429839999999999</v>
      </c>
      <c r="G2585">
        <v>0</v>
      </c>
      <c r="H2585">
        <v>0</v>
      </c>
      <c r="I2585" t="s">
        <v>34</v>
      </c>
      <c r="J2585" t="s">
        <v>28</v>
      </c>
      <c r="K2585" t="s">
        <v>28</v>
      </c>
      <c r="L2585" t="s">
        <v>28</v>
      </c>
      <c r="M2585" t="s">
        <v>28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34</v>
      </c>
      <c r="T2585">
        <v>0</v>
      </c>
    </row>
    <row r="2586" spans="1:23" x14ac:dyDescent="0.25">
      <c r="A2586" t="s">
        <v>607</v>
      </c>
      <c r="C2586" t="s">
        <v>30</v>
      </c>
      <c r="E2586">
        <v>16</v>
      </c>
      <c r="F2586">
        <v>66.255989999999997</v>
      </c>
      <c r="G2586">
        <v>1</v>
      </c>
      <c r="H2586">
        <v>1</v>
      </c>
      <c r="I2586" t="s">
        <v>27</v>
      </c>
      <c r="J2586" t="s">
        <v>28</v>
      </c>
      <c r="K2586" t="s">
        <v>28</v>
      </c>
      <c r="L2586" t="s">
        <v>28</v>
      </c>
      <c r="M2586" t="s">
        <v>28</v>
      </c>
      <c r="N2586">
        <v>1</v>
      </c>
      <c r="O2586">
        <v>2</v>
      </c>
      <c r="P2586">
        <v>2</v>
      </c>
      <c r="Q2586">
        <v>1</v>
      </c>
      <c r="R2586">
        <v>0</v>
      </c>
      <c r="S2586">
        <v>34</v>
      </c>
      <c r="T2586">
        <v>7</v>
      </c>
      <c r="V2586">
        <v>68</v>
      </c>
      <c r="W2586">
        <v>154</v>
      </c>
    </row>
    <row r="2587" spans="1:23" x14ac:dyDescent="0.25">
      <c r="A2587" t="s">
        <v>607</v>
      </c>
      <c r="C2587" t="s">
        <v>30</v>
      </c>
      <c r="E2587">
        <v>19</v>
      </c>
      <c r="F2587">
        <v>66.255989999999997</v>
      </c>
      <c r="G2587">
        <v>1</v>
      </c>
      <c r="H2587">
        <v>1</v>
      </c>
      <c r="I2587" t="s">
        <v>27</v>
      </c>
      <c r="J2587" t="s">
        <v>28</v>
      </c>
      <c r="K2587" t="s">
        <v>28</v>
      </c>
      <c r="L2587" t="s">
        <v>28</v>
      </c>
      <c r="M2587" t="s">
        <v>28</v>
      </c>
      <c r="N2587">
        <v>1</v>
      </c>
      <c r="O2587">
        <v>2</v>
      </c>
      <c r="P2587">
        <v>1</v>
      </c>
      <c r="Q2587">
        <v>1</v>
      </c>
      <c r="R2587">
        <v>0</v>
      </c>
      <c r="S2587">
        <v>34</v>
      </c>
      <c r="T2587">
        <v>6</v>
      </c>
      <c r="V2587">
        <v>69</v>
      </c>
      <c r="W2587">
        <v>164</v>
      </c>
    </row>
    <row r="2588" spans="1:23" x14ac:dyDescent="0.25">
      <c r="A2588" t="s">
        <v>607</v>
      </c>
      <c r="C2588" t="s">
        <v>30</v>
      </c>
      <c r="E2588">
        <v>6</v>
      </c>
      <c r="F2588">
        <v>66.255989999999997</v>
      </c>
      <c r="G2588">
        <v>2</v>
      </c>
      <c r="H2588">
        <v>2</v>
      </c>
      <c r="I2588" t="s">
        <v>27</v>
      </c>
      <c r="J2588" t="s">
        <v>28</v>
      </c>
      <c r="K2588" t="s">
        <v>28</v>
      </c>
      <c r="L2588" t="s">
        <v>28</v>
      </c>
      <c r="M2588" t="s">
        <v>28</v>
      </c>
      <c r="N2588">
        <v>2</v>
      </c>
      <c r="O2588">
        <v>2</v>
      </c>
      <c r="P2588">
        <v>2</v>
      </c>
      <c r="Q2588">
        <v>2</v>
      </c>
      <c r="R2588">
        <v>2</v>
      </c>
      <c r="S2588">
        <v>34</v>
      </c>
      <c r="T2588">
        <v>12</v>
      </c>
      <c r="V2588">
        <v>68</v>
      </c>
      <c r="W2588">
        <v>167</v>
      </c>
    </row>
    <row r="2589" spans="1:23" x14ac:dyDescent="0.25">
      <c r="A2589" t="s">
        <v>229</v>
      </c>
      <c r="C2589" t="s">
        <v>30</v>
      </c>
      <c r="F2589">
        <v>67.852159999999998</v>
      </c>
      <c r="G2589">
        <v>0.5</v>
      </c>
      <c r="H2589">
        <v>0</v>
      </c>
      <c r="I2589" t="s">
        <v>52</v>
      </c>
      <c r="J2589" t="s">
        <v>28</v>
      </c>
      <c r="K2589" t="s">
        <v>28</v>
      </c>
      <c r="L2589" t="s">
        <v>28</v>
      </c>
      <c r="M2589" t="s">
        <v>28</v>
      </c>
      <c r="N2589">
        <v>0.5</v>
      </c>
      <c r="O2589">
        <v>0</v>
      </c>
      <c r="P2589">
        <v>0.5</v>
      </c>
      <c r="Q2589">
        <v>0.5</v>
      </c>
      <c r="R2589">
        <v>0</v>
      </c>
      <c r="S2589">
        <v>33</v>
      </c>
      <c r="T2589">
        <v>1.5</v>
      </c>
      <c r="W2589">
        <v>213</v>
      </c>
    </row>
    <row r="2590" spans="1:23" x14ac:dyDescent="0.25">
      <c r="A2590" t="s">
        <v>229</v>
      </c>
      <c r="C2590" t="s">
        <v>30</v>
      </c>
      <c r="E2590">
        <v>28</v>
      </c>
      <c r="F2590">
        <v>67.852159999999998</v>
      </c>
      <c r="G2590">
        <v>0.5</v>
      </c>
      <c r="H2590">
        <v>0</v>
      </c>
      <c r="I2590" t="s">
        <v>203</v>
      </c>
      <c r="J2590" t="s">
        <v>386</v>
      </c>
      <c r="K2590" t="s">
        <v>102</v>
      </c>
      <c r="L2590" t="s">
        <v>28</v>
      </c>
      <c r="M2590" t="s">
        <v>28</v>
      </c>
      <c r="N2590">
        <v>0</v>
      </c>
      <c r="O2590">
        <v>0</v>
      </c>
      <c r="P2590">
        <v>0.5</v>
      </c>
      <c r="Q2590">
        <v>0</v>
      </c>
      <c r="R2590">
        <v>0</v>
      </c>
      <c r="S2590">
        <v>33</v>
      </c>
      <c r="T2590">
        <v>0.5</v>
      </c>
      <c r="W2590">
        <v>232</v>
      </c>
    </row>
    <row r="2591" spans="1:23" x14ac:dyDescent="0.25">
      <c r="A2591" t="s">
        <v>229</v>
      </c>
      <c r="C2591" t="s">
        <v>30</v>
      </c>
      <c r="E2591">
        <v>29</v>
      </c>
      <c r="F2591">
        <v>67.852159999999998</v>
      </c>
      <c r="G2591">
        <v>0.5</v>
      </c>
      <c r="H2591">
        <v>0</v>
      </c>
      <c r="I2591" t="s">
        <v>52</v>
      </c>
      <c r="J2591" t="s">
        <v>28</v>
      </c>
      <c r="K2591" t="s">
        <v>28</v>
      </c>
      <c r="L2591" t="s">
        <v>28</v>
      </c>
      <c r="M2591" t="s">
        <v>28</v>
      </c>
      <c r="N2591">
        <v>0</v>
      </c>
      <c r="O2591">
        <v>0</v>
      </c>
      <c r="P2591">
        <v>0.5</v>
      </c>
      <c r="Q2591">
        <v>0</v>
      </c>
      <c r="R2591">
        <v>0</v>
      </c>
      <c r="S2591">
        <v>33</v>
      </c>
      <c r="T2591">
        <v>0.5</v>
      </c>
      <c r="W2591">
        <v>212</v>
      </c>
    </row>
    <row r="2592" spans="1:23" x14ac:dyDescent="0.25">
      <c r="A2592" t="s">
        <v>229</v>
      </c>
      <c r="C2592" t="s">
        <v>30</v>
      </c>
      <c r="E2592">
        <v>30</v>
      </c>
      <c r="F2592">
        <v>67.852159999999998</v>
      </c>
      <c r="G2592">
        <v>0</v>
      </c>
      <c r="H2592">
        <v>0</v>
      </c>
      <c r="I2592" t="s">
        <v>34</v>
      </c>
      <c r="J2592" t="s">
        <v>42</v>
      </c>
      <c r="K2592" t="s">
        <v>28</v>
      </c>
      <c r="L2592" t="s">
        <v>28</v>
      </c>
      <c r="M2592" t="s">
        <v>28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33</v>
      </c>
      <c r="T2592">
        <v>0</v>
      </c>
      <c r="W2592">
        <v>229</v>
      </c>
    </row>
    <row r="2593" spans="1:23" x14ac:dyDescent="0.25">
      <c r="A2593" t="s">
        <v>229</v>
      </c>
      <c r="C2593" t="s">
        <v>30</v>
      </c>
      <c r="E2593">
        <v>29</v>
      </c>
      <c r="F2593">
        <v>67.852159999999998</v>
      </c>
      <c r="G2593">
        <v>0</v>
      </c>
      <c r="H2593">
        <v>0</v>
      </c>
      <c r="I2593" t="s">
        <v>34</v>
      </c>
      <c r="J2593" t="s">
        <v>28</v>
      </c>
      <c r="K2593" t="s">
        <v>28</v>
      </c>
      <c r="L2593" t="s">
        <v>28</v>
      </c>
      <c r="M2593" t="s">
        <v>28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33</v>
      </c>
      <c r="T2593">
        <v>0</v>
      </c>
      <c r="W2593">
        <v>224</v>
      </c>
    </row>
    <row r="2594" spans="1:23" x14ac:dyDescent="0.25">
      <c r="A2594" t="s">
        <v>229</v>
      </c>
      <c r="C2594" t="s">
        <v>30</v>
      </c>
      <c r="E2594">
        <v>29</v>
      </c>
      <c r="F2594">
        <v>67.852159999999998</v>
      </c>
      <c r="G2594">
        <v>0</v>
      </c>
      <c r="H2594">
        <v>0</v>
      </c>
      <c r="I2594" t="s">
        <v>34</v>
      </c>
      <c r="J2594" t="s">
        <v>28</v>
      </c>
      <c r="K2594" t="s">
        <v>28</v>
      </c>
      <c r="L2594" t="s">
        <v>28</v>
      </c>
      <c r="M2594" t="s">
        <v>28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33</v>
      </c>
      <c r="T2594">
        <v>0</v>
      </c>
      <c r="W2594">
        <v>234</v>
      </c>
    </row>
    <row r="2595" spans="1:23" x14ac:dyDescent="0.25">
      <c r="A2595" t="s">
        <v>229</v>
      </c>
      <c r="C2595" t="s">
        <v>30</v>
      </c>
      <c r="E2595">
        <v>29</v>
      </c>
      <c r="F2595">
        <v>67.852159999999998</v>
      </c>
      <c r="G2595">
        <v>0</v>
      </c>
      <c r="H2595">
        <v>0</v>
      </c>
      <c r="I2595" t="s">
        <v>34</v>
      </c>
      <c r="J2595" t="s">
        <v>28</v>
      </c>
      <c r="K2595" t="s">
        <v>28</v>
      </c>
      <c r="L2595" t="s">
        <v>28</v>
      </c>
      <c r="M2595" t="s">
        <v>28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33</v>
      </c>
      <c r="T2595">
        <v>0</v>
      </c>
      <c r="W2595">
        <v>228</v>
      </c>
    </row>
    <row r="2596" spans="1:23" x14ac:dyDescent="0.25">
      <c r="A2596" t="s">
        <v>229</v>
      </c>
      <c r="C2596" t="s">
        <v>30</v>
      </c>
      <c r="E2596">
        <v>30</v>
      </c>
      <c r="F2596">
        <v>67.852159999999998</v>
      </c>
      <c r="G2596">
        <v>0</v>
      </c>
      <c r="H2596">
        <v>0</v>
      </c>
      <c r="I2596" t="s">
        <v>34</v>
      </c>
      <c r="J2596" t="s">
        <v>28</v>
      </c>
      <c r="K2596" t="s">
        <v>28</v>
      </c>
      <c r="L2596" t="s">
        <v>28</v>
      </c>
      <c r="M2596" t="s">
        <v>28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33</v>
      </c>
      <c r="T2596">
        <v>0</v>
      </c>
      <c r="W2596">
        <v>235</v>
      </c>
    </row>
    <row r="2597" spans="1:23" x14ac:dyDescent="0.25">
      <c r="A2597" t="s">
        <v>229</v>
      </c>
      <c r="C2597" t="s">
        <v>30</v>
      </c>
      <c r="E2597">
        <v>29</v>
      </c>
      <c r="F2597">
        <v>67.852159999999998</v>
      </c>
      <c r="G2597">
        <v>0</v>
      </c>
      <c r="H2597">
        <v>0</v>
      </c>
      <c r="I2597" t="s">
        <v>34</v>
      </c>
      <c r="J2597" t="s">
        <v>28</v>
      </c>
      <c r="K2597" t="s">
        <v>28</v>
      </c>
      <c r="L2597" t="s">
        <v>28</v>
      </c>
      <c r="M2597" t="s">
        <v>28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33</v>
      </c>
      <c r="T2597">
        <v>0</v>
      </c>
      <c r="W2597">
        <v>228</v>
      </c>
    </row>
    <row r="2598" spans="1:23" x14ac:dyDescent="0.25">
      <c r="A2598" t="s">
        <v>229</v>
      </c>
      <c r="C2598" t="s">
        <v>30</v>
      </c>
      <c r="E2598">
        <v>29</v>
      </c>
      <c r="F2598">
        <v>67.852159999999998</v>
      </c>
      <c r="G2598">
        <v>0</v>
      </c>
      <c r="H2598">
        <v>0</v>
      </c>
      <c r="I2598" t="s">
        <v>34</v>
      </c>
      <c r="J2598" t="s">
        <v>28</v>
      </c>
      <c r="K2598" t="s">
        <v>28</v>
      </c>
      <c r="L2598" t="s">
        <v>28</v>
      </c>
      <c r="M2598" t="s">
        <v>28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33</v>
      </c>
      <c r="T2598">
        <v>0</v>
      </c>
      <c r="V2598">
        <v>67</v>
      </c>
      <c r="W2598">
        <v>201</v>
      </c>
    </row>
    <row r="2599" spans="1:23" x14ac:dyDescent="0.25">
      <c r="A2599" t="s">
        <v>229</v>
      </c>
      <c r="C2599" t="s">
        <v>30</v>
      </c>
      <c r="E2599">
        <v>29</v>
      </c>
      <c r="F2599">
        <v>67.852159999999998</v>
      </c>
      <c r="G2599">
        <v>0</v>
      </c>
      <c r="H2599">
        <v>0</v>
      </c>
      <c r="I2599" t="s">
        <v>34</v>
      </c>
      <c r="J2599" t="s">
        <v>28</v>
      </c>
      <c r="K2599" t="s">
        <v>28</v>
      </c>
      <c r="L2599" t="s">
        <v>28</v>
      </c>
      <c r="M2599" t="s">
        <v>28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33</v>
      </c>
      <c r="T2599">
        <v>0</v>
      </c>
      <c r="V2599">
        <v>67</v>
      </c>
      <c r="W2599">
        <v>213</v>
      </c>
    </row>
    <row r="2600" spans="1:23" x14ac:dyDescent="0.25">
      <c r="A2600" t="s">
        <v>229</v>
      </c>
      <c r="C2600" t="s">
        <v>30</v>
      </c>
      <c r="E2600">
        <v>30</v>
      </c>
      <c r="F2600">
        <v>67.852159999999998</v>
      </c>
      <c r="G2600">
        <v>0</v>
      </c>
      <c r="H2600">
        <v>0</v>
      </c>
      <c r="I2600" t="s">
        <v>34</v>
      </c>
      <c r="J2600" t="s">
        <v>28</v>
      </c>
      <c r="K2600" t="s">
        <v>28</v>
      </c>
      <c r="L2600" t="s">
        <v>28</v>
      </c>
      <c r="M2600" t="s">
        <v>28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33</v>
      </c>
      <c r="T2600">
        <v>0</v>
      </c>
      <c r="V2600">
        <v>66</v>
      </c>
      <c r="W2600">
        <v>221</v>
      </c>
    </row>
    <row r="2601" spans="1:23" x14ac:dyDescent="0.25">
      <c r="A2601" t="s">
        <v>229</v>
      </c>
      <c r="C2601" t="s">
        <v>30</v>
      </c>
      <c r="E2601">
        <v>29</v>
      </c>
      <c r="F2601">
        <v>67.852159999999998</v>
      </c>
      <c r="G2601">
        <v>0</v>
      </c>
      <c r="H2601">
        <v>0</v>
      </c>
      <c r="I2601" t="s">
        <v>34</v>
      </c>
      <c r="J2601" t="s">
        <v>28</v>
      </c>
      <c r="K2601" t="s">
        <v>28</v>
      </c>
      <c r="L2601" t="s">
        <v>28</v>
      </c>
      <c r="M2601" t="s">
        <v>28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33</v>
      </c>
      <c r="T2601">
        <v>0</v>
      </c>
      <c r="V2601">
        <v>67</v>
      </c>
      <c r="W2601">
        <v>227</v>
      </c>
    </row>
    <row r="2602" spans="1:23" x14ac:dyDescent="0.25">
      <c r="A2602" t="s">
        <v>229</v>
      </c>
      <c r="C2602" t="s">
        <v>30</v>
      </c>
      <c r="E2602">
        <v>28</v>
      </c>
      <c r="F2602">
        <v>67.852159999999998</v>
      </c>
      <c r="G2602">
        <v>0</v>
      </c>
      <c r="H2602">
        <v>0</v>
      </c>
      <c r="I2602" t="s">
        <v>34</v>
      </c>
      <c r="J2602" t="s">
        <v>28</v>
      </c>
      <c r="K2602" t="s">
        <v>28</v>
      </c>
      <c r="L2602" t="s">
        <v>28</v>
      </c>
      <c r="M2602" t="s">
        <v>28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33</v>
      </c>
      <c r="T2602">
        <v>0</v>
      </c>
      <c r="V2602">
        <v>66</v>
      </c>
      <c r="W2602">
        <v>234</v>
      </c>
    </row>
    <row r="2603" spans="1:23" x14ac:dyDescent="0.25">
      <c r="A2603" t="s">
        <v>229</v>
      </c>
      <c r="C2603" t="s">
        <v>30</v>
      </c>
      <c r="E2603">
        <v>25</v>
      </c>
      <c r="F2603">
        <v>67.852159999999998</v>
      </c>
      <c r="G2603">
        <v>0</v>
      </c>
      <c r="H2603">
        <v>0</v>
      </c>
      <c r="I2603" t="s">
        <v>34</v>
      </c>
      <c r="J2603" t="s">
        <v>28</v>
      </c>
      <c r="K2603" t="s">
        <v>28</v>
      </c>
      <c r="L2603" t="s">
        <v>28</v>
      </c>
      <c r="M2603" t="s">
        <v>28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33</v>
      </c>
      <c r="T2603">
        <v>0</v>
      </c>
      <c r="V2603">
        <v>66</v>
      </c>
      <c r="W2603">
        <v>237</v>
      </c>
    </row>
    <row r="2604" spans="1:23" x14ac:dyDescent="0.25">
      <c r="A2604" t="s">
        <v>229</v>
      </c>
      <c r="C2604" t="s">
        <v>30</v>
      </c>
      <c r="E2604">
        <v>28</v>
      </c>
      <c r="F2604">
        <v>67.852159999999998</v>
      </c>
      <c r="G2604">
        <v>0</v>
      </c>
      <c r="H2604">
        <v>0</v>
      </c>
      <c r="I2604" t="s">
        <v>34</v>
      </c>
      <c r="J2604" t="s">
        <v>28</v>
      </c>
      <c r="K2604" t="s">
        <v>28</v>
      </c>
      <c r="L2604" t="s">
        <v>28</v>
      </c>
      <c r="M2604" t="s">
        <v>28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33</v>
      </c>
      <c r="T2604">
        <v>0</v>
      </c>
      <c r="V2604">
        <v>66</v>
      </c>
      <c r="W2604">
        <v>231</v>
      </c>
    </row>
    <row r="2605" spans="1:23" x14ac:dyDescent="0.25">
      <c r="A2605" t="s">
        <v>229</v>
      </c>
      <c r="C2605" t="s">
        <v>30</v>
      </c>
      <c r="E2605">
        <v>29</v>
      </c>
      <c r="F2605">
        <v>67.852159999999998</v>
      </c>
      <c r="G2605">
        <v>0</v>
      </c>
      <c r="H2605">
        <v>0</v>
      </c>
      <c r="I2605" t="s">
        <v>34</v>
      </c>
      <c r="J2605" t="s">
        <v>28</v>
      </c>
      <c r="K2605" t="s">
        <v>28</v>
      </c>
      <c r="L2605" t="s">
        <v>28</v>
      </c>
      <c r="M2605" t="s">
        <v>28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33</v>
      </c>
      <c r="T2605">
        <v>0</v>
      </c>
      <c r="V2605">
        <v>64</v>
      </c>
      <c r="W2605">
        <v>216</v>
      </c>
    </row>
    <row r="2606" spans="1:23" x14ac:dyDescent="0.25">
      <c r="A2606" t="s">
        <v>229</v>
      </c>
      <c r="C2606" t="s">
        <v>30</v>
      </c>
      <c r="E2606">
        <v>29</v>
      </c>
      <c r="F2606">
        <v>67.852159999999998</v>
      </c>
      <c r="G2606">
        <v>0.5</v>
      </c>
      <c r="H2606">
        <v>0</v>
      </c>
      <c r="I2606" t="s">
        <v>52</v>
      </c>
      <c r="J2606" t="s">
        <v>28</v>
      </c>
      <c r="K2606" t="s">
        <v>28</v>
      </c>
      <c r="L2606" t="s">
        <v>28</v>
      </c>
      <c r="M2606" t="s">
        <v>28</v>
      </c>
      <c r="N2606">
        <v>0</v>
      </c>
      <c r="O2606">
        <v>0</v>
      </c>
      <c r="P2606">
        <v>0.5</v>
      </c>
      <c r="Q2606">
        <v>0</v>
      </c>
      <c r="R2606">
        <v>0</v>
      </c>
      <c r="S2606">
        <v>33</v>
      </c>
      <c r="T2606">
        <v>0.5</v>
      </c>
      <c r="V2606">
        <v>66</v>
      </c>
      <c r="W2606">
        <v>214</v>
      </c>
    </row>
    <row r="2607" spans="1:23" x14ac:dyDescent="0.25">
      <c r="A2607" t="s">
        <v>785</v>
      </c>
      <c r="C2607" t="s">
        <v>30</v>
      </c>
      <c r="E2607">
        <v>25</v>
      </c>
      <c r="F2607">
        <v>76.960980000000006</v>
      </c>
      <c r="G2607">
        <v>0.5</v>
      </c>
      <c r="H2607">
        <v>0.5</v>
      </c>
      <c r="I2607" t="s">
        <v>27</v>
      </c>
      <c r="J2607" t="s">
        <v>28</v>
      </c>
      <c r="K2607" t="s">
        <v>28</v>
      </c>
      <c r="L2607" t="s">
        <v>28</v>
      </c>
      <c r="M2607" t="s">
        <v>28</v>
      </c>
      <c r="N2607">
        <v>0</v>
      </c>
      <c r="O2607">
        <v>0</v>
      </c>
      <c r="P2607">
        <v>0.5</v>
      </c>
      <c r="Q2607">
        <v>0</v>
      </c>
      <c r="R2607">
        <v>0</v>
      </c>
      <c r="S2607">
        <v>33</v>
      </c>
      <c r="T2607">
        <v>1</v>
      </c>
      <c r="W2607">
        <v>165</v>
      </c>
    </row>
    <row r="2608" spans="1:23" x14ac:dyDescent="0.25">
      <c r="A2608" t="s">
        <v>785</v>
      </c>
      <c r="C2608" t="s">
        <v>30</v>
      </c>
      <c r="E2608">
        <v>27</v>
      </c>
      <c r="F2608">
        <v>76.960980000000006</v>
      </c>
      <c r="G2608">
        <v>0.5</v>
      </c>
      <c r="H2608">
        <v>0</v>
      </c>
      <c r="I2608" t="s">
        <v>75</v>
      </c>
      <c r="J2608" t="s">
        <v>28</v>
      </c>
      <c r="K2608" t="s">
        <v>28</v>
      </c>
      <c r="L2608" t="s">
        <v>28</v>
      </c>
      <c r="M2608" t="s">
        <v>28</v>
      </c>
      <c r="N2608">
        <v>0</v>
      </c>
      <c r="O2608">
        <v>0.5</v>
      </c>
      <c r="P2608">
        <v>0.5</v>
      </c>
      <c r="Q2608">
        <v>0</v>
      </c>
      <c r="R2608">
        <v>0</v>
      </c>
      <c r="S2608">
        <v>33</v>
      </c>
      <c r="T2608">
        <v>1</v>
      </c>
      <c r="W2608">
        <v>168</v>
      </c>
    </row>
    <row r="2609" spans="1:23" x14ac:dyDescent="0.25">
      <c r="A2609" t="s">
        <v>785</v>
      </c>
      <c r="C2609" t="s">
        <v>30</v>
      </c>
      <c r="E2609">
        <v>27</v>
      </c>
      <c r="F2609">
        <v>76.960980000000006</v>
      </c>
      <c r="G2609">
        <v>0.5</v>
      </c>
      <c r="H2609">
        <v>0.5</v>
      </c>
      <c r="I2609" t="s">
        <v>27</v>
      </c>
      <c r="J2609" t="s">
        <v>42</v>
      </c>
      <c r="K2609" t="s">
        <v>28</v>
      </c>
      <c r="L2609" t="s">
        <v>28</v>
      </c>
      <c r="M2609" t="s">
        <v>28</v>
      </c>
      <c r="N2609">
        <v>1</v>
      </c>
      <c r="O2609">
        <v>0.5</v>
      </c>
      <c r="P2609">
        <v>0.5</v>
      </c>
      <c r="Q2609">
        <v>0.5</v>
      </c>
      <c r="R2609">
        <v>0</v>
      </c>
      <c r="S2609">
        <v>33</v>
      </c>
      <c r="T2609">
        <v>3</v>
      </c>
      <c r="V2609">
        <v>68</v>
      </c>
      <c r="W2609">
        <v>164</v>
      </c>
    </row>
    <row r="2610" spans="1:23" x14ac:dyDescent="0.25">
      <c r="A2610" t="s">
        <v>785</v>
      </c>
      <c r="C2610" t="s">
        <v>30</v>
      </c>
      <c r="E2610">
        <v>25</v>
      </c>
      <c r="F2610">
        <v>76.960980000000006</v>
      </c>
      <c r="G2610">
        <v>0.5</v>
      </c>
      <c r="H2610">
        <v>1</v>
      </c>
      <c r="I2610" t="s">
        <v>40</v>
      </c>
      <c r="J2610" t="s">
        <v>411</v>
      </c>
      <c r="K2610" t="s">
        <v>1100</v>
      </c>
      <c r="L2610" t="s">
        <v>28</v>
      </c>
      <c r="M2610" t="s">
        <v>28</v>
      </c>
      <c r="N2610">
        <v>0.5</v>
      </c>
      <c r="O2610">
        <v>0.5</v>
      </c>
      <c r="P2610">
        <v>1</v>
      </c>
      <c r="Q2610">
        <v>0.5</v>
      </c>
      <c r="R2610">
        <v>0</v>
      </c>
      <c r="S2610">
        <v>33</v>
      </c>
      <c r="T2610">
        <v>3.5</v>
      </c>
      <c r="V2610">
        <v>67</v>
      </c>
      <c r="W2610">
        <v>152</v>
      </c>
    </row>
    <row r="2611" spans="1:23" x14ac:dyDescent="0.25">
      <c r="A2611" t="s">
        <v>785</v>
      </c>
      <c r="C2611" t="s">
        <v>30</v>
      </c>
      <c r="E2611">
        <v>25</v>
      </c>
      <c r="F2611">
        <v>76.960980000000006</v>
      </c>
      <c r="G2611">
        <v>0.5</v>
      </c>
      <c r="H2611">
        <v>0.5</v>
      </c>
      <c r="I2611" t="s">
        <v>40</v>
      </c>
      <c r="J2611" t="s">
        <v>28</v>
      </c>
      <c r="K2611" t="s">
        <v>28</v>
      </c>
      <c r="L2611" t="s">
        <v>28</v>
      </c>
      <c r="M2611" t="s">
        <v>28</v>
      </c>
      <c r="N2611">
        <v>0.5</v>
      </c>
      <c r="O2611">
        <v>0.5</v>
      </c>
      <c r="P2611">
        <v>0.5</v>
      </c>
      <c r="Q2611">
        <v>0.5</v>
      </c>
      <c r="R2611">
        <v>0</v>
      </c>
      <c r="S2611">
        <v>33</v>
      </c>
      <c r="T2611">
        <v>2.5</v>
      </c>
      <c r="V2611">
        <v>67</v>
      </c>
      <c r="W2611">
        <v>160</v>
      </c>
    </row>
    <row r="2612" spans="1:23" x14ac:dyDescent="0.25">
      <c r="A2612" t="s">
        <v>785</v>
      </c>
      <c r="C2612" t="s">
        <v>30</v>
      </c>
      <c r="E2612">
        <v>28</v>
      </c>
      <c r="F2612">
        <v>76.960980000000006</v>
      </c>
      <c r="G2612">
        <v>0.5</v>
      </c>
      <c r="H2612">
        <v>0.5</v>
      </c>
      <c r="I2612" t="s">
        <v>40</v>
      </c>
      <c r="J2612" t="s">
        <v>411</v>
      </c>
      <c r="K2612" t="s">
        <v>28</v>
      </c>
      <c r="L2612" t="s">
        <v>28</v>
      </c>
      <c r="M2612" t="s">
        <v>28</v>
      </c>
      <c r="N2612">
        <v>0.5</v>
      </c>
      <c r="O2612">
        <v>0.5</v>
      </c>
      <c r="P2612">
        <v>0.5</v>
      </c>
      <c r="Q2612">
        <v>0</v>
      </c>
      <c r="R2612">
        <v>0</v>
      </c>
      <c r="S2612">
        <v>33</v>
      </c>
      <c r="T2612">
        <v>2</v>
      </c>
      <c r="V2612">
        <v>67</v>
      </c>
      <c r="W2612">
        <v>153</v>
      </c>
    </row>
    <row r="2613" spans="1:23" x14ac:dyDescent="0.25">
      <c r="A2613" t="s">
        <v>785</v>
      </c>
      <c r="C2613" t="s">
        <v>30</v>
      </c>
      <c r="E2613">
        <v>26</v>
      </c>
      <c r="F2613">
        <v>76.960980000000006</v>
      </c>
      <c r="G2613">
        <v>0.5</v>
      </c>
      <c r="H2613">
        <v>0.5</v>
      </c>
      <c r="I2613" t="s">
        <v>44</v>
      </c>
      <c r="J2613" t="s">
        <v>356</v>
      </c>
      <c r="K2613" t="s">
        <v>28</v>
      </c>
      <c r="L2613" t="s">
        <v>28</v>
      </c>
      <c r="M2613" t="s">
        <v>28</v>
      </c>
      <c r="N2613">
        <v>1</v>
      </c>
      <c r="O2613">
        <v>0.5</v>
      </c>
      <c r="P2613">
        <v>1</v>
      </c>
      <c r="Q2613">
        <v>1</v>
      </c>
      <c r="R2613">
        <v>0</v>
      </c>
      <c r="S2613">
        <v>33</v>
      </c>
      <c r="T2613">
        <v>4</v>
      </c>
      <c r="V2613">
        <v>67</v>
      </c>
      <c r="W2613">
        <v>154</v>
      </c>
    </row>
    <row r="2614" spans="1:23" x14ac:dyDescent="0.25">
      <c r="A2614" t="s">
        <v>785</v>
      </c>
      <c r="C2614" t="s">
        <v>30</v>
      </c>
      <c r="E2614">
        <v>29</v>
      </c>
      <c r="F2614">
        <v>76.960980000000006</v>
      </c>
      <c r="G2614">
        <v>0.5</v>
      </c>
      <c r="H2614">
        <v>0.5</v>
      </c>
      <c r="I2614" t="s">
        <v>40</v>
      </c>
      <c r="J2614" t="s">
        <v>245</v>
      </c>
      <c r="K2614" t="s">
        <v>35</v>
      </c>
      <c r="L2614" t="s">
        <v>28</v>
      </c>
      <c r="M2614" t="s">
        <v>28</v>
      </c>
      <c r="N2614">
        <v>1</v>
      </c>
      <c r="O2614">
        <v>0.5</v>
      </c>
      <c r="P2614">
        <v>1</v>
      </c>
      <c r="Q2614">
        <v>0.5</v>
      </c>
      <c r="R2614">
        <v>0</v>
      </c>
      <c r="S2614">
        <v>33</v>
      </c>
      <c r="T2614">
        <v>3.5</v>
      </c>
      <c r="V2614">
        <v>67</v>
      </c>
      <c r="W2614">
        <v>167</v>
      </c>
    </row>
    <row r="2615" spans="1:23" x14ac:dyDescent="0.25">
      <c r="A2615" t="s">
        <v>785</v>
      </c>
      <c r="C2615" t="s">
        <v>30</v>
      </c>
      <c r="E2615">
        <v>27</v>
      </c>
      <c r="F2615">
        <v>76.960980000000006</v>
      </c>
      <c r="G2615">
        <v>0.5</v>
      </c>
      <c r="H2615">
        <v>0.5</v>
      </c>
      <c r="I2615" t="s">
        <v>40</v>
      </c>
      <c r="J2615" t="s">
        <v>28</v>
      </c>
      <c r="K2615" t="s">
        <v>28</v>
      </c>
      <c r="L2615" t="s">
        <v>28</v>
      </c>
      <c r="M2615" t="s">
        <v>28</v>
      </c>
      <c r="N2615">
        <v>0.5</v>
      </c>
      <c r="O2615">
        <v>0.5</v>
      </c>
      <c r="P2615">
        <v>0.5</v>
      </c>
      <c r="Q2615">
        <v>0</v>
      </c>
      <c r="R2615">
        <v>0</v>
      </c>
      <c r="S2615">
        <v>33</v>
      </c>
      <c r="T2615">
        <v>2</v>
      </c>
      <c r="V2615">
        <v>67</v>
      </c>
      <c r="W2615">
        <v>156</v>
      </c>
    </row>
    <row r="2616" spans="1:23" x14ac:dyDescent="0.25">
      <c r="A2616" t="s">
        <v>486</v>
      </c>
      <c r="C2616" t="s">
        <v>26</v>
      </c>
      <c r="E2616">
        <v>30</v>
      </c>
      <c r="F2616">
        <v>55.531826000000002</v>
      </c>
      <c r="G2616">
        <v>0</v>
      </c>
      <c r="H2616">
        <v>0</v>
      </c>
      <c r="I2616" t="s">
        <v>34</v>
      </c>
      <c r="J2616" t="s">
        <v>41</v>
      </c>
      <c r="K2616" t="s">
        <v>28</v>
      </c>
      <c r="L2616" t="s">
        <v>28</v>
      </c>
      <c r="M2616" t="s">
        <v>28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34</v>
      </c>
      <c r="T2616">
        <v>0</v>
      </c>
      <c r="V2616">
        <v>65</v>
      </c>
      <c r="W2616">
        <v>180</v>
      </c>
    </row>
    <row r="2617" spans="1:23" x14ac:dyDescent="0.25">
      <c r="A2617" t="s">
        <v>486</v>
      </c>
      <c r="C2617" t="s">
        <v>26</v>
      </c>
      <c r="E2617">
        <v>30</v>
      </c>
      <c r="F2617">
        <v>55.531826000000002</v>
      </c>
      <c r="G2617">
        <v>0</v>
      </c>
      <c r="H2617">
        <v>0</v>
      </c>
      <c r="I2617" t="s">
        <v>34</v>
      </c>
      <c r="J2617" t="s">
        <v>28</v>
      </c>
      <c r="K2617" t="s">
        <v>28</v>
      </c>
      <c r="L2617" t="s">
        <v>28</v>
      </c>
      <c r="M2617" t="s">
        <v>28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34</v>
      </c>
      <c r="T2617">
        <v>0</v>
      </c>
      <c r="V2617">
        <v>65</v>
      </c>
      <c r="W2617">
        <v>152</v>
      </c>
    </row>
    <row r="2618" spans="1:23" x14ac:dyDescent="0.25">
      <c r="A2618" t="s">
        <v>486</v>
      </c>
      <c r="C2618" t="s">
        <v>26</v>
      </c>
      <c r="E2618">
        <v>30</v>
      </c>
      <c r="F2618">
        <v>55.531826000000002</v>
      </c>
      <c r="G2618">
        <v>0</v>
      </c>
      <c r="H2618">
        <v>0</v>
      </c>
      <c r="I2618" t="s">
        <v>34</v>
      </c>
      <c r="J2618" t="s">
        <v>41</v>
      </c>
      <c r="K2618" t="s">
        <v>28</v>
      </c>
      <c r="L2618" t="s">
        <v>28</v>
      </c>
      <c r="M2618" t="s">
        <v>28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34</v>
      </c>
      <c r="T2618">
        <v>0</v>
      </c>
    </row>
    <row r="2619" spans="1:23" x14ac:dyDescent="0.25">
      <c r="A2619" t="s">
        <v>486</v>
      </c>
      <c r="C2619" t="s">
        <v>26</v>
      </c>
      <c r="E2619">
        <v>29</v>
      </c>
      <c r="F2619">
        <v>55.531826000000002</v>
      </c>
      <c r="G2619">
        <v>0</v>
      </c>
      <c r="H2619">
        <v>0</v>
      </c>
      <c r="I2619" t="s">
        <v>34</v>
      </c>
      <c r="J2619" t="s">
        <v>35</v>
      </c>
      <c r="K2619" t="s">
        <v>28</v>
      </c>
      <c r="L2619" t="s">
        <v>28</v>
      </c>
      <c r="M2619" t="s">
        <v>28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34</v>
      </c>
      <c r="T2619">
        <v>0</v>
      </c>
      <c r="V2619">
        <v>65</v>
      </c>
      <c r="W2619">
        <v>159</v>
      </c>
    </row>
    <row r="2620" spans="1:23" x14ac:dyDescent="0.25">
      <c r="A2620" t="s">
        <v>89</v>
      </c>
      <c r="C2620" t="s">
        <v>26</v>
      </c>
      <c r="E2620">
        <v>29</v>
      </c>
      <c r="F2620">
        <v>69.689255000000003</v>
      </c>
      <c r="G2620">
        <v>0</v>
      </c>
      <c r="H2620">
        <v>0</v>
      </c>
      <c r="I2620" t="s">
        <v>34</v>
      </c>
      <c r="J2620" t="s">
        <v>35</v>
      </c>
      <c r="K2620" t="s">
        <v>28</v>
      </c>
      <c r="L2620" t="s">
        <v>28</v>
      </c>
      <c r="M2620" t="s">
        <v>28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33</v>
      </c>
      <c r="T2620">
        <v>0</v>
      </c>
      <c r="V2620">
        <v>63</v>
      </c>
      <c r="W2620">
        <v>157</v>
      </c>
    </row>
    <row r="2621" spans="1:23" x14ac:dyDescent="0.25">
      <c r="A2621" t="s">
        <v>89</v>
      </c>
      <c r="C2621" t="s">
        <v>26</v>
      </c>
      <c r="E2621">
        <v>30</v>
      </c>
      <c r="F2621">
        <v>69.689255000000003</v>
      </c>
      <c r="G2621">
        <v>0</v>
      </c>
      <c r="H2621">
        <v>0</v>
      </c>
      <c r="I2621" t="s">
        <v>34</v>
      </c>
      <c r="J2621" t="s">
        <v>405</v>
      </c>
      <c r="K2621" t="s">
        <v>28</v>
      </c>
      <c r="L2621" t="s">
        <v>28</v>
      </c>
      <c r="M2621" t="s">
        <v>28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33</v>
      </c>
      <c r="T2621">
        <v>0</v>
      </c>
      <c r="V2621">
        <v>63</v>
      </c>
      <c r="W2621">
        <v>159</v>
      </c>
    </row>
    <row r="2622" spans="1:23" x14ac:dyDescent="0.25">
      <c r="A2622" t="s">
        <v>89</v>
      </c>
      <c r="C2622" t="s">
        <v>26</v>
      </c>
      <c r="E2622">
        <v>30</v>
      </c>
      <c r="F2622">
        <v>69.689255000000003</v>
      </c>
      <c r="G2622">
        <v>0</v>
      </c>
      <c r="H2622">
        <v>0</v>
      </c>
      <c r="I2622" t="s">
        <v>34</v>
      </c>
      <c r="J2622" t="s">
        <v>35</v>
      </c>
      <c r="K2622" t="s">
        <v>36</v>
      </c>
      <c r="L2622" t="s">
        <v>38</v>
      </c>
      <c r="M2622" t="s">
        <v>28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33</v>
      </c>
      <c r="T2622">
        <v>0</v>
      </c>
    </row>
    <row r="2623" spans="1:23" x14ac:dyDescent="0.25">
      <c r="A2623" t="s">
        <v>185</v>
      </c>
      <c r="C2623" t="s">
        <v>26</v>
      </c>
      <c r="E2623">
        <v>30</v>
      </c>
      <c r="F2623">
        <v>64.525665000000004</v>
      </c>
      <c r="G2623">
        <v>0</v>
      </c>
      <c r="H2623">
        <v>0</v>
      </c>
      <c r="I2623" t="s">
        <v>34</v>
      </c>
      <c r="J2623" t="s">
        <v>28</v>
      </c>
      <c r="K2623" t="s">
        <v>28</v>
      </c>
      <c r="L2623" t="s">
        <v>28</v>
      </c>
      <c r="M2623" t="s">
        <v>28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34</v>
      </c>
      <c r="T2623">
        <v>0</v>
      </c>
    </row>
    <row r="2624" spans="1:23" x14ac:dyDescent="0.25">
      <c r="A2624" t="s">
        <v>185</v>
      </c>
      <c r="C2624" t="s">
        <v>26</v>
      </c>
      <c r="E2624">
        <v>30</v>
      </c>
      <c r="F2624">
        <v>64.525665000000004</v>
      </c>
      <c r="G2624">
        <v>0</v>
      </c>
      <c r="H2624">
        <v>0</v>
      </c>
      <c r="I2624" t="s">
        <v>34</v>
      </c>
      <c r="J2624" t="s">
        <v>28</v>
      </c>
      <c r="K2624" t="s">
        <v>28</v>
      </c>
      <c r="L2624" t="s">
        <v>28</v>
      </c>
      <c r="M2624" t="s">
        <v>28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34</v>
      </c>
      <c r="T2624">
        <v>0</v>
      </c>
      <c r="V2624">
        <v>63</v>
      </c>
      <c r="W2624">
        <v>127</v>
      </c>
    </row>
    <row r="2625" spans="1:23" x14ac:dyDescent="0.25">
      <c r="A2625" t="s">
        <v>185</v>
      </c>
      <c r="C2625" t="s">
        <v>26</v>
      </c>
      <c r="E2625">
        <v>30</v>
      </c>
      <c r="F2625">
        <v>64.525665000000004</v>
      </c>
      <c r="G2625">
        <v>0</v>
      </c>
      <c r="H2625">
        <v>0</v>
      </c>
      <c r="I2625" t="s">
        <v>34</v>
      </c>
      <c r="J2625" t="s">
        <v>41</v>
      </c>
      <c r="K2625" t="s">
        <v>28</v>
      </c>
      <c r="L2625" t="s">
        <v>28</v>
      </c>
      <c r="M2625" t="s">
        <v>28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34</v>
      </c>
      <c r="T2625">
        <v>0</v>
      </c>
      <c r="V2625">
        <v>63</v>
      </c>
      <c r="W2625">
        <v>132</v>
      </c>
    </row>
    <row r="2626" spans="1:23" x14ac:dyDescent="0.25">
      <c r="A2626" t="s">
        <v>185</v>
      </c>
      <c r="C2626" t="s">
        <v>26</v>
      </c>
      <c r="E2626">
        <v>30</v>
      </c>
      <c r="F2626">
        <v>64.525665000000004</v>
      </c>
      <c r="G2626">
        <v>0</v>
      </c>
      <c r="H2626">
        <v>0</v>
      </c>
      <c r="I2626" t="s">
        <v>34</v>
      </c>
      <c r="J2626" t="s">
        <v>28</v>
      </c>
      <c r="K2626" t="s">
        <v>28</v>
      </c>
      <c r="L2626" t="s">
        <v>28</v>
      </c>
      <c r="M2626" t="s">
        <v>28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34</v>
      </c>
      <c r="T2626">
        <v>0</v>
      </c>
      <c r="V2626">
        <v>63</v>
      </c>
      <c r="W2626">
        <v>137</v>
      </c>
    </row>
    <row r="2627" spans="1:23" x14ac:dyDescent="0.25">
      <c r="A2627" t="s">
        <v>185</v>
      </c>
      <c r="C2627" t="s">
        <v>26</v>
      </c>
      <c r="E2627">
        <v>30</v>
      </c>
      <c r="F2627">
        <v>64.525665000000004</v>
      </c>
      <c r="G2627">
        <v>0</v>
      </c>
      <c r="H2627">
        <v>0</v>
      </c>
      <c r="I2627" t="s">
        <v>34</v>
      </c>
      <c r="J2627" t="s">
        <v>80</v>
      </c>
      <c r="K2627" t="s">
        <v>28</v>
      </c>
      <c r="L2627" t="s">
        <v>28</v>
      </c>
      <c r="M2627" t="s">
        <v>28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34</v>
      </c>
      <c r="T2627">
        <v>0</v>
      </c>
      <c r="V2627">
        <v>63</v>
      </c>
      <c r="W2627">
        <v>138</v>
      </c>
    </row>
    <row r="2628" spans="1:23" x14ac:dyDescent="0.25">
      <c r="A2628" t="s">
        <v>185</v>
      </c>
      <c r="C2628" t="s">
        <v>26</v>
      </c>
      <c r="E2628">
        <v>30</v>
      </c>
      <c r="F2628">
        <v>64.525665000000004</v>
      </c>
      <c r="G2628">
        <v>0</v>
      </c>
      <c r="H2628">
        <v>0</v>
      </c>
      <c r="I2628" t="s">
        <v>34</v>
      </c>
      <c r="J2628" t="s">
        <v>28</v>
      </c>
      <c r="K2628" t="s">
        <v>28</v>
      </c>
      <c r="L2628" t="s">
        <v>28</v>
      </c>
      <c r="M2628" t="s">
        <v>28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34</v>
      </c>
      <c r="T2628">
        <v>0</v>
      </c>
      <c r="V2628">
        <v>63</v>
      </c>
      <c r="W2628">
        <v>146</v>
      </c>
    </row>
    <row r="2629" spans="1:23" x14ac:dyDescent="0.25">
      <c r="A2629" t="s">
        <v>826</v>
      </c>
      <c r="C2629" t="s">
        <v>30</v>
      </c>
      <c r="E2629">
        <v>26</v>
      </c>
      <c r="F2629">
        <v>85.190960000000004</v>
      </c>
      <c r="G2629">
        <v>0.5</v>
      </c>
      <c r="H2629">
        <v>0.5</v>
      </c>
      <c r="I2629" t="s">
        <v>27</v>
      </c>
      <c r="J2629" t="s">
        <v>119</v>
      </c>
      <c r="K2629" t="s">
        <v>28</v>
      </c>
      <c r="L2629" t="s">
        <v>28</v>
      </c>
      <c r="M2629" t="s">
        <v>28</v>
      </c>
      <c r="N2629">
        <v>0</v>
      </c>
      <c r="O2629">
        <v>0.5</v>
      </c>
      <c r="P2629">
        <v>0.5</v>
      </c>
      <c r="Q2629">
        <v>0</v>
      </c>
      <c r="R2629">
        <v>0</v>
      </c>
      <c r="S2629">
        <v>33</v>
      </c>
      <c r="T2629">
        <v>1.5</v>
      </c>
      <c r="V2629">
        <v>66</v>
      </c>
      <c r="W2629">
        <v>186</v>
      </c>
    </row>
    <row r="2630" spans="1:23" x14ac:dyDescent="0.25">
      <c r="A2630" t="s">
        <v>826</v>
      </c>
      <c r="C2630" t="s">
        <v>30</v>
      </c>
      <c r="E2630">
        <v>26</v>
      </c>
      <c r="F2630">
        <v>85.190960000000004</v>
      </c>
      <c r="G2630">
        <v>0.5</v>
      </c>
      <c r="H2630">
        <v>0</v>
      </c>
      <c r="I2630" t="s">
        <v>349</v>
      </c>
      <c r="J2630" t="s">
        <v>119</v>
      </c>
      <c r="K2630" t="s">
        <v>28</v>
      </c>
      <c r="L2630" t="s">
        <v>28</v>
      </c>
      <c r="M2630" t="s">
        <v>28</v>
      </c>
      <c r="N2630">
        <v>0</v>
      </c>
      <c r="O2630">
        <v>0.5</v>
      </c>
      <c r="P2630">
        <v>0.5</v>
      </c>
      <c r="Q2630">
        <v>0.5</v>
      </c>
      <c r="R2630">
        <v>0</v>
      </c>
      <c r="S2630">
        <v>33</v>
      </c>
      <c r="T2630">
        <v>1.5</v>
      </c>
      <c r="V2630">
        <v>65</v>
      </c>
      <c r="W2630">
        <v>181</v>
      </c>
    </row>
    <row r="2631" spans="1:23" x14ac:dyDescent="0.25">
      <c r="A2631" t="s">
        <v>826</v>
      </c>
      <c r="C2631" t="s">
        <v>30</v>
      </c>
      <c r="E2631">
        <v>22</v>
      </c>
      <c r="F2631">
        <v>85.190960000000004</v>
      </c>
      <c r="G2631">
        <v>1</v>
      </c>
      <c r="H2631">
        <v>0.5</v>
      </c>
      <c r="I2631" t="s">
        <v>349</v>
      </c>
      <c r="J2631" t="s">
        <v>119</v>
      </c>
      <c r="K2631" t="s">
        <v>28</v>
      </c>
      <c r="L2631" t="s">
        <v>28</v>
      </c>
      <c r="M2631" t="s">
        <v>28</v>
      </c>
      <c r="N2631">
        <v>0.5</v>
      </c>
      <c r="O2631">
        <v>1</v>
      </c>
      <c r="P2631">
        <v>0.5</v>
      </c>
      <c r="Q2631">
        <v>1</v>
      </c>
      <c r="R2631">
        <v>1</v>
      </c>
      <c r="S2631">
        <v>33</v>
      </c>
      <c r="T2631">
        <v>4.5</v>
      </c>
      <c r="V2631">
        <v>65</v>
      </c>
      <c r="W2631">
        <v>170</v>
      </c>
    </row>
    <row r="2632" spans="1:23" x14ac:dyDescent="0.25">
      <c r="A2632" t="s">
        <v>836</v>
      </c>
      <c r="C2632" t="s">
        <v>30</v>
      </c>
      <c r="E2632">
        <v>29</v>
      </c>
      <c r="F2632">
        <v>61.637233999999999</v>
      </c>
      <c r="G2632">
        <v>0</v>
      </c>
      <c r="H2632">
        <v>0</v>
      </c>
      <c r="I2632" t="s">
        <v>34</v>
      </c>
      <c r="J2632" t="s">
        <v>28</v>
      </c>
      <c r="K2632" t="s">
        <v>28</v>
      </c>
      <c r="L2632" t="s">
        <v>28</v>
      </c>
      <c r="M2632" t="s">
        <v>28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33</v>
      </c>
      <c r="T2632">
        <v>0</v>
      </c>
      <c r="V2632">
        <v>67</v>
      </c>
      <c r="W2632">
        <v>158</v>
      </c>
    </row>
    <row r="2633" spans="1:23" x14ac:dyDescent="0.25">
      <c r="A2633" t="s">
        <v>836</v>
      </c>
      <c r="C2633" t="s">
        <v>30</v>
      </c>
      <c r="E2633">
        <v>30</v>
      </c>
      <c r="F2633">
        <v>61.637233999999999</v>
      </c>
      <c r="G2633">
        <v>0</v>
      </c>
      <c r="H2633">
        <v>0</v>
      </c>
      <c r="I2633" t="s">
        <v>34</v>
      </c>
      <c r="J2633" t="s">
        <v>28</v>
      </c>
      <c r="K2633" t="s">
        <v>28</v>
      </c>
      <c r="L2633" t="s">
        <v>28</v>
      </c>
      <c r="M2633" t="s">
        <v>28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33</v>
      </c>
      <c r="T2633">
        <v>0</v>
      </c>
      <c r="V2633">
        <v>67</v>
      </c>
      <c r="W2633">
        <v>166</v>
      </c>
    </row>
    <row r="2634" spans="1:23" x14ac:dyDescent="0.25">
      <c r="A2634" t="s">
        <v>838</v>
      </c>
      <c r="C2634" t="s">
        <v>26</v>
      </c>
      <c r="E2634">
        <v>30</v>
      </c>
      <c r="F2634">
        <v>68.473650000000006</v>
      </c>
      <c r="G2634">
        <v>0</v>
      </c>
      <c r="H2634">
        <v>0</v>
      </c>
      <c r="I2634" t="s">
        <v>34</v>
      </c>
      <c r="J2634" t="s">
        <v>35</v>
      </c>
      <c r="K2634" t="s">
        <v>28</v>
      </c>
      <c r="L2634" t="s">
        <v>28</v>
      </c>
      <c r="M2634" t="s">
        <v>28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33</v>
      </c>
      <c r="T2634">
        <v>0</v>
      </c>
      <c r="V2634">
        <v>61</v>
      </c>
      <c r="W2634">
        <v>139</v>
      </c>
    </row>
    <row r="2635" spans="1:23" x14ac:dyDescent="0.25">
      <c r="A2635" t="s">
        <v>830</v>
      </c>
      <c r="C2635" t="s">
        <v>26</v>
      </c>
      <c r="E2635">
        <v>29</v>
      </c>
      <c r="F2635">
        <v>64.323070000000001</v>
      </c>
      <c r="G2635">
        <v>0</v>
      </c>
      <c r="H2635">
        <v>0</v>
      </c>
      <c r="I2635" t="s">
        <v>34</v>
      </c>
      <c r="J2635" t="s">
        <v>28</v>
      </c>
      <c r="K2635" t="s">
        <v>28</v>
      </c>
      <c r="L2635" t="s">
        <v>28</v>
      </c>
      <c r="M2635" t="s">
        <v>28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34</v>
      </c>
      <c r="T2635">
        <v>0</v>
      </c>
      <c r="V2635">
        <v>67</v>
      </c>
      <c r="W2635">
        <v>244</v>
      </c>
    </row>
    <row r="2636" spans="1:23" x14ac:dyDescent="0.25">
      <c r="A2636" t="s">
        <v>830</v>
      </c>
      <c r="C2636" t="s">
        <v>26</v>
      </c>
      <c r="E2636">
        <v>30</v>
      </c>
      <c r="F2636">
        <v>64.323070000000001</v>
      </c>
      <c r="G2636">
        <v>0</v>
      </c>
      <c r="H2636">
        <v>0</v>
      </c>
      <c r="I2636" t="s">
        <v>34</v>
      </c>
      <c r="J2636" t="s">
        <v>28</v>
      </c>
      <c r="K2636" t="s">
        <v>28</v>
      </c>
      <c r="L2636" t="s">
        <v>28</v>
      </c>
      <c r="M2636" t="s">
        <v>28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34</v>
      </c>
      <c r="T2636">
        <v>0</v>
      </c>
      <c r="V2636">
        <v>67</v>
      </c>
      <c r="W2636">
        <v>246</v>
      </c>
    </row>
    <row r="2637" spans="1:23" x14ac:dyDescent="0.25">
      <c r="A2637" t="s">
        <v>830</v>
      </c>
      <c r="C2637" t="s">
        <v>26</v>
      </c>
      <c r="E2637">
        <v>30</v>
      </c>
      <c r="F2637">
        <v>64.323070000000001</v>
      </c>
      <c r="G2637">
        <v>0</v>
      </c>
      <c r="H2637">
        <v>0</v>
      </c>
      <c r="I2637" t="s">
        <v>34</v>
      </c>
      <c r="J2637" t="s">
        <v>28</v>
      </c>
      <c r="K2637" t="s">
        <v>28</v>
      </c>
      <c r="L2637" t="s">
        <v>28</v>
      </c>
      <c r="M2637" t="s">
        <v>28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34</v>
      </c>
      <c r="T2637">
        <v>0</v>
      </c>
      <c r="V2637">
        <v>67</v>
      </c>
      <c r="W2637">
        <v>228</v>
      </c>
    </row>
    <row r="2638" spans="1:23" x14ac:dyDescent="0.25">
      <c r="A2638" t="s">
        <v>830</v>
      </c>
      <c r="C2638" t="s">
        <v>26</v>
      </c>
      <c r="E2638">
        <v>30</v>
      </c>
      <c r="F2638">
        <v>64.323070000000001</v>
      </c>
      <c r="G2638">
        <v>0</v>
      </c>
      <c r="H2638">
        <v>0</v>
      </c>
      <c r="I2638" t="s">
        <v>34</v>
      </c>
      <c r="J2638" t="s">
        <v>28</v>
      </c>
      <c r="K2638" t="s">
        <v>28</v>
      </c>
      <c r="L2638" t="s">
        <v>28</v>
      </c>
      <c r="M2638" t="s">
        <v>28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34</v>
      </c>
      <c r="T2638">
        <v>0</v>
      </c>
      <c r="V2638">
        <v>67</v>
      </c>
      <c r="W2638">
        <v>230</v>
      </c>
    </row>
    <row r="2639" spans="1:23" x14ac:dyDescent="0.25">
      <c r="A2639" t="s">
        <v>830</v>
      </c>
      <c r="C2639" t="s">
        <v>26</v>
      </c>
      <c r="E2639">
        <v>29</v>
      </c>
      <c r="F2639">
        <v>64.323070000000001</v>
      </c>
      <c r="G2639">
        <v>0</v>
      </c>
      <c r="H2639">
        <v>0</v>
      </c>
      <c r="I2639" t="s">
        <v>34</v>
      </c>
      <c r="J2639" t="s">
        <v>28</v>
      </c>
      <c r="K2639" t="s">
        <v>28</v>
      </c>
      <c r="L2639" t="s">
        <v>28</v>
      </c>
      <c r="M2639" t="s">
        <v>28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34</v>
      </c>
      <c r="T2639">
        <v>0</v>
      </c>
      <c r="V2639">
        <v>67</v>
      </c>
      <c r="W2639">
        <v>250</v>
      </c>
    </row>
    <row r="2640" spans="1:23" x14ac:dyDescent="0.25">
      <c r="A2640" t="s">
        <v>830</v>
      </c>
      <c r="C2640" t="s">
        <v>26</v>
      </c>
      <c r="E2640">
        <v>29</v>
      </c>
      <c r="F2640">
        <v>64.323070000000001</v>
      </c>
      <c r="G2640">
        <v>0</v>
      </c>
      <c r="H2640">
        <v>0</v>
      </c>
      <c r="I2640" t="s">
        <v>34</v>
      </c>
      <c r="J2640" t="s">
        <v>28</v>
      </c>
      <c r="K2640" t="s">
        <v>28</v>
      </c>
      <c r="L2640" t="s">
        <v>28</v>
      </c>
      <c r="M2640" t="s">
        <v>28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34</v>
      </c>
      <c r="T2640">
        <v>0</v>
      </c>
      <c r="V2640">
        <v>67</v>
      </c>
      <c r="W2640">
        <v>246</v>
      </c>
    </row>
    <row r="2641" spans="1:23" x14ac:dyDescent="0.25">
      <c r="A2641" t="s">
        <v>1138</v>
      </c>
      <c r="C2641" t="s">
        <v>30</v>
      </c>
      <c r="E2641">
        <v>29</v>
      </c>
      <c r="F2641">
        <v>76.75</v>
      </c>
      <c r="G2641">
        <v>0.5</v>
      </c>
      <c r="H2641">
        <v>0</v>
      </c>
      <c r="I2641" t="s">
        <v>52</v>
      </c>
      <c r="J2641" t="s">
        <v>28</v>
      </c>
      <c r="K2641" t="s">
        <v>28</v>
      </c>
      <c r="L2641" t="s">
        <v>28</v>
      </c>
      <c r="M2641" t="s">
        <v>28</v>
      </c>
      <c r="N2641">
        <v>0</v>
      </c>
      <c r="O2641">
        <v>0</v>
      </c>
      <c r="P2641">
        <v>0.5</v>
      </c>
      <c r="Q2641">
        <v>0</v>
      </c>
      <c r="R2641">
        <v>0</v>
      </c>
      <c r="T2641">
        <v>0.5</v>
      </c>
    </row>
    <row r="2642" spans="1:23" x14ac:dyDescent="0.25">
      <c r="A2642" t="s">
        <v>237</v>
      </c>
      <c r="C2642" t="s">
        <v>26</v>
      </c>
      <c r="E2642">
        <v>29</v>
      </c>
      <c r="F2642">
        <v>67.488020000000006</v>
      </c>
      <c r="G2642">
        <v>0</v>
      </c>
      <c r="H2642">
        <v>0</v>
      </c>
      <c r="I2642" t="s">
        <v>34</v>
      </c>
      <c r="J2642" t="s">
        <v>38</v>
      </c>
      <c r="K2642" t="s">
        <v>28</v>
      </c>
      <c r="L2642" t="s">
        <v>28</v>
      </c>
      <c r="M2642" t="s">
        <v>28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34</v>
      </c>
      <c r="T2642">
        <v>0</v>
      </c>
      <c r="W2642">
        <v>150</v>
      </c>
    </row>
    <row r="2643" spans="1:23" x14ac:dyDescent="0.25">
      <c r="A2643" t="s">
        <v>237</v>
      </c>
      <c r="C2643" t="s">
        <v>26</v>
      </c>
      <c r="E2643">
        <v>30</v>
      </c>
      <c r="F2643">
        <v>67.488020000000006</v>
      </c>
      <c r="G2643">
        <v>0</v>
      </c>
      <c r="H2643">
        <v>0</v>
      </c>
      <c r="I2643" t="s">
        <v>34</v>
      </c>
      <c r="J2643" t="s">
        <v>28</v>
      </c>
      <c r="K2643" t="s">
        <v>28</v>
      </c>
      <c r="L2643" t="s">
        <v>28</v>
      </c>
      <c r="M2643" t="s">
        <v>28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34</v>
      </c>
      <c r="T2643">
        <v>0</v>
      </c>
      <c r="V2643">
        <v>62</v>
      </c>
      <c r="W2643">
        <v>144</v>
      </c>
    </row>
    <row r="2644" spans="1:23" x14ac:dyDescent="0.25">
      <c r="A2644" t="s">
        <v>237</v>
      </c>
      <c r="C2644" t="s">
        <v>26</v>
      </c>
      <c r="E2644">
        <v>28</v>
      </c>
      <c r="F2644">
        <v>67.488020000000006</v>
      </c>
      <c r="G2644">
        <v>0</v>
      </c>
      <c r="H2644">
        <v>0</v>
      </c>
      <c r="I2644" t="s">
        <v>34</v>
      </c>
      <c r="J2644" t="s">
        <v>28</v>
      </c>
      <c r="K2644" t="s">
        <v>28</v>
      </c>
      <c r="L2644" t="s">
        <v>28</v>
      </c>
      <c r="M2644" t="s">
        <v>28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34</v>
      </c>
      <c r="T2644">
        <v>0</v>
      </c>
      <c r="V2644">
        <v>62</v>
      </c>
      <c r="W2644">
        <v>141</v>
      </c>
    </row>
    <row r="2645" spans="1:23" x14ac:dyDescent="0.25">
      <c r="A2645" t="s">
        <v>237</v>
      </c>
      <c r="C2645" t="s">
        <v>26</v>
      </c>
      <c r="E2645">
        <v>30</v>
      </c>
      <c r="F2645">
        <v>67.488020000000006</v>
      </c>
      <c r="G2645">
        <v>0</v>
      </c>
      <c r="H2645">
        <v>0</v>
      </c>
      <c r="I2645" t="s">
        <v>34</v>
      </c>
      <c r="J2645" t="s">
        <v>28</v>
      </c>
      <c r="K2645" t="s">
        <v>28</v>
      </c>
      <c r="L2645" t="s">
        <v>28</v>
      </c>
      <c r="M2645" t="s">
        <v>28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34</v>
      </c>
      <c r="T2645">
        <v>0</v>
      </c>
      <c r="V2645">
        <v>62</v>
      </c>
      <c r="W2645">
        <v>142</v>
      </c>
    </row>
    <row r="2646" spans="1:23" x14ac:dyDescent="0.25">
      <c r="A2646" t="s">
        <v>237</v>
      </c>
      <c r="C2646" t="s">
        <v>26</v>
      </c>
      <c r="E2646">
        <v>30</v>
      </c>
      <c r="F2646">
        <v>67.488020000000006</v>
      </c>
      <c r="G2646">
        <v>0</v>
      </c>
      <c r="H2646">
        <v>0</v>
      </c>
      <c r="I2646" t="s">
        <v>34</v>
      </c>
      <c r="J2646" t="s">
        <v>28</v>
      </c>
      <c r="K2646" t="s">
        <v>28</v>
      </c>
      <c r="L2646" t="s">
        <v>28</v>
      </c>
      <c r="M2646" t="s">
        <v>28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34</v>
      </c>
      <c r="T2646">
        <v>0</v>
      </c>
      <c r="V2646">
        <v>62</v>
      </c>
      <c r="W2646">
        <v>146</v>
      </c>
    </row>
    <row r="2647" spans="1:23" x14ac:dyDescent="0.25">
      <c r="A2647" t="s">
        <v>237</v>
      </c>
      <c r="C2647" t="s">
        <v>26</v>
      </c>
      <c r="E2647">
        <v>27</v>
      </c>
      <c r="F2647">
        <v>67.488020000000006</v>
      </c>
      <c r="G2647">
        <v>0</v>
      </c>
      <c r="H2647">
        <v>0</v>
      </c>
      <c r="I2647" t="s">
        <v>34</v>
      </c>
      <c r="J2647" t="s">
        <v>28</v>
      </c>
      <c r="K2647" t="s">
        <v>28</v>
      </c>
      <c r="L2647" t="s">
        <v>28</v>
      </c>
      <c r="M2647" t="s">
        <v>28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34</v>
      </c>
      <c r="T2647">
        <v>0</v>
      </c>
      <c r="V2647">
        <v>62</v>
      </c>
      <c r="W2647">
        <v>147</v>
      </c>
    </row>
    <row r="2648" spans="1:23" x14ac:dyDescent="0.25">
      <c r="A2648" t="s">
        <v>237</v>
      </c>
      <c r="C2648" t="s">
        <v>26</v>
      </c>
      <c r="E2648">
        <v>29</v>
      </c>
      <c r="F2648">
        <v>67.488020000000006</v>
      </c>
      <c r="G2648">
        <v>0</v>
      </c>
      <c r="H2648">
        <v>0</v>
      </c>
      <c r="I2648" t="s">
        <v>34</v>
      </c>
      <c r="J2648" t="s">
        <v>28</v>
      </c>
      <c r="K2648" t="s">
        <v>28</v>
      </c>
      <c r="L2648" t="s">
        <v>28</v>
      </c>
      <c r="M2648" t="s">
        <v>28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34</v>
      </c>
      <c r="T2648">
        <v>0</v>
      </c>
      <c r="V2648">
        <v>61</v>
      </c>
      <c r="W2648">
        <v>151</v>
      </c>
    </row>
    <row r="2649" spans="1:23" x14ac:dyDescent="0.25">
      <c r="A2649" t="s">
        <v>237</v>
      </c>
      <c r="C2649" t="s">
        <v>26</v>
      </c>
      <c r="E2649">
        <v>30</v>
      </c>
      <c r="F2649">
        <v>67.488020000000006</v>
      </c>
      <c r="G2649">
        <v>0</v>
      </c>
      <c r="H2649">
        <v>0</v>
      </c>
      <c r="I2649" t="s">
        <v>34</v>
      </c>
      <c r="J2649" t="s">
        <v>28</v>
      </c>
      <c r="K2649" t="s">
        <v>28</v>
      </c>
      <c r="L2649" t="s">
        <v>28</v>
      </c>
      <c r="M2649" t="s">
        <v>28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34</v>
      </c>
      <c r="T2649">
        <v>0</v>
      </c>
      <c r="V2649">
        <v>61</v>
      </c>
      <c r="W2649">
        <v>145</v>
      </c>
    </row>
    <row r="2650" spans="1:23" x14ac:dyDescent="0.25">
      <c r="A2650" t="s">
        <v>237</v>
      </c>
      <c r="C2650" t="s">
        <v>26</v>
      </c>
      <c r="E2650">
        <v>30</v>
      </c>
      <c r="F2650">
        <v>67.488020000000006</v>
      </c>
      <c r="G2650">
        <v>0</v>
      </c>
      <c r="H2650">
        <v>0</v>
      </c>
      <c r="I2650" t="s">
        <v>34</v>
      </c>
      <c r="J2650" t="s">
        <v>28</v>
      </c>
      <c r="K2650" t="s">
        <v>28</v>
      </c>
      <c r="L2650" t="s">
        <v>28</v>
      </c>
      <c r="M2650" t="s">
        <v>28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34</v>
      </c>
      <c r="T2650">
        <v>0</v>
      </c>
      <c r="V2650">
        <v>61</v>
      </c>
      <c r="W2650">
        <v>147</v>
      </c>
    </row>
    <row r="2651" spans="1:23" x14ac:dyDescent="0.25">
      <c r="A2651" t="s">
        <v>237</v>
      </c>
      <c r="C2651" t="s">
        <v>26</v>
      </c>
      <c r="E2651">
        <v>30</v>
      </c>
      <c r="F2651">
        <v>67.488020000000006</v>
      </c>
      <c r="G2651">
        <v>0</v>
      </c>
      <c r="H2651">
        <v>0</v>
      </c>
      <c r="I2651" t="s">
        <v>34</v>
      </c>
      <c r="J2651" t="s">
        <v>35</v>
      </c>
      <c r="K2651" t="s">
        <v>28</v>
      </c>
      <c r="L2651" t="s">
        <v>28</v>
      </c>
      <c r="M2651" t="s">
        <v>28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34</v>
      </c>
      <c r="T2651">
        <v>0</v>
      </c>
      <c r="V2651">
        <v>61</v>
      </c>
      <c r="W2651">
        <v>149</v>
      </c>
    </row>
    <row r="2652" spans="1:23" x14ac:dyDescent="0.25">
      <c r="A2652" t="s">
        <v>237</v>
      </c>
      <c r="C2652" t="s">
        <v>26</v>
      </c>
      <c r="E2652">
        <v>30</v>
      </c>
      <c r="F2652">
        <v>67.488020000000006</v>
      </c>
      <c r="G2652">
        <v>0</v>
      </c>
      <c r="H2652">
        <v>0</v>
      </c>
      <c r="I2652" t="s">
        <v>34</v>
      </c>
      <c r="J2652" t="s">
        <v>132</v>
      </c>
      <c r="K2652" t="s">
        <v>35</v>
      </c>
      <c r="L2652" t="s">
        <v>28</v>
      </c>
      <c r="M2652" t="s">
        <v>28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34</v>
      </c>
      <c r="T2652">
        <v>0</v>
      </c>
      <c r="V2652">
        <v>62</v>
      </c>
      <c r="W2652">
        <v>150</v>
      </c>
    </row>
    <row r="2653" spans="1:23" x14ac:dyDescent="0.25">
      <c r="A2653" t="s">
        <v>237</v>
      </c>
      <c r="C2653" t="s">
        <v>26</v>
      </c>
      <c r="E2653">
        <v>29</v>
      </c>
      <c r="F2653">
        <v>67.488020000000006</v>
      </c>
      <c r="G2653">
        <v>0</v>
      </c>
      <c r="H2653">
        <v>0</v>
      </c>
      <c r="I2653" t="s">
        <v>34</v>
      </c>
      <c r="J2653" t="s">
        <v>28</v>
      </c>
      <c r="K2653" t="s">
        <v>28</v>
      </c>
      <c r="L2653" t="s">
        <v>28</v>
      </c>
      <c r="M2653" t="s">
        <v>28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34</v>
      </c>
      <c r="T2653">
        <v>0</v>
      </c>
      <c r="V2653">
        <v>62</v>
      </c>
      <c r="W2653">
        <v>149</v>
      </c>
    </row>
    <row r="2654" spans="1:23" x14ac:dyDescent="0.25">
      <c r="A2654" t="s">
        <v>237</v>
      </c>
      <c r="C2654" t="s">
        <v>26</v>
      </c>
      <c r="E2654">
        <v>29</v>
      </c>
      <c r="F2654">
        <v>67.488020000000006</v>
      </c>
      <c r="G2654">
        <v>0</v>
      </c>
      <c r="H2654">
        <v>0</v>
      </c>
      <c r="I2654" t="s">
        <v>34</v>
      </c>
      <c r="J2654" t="s">
        <v>119</v>
      </c>
      <c r="K2654" t="s">
        <v>35</v>
      </c>
      <c r="L2654" t="s">
        <v>28</v>
      </c>
      <c r="M2654" t="s">
        <v>28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34</v>
      </c>
      <c r="T2654">
        <v>0</v>
      </c>
      <c r="V2654">
        <v>62</v>
      </c>
      <c r="W2654">
        <v>142</v>
      </c>
    </row>
    <row r="2655" spans="1:23" x14ac:dyDescent="0.25">
      <c r="A2655" t="s">
        <v>1101</v>
      </c>
      <c r="C2655" t="s">
        <v>30</v>
      </c>
      <c r="E2655">
        <v>26</v>
      </c>
      <c r="F2655">
        <v>73.921974000000006</v>
      </c>
      <c r="G2655">
        <v>0</v>
      </c>
      <c r="H2655">
        <v>0</v>
      </c>
      <c r="I2655" t="s">
        <v>34</v>
      </c>
      <c r="J2655" t="s">
        <v>28</v>
      </c>
      <c r="K2655" t="s">
        <v>28</v>
      </c>
      <c r="L2655" t="s">
        <v>28</v>
      </c>
      <c r="M2655" t="s">
        <v>28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33</v>
      </c>
      <c r="T2655">
        <v>0</v>
      </c>
      <c r="V2655">
        <v>69</v>
      </c>
      <c r="W2655">
        <v>192</v>
      </c>
    </row>
    <row r="2656" spans="1:23" x14ac:dyDescent="0.25">
      <c r="A2656" t="s">
        <v>1101</v>
      </c>
      <c r="C2656" t="s">
        <v>30</v>
      </c>
      <c r="E2656">
        <v>30</v>
      </c>
      <c r="F2656">
        <v>73.921974000000006</v>
      </c>
      <c r="G2656">
        <v>0</v>
      </c>
      <c r="H2656">
        <v>0</v>
      </c>
      <c r="I2656" t="s">
        <v>34</v>
      </c>
      <c r="J2656" t="s">
        <v>28</v>
      </c>
      <c r="K2656" t="s">
        <v>28</v>
      </c>
      <c r="L2656" t="s">
        <v>28</v>
      </c>
      <c r="M2656" t="s">
        <v>28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33</v>
      </c>
      <c r="T2656">
        <v>0</v>
      </c>
      <c r="V2656">
        <v>71</v>
      </c>
      <c r="W2656">
        <v>186</v>
      </c>
    </row>
    <row r="2657" spans="1:23" x14ac:dyDescent="0.25">
      <c r="A2657" t="s">
        <v>1101</v>
      </c>
      <c r="C2657" t="s">
        <v>30</v>
      </c>
      <c r="E2657">
        <v>26</v>
      </c>
      <c r="F2657">
        <v>73.921974000000006</v>
      </c>
      <c r="G2657">
        <v>0</v>
      </c>
      <c r="H2657">
        <v>0</v>
      </c>
      <c r="I2657" t="s">
        <v>34</v>
      </c>
      <c r="J2657" t="s">
        <v>28</v>
      </c>
      <c r="K2657" t="s">
        <v>28</v>
      </c>
      <c r="L2657" t="s">
        <v>28</v>
      </c>
      <c r="M2657" t="s">
        <v>28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33</v>
      </c>
      <c r="T2657">
        <v>0</v>
      </c>
      <c r="V2657">
        <v>71</v>
      </c>
      <c r="W2657">
        <v>187</v>
      </c>
    </row>
    <row r="2658" spans="1:23" x14ac:dyDescent="0.25">
      <c r="A2658" t="s">
        <v>1101</v>
      </c>
      <c r="C2658" t="s">
        <v>30</v>
      </c>
      <c r="E2658">
        <v>29</v>
      </c>
      <c r="F2658">
        <v>73.921974000000006</v>
      </c>
      <c r="G2658">
        <v>0</v>
      </c>
      <c r="H2658">
        <v>0</v>
      </c>
      <c r="I2658" t="s">
        <v>34</v>
      </c>
      <c r="J2658" t="s">
        <v>28</v>
      </c>
      <c r="K2658" t="s">
        <v>28</v>
      </c>
      <c r="L2658" t="s">
        <v>28</v>
      </c>
      <c r="M2658" t="s">
        <v>28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33</v>
      </c>
      <c r="T2658">
        <v>0</v>
      </c>
      <c r="V2658">
        <v>71</v>
      </c>
      <c r="W2658">
        <v>189</v>
      </c>
    </row>
    <row r="2659" spans="1:23" x14ac:dyDescent="0.25">
      <c r="A2659" t="s">
        <v>1101</v>
      </c>
      <c r="C2659" t="s">
        <v>30</v>
      </c>
      <c r="E2659">
        <v>29</v>
      </c>
      <c r="F2659">
        <v>73.921974000000006</v>
      </c>
      <c r="G2659">
        <v>0</v>
      </c>
      <c r="H2659">
        <v>0</v>
      </c>
      <c r="I2659" t="s">
        <v>34</v>
      </c>
      <c r="J2659" t="s">
        <v>28</v>
      </c>
      <c r="K2659" t="s">
        <v>28</v>
      </c>
      <c r="L2659" t="s">
        <v>28</v>
      </c>
      <c r="M2659" t="s">
        <v>28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33</v>
      </c>
      <c r="T2659">
        <v>0</v>
      </c>
      <c r="V2659">
        <v>72</v>
      </c>
      <c r="W2659">
        <v>186</v>
      </c>
    </row>
    <row r="2660" spans="1:23" x14ac:dyDescent="0.25">
      <c r="A2660" t="s">
        <v>1101</v>
      </c>
      <c r="C2660" t="s">
        <v>30</v>
      </c>
      <c r="E2660">
        <v>28</v>
      </c>
      <c r="F2660">
        <v>73.921974000000006</v>
      </c>
      <c r="G2660">
        <v>0</v>
      </c>
      <c r="H2660">
        <v>0</v>
      </c>
      <c r="I2660" t="s">
        <v>34</v>
      </c>
      <c r="J2660" t="s">
        <v>28</v>
      </c>
      <c r="K2660" t="s">
        <v>28</v>
      </c>
      <c r="L2660" t="s">
        <v>28</v>
      </c>
      <c r="M2660" t="s">
        <v>28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33</v>
      </c>
      <c r="T2660">
        <v>0</v>
      </c>
      <c r="V2660">
        <v>72</v>
      </c>
      <c r="W2660">
        <v>188</v>
      </c>
    </row>
    <row r="2661" spans="1:23" x14ac:dyDescent="0.25">
      <c r="A2661" t="s">
        <v>1101</v>
      </c>
      <c r="C2661" t="s">
        <v>30</v>
      </c>
      <c r="E2661">
        <v>29</v>
      </c>
      <c r="F2661">
        <v>73.921974000000006</v>
      </c>
      <c r="G2661">
        <v>0</v>
      </c>
      <c r="H2661">
        <v>0</v>
      </c>
      <c r="I2661" t="s">
        <v>34</v>
      </c>
      <c r="J2661" t="s">
        <v>28</v>
      </c>
      <c r="K2661" t="s">
        <v>28</v>
      </c>
      <c r="L2661" t="s">
        <v>28</v>
      </c>
      <c r="M2661" t="s">
        <v>28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33</v>
      </c>
      <c r="T2661">
        <v>0</v>
      </c>
      <c r="V2661">
        <v>72</v>
      </c>
      <c r="W2661">
        <v>184</v>
      </c>
    </row>
    <row r="2662" spans="1:23" x14ac:dyDescent="0.25">
      <c r="A2662" t="s">
        <v>1101</v>
      </c>
      <c r="C2662" t="s">
        <v>30</v>
      </c>
      <c r="E2662">
        <v>26</v>
      </c>
      <c r="F2662">
        <v>73.921974000000006</v>
      </c>
      <c r="G2662">
        <v>0</v>
      </c>
      <c r="H2662">
        <v>0</v>
      </c>
      <c r="I2662" t="s">
        <v>34</v>
      </c>
      <c r="J2662" t="s">
        <v>119</v>
      </c>
      <c r="K2662" t="s">
        <v>28</v>
      </c>
      <c r="L2662" t="s">
        <v>28</v>
      </c>
      <c r="M2662" t="s">
        <v>28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33</v>
      </c>
      <c r="T2662">
        <v>0</v>
      </c>
      <c r="V2662">
        <v>71</v>
      </c>
      <c r="W2662">
        <v>184</v>
      </c>
    </row>
    <row r="2663" spans="1:23" x14ac:dyDescent="0.25">
      <c r="A2663" t="s">
        <v>1153</v>
      </c>
      <c r="C2663" t="s">
        <v>30</v>
      </c>
      <c r="E2663">
        <v>29</v>
      </c>
      <c r="F2663">
        <v>64.544830000000005</v>
      </c>
      <c r="G2663">
        <v>0.5</v>
      </c>
      <c r="H2663">
        <v>0</v>
      </c>
      <c r="I2663" t="s">
        <v>27</v>
      </c>
      <c r="J2663" t="s">
        <v>28</v>
      </c>
      <c r="K2663" t="s">
        <v>28</v>
      </c>
      <c r="L2663" t="s">
        <v>28</v>
      </c>
      <c r="M2663" t="s">
        <v>28</v>
      </c>
      <c r="N2663">
        <v>0</v>
      </c>
      <c r="O2663">
        <v>0.5</v>
      </c>
      <c r="P2663">
        <v>0.5</v>
      </c>
      <c r="Q2663">
        <v>0.5</v>
      </c>
      <c r="R2663">
        <v>0</v>
      </c>
      <c r="S2663">
        <v>33</v>
      </c>
      <c r="T2663">
        <v>1.5</v>
      </c>
      <c r="V2663">
        <v>70</v>
      </c>
      <c r="W2663">
        <v>207</v>
      </c>
    </row>
    <row r="2664" spans="1:23" x14ac:dyDescent="0.25">
      <c r="A2664" t="s">
        <v>1153</v>
      </c>
      <c r="C2664" t="s">
        <v>30</v>
      </c>
      <c r="E2664">
        <v>30</v>
      </c>
      <c r="F2664">
        <v>64.544830000000005</v>
      </c>
      <c r="G2664">
        <v>0.5</v>
      </c>
      <c r="H2664">
        <v>0.5</v>
      </c>
      <c r="I2664" t="s">
        <v>631</v>
      </c>
      <c r="J2664" t="s">
        <v>28</v>
      </c>
      <c r="K2664" t="s">
        <v>28</v>
      </c>
      <c r="L2664" t="s">
        <v>28</v>
      </c>
      <c r="M2664" t="s">
        <v>28</v>
      </c>
      <c r="N2664">
        <v>0.5</v>
      </c>
      <c r="O2664">
        <v>0.5</v>
      </c>
      <c r="P2664">
        <v>0.5</v>
      </c>
      <c r="Q2664">
        <v>0.5</v>
      </c>
      <c r="R2664">
        <v>1</v>
      </c>
      <c r="S2664">
        <v>33</v>
      </c>
      <c r="T2664">
        <v>3.5</v>
      </c>
      <c r="V2664">
        <v>70</v>
      </c>
      <c r="W2664">
        <v>192</v>
      </c>
    </row>
    <row r="2665" spans="1:23" x14ac:dyDescent="0.25">
      <c r="A2665" t="s">
        <v>1153</v>
      </c>
      <c r="C2665" t="s">
        <v>30</v>
      </c>
      <c r="E2665">
        <v>24</v>
      </c>
      <c r="F2665">
        <v>64.544830000000005</v>
      </c>
      <c r="G2665">
        <v>1</v>
      </c>
      <c r="H2665">
        <v>2</v>
      </c>
      <c r="I2665" t="s">
        <v>40</v>
      </c>
      <c r="J2665" t="s">
        <v>28</v>
      </c>
      <c r="K2665" t="s">
        <v>28</v>
      </c>
      <c r="L2665" t="s">
        <v>28</v>
      </c>
      <c r="M2665" t="s">
        <v>28</v>
      </c>
      <c r="N2665">
        <v>2</v>
      </c>
      <c r="O2665">
        <v>2</v>
      </c>
      <c r="P2665">
        <v>1</v>
      </c>
      <c r="Q2665">
        <v>1</v>
      </c>
      <c r="R2665">
        <v>2</v>
      </c>
      <c r="S2665">
        <v>33</v>
      </c>
      <c r="T2665">
        <v>10</v>
      </c>
    </row>
    <row r="2666" spans="1:23" x14ac:dyDescent="0.25">
      <c r="A2666" t="s">
        <v>1206</v>
      </c>
      <c r="C2666" t="s">
        <v>30</v>
      </c>
      <c r="E2666">
        <v>27</v>
      </c>
      <c r="F2666">
        <v>87.690619999999996</v>
      </c>
      <c r="G2666">
        <v>0.5</v>
      </c>
      <c r="H2666">
        <v>0.5</v>
      </c>
      <c r="I2666" t="s">
        <v>27</v>
      </c>
      <c r="J2666" t="s">
        <v>28</v>
      </c>
      <c r="K2666" t="s">
        <v>28</v>
      </c>
      <c r="L2666" t="s">
        <v>28</v>
      </c>
      <c r="M2666" t="s">
        <v>28</v>
      </c>
      <c r="N2666">
        <v>0.5</v>
      </c>
      <c r="O2666">
        <v>1</v>
      </c>
      <c r="P2666">
        <v>0.5</v>
      </c>
      <c r="Q2666">
        <v>0.5</v>
      </c>
      <c r="R2666">
        <v>0</v>
      </c>
      <c r="S2666">
        <v>33</v>
      </c>
      <c r="T2666">
        <v>3</v>
      </c>
      <c r="V2666">
        <v>72</v>
      </c>
      <c r="W2666">
        <v>170</v>
      </c>
    </row>
    <row r="2667" spans="1:23" x14ac:dyDescent="0.25">
      <c r="A2667" t="s">
        <v>72</v>
      </c>
      <c r="C2667" t="s">
        <v>26</v>
      </c>
      <c r="E2667">
        <v>26</v>
      </c>
      <c r="F2667">
        <v>70.017799999999994</v>
      </c>
      <c r="G2667">
        <v>0.5</v>
      </c>
      <c r="H2667">
        <v>0</v>
      </c>
      <c r="I2667" t="s">
        <v>27</v>
      </c>
      <c r="J2667" t="s">
        <v>35</v>
      </c>
      <c r="K2667" t="s">
        <v>28</v>
      </c>
      <c r="L2667" t="s">
        <v>28</v>
      </c>
      <c r="M2667" t="s">
        <v>28</v>
      </c>
      <c r="N2667">
        <v>0.5</v>
      </c>
      <c r="O2667">
        <v>0.5</v>
      </c>
      <c r="P2667">
        <v>1</v>
      </c>
      <c r="Q2667">
        <v>1</v>
      </c>
      <c r="R2667">
        <v>0</v>
      </c>
      <c r="S2667">
        <v>34</v>
      </c>
      <c r="T2667">
        <v>3</v>
      </c>
      <c r="V2667">
        <v>62</v>
      </c>
      <c r="W2667">
        <v>136</v>
      </c>
    </row>
    <row r="2668" spans="1:23" x14ac:dyDescent="0.25">
      <c r="A2668" t="s">
        <v>72</v>
      </c>
      <c r="C2668" t="s">
        <v>26</v>
      </c>
      <c r="E2668">
        <v>26</v>
      </c>
      <c r="F2668">
        <v>70.017799999999994</v>
      </c>
      <c r="G2668">
        <v>0.5</v>
      </c>
      <c r="H2668">
        <v>0.5</v>
      </c>
      <c r="I2668" t="s">
        <v>27</v>
      </c>
      <c r="J2668" t="s">
        <v>28</v>
      </c>
      <c r="K2668" t="s">
        <v>28</v>
      </c>
      <c r="L2668" t="s">
        <v>28</v>
      </c>
      <c r="M2668" t="s">
        <v>28</v>
      </c>
      <c r="N2668">
        <v>0.5</v>
      </c>
      <c r="O2668">
        <v>0.5</v>
      </c>
      <c r="P2668">
        <v>1</v>
      </c>
      <c r="Q2668">
        <v>1</v>
      </c>
      <c r="R2668">
        <v>0</v>
      </c>
      <c r="S2668">
        <v>34</v>
      </c>
      <c r="T2668">
        <v>3.5</v>
      </c>
      <c r="V2668">
        <v>62</v>
      </c>
      <c r="W2668">
        <v>156</v>
      </c>
    </row>
    <row r="2669" spans="1:23" x14ac:dyDescent="0.25">
      <c r="A2669" t="s">
        <v>72</v>
      </c>
      <c r="C2669" t="s">
        <v>26</v>
      </c>
      <c r="E2669">
        <v>24</v>
      </c>
      <c r="F2669">
        <v>70.017799999999994</v>
      </c>
      <c r="G2669">
        <v>0.5</v>
      </c>
      <c r="H2669">
        <v>1</v>
      </c>
      <c r="I2669" t="s">
        <v>27</v>
      </c>
      <c r="J2669" t="s">
        <v>28</v>
      </c>
      <c r="K2669" t="s">
        <v>28</v>
      </c>
      <c r="L2669" t="s">
        <v>28</v>
      </c>
      <c r="M2669" t="s">
        <v>28</v>
      </c>
      <c r="N2669">
        <v>0.5</v>
      </c>
      <c r="O2669">
        <v>0.5</v>
      </c>
      <c r="P2669">
        <v>1</v>
      </c>
      <c r="Q2669">
        <v>1</v>
      </c>
      <c r="R2669">
        <v>0</v>
      </c>
      <c r="S2669">
        <v>34</v>
      </c>
      <c r="T2669">
        <v>4</v>
      </c>
      <c r="V2669">
        <v>62</v>
      </c>
      <c r="W2669">
        <v>164</v>
      </c>
    </row>
    <row r="2670" spans="1:23" x14ac:dyDescent="0.25">
      <c r="A2670" t="s">
        <v>72</v>
      </c>
      <c r="C2670" t="s">
        <v>26</v>
      </c>
      <c r="E2670">
        <v>19</v>
      </c>
      <c r="F2670">
        <v>70.017799999999994</v>
      </c>
      <c r="G2670">
        <v>1</v>
      </c>
      <c r="H2670">
        <v>1</v>
      </c>
      <c r="I2670" t="s">
        <v>27</v>
      </c>
      <c r="J2670" t="s">
        <v>1028</v>
      </c>
      <c r="K2670" t="s">
        <v>28</v>
      </c>
      <c r="L2670" t="s">
        <v>28</v>
      </c>
      <c r="M2670" t="s">
        <v>28</v>
      </c>
      <c r="N2670">
        <v>1</v>
      </c>
      <c r="O2670">
        <v>1</v>
      </c>
      <c r="P2670">
        <v>2</v>
      </c>
      <c r="Q2670">
        <v>1</v>
      </c>
      <c r="R2670">
        <v>0</v>
      </c>
      <c r="S2670">
        <v>34</v>
      </c>
      <c r="T2670">
        <v>6</v>
      </c>
      <c r="V2670">
        <v>61</v>
      </c>
      <c r="W2670">
        <v>170</v>
      </c>
    </row>
    <row r="2671" spans="1:23" x14ac:dyDescent="0.25">
      <c r="A2671" t="s">
        <v>72</v>
      </c>
      <c r="C2671" t="s">
        <v>26</v>
      </c>
      <c r="E2671">
        <v>1</v>
      </c>
      <c r="F2671">
        <v>70.017799999999994</v>
      </c>
      <c r="G2671">
        <v>3</v>
      </c>
      <c r="H2671">
        <v>3</v>
      </c>
      <c r="I2671" t="s">
        <v>27</v>
      </c>
      <c r="J2671" t="s">
        <v>35</v>
      </c>
      <c r="K2671" t="s">
        <v>28</v>
      </c>
      <c r="L2671" t="s">
        <v>28</v>
      </c>
      <c r="M2671" t="s">
        <v>28</v>
      </c>
      <c r="N2671">
        <v>3</v>
      </c>
      <c r="O2671">
        <v>3</v>
      </c>
      <c r="P2671">
        <v>2</v>
      </c>
      <c r="Q2671">
        <v>3</v>
      </c>
      <c r="R2671">
        <v>3</v>
      </c>
      <c r="S2671">
        <v>34</v>
      </c>
      <c r="T2671">
        <v>17</v>
      </c>
      <c r="W2671">
        <v>142</v>
      </c>
    </row>
    <row r="2672" spans="1:23" x14ac:dyDescent="0.25">
      <c r="A2672" t="s">
        <v>860</v>
      </c>
      <c r="C2672" t="s">
        <v>26</v>
      </c>
      <c r="E2672">
        <v>23</v>
      </c>
      <c r="F2672">
        <v>84.104039999999998</v>
      </c>
      <c r="G2672">
        <v>0.5</v>
      </c>
      <c r="H2672">
        <v>0</v>
      </c>
      <c r="I2672" t="s">
        <v>27</v>
      </c>
      <c r="J2672" t="s">
        <v>28</v>
      </c>
      <c r="K2672" t="s">
        <v>28</v>
      </c>
      <c r="L2672" t="s">
        <v>28</v>
      </c>
      <c r="M2672" t="s">
        <v>28</v>
      </c>
      <c r="N2672">
        <v>1</v>
      </c>
      <c r="O2672">
        <v>0.5</v>
      </c>
      <c r="P2672">
        <v>0.5</v>
      </c>
      <c r="Q2672">
        <v>1</v>
      </c>
      <c r="R2672">
        <v>0</v>
      </c>
      <c r="S2672">
        <v>33</v>
      </c>
      <c r="T2672">
        <v>3</v>
      </c>
      <c r="V2672">
        <v>62</v>
      </c>
      <c r="W2672">
        <v>170</v>
      </c>
    </row>
    <row r="2673" spans="1:23" x14ac:dyDescent="0.25">
      <c r="A2673" t="s">
        <v>860</v>
      </c>
      <c r="C2673" t="s">
        <v>26</v>
      </c>
      <c r="E2673">
        <v>23</v>
      </c>
      <c r="F2673">
        <v>84.104039999999998</v>
      </c>
      <c r="G2673">
        <v>1</v>
      </c>
      <c r="H2673">
        <v>1</v>
      </c>
      <c r="I2673" t="s">
        <v>27</v>
      </c>
      <c r="J2673" t="s">
        <v>28</v>
      </c>
      <c r="K2673" t="s">
        <v>28</v>
      </c>
      <c r="L2673" t="s">
        <v>28</v>
      </c>
      <c r="M2673" t="s">
        <v>28</v>
      </c>
      <c r="N2673">
        <v>0.5</v>
      </c>
      <c r="O2673">
        <v>1</v>
      </c>
      <c r="P2673">
        <v>1</v>
      </c>
      <c r="Q2673">
        <v>1</v>
      </c>
      <c r="R2673">
        <v>1</v>
      </c>
      <c r="S2673">
        <v>33</v>
      </c>
      <c r="T2673">
        <v>5.5</v>
      </c>
      <c r="V2673">
        <v>62</v>
      </c>
      <c r="W2673">
        <v>180</v>
      </c>
    </row>
    <row r="2674" spans="1:23" x14ac:dyDescent="0.25">
      <c r="A2674" t="s">
        <v>492</v>
      </c>
      <c r="C2674" t="s">
        <v>26</v>
      </c>
      <c r="E2674">
        <v>30</v>
      </c>
      <c r="F2674">
        <v>51.663246000000001</v>
      </c>
      <c r="G2674">
        <v>0</v>
      </c>
      <c r="H2674">
        <v>0</v>
      </c>
      <c r="I2674" t="s">
        <v>34</v>
      </c>
      <c r="J2674" t="s">
        <v>28</v>
      </c>
      <c r="K2674" t="s">
        <v>28</v>
      </c>
      <c r="L2674" t="s">
        <v>28</v>
      </c>
      <c r="M2674" t="s">
        <v>28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33</v>
      </c>
      <c r="T2674">
        <v>0</v>
      </c>
      <c r="V2674">
        <v>64</v>
      </c>
      <c r="W2674">
        <v>188</v>
      </c>
    </row>
    <row r="2675" spans="1:23" x14ac:dyDescent="0.25">
      <c r="A2675" t="s">
        <v>61</v>
      </c>
      <c r="C2675" t="s">
        <v>26</v>
      </c>
      <c r="E2675">
        <v>29</v>
      </c>
      <c r="F2675">
        <v>69.47296</v>
      </c>
      <c r="G2675">
        <v>0</v>
      </c>
      <c r="H2675">
        <v>0</v>
      </c>
      <c r="I2675" t="s">
        <v>34</v>
      </c>
      <c r="J2675" t="s">
        <v>28</v>
      </c>
      <c r="K2675" t="s">
        <v>28</v>
      </c>
      <c r="L2675" t="s">
        <v>28</v>
      </c>
      <c r="M2675" t="s">
        <v>28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33</v>
      </c>
      <c r="T2675">
        <v>0</v>
      </c>
      <c r="V2675">
        <v>64</v>
      </c>
      <c r="W2675">
        <v>173</v>
      </c>
    </row>
    <row r="2676" spans="1:23" x14ac:dyDescent="0.25">
      <c r="A2676" t="s">
        <v>61</v>
      </c>
      <c r="C2676" t="s">
        <v>26</v>
      </c>
      <c r="E2676">
        <v>30</v>
      </c>
      <c r="F2676">
        <v>69.47296</v>
      </c>
      <c r="G2676">
        <v>0</v>
      </c>
      <c r="H2676">
        <v>0</v>
      </c>
      <c r="I2676" t="s">
        <v>34</v>
      </c>
      <c r="J2676" t="s">
        <v>28</v>
      </c>
      <c r="K2676" t="s">
        <v>28</v>
      </c>
      <c r="L2676" t="s">
        <v>28</v>
      </c>
      <c r="M2676" t="s">
        <v>28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33</v>
      </c>
      <c r="T2676">
        <v>0</v>
      </c>
      <c r="V2676">
        <v>63</v>
      </c>
      <c r="W2676">
        <v>169</v>
      </c>
    </row>
    <row r="2677" spans="1:23" x14ac:dyDescent="0.25">
      <c r="A2677" t="s">
        <v>261</v>
      </c>
      <c r="C2677" t="s">
        <v>26</v>
      </c>
      <c r="E2677">
        <v>30</v>
      </c>
      <c r="F2677">
        <v>77.273099999999999</v>
      </c>
      <c r="G2677">
        <v>0</v>
      </c>
      <c r="H2677">
        <v>0</v>
      </c>
      <c r="I2677" t="s">
        <v>34</v>
      </c>
      <c r="J2677" t="s">
        <v>28</v>
      </c>
      <c r="K2677" t="s">
        <v>28</v>
      </c>
      <c r="L2677" t="s">
        <v>28</v>
      </c>
      <c r="M2677" t="s">
        <v>28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33</v>
      </c>
      <c r="T2677">
        <v>0</v>
      </c>
      <c r="W2677">
        <v>165</v>
      </c>
    </row>
    <row r="2678" spans="1:23" x14ac:dyDescent="0.25">
      <c r="A2678" t="s">
        <v>261</v>
      </c>
      <c r="C2678" t="s">
        <v>26</v>
      </c>
      <c r="E2678">
        <v>29</v>
      </c>
      <c r="F2678">
        <v>77.273099999999999</v>
      </c>
      <c r="G2678">
        <v>0</v>
      </c>
      <c r="H2678">
        <v>0</v>
      </c>
      <c r="I2678" t="s">
        <v>34</v>
      </c>
      <c r="J2678" t="s">
        <v>28</v>
      </c>
      <c r="K2678" t="s">
        <v>28</v>
      </c>
      <c r="L2678" t="s">
        <v>28</v>
      </c>
      <c r="M2678" t="s">
        <v>28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33</v>
      </c>
      <c r="T2678">
        <v>0</v>
      </c>
      <c r="V2678">
        <v>67</v>
      </c>
      <c r="W2678">
        <v>165</v>
      </c>
    </row>
    <row r="2679" spans="1:23" x14ac:dyDescent="0.25">
      <c r="A2679" t="s">
        <v>261</v>
      </c>
      <c r="C2679" t="s">
        <v>26</v>
      </c>
      <c r="E2679">
        <v>29</v>
      </c>
      <c r="F2679">
        <v>77.273099999999999</v>
      </c>
      <c r="G2679">
        <v>0</v>
      </c>
      <c r="H2679">
        <v>0</v>
      </c>
      <c r="I2679" t="s">
        <v>34</v>
      </c>
      <c r="J2679" t="s">
        <v>28</v>
      </c>
      <c r="K2679" t="s">
        <v>28</v>
      </c>
      <c r="L2679" t="s">
        <v>28</v>
      </c>
      <c r="M2679" t="s">
        <v>28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33</v>
      </c>
      <c r="T2679">
        <v>0</v>
      </c>
      <c r="V2679">
        <v>66</v>
      </c>
      <c r="W2679">
        <v>169</v>
      </c>
    </row>
    <row r="2680" spans="1:23" x14ac:dyDescent="0.25">
      <c r="A2680" t="s">
        <v>261</v>
      </c>
      <c r="C2680" t="s">
        <v>26</v>
      </c>
      <c r="E2680">
        <v>30</v>
      </c>
      <c r="F2680">
        <v>77.273099999999999</v>
      </c>
      <c r="G2680">
        <v>0</v>
      </c>
      <c r="H2680">
        <v>0</v>
      </c>
      <c r="I2680" t="s">
        <v>34</v>
      </c>
      <c r="J2680" t="s">
        <v>28</v>
      </c>
      <c r="K2680" t="s">
        <v>28</v>
      </c>
      <c r="L2680" t="s">
        <v>28</v>
      </c>
      <c r="M2680" t="s">
        <v>28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33</v>
      </c>
      <c r="T2680">
        <v>0</v>
      </c>
      <c r="V2680">
        <v>67</v>
      </c>
      <c r="W2680">
        <v>167</v>
      </c>
    </row>
    <row r="2681" spans="1:23" x14ac:dyDescent="0.25">
      <c r="A2681" t="s">
        <v>261</v>
      </c>
      <c r="C2681" t="s">
        <v>26</v>
      </c>
      <c r="E2681">
        <v>30</v>
      </c>
      <c r="F2681">
        <v>77.273099999999999</v>
      </c>
      <c r="G2681">
        <v>0</v>
      </c>
      <c r="H2681">
        <v>0</v>
      </c>
      <c r="I2681" t="s">
        <v>34</v>
      </c>
      <c r="J2681" t="s">
        <v>28</v>
      </c>
      <c r="K2681" t="s">
        <v>28</v>
      </c>
      <c r="L2681" t="s">
        <v>28</v>
      </c>
      <c r="M2681" t="s">
        <v>28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33</v>
      </c>
      <c r="T2681">
        <v>0</v>
      </c>
      <c r="V2681">
        <v>67</v>
      </c>
      <c r="W2681">
        <v>166</v>
      </c>
    </row>
    <row r="2682" spans="1:23" x14ac:dyDescent="0.25">
      <c r="A2682" t="s">
        <v>261</v>
      </c>
      <c r="C2682" t="s">
        <v>26</v>
      </c>
      <c r="E2682">
        <v>30</v>
      </c>
      <c r="F2682">
        <v>77.273099999999999</v>
      </c>
      <c r="G2682">
        <v>0</v>
      </c>
      <c r="H2682">
        <v>0</v>
      </c>
      <c r="I2682" t="s">
        <v>34</v>
      </c>
      <c r="J2682" t="s">
        <v>28</v>
      </c>
      <c r="K2682" t="s">
        <v>28</v>
      </c>
      <c r="L2682" t="s">
        <v>28</v>
      </c>
      <c r="M2682" t="s">
        <v>28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33</v>
      </c>
      <c r="T2682">
        <v>0</v>
      </c>
      <c r="V2682">
        <v>66</v>
      </c>
      <c r="W2682">
        <v>159</v>
      </c>
    </row>
    <row r="2683" spans="1:23" x14ac:dyDescent="0.25">
      <c r="A2683" t="s">
        <v>261</v>
      </c>
      <c r="C2683" t="s">
        <v>26</v>
      </c>
      <c r="E2683">
        <v>30</v>
      </c>
      <c r="F2683">
        <v>77.273099999999999</v>
      </c>
      <c r="G2683">
        <v>0</v>
      </c>
      <c r="H2683">
        <v>0</v>
      </c>
      <c r="I2683" t="s">
        <v>34</v>
      </c>
      <c r="J2683" t="s">
        <v>28</v>
      </c>
      <c r="K2683" t="s">
        <v>28</v>
      </c>
      <c r="L2683" t="s">
        <v>28</v>
      </c>
      <c r="M2683" t="s">
        <v>28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33</v>
      </c>
      <c r="T2683">
        <v>0</v>
      </c>
      <c r="V2683">
        <v>66</v>
      </c>
      <c r="W2683">
        <v>134</v>
      </c>
    </row>
    <row r="2684" spans="1:23" x14ac:dyDescent="0.25">
      <c r="A2684" t="s">
        <v>261</v>
      </c>
      <c r="C2684" t="s">
        <v>26</v>
      </c>
      <c r="E2684">
        <v>30</v>
      </c>
      <c r="F2684">
        <v>77.273099999999999</v>
      </c>
      <c r="G2684">
        <v>0</v>
      </c>
      <c r="H2684">
        <v>0</v>
      </c>
      <c r="I2684" t="s">
        <v>34</v>
      </c>
      <c r="J2684" t="s">
        <v>28</v>
      </c>
      <c r="K2684" t="s">
        <v>28</v>
      </c>
      <c r="L2684" t="s">
        <v>28</v>
      </c>
      <c r="M2684" t="s">
        <v>28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33</v>
      </c>
      <c r="T2684">
        <v>0</v>
      </c>
      <c r="V2684">
        <v>67</v>
      </c>
      <c r="W2684">
        <v>134</v>
      </c>
    </row>
    <row r="2685" spans="1:23" x14ac:dyDescent="0.25">
      <c r="A2685" t="s">
        <v>261</v>
      </c>
      <c r="C2685" t="s">
        <v>26</v>
      </c>
      <c r="E2685">
        <v>30</v>
      </c>
      <c r="F2685">
        <v>77.273099999999999</v>
      </c>
      <c r="G2685">
        <v>0</v>
      </c>
      <c r="H2685">
        <v>0</v>
      </c>
      <c r="I2685" t="s">
        <v>34</v>
      </c>
      <c r="J2685" t="s">
        <v>28</v>
      </c>
      <c r="K2685" t="s">
        <v>28</v>
      </c>
      <c r="L2685" t="s">
        <v>28</v>
      </c>
      <c r="M2685" t="s">
        <v>28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33</v>
      </c>
      <c r="T2685">
        <v>0</v>
      </c>
    </row>
    <row r="2686" spans="1:23" x14ac:dyDescent="0.25">
      <c r="A2686" t="s">
        <v>261</v>
      </c>
      <c r="C2686" t="s">
        <v>26</v>
      </c>
      <c r="E2686">
        <v>30</v>
      </c>
      <c r="F2686">
        <v>77.273099999999999</v>
      </c>
      <c r="G2686">
        <v>0</v>
      </c>
      <c r="H2686">
        <v>0</v>
      </c>
      <c r="I2686" t="s">
        <v>34</v>
      </c>
      <c r="J2686" t="s">
        <v>28</v>
      </c>
      <c r="K2686" t="s">
        <v>28</v>
      </c>
      <c r="L2686" t="s">
        <v>28</v>
      </c>
      <c r="M2686" t="s">
        <v>28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33</v>
      </c>
      <c r="T2686">
        <v>0</v>
      </c>
      <c r="V2686">
        <v>66</v>
      </c>
      <c r="W2686">
        <v>143</v>
      </c>
    </row>
    <row r="2687" spans="1:23" x14ac:dyDescent="0.25">
      <c r="A2687" t="s">
        <v>261</v>
      </c>
      <c r="C2687" t="s">
        <v>26</v>
      </c>
      <c r="E2687">
        <v>30</v>
      </c>
      <c r="F2687">
        <v>77.273099999999999</v>
      </c>
      <c r="G2687">
        <v>0</v>
      </c>
      <c r="H2687">
        <v>0</v>
      </c>
      <c r="I2687" t="s">
        <v>34</v>
      </c>
      <c r="J2687" t="s">
        <v>28</v>
      </c>
      <c r="K2687" t="s">
        <v>28</v>
      </c>
      <c r="L2687" t="s">
        <v>28</v>
      </c>
      <c r="M2687" t="s">
        <v>28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33</v>
      </c>
      <c r="T2687">
        <v>0</v>
      </c>
      <c r="V2687">
        <v>66</v>
      </c>
      <c r="W2687">
        <v>149</v>
      </c>
    </row>
    <row r="2688" spans="1:23" x14ac:dyDescent="0.25">
      <c r="A2688" t="s">
        <v>261</v>
      </c>
      <c r="C2688" t="s">
        <v>26</v>
      </c>
      <c r="E2688">
        <v>29</v>
      </c>
      <c r="F2688">
        <v>77.273099999999999</v>
      </c>
      <c r="G2688">
        <v>0</v>
      </c>
      <c r="H2688">
        <v>0</v>
      </c>
      <c r="I2688" t="s">
        <v>34</v>
      </c>
      <c r="J2688" t="s">
        <v>28</v>
      </c>
      <c r="K2688" t="s">
        <v>28</v>
      </c>
      <c r="L2688" t="s">
        <v>28</v>
      </c>
      <c r="M2688" t="s">
        <v>28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33</v>
      </c>
      <c r="T2688">
        <v>0</v>
      </c>
    </row>
    <row r="2689" spans="1:23" x14ac:dyDescent="0.25">
      <c r="A2689" t="s">
        <v>1185</v>
      </c>
      <c r="C2689" t="s">
        <v>26</v>
      </c>
      <c r="E2689">
        <v>26</v>
      </c>
      <c r="F2689">
        <v>74.247770000000003</v>
      </c>
      <c r="G2689">
        <v>0.5</v>
      </c>
      <c r="H2689">
        <v>0.5</v>
      </c>
      <c r="I2689" t="s">
        <v>27</v>
      </c>
      <c r="J2689" t="s">
        <v>28</v>
      </c>
      <c r="K2689" t="s">
        <v>28</v>
      </c>
      <c r="L2689" t="s">
        <v>28</v>
      </c>
      <c r="M2689" t="s">
        <v>28</v>
      </c>
      <c r="N2689">
        <v>1</v>
      </c>
      <c r="O2689">
        <v>0.5</v>
      </c>
      <c r="P2689">
        <v>1</v>
      </c>
      <c r="Q2689">
        <v>1</v>
      </c>
      <c r="R2689">
        <v>0</v>
      </c>
      <c r="S2689">
        <v>33</v>
      </c>
      <c r="T2689">
        <v>4</v>
      </c>
      <c r="V2689">
        <v>67</v>
      </c>
      <c r="W2689">
        <v>194</v>
      </c>
    </row>
    <row r="2690" spans="1:23" x14ac:dyDescent="0.25">
      <c r="A2690" t="s">
        <v>1141</v>
      </c>
      <c r="C2690" t="s">
        <v>26</v>
      </c>
      <c r="E2690">
        <v>29</v>
      </c>
      <c r="F2690">
        <v>64.870636000000005</v>
      </c>
      <c r="G2690">
        <v>0</v>
      </c>
      <c r="H2690">
        <v>0</v>
      </c>
      <c r="I2690" t="s">
        <v>34</v>
      </c>
      <c r="J2690" t="s">
        <v>28</v>
      </c>
      <c r="K2690" t="s">
        <v>28</v>
      </c>
      <c r="L2690" t="s">
        <v>28</v>
      </c>
      <c r="M2690" t="s">
        <v>28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23</v>
      </c>
      <c r="T2690">
        <v>0</v>
      </c>
      <c r="V2690">
        <v>63</v>
      </c>
      <c r="W2690">
        <v>198</v>
      </c>
    </row>
    <row r="2691" spans="1:23" x14ac:dyDescent="0.25">
      <c r="A2691" t="s">
        <v>1141</v>
      </c>
      <c r="C2691" t="s">
        <v>26</v>
      </c>
      <c r="E2691">
        <v>27</v>
      </c>
      <c r="F2691">
        <v>64.870636000000005</v>
      </c>
      <c r="G2691">
        <v>0</v>
      </c>
      <c r="H2691">
        <v>0</v>
      </c>
      <c r="I2691" t="s">
        <v>34</v>
      </c>
      <c r="J2691" t="s">
        <v>28</v>
      </c>
      <c r="K2691" t="s">
        <v>28</v>
      </c>
      <c r="L2691" t="s">
        <v>28</v>
      </c>
      <c r="M2691" t="s">
        <v>28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23</v>
      </c>
      <c r="T2691">
        <v>0</v>
      </c>
      <c r="V2691">
        <v>63</v>
      </c>
      <c r="W2691">
        <v>196</v>
      </c>
    </row>
    <row r="2692" spans="1:23" x14ac:dyDescent="0.25">
      <c r="A2692" t="s">
        <v>1141</v>
      </c>
      <c r="C2692" t="s">
        <v>26</v>
      </c>
      <c r="E2692">
        <v>30</v>
      </c>
      <c r="F2692">
        <v>64.870636000000005</v>
      </c>
      <c r="G2692">
        <v>0</v>
      </c>
      <c r="H2692">
        <v>0</v>
      </c>
      <c r="I2692" t="s">
        <v>34</v>
      </c>
      <c r="J2692" t="s">
        <v>28</v>
      </c>
      <c r="K2692" t="s">
        <v>28</v>
      </c>
      <c r="L2692" t="s">
        <v>28</v>
      </c>
      <c r="M2692" t="s">
        <v>28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23</v>
      </c>
      <c r="T2692">
        <v>0</v>
      </c>
      <c r="V2692">
        <v>63</v>
      </c>
      <c r="W2692">
        <v>199</v>
      </c>
    </row>
    <row r="2693" spans="1:23" x14ac:dyDescent="0.25">
      <c r="A2693" t="s">
        <v>1141</v>
      </c>
      <c r="C2693" t="s">
        <v>26</v>
      </c>
      <c r="E2693">
        <v>27</v>
      </c>
      <c r="F2693">
        <v>64.870636000000005</v>
      </c>
      <c r="G2693">
        <v>0.5</v>
      </c>
      <c r="H2693">
        <v>0.5</v>
      </c>
      <c r="I2693" t="s">
        <v>52</v>
      </c>
      <c r="J2693" t="s">
        <v>41</v>
      </c>
      <c r="K2693" t="s">
        <v>28</v>
      </c>
      <c r="L2693" t="s">
        <v>28</v>
      </c>
      <c r="M2693" t="s">
        <v>28</v>
      </c>
      <c r="N2693">
        <v>0.5</v>
      </c>
      <c r="O2693">
        <v>0.5</v>
      </c>
      <c r="P2693">
        <v>0</v>
      </c>
      <c r="Q2693">
        <v>0</v>
      </c>
      <c r="R2693">
        <v>0</v>
      </c>
      <c r="S2693">
        <v>23</v>
      </c>
      <c r="T2693">
        <v>1.5</v>
      </c>
      <c r="V2693">
        <v>64</v>
      </c>
      <c r="W2693">
        <v>194</v>
      </c>
    </row>
    <row r="2694" spans="1:23" x14ac:dyDescent="0.25">
      <c r="A2694" t="s">
        <v>1141</v>
      </c>
      <c r="C2694" t="s">
        <v>26</v>
      </c>
      <c r="E2694">
        <v>29</v>
      </c>
      <c r="F2694">
        <v>64.870636000000005</v>
      </c>
      <c r="G2694">
        <v>0.5</v>
      </c>
      <c r="H2694">
        <v>0</v>
      </c>
      <c r="I2694" t="s">
        <v>52</v>
      </c>
      <c r="J2694" t="s">
        <v>41</v>
      </c>
      <c r="K2694" t="s">
        <v>28</v>
      </c>
      <c r="L2694" t="s">
        <v>28</v>
      </c>
      <c r="M2694" t="s">
        <v>28</v>
      </c>
      <c r="N2694">
        <v>0</v>
      </c>
      <c r="O2694">
        <v>0</v>
      </c>
      <c r="P2694">
        <v>0.5</v>
      </c>
      <c r="Q2694">
        <v>0</v>
      </c>
      <c r="R2694">
        <v>0</v>
      </c>
      <c r="S2694">
        <v>23</v>
      </c>
      <c r="T2694">
        <v>0.5</v>
      </c>
      <c r="V2694">
        <v>64</v>
      </c>
      <c r="W2694">
        <v>197</v>
      </c>
    </row>
    <row r="2695" spans="1:23" x14ac:dyDescent="0.25">
      <c r="A2695" t="s">
        <v>1141</v>
      </c>
      <c r="C2695" t="s">
        <v>26</v>
      </c>
      <c r="E2695">
        <v>27</v>
      </c>
      <c r="F2695">
        <v>64.870636000000005</v>
      </c>
      <c r="G2695">
        <v>0</v>
      </c>
      <c r="H2695">
        <v>0</v>
      </c>
      <c r="I2695" t="s">
        <v>34</v>
      </c>
      <c r="J2695" t="s">
        <v>41</v>
      </c>
      <c r="K2695" t="s">
        <v>42</v>
      </c>
      <c r="L2695" t="s">
        <v>28</v>
      </c>
      <c r="M2695" t="s">
        <v>28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23</v>
      </c>
      <c r="T2695">
        <v>0</v>
      </c>
    </row>
    <row r="2696" spans="1:23" x14ac:dyDescent="0.25">
      <c r="A2696" t="s">
        <v>483</v>
      </c>
      <c r="C2696" t="s">
        <v>26</v>
      </c>
      <c r="E2696">
        <v>30</v>
      </c>
      <c r="F2696">
        <v>70.789869999999993</v>
      </c>
      <c r="G2696">
        <v>0</v>
      </c>
      <c r="H2696">
        <v>0</v>
      </c>
      <c r="I2696" t="s">
        <v>34</v>
      </c>
      <c r="J2696" t="s">
        <v>28</v>
      </c>
      <c r="K2696" t="s">
        <v>28</v>
      </c>
      <c r="L2696" t="s">
        <v>28</v>
      </c>
      <c r="M2696" t="s">
        <v>28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34</v>
      </c>
      <c r="T2696">
        <v>0</v>
      </c>
      <c r="V2696">
        <v>63</v>
      </c>
      <c r="W2696">
        <v>154</v>
      </c>
    </row>
    <row r="2697" spans="1:23" x14ac:dyDescent="0.25">
      <c r="A2697" t="s">
        <v>483</v>
      </c>
      <c r="C2697" t="s">
        <v>26</v>
      </c>
      <c r="E2697">
        <v>29</v>
      </c>
      <c r="F2697">
        <v>70.789869999999993</v>
      </c>
      <c r="G2697">
        <v>0</v>
      </c>
      <c r="H2697">
        <v>0</v>
      </c>
      <c r="I2697" t="s">
        <v>34</v>
      </c>
      <c r="J2697" t="s">
        <v>28</v>
      </c>
      <c r="K2697" t="s">
        <v>28</v>
      </c>
      <c r="L2697" t="s">
        <v>28</v>
      </c>
      <c r="M2697" t="s">
        <v>28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34</v>
      </c>
      <c r="T2697">
        <v>0</v>
      </c>
      <c r="V2697">
        <v>62</v>
      </c>
      <c r="W2697">
        <v>148</v>
      </c>
    </row>
    <row r="2698" spans="1:23" x14ac:dyDescent="0.25">
      <c r="A2698" t="s">
        <v>483</v>
      </c>
      <c r="C2698" t="s">
        <v>26</v>
      </c>
      <c r="E2698">
        <v>29</v>
      </c>
      <c r="F2698">
        <v>70.789869999999993</v>
      </c>
      <c r="G2698">
        <v>0</v>
      </c>
      <c r="H2698">
        <v>0</v>
      </c>
      <c r="I2698" t="s">
        <v>34</v>
      </c>
      <c r="J2698" t="s">
        <v>251</v>
      </c>
      <c r="K2698" t="s">
        <v>28</v>
      </c>
      <c r="L2698" t="s">
        <v>28</v>
      </c>
      <c r="M2698" t="s">
        <v>28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34</v>
      </c>
      <c r="T2698">
        <v>0</v>
      </c>
      <c r="V2698">
        <v>62</v>
      </c>
      <c r="W2698">
        <v>154</v>
      </c>
    </row>
    <row r="2699" spans="1:23" x14ac:dyDescent="0.25">
      <c r="A2699" t="s">
        <v>483</v>
      </c>
      <c r="C2699" t="s">
        <v>26</v>
      </c>
      <c r="E2699">
        <v>29</v>
      </c>
      <c r="F2699">
        <v>70.789869999999993</v>
      </c>
      <c r="G2699">
        <v>0</v>
      </c>
      <c r="H2699">
        <v>0</v>
      </c>
      <c r="I2699" t="s">
        <v>34</v>
      </c>
      <c r="J2699" t="s">
        <v>28</v>
      </c>
      <c r="K2699" t="s">
        <v>28</v>
      </c>
      <c r="L2699" t="s">
        <v>28</v>
      </c>
      <c r="M2699" t="s">
        <v>28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34</v>
      </c>
      <c r="T2699">
        <v>0</v>
      </c>
      <c r="V2699">
        <v>62</v>
      </c>
      <c r="W2699">
        <v>144</v>
      </c>
    </row>
    <row r="2700" spans="1:23" x14ac:dyDescent="0.25">
      <c r="A2700" t="s">
        <v>483</v>
      </c>
      <c r="C2700" t="s">
        <v>26</v>
      </c>
      <c r="E2700">
        <v>29</v>
      </c>
      <c r="F2700">
        <v>70.789869999999993</v>
      </c>
      <c r="G2700">
        <v>0</v>
      </c>
      <c r="H2700">
        <v>0</v>
      </c>
      <c r="I2700" t="s">
        <v>34</v>
      </c>
      <c r="J2700" t="s">
        <v>28</v>
      </c>
      <c r="K2700" t="s">
        <v>28</v>
      </c>
      <c r="L2700" t="s">
        <v>28</v>
      </c>
      <c r="M2700" t="s">
        <v>28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34</v>
      </c>
      <c r="T2700">
        <v>0</v>
      </c>
      <c r="V2700">
        <v>62</v>
      </c>
      <c r="W2700">
        <v>140</v>
      </c>
    </row>
    <row r="2701" spans="1:23" x14ac:dyDescent="0.25">
      <c r="A2701" t="s">
        <v>483</v>
      </c>
      <c r="C2701" t="s">
        <v>26</v>
      </c>
      <c r="E2701">
        <v>30</v>
      </c>
      <c r="F2701">
        <v>70.789869999999993</v>
      </c>
      <c r="G2701">
        <v>0</v>
      </c>
      <c r="H2701">
        <v>0</v>
      </c>
      <c r="I2701" t="s">
        <v>34</v>
      </c>
      <c r="J2701" t="s">
        <v>96</v>
      </c>
      <c r="K2701" t="s">
        <v>28</v>
      </c>
      <c r="L2701" t="s">
        <v>28</v>
      </c>
      <c r="M2701" t="s">
        <v>28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34</v>
      </c>
      <c r="T2701">
        <v>0</v>
      </c>
      <c r="V2701">
        <v>62</v>
      </c>
      <c r="W2701">
        <v>133</v>
      </c>
    </row>
    <row r="2702" spans="1:23" x14ac:dyDescent="0.25">
      <c r="A2702" t="s">
        <v>1181</v>
      </c>
      <c r="C2702" t="s">
        <v>26</v>
      </c>
      <c r="E2702">
        <v>29</v>
      </c>
      <c r="F2702">
        <v>66.921289999999999</v>
      </c>
      <c r="G2702">
        <v>0.5</v>
      </c>
      <c r="H2702">
        <v>0</v>
      </c>
      <c r="I2702" t="s">
        <v>479</v>
      </c>
      <c r="J2702" t="s">
        <v>41</v>
      </c>
      <c r="K2702" t="s">
        <v>28</v>
      </c>
      <c r="L2702" t="s">
        <v>28</v>
      </c>
      <c r="M2702" t="s">
        <v>28</v>
      </c>
      <c r="N2702">
        <v>0</v>
      </c>
      <c r="O2702">
        <v>0</v>
      </c>
      <c r="P2702">
        <v>0.5</v>
      </c>
      <c r="Q2702">
        <v>0</v>
      </c>
      <c r="R2702">
        <v>0</v>
      </c>
      <c r="S2702">
        <v>34</v>
      </c>
      <c r="T2702">
        <v>0.5</v>
      </c>
      <c r="W2702">
        <v>112</v>
      </c>
    </row>
    <row r="2703" spans="1:23" x14ac:dyDescent="0.25">
      <c r="A2703" t="s">
        <v>1181</v>
      </c>
      <c r="C2703" t="s">
        <v>26</v>
      </c>
      <c r="E2703">
        <v>25</v>
      </c>
      <c r="F2703">
        <v>66.921289999999999</v>
      </c>
      <c r="G2703">
        <v>0.5</v>
      </c>
      <c r="H2703">
        <v>0</v>
      </c>
      <c r="I2703" t="s">
        <v>27</v>
      </c>
      <c r="J2703" t="s">
        <v>41</v>
      </c>
      <c r="K2703" t="s">
        <v>28</v>
      </c>
      <c r="L2703" t="s">
        <v>28</v>
      </c>
      <c r="M2703" t="s">
        <v>28</v>
      </c>
      <c r="N2703">
        <v>0.5</v>
      </c>
      <c r="O2703">
        <v>0.5</v>
      </c>
      <c r="P2703">
        <v>0.5</v>
      </c>
      <c r="Q2703">
        <v>0.5</v>
      </c>
      <c r="R2703">
        <v>0</v>
      </c>
      <c r="S2703">
        <v>34</v>
      </c>
      <c r="T2703">
        <v>2</v>
      </c>
      <c r="V2703">
        <v>59</v>
      </c>
      <c r="W2703">
        <v>107</v>
      </c>
    </row>
    <row r="2704" spans="1:23" x14ac:dyDescent="0.25">
      <c r="A2704" t="s">
        <v>519</v>
      </c>
      <c r="C2704" t="s">
        <v>26</v>
      </c>
      <c r="E2704">
        <v>30</v>
      </c>
      <c r="F2704">
        <v>52.095824999999998</v>
      </c>
      <c r="G2704">
        <v>0</v>
      </c>
      <c r="H2704">
        <v>0</v>
      </c>
      <c r="I2704" t="s">
        <v>34</v>
      </c>
      <c r="J2704" t="s">
        <v>28</v>
      </c>
      <c r="K2704" t="s">
        <v>28</v>
      </c>
      <c r="L2704" t="s">
        <v>28</v>
      </c>
      <c r="M2704" t="s">
        <v>28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33</v>
      </c>
      <c r="T2704">
        <v>0</v>
      </c>
      <c r="V2704">
        <v>67</v>
      </c>
      <c r="W2704">
        <v>156</v>
      </c>
    </row>
    <row r="2705" spans="1:23" x14ac:dyDescent="0.25">
      <c r="A2705" t="s">
        <v>519</v>
      </c>
      <c r="C2705" t="s">
        <v>26</v>
      </c>
      <c r="E2705">
        <v>30</v>
      </c>
      <c r="F2705">
        <v>52.095824999999998</v>
      </c>
      <c r="G2705">
        <v>0</v>
      </c>
      <c r="H2705">
        <v>0</v>
      </c>
      <c r="I2705" t="s">
        <v>34</v>
      </c>
      <c r="J2705" t="s">
        <v>28</v>
      </c>
      <c r="K2705" t="s">
        <v>28</v>
      </c>
      <c r="L2705" t="s">
        <v>28</v>
      </c>
      <c r="M2705" t="s">
        <v>28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33</v>
      </c>
      <c r="T2705">
        <v>0</v>
      </c>
    </row>
    <row r="2706" spans="1:23" x14ac:dyDescent="0.25">
      <c r="A2706" t="s">
        <v>519</v>
      </c>
      <c r="C2706" t="s">
        <v>26</v>
      </c>
      <c r="E2706">
        <v>30</v>
      </c>
      <c r="F2706">
        <v>52.095824999999998</v>
      </c>
      <c r="G2706">
        <v>0</v>
      </c>
      <c r="H2706">
        <v>0</v>
      </c>
      <c r="I2706" t="s">
        <v>34</v>
      </c>
      <c r="J2706" t="s">
        <v>28</v>
      </c>
      <c r="K2706" t="s">
        <v>28</v>
      </c>
      <c r="L2706" t="s">
        <v>28</v>
      </c>
      <c r="M2706" t="s">
        <v>28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33</v>
      </c>
      <c r="T2706">
        <v>0</v>
      </c>
      <c r="V2706">
        <v>68</v>
      </c>
      <c r="W2706">
        <v>167</v>
      </c>
    </row>
    <row r="2707" spans="1:23" x14ac:dyDescent="0.25">
      <c r="A2707" t="s">
        <v>703</v>
      </c>
      <c r="C2707" t="s">
        <v>26</v>
      </c>
      <c r="E2707">
        <v>25</v>
      </c>
      <c r="F2707">
        <v>75.704314999999994</v>
      </c>
      <c r="G2707">
        <v>0</v>
      </c>
      <c r="H2707">
        <v>0</v>
      </c>
      <c r="I2707" t="s">
        <v>34</v>
      </c>
      <c r="J2707" t="s">
        <v>28</v>
      </c>
      <c r="K2707" t="s">
        <v>28</v>
      </c>
      <c r="L2707" t="s">
        <v>28</v>
      </c>
      <c r="M2707" t="s">
        <v>28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44</v>
      </c>
      <c r="T2707">
        <v>0</v>
      </c>
      <c r="V2707">
        <v>60</v>
      </c>
      <c r="W2707">
        <v>210</v>
      </c>
    </row>
    <row r="2708" spans="1:23" x14ac:dyDescent="0.25">
      <c r="A2708" t="s">
        <v>703</v>
      </c>
      <c r="C2708" t="s">
        <v>26</v>
      </c>
      <c r="E2708">
        <v>30</v>
      </c>
      <c r="F2708">
        <v>75.704314999999994</v>
      </c>
      <c r="G2708">
        <v>0</v>
      </c>
      <c r="H2708">
        <v>0</v>
      </c>
      <c r="I2708" t="s">
        <v>34</v>
      </c>
      <c r="J2708" t="s">
        <v>28</v>
      </c>
      <c r="K2708" t="s">
        <v>28</v>
      </c>
      <c r="L2708" t="s">
        <v>28</v>
      </c>
      <c r="M2708" t="s">
        <v>28</v>
      </c>
      <c r="N2708">
        <v>0</v>
      </c>
      <c r="O2708">
        <v>0.5</v>
      </c>
      <c r="P2708">
        <v>0</v>
      </c>
      <c r="Q2708">
        <v>0</v>
      </c>
      <c r="R2708">
        <v>0</v>
      </c>
      <c r="S2708">
        <v>44</v>
      </c>
      <c r="T2708">
        <v>0.5</v>
      </c>
      <c r="V2708">
        <v>59</v>
      </c>
      <c r="W2708">
        <v>201</v>
      </c>
    </row>
    <row r="2709" spans="1:23" x14ac:dyDescent="0.25">
      <c r="A2709" t="s">
        <v>703</v>
      </c>
      <c r="C2709" t="s">
        <v>26</v>
      </c>
      <c r="E2709">
        <v>26</v>
      </c>
      <c r="F2709">
        <v>75.704314999999994</v>
      </c>
      <c r="G2709">
        <v>0</v>
      </c>
      <c r="H2709">
        <v>0</v>
      </c>
      <c r="I2709" t="s">
        <v>34</v>
      </c>
      <c r="J2709" t="s">
        <v>28</v>
      </c>
      <c r="K2709" t="s">
        <v>28</v>
      </c>
      <c r="L2709" t="s">
        <v>28</v>
      </c>
      <c r="M2709" t="s">
        <v>28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44</v>
      </c>
      <c r="T2709">
        <v>0</v>
      </c>
      <c r="V2709">
        <v>60</v>
      </c>
      <c r="W2709">
        <v>187</v>
      </c>
    </row>
    <row r="2710" spans="1:23" x14ac:dyDescent="0.25">
      <c r="A2710" t="s">
        <v>703</v>
      </c>
      <c r="C2710" t="s">
        <v>26</v>
      </c>
      <c r="E2710">
        <v>29</v>
      </c>
      <c r="F2710">
        <v>75.704314999999994</v>
      </c>
      <c r="G2710">
        <v>0</v>
      </c>
      <c r="H2710">
        <v>0</v>
      </c>
      <c r="I2710" t="s">
        <v>34</v>
      </c>
      <c r="J2710" t="s">
        <v>28</v>
      </c>
      <c r="K2710" t="s">
        <v>28</v>
      </c>
      <c r="L2710" t="s">
        <v>28</v>
      </c>
      <c r="M2710" t="s">
        <v>28</v>
      </c>
      <c r="N2710">
        <v>0</v>
      </c>
      <c r="O2710">
        <v>0.5</v>
      </c>
      <c r="P2710">
        <v>0</v>
      </c>
      <c r="Q2710">
        <v>0</v>
      </c>
      <c r="R2710">
        <v>0</v>
      </c>
      <c r="S2710">
        <v>44</v>
      </c>
      <c r="T2710">
        <v>0.5</v>
      </c>
      <c r="V2710">
        <v>59</v>
      </c>
      <c r="W2710">
        <v>187</v>
      </c>
    </row>
    <row r="2711" spans="1:23" x14ac:dyDescent="0.25">
      <c r="A2711" t="s">
        <v>703</v>
      </c>
      <c r="C2711" t="s">
        <v>26</v>
      </c>
      <c r="E2711">
        <v>23</v>
      </c>
      <c r="F2711">
        <v>75.704314999999994</v>
      </c>
      <c r="G2711">
        <v>0.5</v>
      </c>
      <c r="H2711">
        <v>0</v>
      </c>
      <c r="I2711" t="s">
        <v>52</v>
      </c>
      <c r="J2711" t="s">
        <v>405</v>
      </c>
      <c r="K2711" t="s">
        <v>28</v>
      </c>
      <c r="L2711" t="s">
        <v>28</v>
      </c>
      <c r="M2711" t="s">
        <v>28</v>
      </c>
      <c r="N2711">
        <v>0</v>
      </c>
      <c r="O2711">
        <v>0.5</v>
      </c>
      <c r="P2711">
        <v>0.5</v>
      </c>
      <c r="Q2711">
        <v>0</v>
      </c>
      <c r="R2711">
        <v>0</v>
      </c>
      <c r="S2711">
        <v>44</v>
      </c>
      <c r="T2711">
        <v>1</v>
      </c>
      <c r="V2711">
        <v>59</v>
      </c>
      <c r="W2711">
        <v>172</v>
      </c>
    </row>
    <row r="2712" spans="1:23" x14ac:dyDescent="0.25">
      <c r="A2712" t="s">
        <v>703</v>
      </c>
      <c r="C2712" t="s">
        <v>26</v>
      </c>
      <c r="E2712">
        <v>26</v>
      </c>
      <c r="F2712">
        <v>75.704314999999994</v>
      </c>
      <c r="G2712">
        <v>0.5</v>
      </c>
      <c r="H2712">
        <v>0</v>
      </c>
      <c r="I2712" t="s">
        <v>27</v>
      </c>
      <c r="J2712" t="s">
        <v>405</v>
      </c>
      <c r="K2712" t="s">
        <v>28</v>
      </c>
      <c r="L2712" t="s">
        <v>28</v>
      </c>
      <c r="M2712" t="s">
        <v>28</v>
      </c>
      <c r="N2712">
        <v>0</v>
      </c>
      <c r="O2712">
        <v>0.5</v>
      </c>
      <c r="P2712">
        <v>0.5</v>
      </c>
      <c r="Q2712">
        <v>0</v>
      </c>
      <c r="R2712">
        <v>0</v>
      </c>
      <c r="S2712">
        <v>44</v>
      </c>
      <c r="T2712">
        <v>1</v>
      </c>
      <c r="V2712">
        <v>58</v>
      </c>
      <c r="W2712">
        <v>162</v>
      </c>
    </row>
    <row r="2713" spans="1:23" x14ac:dyDescent="0.25">
      <c r="A2713" t="s">
        <v>703</v>
      </c>
      <c r="C2713" t="s">
        <v>26</v>
      </c>
      <c r="E2713">
        <v>22</v>
      </c>
      <c r="F2713">
        <v>75.704314999999994</v>
      </c>
      <c r="G2713">
        <v>0.5</v>
      </c>
      <c r="H2713">
        <v>0</v>
      </c>
      <c r="I2713" t="s">
        <v>52</v>
      </c>
      <c r="J2713" t="s">
        <v>38</v>
      </c>
      <c r="K2713" t="s">
        <v>28</v>
      </c>
      <c r="L2713" t="s">
        <v>28</v>
      </c>
      <c r="M2713" t="s">
        <v>28</v>
      </c>
      <c r="N2713">
        <v>0</v>
      </c>
      <c r="O2713">
        <v>0.5</v>
      </c>
      <c r="P2713">
        <v>0.5</v>
      </c>
      <c r="Q2713">
        <v>0</v>
      </c>
      <c r="R2713">
        <v>0</v>
      </c>
      <c r="S2713">
        <v>44</v>
      </c>
      <c r="T2713">
        <v>1</v>
      </c>
      <c r="V2713">
        <v>59</v>
      </c>
      <c r="W2713">
        <v>166</v>
      </c>
    </row>
    <row r="2714" spans="1:23" x14ac:dyDescent="0.25">
      <c r="A2714" t="s">
        <v>620</v>
      </c>
      <c r="C2714" t="s">
        <v>26</v>
      </c>
      <c r="E2714">
        <v>19</v>
      </c>
      <c r="F2714">
        <v>77.234769999999997</v>
      </c>
      <c r="G2714">
        <v>1</v>
      </c>
      <c r="H2714">
        <v>0.5</v>
      </c>
      <c r="I2714" t="s">
        <v>27</v>
      </c>
      <c r="J2714" t="s">
        <v>28</v>
      </c>
      <c r="K2714" t="s">
        <v>28</v>
      </c>
      <c r="L2714" t="s">
        <v>28</v>
      </c>
      <c r="M2714" t="s">
        <v>28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34</v>
      </c>
      <c r="T2714">
        <v>4.5</v>
      </c>
      <c r="V2714">
        <v>65</v>
      </c>
      <c r="W2714">
        <v>186</v>
      </c>
    </row>
    <row r="2715" spans="1:23" x14ac:dyDescent="0.25">
      <c r="A2715" t="s">
        <v>620</v>
      </c>
      <c r="C2715" t="s">
        <v>26</v>
      </c>
      <c r="E2715">
        <v>24</v>
      </c>
      <c r="F2715">
        <v>77.234769999999997</v>
      </c>
      <c r="G2715">
        <v>0.5</v>
      </c>
      <c r="H2715">
        <v>0.5</v>
      </c>
      <c r="I2715" t="s">
        <v>27</v>
      </c>
      <c r="J2715" t="s">
        <v>28</v>
      </c>
      <c r="K2715" t="s">
        <v>28</v>
      </c>
      <c r="L2715" t="s">
        <v>28</v>
      </c>
      <c r="M2715" t="s">
        <v>28</v>
      </c>
      <c r="N2715">
        <v>0.5</v>
      </c>
      <c r="O2715">
        <v>0.5</v>
      </c>
      <c r="P2715">
        <v>0.5</v>
      </c>
      <c r="Q2715">
        <v>1</v>
      </c>
      <c r="R2715">
        <v>0</v>
      </c>
      <c r="S2715">
        <v>34</v>
      </c>
      <c r="T2715">
        <v>3</v>
      </c>
      <c r="V2715">
        <v>66</v>
      </c>
      <c r="W2715">
        <v>180</v>
      </c>
    </row>
    <row r="2716" spans="1:23" x14ac:dyDescent="0.25">
      <c r="A2716" t="s">
        <v>620</v>
      </c>
      <c r="C2716" t="s">
        <v>26</v>
      </c>
      <c r="E2716">
        <v>20</v>
      </c>
      <c r="F2716">
        <v>77.234769999999997</v>
      </c>
      <c r="G2716">
        <v>1</v>
      </c>
      <c r="H2716">
        <v>1</v>
      </c>
      <c r="I2716" t="s">
        <v>27</v>
      </c>
      <c r="J2716" t="s">
        <v>28</v>
      </c>
      <c r="K2716" t="s">
        <v>28</v>
      </c>
      <c r="L2716" t="s">
        <v>28</v>
      </c>
      <c r="M2716" t="s">
        <v>28</v>
      </c>
      <c r="N2716">
        <v>2</v>
      </c>
      <c r="O2716">
        <v>1</v>
      </c>
      <c r="P2716">
        <v>1</v>
      </c>
      <c r="Q2716">
        <v>1</v>
      </c>
      <c r="R2716">
        <v>0</v>
      </c>
      <c r="S2716">
        <v>34</v>
      </c>
      <c r="T2716">
        <v>6</v>
      </c>
      <c r="V2716">
        <v>65</v>
      </c>
      <c r="W2716">
        <v>177</v>
      </c>
    </row>
    <row r="2717" spans="1:23" x14ac:dyDescent="0.25">
      <c r="A2717" t="s">
        <v>620</v>
      </c>
      <c r="C2717" t="s">
        <v>26</v>
      </c>
      <c r="E2717">
        <v>20</v>
      </c>
      <c r="F2717">
        <v>77.234769999999997</v>
      </c>
      <c r="G2717">
        <v>1</v>
      </c>
      <c r="H2717">
        <v>1</v>
      </c>
      <c r="I2717" t="s">
        <v>27</v>
      </c>
      <c r="J2717" t="s">
        <v>28</v>
      </c>
      <c r="K2717" t="s">
        <v>28</v>
      </c>
      <c r="L2717" t="s">
        <v>28</v>
      </c>
      <c r="M2717" t="s">
        <v>28</v>
      </c>
      <c r="N2717">
        <v>1</v>
      </c>
      <c r="O2717">
        <v>1</v>
      </c>
      <c r="P2717">
        <v>1</v>
      </c>
      <c r="Q2717">
        <v>2</v>
      </c>
      <c r="R2717">
        <v>0</v>
      </c>
      <c r="S2717">
        <v>34</v>
      </c>
      <c r="T2717">
        <v>6</v>
      </c>
      <c r="V2717">
        <v>65</v>
      </c>
      <c r="W2717">
        <v>184</v>
      </c>
    </row>
    <row r="2718" spans="1:23" x14ac:dyDescent="0.25">
      <c r="A2718" t="s">
        <v>620</v>
      </c>
      <c r="C2718" t="s">
        <v>26</v>
      </c>
      <c r="E2718">
        <v>15</v>
      </c>
      <c r="F2718">
        <v>77.234769999999997</v>
      </c>
      <c r="G2718">
        <v>1</v>
      </c>
      <c r="H2718">
        <v>1</v>
      </c>
      <c r="I2718" t="s">
        <v>27</v>
      </c>
      <c r="J2718" t="s">
        <v>28</v>
      </c>
      <c r="K2718" t="s">
        <v>28</v>
      </c>
      <c r="L2718" t="s">
        <v>28</v>
      </c>
      <c r="M2718" t="s">
        <v>28</v>
      </c>
      <c r="N2718">
        <v>1</v>
      </c>
      <c r="O2718">
        <v>1</v>
      </c>
      <c r="P2718">
        <v>2</v>
      </c>
      <c r="Q2718">
        <v>2</v>
      </c>
      <c r="R2718">
        <v>0</v>
      </c>
      <c r="S2718">
        <v>34</v>
      </c>
      <c r="T2718">
        <v>7</v>
      </c>
      <c r="V2718">
        <v>65</v>
      </c>
      <c r="W2718">
        <v>182</v>
      </c>
    </row>
    <row r="2719" spans="1:23" x14ac:dyDescent="0.25">
      <c r="A2719" t="s">
        <v>620</v>
      </c>
      <c r="C2719" t="s">
        <v>26</v>
      </c>
      <c r="E2719">
        <v>14</v>
      </c>
      <c r="F2719">
        <v>77.234769999999997</v>
      </c>
      <c r="G2719">
        <v>2</v>
      </c>
      <c r="H2719">
        <v>2</v>
      </c>
      <c r="I2719" t="s">
        <v>27</v>
      </c>
      <c r="J2719" t="s">
        <v>28</v>
      </c>
      <c r="K2719" t="s">
        <v>28</v>
      </c>
      <c r="L2719" t="s">
        <v>28</v>
      </c>
      <c r="M2719" t="s">
        <v>28</v>
      </c>
      <c r="N2719">
        <v>2</v>
      </c>
      <c r="O2719">
        <v>2</v>
      </c>
      <c r="P2719">
        <v>2</v>
      </c>
      <c r="Q2719">
        <v>2</v>
      </c>
      <c r="R2719">
        <v>2</v>
      </c>
      <c r="S2719">
        <v>34</v>
      </c>
      <c r="T2719">
        <v>12</v>
      </c>
      <c r="V2719">
        <v>65</v>
      </c>
      <c r="W2719">
        <v>173</v>
      </c>
    </row>
    <row r="2720" spans="1:23" x14ac:dyDescent="0.25">
      <c r="A2720" t="s">
        <v>866</v>
      </c>
      <c r="C2720" t="s">
        <v>30</v>
      </c>
      <c r="E2720">
        <v>30</v>
      </c>
      <c r="F2720">
        <v>66.447640000000007</v>
      </c>
      <c r="G2720">
        <v>0</v>
      </c>
      <c r="H2720">
        <v>0</v>
      </c>
      <c r="I2720" t="s">
        <v>34</v>
      </c>
      <c r="J2720" t="s">
        <v>28</v>
      </c>
      <c r="K2720" t="s">
        <v>28</v>
      </c>
      <c r="L2720" t="s">
        <v>28</v>
      </c>
      <c r="M2720" t="s">
        <v>28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33</v>
      </c>
      <c r="T2720">
        <v>0</v>
      </c>
      <c r="V2720">
        <v>74</v>
      </c>
      <c r="W2720">
        <v>211</v>
      </c>
    </row>
    <row r="2721" spans="1:23" x14ac:dyDescent="0.25">
      <c r="A2721" t="s">
        <v>866</v>
      </c>
      <c r="C2721" t="s">
        <v>30</v>
      </c>
      <c r="E2721">
        <v>30</v>
      </c>
      <c r="F2721">
        <v>66.447640000000007</v>
      </c>
      <c r="G2721">
        <v>0</v>
      </c>
      <c r="H2721">
        <v>0</v>
      </c>
      <c r="I2721" t="s">
        <v>34</v>
      </c>
      <c r="J2721" t="s">
        <v>41</v>
      </c>
      <c r="K2721" t="s">
        <v>28</v>
      </c>
      <c r="L2721" t="s">
        <v>28</v>
      </c>
      <c r="M2721" t="s">
        <v>28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33</v>
      </c>
      <c r="T2721">
        <v>0</v>
      </c>
      <c r="V2721">
        <v>74</v>
      </c>
      <c r="W2721">
        <v>206</v>
      </c>
    </row>
    <row r="2722" spans="1:23" x14ac:dyDescent="0.25">
      <c r="A2722" t="s">
        <v>866</v>
      </c>
      <c r="C2722" t="s">
        <v>30</v>
      </c>
      <c r="E2722">
        <v>30</v>
      </c>
      <c r="F2722">
        <v>66.447640000000007</v>
      </c>
      <c r="G2722">
        <v>0</v>
      </c>
      <c r="H2722">
        <v>0</v>
      </c>
      <c r="I2722" t="s">
        <v>34</v>
      </c>
      <c r="J2722" t="s">
        <v>28</v>
      </c>
      <c r="K2722" t="s">
        <v>28</v>
      </c>
      <c r="L2722" t="s">
        <v>28</v>
      </c>
      <c r="M2722" t="s">
        <v>28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33</v>
      </c>
      <c r="T2722">
        <v>0</v>
      </c>
      <c r="V2722">
        <v>73</v>
      </c>
      <c r="W2722">
        <v>206</v>
      </c>
    </row>
    <row r="2723" spans="1:23" x14ac:dyDescent="0.25">
      <c r="A2723" t="s">
        <v>866</v>
      </c>
      <c r="C2723" t="s">
        <v>30</v>
      </c>
      <c r="E2723">
        <v>30</v>
      </c>
      <c r="F2723">
        <v>66.447640000000007</v>
      </c>
      <c r="G2723">
        <v>0</v>
      </c>
      <c r="H2723">
        <v>0</v>
      </c>
      <c r="I2723" t="s">
        <v>34</v>
      </c>
      <c r="J2723" t="s">
        <v>28</v>
      </c>
      <c r="K2723" t="s">
        <v>28</v>
      </c>
      <c r="L2723" t="s">
        <v>28</v>
      </c>
      <c r="M2723" t="s">
        <v>28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33</v>
      </c>
      <c r="T2723">
        <v>0</v>
      </c>
      <c r="V2723">
        <v>73</v>
      </c>
      <c r="W2723">
        <v>208</v>
      </c>
    </row>
    <row r="2724" spans="1:23" x14ac:dyDescent="0.25">
      <c r="A2724" t="s">
        <v>866</v>
      </c>
      <c r="C2724" t="s">
        <v>30</v>
      </c>
      <c r="E2724">
        <v>30</v>
      </c>
      <c r="F2724">
        <v>66.447640000000007</v>
      </c>
      <c r="G2724">
        <v>0</v>
      </c>
      <c r="H2724">
        <v>0</v>
      </c>
      <c r="I2724" t="s">
        <v>34</v>
      </c>
      <c r="J2724" t="s">
        <v>28</v>
      </c>
      <c r="K2724" t="s">
        <v>28</v>
      </c>
      <c r="L2724" t="s">
        <v>28</v>
      </c>
      <c r="M2724" t="s">
        <v>28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33</v>
      </c>
      <c r="T2724">
        <v>0</v>
      </c>
      <c r="V2724">
        <v>73</v>
      </c>
      <c r="W2724">
        <v>211</v>
      </c>
    </row>
    <row r="2725" spans="1:23" x14ac:dyDescent="0.25">
      <c r="A2725" t="s">
        <v>866</v>
      </c>
      <c r="C2725" t="s">
        <v>30</v>
      </c>
      <c r="E2725">
        <v>30</v>
      </c>
      <c r="F2725">
        <v>66.447640000000007</v>
      </c>
      <c r="G2725">
        <v>0</v>
      </c>
      <c r="H2725">
        <v>0</v>
      </c>
      <c r="I2725" t="s">
        <v>34</v>
      </c>
      <c r="J2725" t="s">
        <v>28</v>
      </c>
      <c r="K2725" t="s">
        <v>28</v>
      </c>
      <c r="L2725" t="s">
        <v>28</v>
      </c>
      <c r="M2725" t="s">
        <v>28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33</v>
      </c>
      <c r="T2725">
        <v>0</v>
      </c>
      <c r="V2725">
        <v>73</v>
      </c>
      <c r="W2725">
        <v>203</v>
      </c>
    </row>
    <row r="2726" spans="1:23" x14ac:dyDescent="0.25">
      <c r="A2726" t="s">
        <v>866</v>
      </c>
      <c r="C2726" t="s">
        <v>30</v>
      </c>
      <c r="E2726">
        <v>30</v>
      </c>
      <c r="F2726">
        <v>66.447640000000007</v>
      </c>
      <c r="G2726">
        <v>0</v>
      </c>
      <c r="H2726">
        <v>0</v>
      </c>
      <c r="I2726" t="s">
        <v>34</v>
      </c>
      <c r="J2726" t="s">
        <v>28</v>
      </c>
      <c r="K2726" t="s">
        <v>28</v>
      </c>
      <c r="L2726" t="s">
        <v>28</v>
      </c>
      <c r="M2726" t="s">
        <v>28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33</v>
      </c>
      <c r="T2726">
        <v>0</v>
      </c>
      <c r="V2726">
        <v>73</v>
      </c>
      <c r="W2726">
        <v>208</v>
      </c>
    </row>
    <row r="2727" spans="1:23" x14ac:dyDescent="0.25">
      <c r="A2727" t="s">
        <v>866</v>
      </c>
      <c r="C2727" t="s">
        <v>30</v>
      </c>
      <c r="E2727">
        <v>30</v>
      </c>
      <c r="F2727">
        <v>66.447640000000007</v>
      </c>
      <c r="G2727">
        <v>0</v>
      </c>
      <c r="H2727">
        <v>0</v>
      </c>
      <c r="I2727" t="s">
        <v>34</v>
      </c>
      <c r="J2727" t="s">
        <v>28</v>
      </c>
      <c r="K2727" t="s">
        <v>28</v>
      </c>
      <c r="L2727" t="s">
        <v>28</v>
      </c>
      <c r="M2727" t="s">
        <v>28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33</v>
      </c>
      <c r="T2727">
        <v>0</v>
      </c>
      <c r="V2727">
        <v>73</v>
      </c>
      <c r="W2727">
        <v>209</v>
      </c>
    </row>
    <row r="2728" spans="1:23" x14ac:dyDescent="0.25">
      <c r="A2728" t="s">
        <v>866</v>
      </c>
      <c r="C2728" t="s">
        <v>30</v>
      </c>
      <c r="E2728">
        <v>29</v>
      </c>
      <c r="F2728">
        <v>66.447640000000007</v>
      </c>
      <c r="G2728">
        <v>0</v>
      </c>
      <c r="H2728">
        <v>0</v>
      </c>
      <c r="I2728" t="s">
        <v>34</v>
      </c>
      <c r="J2728" t="s">
        <v>28</v>
      </c>
      <c r="K2728" t="s">
        <v>28</v>
      </c>
      <c r="L2728" t="s">
        <v>28</v>
      </c>
      <c r="M2728" t="s">
        <v>28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33</v>
      </c>
      <c r="T2728">
        <v>0</v>
      </c>
      <c r="V2728">
        <v>72</v>
      </c>
      <c r="W2728">
        <v>196</v>
      </c>
    </row>
    <row r="2729" spans="1:23" x14ac:dyDescent="0.25">
      <c r="A2729" t="s">
        <v>866</v>
      </c>
      <c r="C2729" t="s">
        <v>30</v>
      </c>
      <c r="E2729">
        <v>30</v>
      </c>
      <c r="F2729">
        <v>66.447640000000007</v>
      </c>
      <c r="G2729">
        <v>0</v>
      </c>
      <c r="H2729">
        <v>0</v>
      </c>
      <c r="I2729" t="s">
        <v>34</v>
      </c>
      <c r="J2729" t="s">
        <v>245</v>
      </c>
      <c r="K2729" t="s">
        <v>28</v>
      </c>
      <c r="L2729" t="s">
        <v>28</v>
      </c>
      <c r="M2729" t="s">
        <v>28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33</v>
      </c>
      <c r="T2729">
        <v>0</v>
      </c>
      <c r="V2729">
        <v>72</v>
      </c>
      <c r="W2729">
        <v>200</v>
      </c>
    </row>
    <row r="2730" spans="1:23" x14ac:dyDescent="0.25">
      <c r="A2730" t="s">
        <v>866</v>
      </c>
      <c r="C2730" t="s">
        <v>30</v>
      </c>
      <c r="E2730">
        <v>30</v>
      </c>
      <c r="F2730">
        <v>66.447640000000007</v>
      </c>
      <c r="G2730">
        <v>0</v>
      </c>
      <c r="H2730">
        <v>0</v>
      </c>
      <c r="I2730" t="s">
        <v>34</v>
      </c>
      <c r="J2730" t="s">
        <v>245</v>
      </c>
      <c r="K2730" t="s">
        <v>28</v>
      </c>
      <c r="L2730" t="s">
        <v>28</v>
      </c>
      <c r="M2730" t="s">
        <v>28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33</v>
      </c>
      <c r="T2730">
        <v>0</v>
      </c>
      <c r="V2730">
        <v>73</v>
      </c>
      <c r="W2730">
        <v>200</v>
      </c>
    </row>
    <row r="2731" spans="1:23" x14ac:dyDescent="0.25">
      <c r="A2731" t="s">
        <v>970</v>
      </c>
      <c r="C2731" t="s">
        <v>26</v>
      </c>
      <c r="E2731">
        <v>28</v>
      </c>
      <c r="F2731">
        <v>52.235455000000002</v>
      </c>
      <c r="G2731">
        <v>0</v>
      </c>
      <c r="H2731">
        <v>0</v>
      </c>
      <c r="I2731" t="s">
        <v>34</v>
      </c>
      <c r="J2731" t="s">
        <v>28</v>
      </c>
      <c r="K2731" t="s">
        <v>28</v>
      </c>
      <c r="L2731" t="s">
        <v>28</v>
      </c>
      <c r="M2731" t="s">
        <v>28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33</v>
      </c>
      <c r="T2731">
        <v>0</v>
      </c>
      <c r="V2731">
        <v>63</v>
      </c>
      <c r="W2731">
        <v>119</v>
      </c>
    </row>
    <row r="2732" spans="1:23" x14ac:dyDescent="0.25">
      <c r="A2732" t="s">
        <v>970</v>
      </c>
      <c r="C2732" t="s">
        <v>26</v>
      </c>
      <c r="E2732">
        <v>29</v>
      </c>
      <c r="F2732">
        <v>52.235455000000002</v>
      </c>
      <c r="G2732">
        <v>0</v>
      </c>
      <c r="H2732">
        <v>0</v>
      </c>
      <c r="I2732" t="s">
        <v>34</v>
      </c>
      <c r="J2732" t="s">
        <v>85</v>
      </c>
      <c r="K2732" t="s">
        <v>28</v>
      </c>
      <c r="L2732" t="s">
        <v>28</v>
      </c>
      <c r="M2732" t="s">
        <v>28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33</v>
      </c>
      <c r="T2732">
        <v>0</v>
      </c>
    </row>
    <row r="2733" spans="1:23" x14ac:dyDescent="0.25">
      <c r="A2733" t="s">
        <v>970</v>
      </c>
      <c r="C2733" t="s">
        <v>26</v>
      </c>
      <c r="E2733">
        <v>30</v>
      </c>
      <c r="F2733">
        <v>52.235455000000002</v>
      </c>
      <c r="G2733">
        <v>0</v>
      </c>
      <c r="H2733">
        <v>0</v>
      </c>
      <c r="I2733" t="s">
        <v>34</v>
      </c>
      <c r="J2733" t="s">
        <v>28</v>
      </c>
      <c r="K2733" t="s">
        <v>28</v>
      </c>
      <c r="L2733" t="s">
        <v>28</v>
      </c>
      <c r="M2733" t="s">
        <v>28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33</v>
      </c>
      <c r="T2733">
        <v>0</v>
      </c>
      <c r="V2733">
        <v>62</v>
      </c>
      <c r="W2733">
        <v>109</v>
      </c>
    </row>
    <row r="2734" spans="1:23" x14ac:dyDescent="0.25">
      <c r="A2734" t="s">
        <v>777</v>
      </c>
      <c r="C2734" t="s">
        <v>26</v>
      </c>
      <c r="E2734">
        <v>28</v>
      </c>
      <c r="F2734">
        <v>84.470910000000003</v>
      </c>
      <c r="G2734">
        <v>0.5</v>
      </c>
      <c r="H2734">
        <v>0</v>
      </c>
      <c r="I2734" t="s">
        <v>52</v>
      </c>
      <c r="J2734" t="s">
        <v>28</v>
      </c>
      <c r="K2734" t="s">
        <v>28</v>
      </c>
      <c r="L2734" t="s">
        <v>28</v>
      </c>
      <c r="M2734" t="s">
        <v>28</v>
      </c>
      <c r="N2734">
        <v>0</v>
      </c>
      <c r="O2734">
        <v>0.5</v>
      </c>
      <c r="P2734">
        <v>0</v>
      </c>
      <c r="Q2734">
        <v>0.5</v>
      </c>
      <c r="R2734">
        <v>0</v>
      </c>
      <c r="S2734">
        <v>34</v>
      </c>
      <c r="T2734">
        <v>1</v>
      </c>
      <c r="W2734">
        <v>113</v>
      </c>
    </row>
    <row r="2735" spans="1:23" x14ac:dyDescent="0.25">
      <c r="A2735" t="s">
        <v>777</v>
      </c>
      <c r="C2735" t="s">
        <v>26</v>
      </c>
      <c r="E2735">
        <v>30</v>
      </c>
      <c r="F2735">
        <v>84.470910000000003</v>
      </c>
      <c r="G2735">
        <v>0</v>
      </c>
      <c r="H2735">
        <v>0</v>
      </c>
      <c r="I2735" t="s">
        <v>34</v>
      </c>
      <c r="J2735" t="s">
        <v>96</v>
      </c>
      <c r="K2735" t="s">
        <v>28</v>
      </c>
      <c r="L2735" t="s">
        <v>28</v>
      </c>
      <c r="M2735" t="s">
        <v>28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34</v>
      </c>
      <c r="T2735">
        <v>0</v>
      </c>
      <c r="W2735">
        <v>115</v>
      </c>
    </row>
    <row r="2736" spans="1:23" x14ac:dyDescent="0.25">
      <c r="A2736" t="s">
        <v>777</v>
      </c>
      <c r="C2736" t="s">
        <v>26</v>
      </c>
      <c r="E2736">
        <v>30</v>
      </c>
      <c r="F2736">
        <v>84.470910000000003</v>
      </c>
      <c r="G2736">
        <v>0</v>
      </c>
      <c r="H2736">
        <v>0</v>
      </c>
      <c r="I2736" t="s">
        <v>34</v>
      </c>
      <c r="J2736" t="s">
        <v>35</v>
      </c>
      <c r="K2736" t="s">
        <v>28</v>
      </c>
      <c r="L2736" t="s">
        <v>28</v>
      </c>
      <c r="M2736" t="s">
        <v>28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34</v>
      </c>
      <c r="T2736">
        <v>0</v>
      </c>
      <c r="W2736">
        <v>110</v>
      </c>
    </row>
    <row r="2737" spans="1:23" x14ac:dyDescent="0.25">
      <c r="A2737" t="s">
        <v>777</v>
      </c>
      <c r="C2737" t="s">
        <v>26</v>
      </c>
      <c r="E2737">
        <v>28</v>
      </c>
      <c r="F2737">
        <v>84.470910000000003</v>
      </c>
      <c r="G2737">
        <v>0</v>
      </c>
      <c r="H2737">
        <v>0</v>
      </c>
      <c r="I2737" t="s">
        <v>34</v>
      </c>
      <c r="J2737" t="s">
        <v>41</v>
      </c>
      <c r="K2737" t="s">
        <v>28</v>
      </c>
      <c r="L2737" t="s">
        <v>28</v>
      </c>
      <c r="M2737" t="s">
        <v>28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34</v>
      </c>
      <c r="T2737">
        <v>0</v>
      </c>
      <c r="W2737">
        <v>110</v>
      </c>
    </row>
    <row r="2738" spans="1:23" x14ac:dyDescent="0.25">
      <c r="A2738" t="s">
        <v>777</v>
      </c>
      <c r="C2738" t="s">
        <v>26</v>
      </c>
      <c r="E2738">
        <v>28</v>
      </c>
      <c r="F2738">
        <v>84.470910000000003</v>
      </c>
      <c r="G2738">
        <v>0</v>
      </c>
      <c r="H2738">
        <v>0</v>
      </c>
      <c r="I2738" t="s">
        <v>34</v>
      </c>
      <c r="J2738" t="s">
        <v>28</v>
      </c>
      <c r="K2738" t="s">
        <v>28</v>
      </c>
      <c r="L2738" t="s">
        <v>28</v>
      </c>
      <c r="M2738" t="s">
        <v>28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34</v>
      </c>
      <c r="T2738">
        <v>0</v>
      </c>
      <c r="V2738">
        <v>60</v>
      </c>
      <c r="W2738">
        <v>121</v>
      </c>
    </row>
    <row r="2739" spans="1:23" x14ac:dyDescent="0.25">
      <c r="A2739" t="s">
        <v>777</v>
      </c>
      <c r="C2739" t="s">
        <v>26</v>
      </c>
      <c r="E2739">
        <v>29</v>
      </c>
      <c r="F2739">
        <v>84.470910000000003</v>
      </c>
      <c r="G2739">
        <v>0</v>
      </c>
      <c r="H2739">
        <v>0</v>
      </c>
      <c r="I2739" t="s">
        <v>34</v>
      </c>
      <c r="J2739" t="s">
        <v>28</v>
      </c>
      <c r="K2739" t="s">
        <v>28</v>
      </c>
      <c r="L2739" t="s">
        <v>28</v>
      </c>
      <c r="M2739" t="s">
        <v>28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34</v>
      </c>
      <c r="T2739">
        <v>0</v>
      </c>
      <c r="V2739">
        <v>60</v>
      </c>
      <c r="W2739">
        <v>112</v>
      </c>
    </row>
    <row r="2740" spans="1:23" x14ac:dyDescent="0.25">
      <c r="A2740" t="s">
        <v>777</v>
      </c>
      <c r="C2740" t="s">
        <v>26</v>
      </c>
      <c r="E2740">
        <v>29</v>
      </c>
      <c r="F2740">
        <v>84.470910000000003</v>
      </c>
      <c r="G2740">
        <v>0</v>
      </c>
      <c r="H2740">
        <v>0</v>
      </c>
      <c r="I2740" t="s">
        <v>34</v>
      </c>
      <c r="J2740" t="s">
        <v>28</v>
      </c>
      <c r="K2740" t="s">
        <v>28</v>
      </c>
      <c r="L2740" t="s">
        <v>28</v>
      </c>
      <c r="M2740" t="s">
        <v>28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34</v>
      </c>
      <c r="T2740">
        <v>0</v>
      </c>
      <c r="V2740">
        <v>59</v>
      </c>
      <c r="W2740">
        <v>100</v>
      </c>
    </row>
    <row r="2741" spans="1:23" x14ac:dyDescent="0.25">
      <c r="A2741" t="s">
        <v>777</v>
      </c>
      <c r="C2741" t="s">
        <v>26</v>
      </c>
      <c r="E2741">
        <v>28</v>
      </c>
      <c r="F2741">
        <v>84.470910000000003</v>
      </c>
      <c r="G2741">
        <v>0.5</v>
      </c>
      <c r="H2741">
        <v>0</v>
      </c>
      <c r="I2741" t="s">
        <v>52</v>
      </c>
      <c r="J2741" t="s">
        <v>28</v>
      </c>
      <c r="K2741" t="s">
        <v>28</v>
      </c>
      <c r="L2741" t="s">
        <v>28</v>
      </c>
      <c r="M2741" t="s">
        <v>28</v>
      </c>
      <c r="N2741">
        <v>0</v>
      </c>
      <c r="O2741">
        <v>0</v>
      </c>
      <c r="P2741">
        <v>0.5</v>
      </c>
      <c r="Q2741">
        <v>0</v>
      </c>
      <c r="R2741">
        <v>0</v>
      </c>
      <c r="S2741">
        <v>34</v>
      </c>
      <c r="T2741">
        <v>0.5</v>
      </c>
      <c r="V2741">
        <v>59</v>
      </c>
      <c r="W2741">
        <v>100</v>
      </c>
    </row>
    <row r="2742" spans="1:23" x14ac:dyDescent="0.25">
      <c r="A2742" t="s">
        <v>777</v>
      </c>
      <c r="C2742" t="s">
        <v>26</v>
      </c>
      <c r="E2742">
        <v>27</v>
      </c>
      <c r="F2742">
        <v>84.470910000000003</v>
      </c>
      <c r="G2742">
        <v>0.5</v>
      </c>
      <c r="H2742">
        <v>0</v>
      </c>
      <c r="I2742" t="s">
        <v>52</v>
      </c>
      <c r="J2742" t="s">
        <v>28</v>
      </c>
      <c r="K2742" t="s">
        <v>28</v>
      </c>
      <c r="L2742" t="s">
        <v>28</v>
      </c>
      <c r="M2742" t="s">
        <v>28</v>
      </c>
      <c r="N2742">
        <v>0</v>
      </c>
      <c r="O2742">
        <v>0</v>
      </c>
      <c r="P2742">
        <v>0.5</v>
      </c>
      <c r="Q2742">
        <v>0</v>
      </c>
      <c r="R2742">
        <v>0</v>
      </c>
      <c r="S2742">
        <v>34</v>
      </c>
      <c r="T2742">
        <v>0.5</v>
      </c>
      <c r="V2742">
        <v>59</v>
      </c>
      <c r="W2742">
        <v>93</v>
      </c>
    </row>
    <row r="2743" spans="1:23" x14ac:dyDescent="0.25">
      <c r="A2743" t="s">
        <v>124</v>
      </c>
      <c r="C2743" t="s">
        <v>26</v>
      </c>
      <c r="E2743">
        <v>30</v>
      </c>
      <c r="F2743">
        <v>65.719369999999998</v>
      </c>
      <c r="G2743">
        <v>0</v>
      </c>
      <c r="H2743">
        <v>0</v>
      </c>
      <c r="I2743" t="s">
        <v>34</v>
      </c>
      <c r="J2743" t="s">
        <v>28</v>
      </c>
      <c r="K2743" t="s">
        <v>28</v>
      </c>
      <c r="L2743" t="s">
        <v>28</v>
      </c>
      <c r="M2743" t="s">
        <v>28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34</v>
      </c>
      <c r="T2743">
        <v>0</v>
      </c>
      <c r="V2743">
        <v>65</v>
      </c>
      <c r="W2743">
        <v>134</v>
      </c>
    </row>
    <row r="2744" spans="1:23" x14ac:dyDescent="0.25">
      <c r="A2744" t="s">
        <v>124</v>
      </c>
      <c r="C2744" t="s">
        <v>26</v>
      </c>
      <c r="E2744">
        <v>30</v>
      </c>
      <c r="F2744">
        <v>65.719369999999998</v>
      </c>
      <c r="G2744">
        <v>0</v>
      </c>
      <c r="H2744">
        <v>0</v>
      </c>
      <c r="I2744" t="s">
        <v>34</v>
      </c>
      <c r="J2744" t="s">
        <v>28</v>
      </c>
      <c r="K2744" t="s">
        <v>28</v>
      </c>
      <c r="L2744" t="s">
        <v>28</v>
      </c>
      <c r="M2744" t="s">
        <v>28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34</v>
      </c>
      <c r="T2744">
        <v>0</v>
      </c>
      <c r="V2744">
        <v>64</v>
      </c>
      <c r="W2744">
        <v>114</v>
      </c>
    </row>
    <row r="2745" spans="1:23" x14ac:dyDescent="0.25">
      <c r="A2745" t="s">
        <v>124</v>
      </c>
      <c r="C2745" t="s">
        <v>26</v>
      </c>
      <c r="E2745">
        <v>29</v>
      </c>
      <c r="F2745">
        <v>65.719369999999998</v>
      </c>
      <c r="G2745">
        <v>0</v>
      </c>
      <c r="H2745">
        <v>0</v>
      </c>
      <c r="I2745" t="s">
        <v>34</v>
      </c>
      <c r="J2745" t="s">
        <v>28</v>
      </c>
      <c r="K2745" t="s">
        <v>28</v>
      </c>
      <c r="L2745" t="s">
        <v>28</v>
      </c>
      <c r="M2745" t="s">
        <v>28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34</v>
      </c>
      <c r="T2745">
        <v>0</v>
      </c>
      <c r="V2745">
        <v>64</v>
      </c>
      <c r="W2745">
        <v>118</v>
      </c>
    </row>
    <row r="2746" spans="1:23" x14ac:dyDescent="0.25">
      <c r="A2746" t="s">
        <v>124</v>
      </c>
      <c r="C2746" t="s">
        <v>26</v>
      </c>
      <c r="E2746">
        <v>30</v>
      </c>
      <c r="F2746">
        <v>65.719369999999998</v>
      </c>
      <c r="G2746">
        <v>0</v>
      </c>
      <c r="H2746">
        <v>0</v>
      </c>
      <c r="I2746" t="s">
        <v>34</v>
      </c>
      <c r="J2746" t="s">
        <v>28</v>
      </c>
      <c r="K2746" t="s">
        <v>28</v>
      </c>
      <c r="L2746" t="s">
        <v>28</v>
      </c>
      <c r="M2746" t="s">
        <v>28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34</v>
      </c>
      <c r="T2746">
        <v>0</v>
      </c>
      <c r="V2746">
        <v>63</v>
      </c>
      <c r="W2746">
        <v>106</v>
      </c>
    </row>
    <row r="2747" spans="1:23" x14ac:dyDescent="0.25">
      <c r="A2747" t="s">
        <v>124</v>
      </c>
      <c r="C2747" t="s">
        <v>26</v>
      </c>
      <c r="E2747">
        <v>30</v>
      </c>
      <c r="F2747">
        <v>65.719369999999998</v>
      </c>
      <c r="G2747">
        <v>0</v>
      </c>
      <c r="H2747">
        <v>0</v>
      </c>
      <c r="I2747" t="s">
        <v>34</v>
      </c>
      <c r="J2747" t="s">
        <v>28</v>
      </c>
      <c r="K2747" t="s">
        <v>28</v>
      </c>
      <c r="L2747" t="s">
        <v>28</v>
      </c>
      <c r="M2747" t="s">
        <v>28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34</v>
      </c>
      <c r="T2747">
        <v>0</v>
      </c>
      <c r="V2747">
        <v>64</v>
      </c>
      <c r="W2747">
        <v>107</v>
      </c>
    </row>
    <row r="2748" spans="1:23" x14ac:dyDescent="0.25">
      <c r="A2748" t="s">
        <v>124</v>
      </c>
      <c r="C2748" t="s">
        <v>26</v>
      </c>
      <c r="E2748">
        <v>30</v>
      </c>
      <c r="F2748">
        <v>65.719369999999998</v>
      </c>
      <c r="G2748">
        <v>0</v>
      </c>
      <c r="H2748">
        <v>0</v>
      </c>
      <c r="I2748" t="s">
        <v>34</v>
      </c>
      <c r="J2748" t="s">
        <v>28</v>
      </c>
      <c r="K2748" t="s">
        <v>28</v>
      </c>
      <c r="L2748" t="s">
        <v>28</v>
      </c>
      <c r="M2748" t="s">
        <v>28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34</v>
      </c>
      <c r="T2748">
        <v>0</v>
      </c>
      <c r="V2748">
        <v>64</v>
      </c>
      <c r="W2748">
        <v>108</v>
      </c>
    </row>
    <row r="2749" spans="1:23" x14ac:dyDescent="0.25">
      <c r="A2749" t="s">
        <v>124</v>
      </c>
      <c r="C2749" t="s">
        <v>26</v>
      </c>
      <c r="E2749">
        <v>30</v>
      </c>
      <c r="F2749">
        <v>65.719369999999998</v>
      </c>
      <c r="G2749">
        <v>0</v>
      </c>
      <c r="H2749">
        <v>0</v>
      </c>
      <c r="I2749" t="s">
        <v>34</v>
      </c>
      <c r="J2749" t="s">
        <v>28</v>
      </c>
      <c r="K2749" t="s">
        <v>28</v>
      </c>
      <c r="L2749" t="s">
        <v>28</v>
      </c>
      <c r="M2749" t="s">
        <v>28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34</v>
      </c>
      <c r="T2749">
        <v>0</v>
      </c>
      <c r="V2749">
        <v>64</v>
      </c>
      <c r="W2749">
        <v>109</v>
      </c>
    </row>
    <row r="2750" spans="1:23" x14ac:dyDescent="0.25">
      <c r="A2750" t="s">
        <v>124</v>
      </c>
      <c r="C2750" t="s">
        <v>26</v>
      </c>
      <c r="E2750">
        <v>30</v>
      </c>
      <c r="F2750">
        <v>65.719369999999998</v>
      </c>
      <c r="G2750">
        <v>0</v>
      </c>
      <c r="H2750">
        <v>0</v>
      </c>
      <c r="I2750" t="s">
        <v>34</v>
      </c>
      <c r="J2750" t="s">
        <v>28</v>
      </c>
      <c r="K2750" t="s">
        <v>28</v>
      </c>
      <c r="L2750" t="s">
        <v>28</v>
      </c>
      <c r="M2750" t="s">
        <v>28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34</v>
      </c>
      <c r="T2750">
        <v>0</v>
      </c>
      <c r="V2750">
        <v>63</v>
      </c>
      <c r="W2750">
        <v>108</v>
      </c>
    </row>
    <row r="2751" spans="1:23" x14ac:dyDescent="0.25">
      <c r="A2751" t="s">
        <v>482</v>
      </c>
      <c r="C2751" t="s">
        <v>26</v>
      </c>
      <c r="E2751">
        <v>29</v>
      </c>
      <c r="F2751">
        <v>71.047225999999995</v>
      </c>
      <c r="G2751">
        <v>0</v>
      </c>
      <c r="H2751">
        <v>0</v>
      </c>
      <c r="I2751" t="s">
        <v>34</v>
      </c>
      <c r="J2751" t="s">
        <v>35</v>
      </c>
      <c r="K2751" t="s">
        <v>28</v>
      </c>
      <c r="L2751" t="s">
        <v>28</v>
      </c>
      <c r="M2751" t="s">
        <v>28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33</v>
      </c>
      <c r="T2751">
        <v>0</v>
      </c>
      <c r="V2751">
        <v>62</v>
      </c>
      <c r="W2751">
        <v>139</v>
      </c>
    </row>
    <row r="2752" spans="1:23" x14ac:dyDescent="0.25">
      <c r="A2752" t="s">
        <v>482</v>
      </c>
      <c r="C2752" t="s">
        <v>26</v>
      </c>
      <c r="E2752">
        <v>30</v>
      </c>
      <c r="F2752">
        <v>71.047225999999995</v>
      </c>
      <c r="G2752">
        <v>0</v>
      </c>
      <c r="H2752">
        <v>0</v>
      </c>
      <c r="I2752" t="s">
        <v>34</v>
      </c>
      <c r="J2752" t="s">
        <v>35</v>
      </c>
      <c r="K2752" t="s">
        <v>28</v>
      </c>
      <c r="L2752" t="s">
        <v>28</v>
      </c>
      <c r="M2752" t="s">
        <v>28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33</v>
      </c>
      <c r="T2752">
        <v>0</v>
      </c>
      <c r="V2752">
        <v>62</v>
      </c>
      <c r="W2752">
        <v>132</v>
      </c>
    </row>
    <row r="2753" spans="1:23" x14ac:dyDescent="0.25">
      <c r="A2753" t="s">
        <v>482</v>
      </c>
      <c r="C2753" t="s">
        <v>26</v>
      </c>
      <c r="E2753">
        <v>30</v>
      </c>
      <c r="F2753">
        <v>71.047225999999995</v>
      </c>
      <c r="G2753">
        <v>0</v>
      </c>
      <c r="H2753">
        <v>0</v>
      </c>
      <c r="I2753" t="s">
        <v>34</v>
      </c>
      <c r="J2753" t="s">
        <v>35</v>
      </c>
      <c r="K2753" t="s">
        <v>28</v>
      </c>
      <c r="L2753" t="s">
        <v>28</v>
      </c>
      <c r="M2753" t="s">
        <v>28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33</v>
      </c>
      <c r="T2753">
        <v>0</v>
      </c>
      <c r="V2753">
        <v>62</v>
      </c>
      <c r="W2753">
        <v>127</v>
      </c>
    </row>
    <row r="2754" spans="1:23" x14ac:dyDescent="0.25">
      <c r="A2754" t="s">
        <v>503</v>
      </c>
      <c r="C2754" t="s">
        <v>26</v>
      </c>
      <c r="E2754">
        <v>26</v>
      </c>
      <c r="F2754">
        <v>81.475700000000003</v>
      </c>
      <c r="G2754">
        <v>0.5</v>
      </c>
      <c r="H2754">
        <v>0</v>
      </c>
      <c r="I2754" t="s">
        <v>27</v>
      </c>
      <c r="J2754" t="s">
        <v>28</v>
      </c>
      <c r="K2754" t="s">
        <v>28</v>
      </c>
      <c r="L2754" t="s">
        <v>28</v>
      </c>
      <c r="M2754" t="s">
        <v>28</v>
      </c>
      <c r="N2754">
        <v>0.5</v>
      </c>
      <c r="O2754">
        <v>0</v>
      </c>
      <c r="P2754">
        <v>0.5</v>
      </c>
      <c r="Q2754">
        <v>0</v>
      </c>
      <c r="R2754">
        <v>0</v>
      </c>
      <c r="S2754">
        <v>34</v>
      </c>
      <c r="T2754">
        <v>1</v>
      </c>
      <c r="W2754">
        <v>148</v>
      </c>
    </row>
    <row r="2755" spans="1:23" x14ac:dyDescent="0.25">
      <c r="A2755" t="s">
        <v>503</v>
      </c>
      <c r="C2755" t="s">
        <v>26</v>
      </c>
      <c r="E2755">
        <v>25</v>
      </c>
      <c r="F2755">
        <v>81.475700000000003</v>
      </c>
      <c r="G2755">
        <v>0.5</v>
      </c>
      <c r="H2755">
        <v>0</v>
      </c>
      <c r="I2755" t="s">
        <v>27</v>
      </c>
      <c r="J2755" t="s">
        <v>28</v>
      </c>
      <c r="K2755" t="s">
        <v>28</v>
      </c>
      <c r="L2755" t="s">
        <v>28</v>
      </c>
      <c r="M2755" t="s">
        <v>28</v>
      </c>
      <c r="N2755">
        <v>0.5</v>
      </c>
      <c r="O2755">
        <v>0</v>
      </c>
      <c r="P2755">
        <v>0.5</v>
      </c>
      <c r="Q2755">
        <v>0.5</v>
      </c>
      <c r="R2755">
        <v>0</v>
      </c>
      <c r="S2755">
        <v>34</v>
      </c>
      <c r="T2755">
        <v>1.5</v>
      </c>
      <c r="W2755">
        <v>148</v>
      </c>
    </row>
    <row r="2756" spans="1:23" x14ac:dyDescent="0.25">
      <c r="A2756" t="s">
        <v>503</v>
      </c>
      <c r="C2756" t="s">
        <v>26</v>
      </c>
      <c r="E2756">
        <v>27</v>
      </c>
      <c r="F2756">
        <v>81.475700000000003</v>
      </c>
      <c r="G2756">
        <v>0.5</v>
      </c>
      <c r="H2756">
        <v>0</v>
      </c>
      <c r="I2756" t="s">
        <v>27</v>
      </c>
      <c r="J2756" t="s">
        <v>119</v>
      </c>
      <c r="K2756" t="s">
        <v>28</v>
      </c>
      <c r="L2756" t="s">
        <v>28</v>
      </c>
      <c r="M2756" t="s">
        <v>28</v>
      </c>
      <c r="N2756">
        <v>0</v>
      </c>
      <c r="O2756">
        <v>0.5</v>
      </c>
      <c r="P2756">
        <v>0.5</v>
      </c>
      <c r="Q2756">
        <v>0.5</v>
      </c>
      <c r="R2756">
        <v>0</v>
      </c>
      <c r="S2756">
        <v>34</v>
      </c>
      <c r="T2756">
        <v>1.5</v>
      </c>
      <c r="V2756">
        <v>68</v>
      </c>
      <c r="W2756">
        <v>151</v>
      </c>
    </row>
    <row r="2757" spans="1:23" x14ac:dyDescent="0.25">
      <c r="A2757" t="s">
        <v>503</v>
      </c>
      <c r="C2757" t="s">
        <v>26</v>
      </c>
      <c r="E2757">
        <v>26</v>
      </c>
      <c r="F2757">
        <v>81.475700000000003</v>
      </c>
      <c r="G2757">
        <v>0.5</v>
      </c>
      <c r="H2757">
        <v>0.5</v>
      </c>
      <c r="I2757" t="s">
        <v>27</v>
      </c>
      <c r="J2757" t="s">
        <v>28</v>
      </c>
      <c r="K2757" t="s">
        <v>28</v>
      </c>
      <c r="L2757" t="s">
        <v>28</v>
      </c>
      <c r="M2757" t="s">
        <v>28</v>
      </c>
      <c r="N2757">
        <v>1</v>
      </c>
      <c r="O2757">
        <v>0.5</v>
      </c>
      <c r="P2757">
        <v>1</v>
      </c>
      <c r="Q2757">
        <v>1</v>
      </c>
      <c r="R2757">
        <v>0</v>
      </c>
      <c r="S2757">
        <v>34</v>
      </c>
      <c r="T2757">
        <v>4</v>
      </c>
      <c r="V2757">
        <v>68</v>
      </c>
      <c r="W2757">
        <v>146</v>
      </c>
    </row>
    <row r="2758" spans="1:23" x14ac:dyDescent="0.25">
      <c r="A2758" t="s">
        <v>503</v>
      </c>
      <c r="C2758" t="s">
        <v>26</v>
      </c>
      <c r="E2758">
        <v>25</v>
      </c>
      <c r="F2758">
        <v>81.475700000000003</v>
      </c>
      <c r="G2758">
        <v>0.5</v>
      </c>
      <c r="H2758">
        <v>0.5</v>
      </c>
      <c r="I2758" t="s">
        <v>27</v>
      </c>
      <c r="J2758" t="s">
        <v>41</v>
      </c>
      <c r="K2758" t="s">
        <v>28</v>
      </c>
      <c r="L2758" t="s">
        <v>28</v>
      </c>
      <c r="M2758" t="s">
        <v>28</v>
      </c>
      <c r="N2758">
        <v>0.5</v>
      </c>
      <c r="O2758">
        <v>1</v>
      </c>
      <c r="P2758">
        <v>1</v>
      </c>
      <c r="Q2758">
        <v>1</v>
      </c>
      <c r="R2758">
        <v>0</v>
      </c>
      <c r="S2758">
        <v>34</v>
      </c>
      <c r="T2758">
        <v>4</v>
      </c>
      <c r="V2758">
        <v>68</v>
      </c>
      <c r="W2758">
        <v>135</v>
      </c>
    </row>
    <row r="2759" spans="1:23" x14ac:dyDescent="0.25">
      <c r="A2759" t="s">
        <v>1048</v>
      </c>
      <c r="C2759" t="s">
        <v>30</v>
      </c>
      <c r="E2759">
        <v>26</v>
      </c>
      <c r="F2759">
        <v>70.173850000000002</v>
      </c>
      <c r="G2759">
        <v>0</v>
      </c>
      <c r="H2759">
        <v>0</v>
      </c>
      <c r="I2759" t="s">
        <v>34</v>
      </c>
      <c r="J2759" t="s">
        <v>28</v>
      </c>
      <c r="K2759" t="s">
        <v>28</v>
      </c>
      <c r="L2759" t="s">
        <v>28</v>
      </c>
      <c r="M2759" t="s">
        <v>28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34</v>
      </c>
      <c r="T2759">
        <v>0</v>
      </c>
      <c r="V2759">
        <v>74</v>
      </c>
      <c r="W2759">
        <v>216</v>
      </c>
    </row>
    <row r="2760" spans="1:23" x14ac:dyDescent="0.25">
      <c r="A2760" t="s">
        <v>1048</v>
      </c>
      <c r="C2760" t="s">
        <v>30</v>
      </c>
      <c r="E2760">
        <v>29</v>
      </c>
      <c r="F2760">
        <v>70.173850000000002</v>
      </c>
      <c r="G2760">
        <v>0</v>
      </c>
      <c r="H2760">
        <v>0</v>
      </c>
      <c r="I2760" t="s">
        <v>34</v>
      </c>
      <c r="J2760" t="s">
        <v>28</v>
      </c>
      <c r="K2760" t="s">
        <v>28</v>
      </c>
      <c r="L2760" t="s">
        <v>28</v>
      </c>
      <c r="M2760" t="s">
        <v>28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34</v>
      </c>
      <c r="T2760">
        <v>0</v>
      </c>
      <c r="V2760">
        <v>73</v>
      </c>
      <c r="W2760">
        <v>185</v>
      </c>
    </row>
    <row r="2761" spans="1:23" x14ac:dyDescent="0.25">
      <c r="A2761" t="s">
        <v>306</v>
      </c>
      <c r="C2761" t="s">
        <v>30</v>
      </c>
      <c r="E2761">
        <v>29</v>
      </c>
      <c r="F2761">
        <v>73.48939</v>
      </c>
      <c r="G2761">
        <v>0.5</v>
      </c>
      <c r="H2761">
        <v>0</v>
      </c>
      <c r="I2761" t="s">
        <v>52</v>
      </c>
      <c r="J2761" t="s">
        <v>41</v>
      </c>
      <c r="K2761" t="s">
        <v>116</v>
      </c>
      <c r="L2761" t="s">
        <v>42</v>
      </c>
      <c r="M2761" t="s">
        <v>28</v>
      </c>
      <c r="N2761">
        <v>0</v>
      </c>
      <c r="O2761">
        <v>0</v>
      </c>
      <c r="P2761">
        <v>0.5</v>
      </c>
      <c r="Q2761">
        <v>0</v>
      </c>
      <c r="R2761">
        <v>0</v>
      </c>
      <c r="S2761">
        <v>34</v>
      </c>
      <c r="T2761">
        <v>0.5</v>
      </c>
      <c r="V2761">
        <v>70</v>
      </c>
      <c r="W2761">
        <v>216</v>
      </c>
    </row>
    <row r="2762" spans="1:23" x14ac:dyDescent="0.25">
      <c r="A2762" t="s">
        <v>306</v>
      </c>
      <c r="C2762" t="s">
        <v>30</v>
      </c>
      <c r="E2762">
        <v>25</v>
      </c>
      <c r="F2762">
        <v>73.48939</v>
      </c>
      <c r="G2762">
        <v>0.5</v>
      </c>
      <c r="H2762">
        <v>0</v>
      </c>
      <c r="I2762" t="s">
        <v>52</v>
      </c>
      <c r="J2762" t="s">
        <v>28</v>
      </c>
      <c r="K2762" t="s">
        <v>28</v>
      </c>
      <c r="L2762" t="s">
        <v>28</v>
      </c>
      <c r="M2762" t="s">
        <v>28</v>
      </c>
      <c r="N2762">
        <v>0</v>
      </c>
      <c r="O2762">
        <v>0</v>
      </c>
      <c r="P2762">
        <v>0.5</v>
      </c>
      <c r="Q2762">
        <v>0</v>
      </c>
      <c r="R2762">
        <v>0</v>
      </c>
      <c r="S2762">
        <v>34</v>
      </c>
      <c r="T2762">
        <v>0.5</v>
      </c>
      <c r="V2762">
        <v>69</v>
      </c>
      <c r="W2762">
        <v>223</v>
      </c>
    </row>
    <row r="2763" spans="1:23" x14ac:dyDescent="0.25">
      <c r="A2763" t="s">
        <v>306</v>
      </c>
      <c r="C2763" t="s">
        <v>30</v>
      </c>
      <c r="E2763">
        <v>26</v>
      </c>
      <c r="F2763">
        <v>73.48939</v>
      </c>
      <c r="G2763">
        <v>0.5</v>
      </c>
      <c r="H2763">
        <v>0.5</v>
      </c>
      <c r="I2763" t="s">
        <v>27</v>
      </c>
      <c r="J2763" t="s">
        <v>42</v>
      </c>
      <c r="K2763" t="s">
        <v>28</v>
      </c>
      <c r="L2763" t="s">
        <v>28</v>
      </c>
      <c r="M2763" t="s">
        <v>28</v>
      </c>
      <c r="N2763">
        <v>0.5</v>
      </c>
      <c r="O2763">
        <v>0.5</v>
      </c>
      <c r="P2763">
        <v>1</v>
      </c>
      <c r="Q2763">
        <v>0</v>
      </c>
      <c r="R2763">
        <v>0</v>
      </c>
      <c r="S2763">
        <v>34</v>
      </c>
      <c r="T2763">
        <v>2.5</v>
      </c>
      <c r="V2763">
        <v>69</v>
      </c>
      <c r="W2763">
        <v>221</v>
      </c>
    </row>
    <row r="2764" spans="1:23" x14ac:dyDescent="0.25">
      <c r="A2764" t="s">
        <v>306</v>
      </c>
      <c r="C2764" t="s">
        <v>30</v>
      </c>
      <c r="E2764">
        <v>25</v>
      </c>
      <c r="F2764">
        <v>73.48939</v>
      </c>
      <c r="G2764">
        <v>0.5</v>
      </c>
      <c r="H2764">
        <v>0.5</v>
      </c>
      <c r="I2764" t="s">
        <v>27</v>
      </c>
      <c r="J2764" t="s">
        <v>28</v>
      </c>
      <c r="K2764" t="s">
        <v>28</v>
      </c>
      <c r="L2764" t="s">
        <v>28</v>
      </c>
      <c r="M2764" t="s">
        <v>28</v>
      </c>
      <c r="N2764">
        <v>0.5</v>
      </c>
      <c r="O2764">
        <v>0.5</v>
      </c>
      <c r="P2764">
        <v>1</v>
      </c>
      <c r="Q2764">
        <v>0.5</v>
      </c>
      <c r="R2764">
        <v>0</v>
      </c>
      <c r="S2764">
        <v>34</v>
      </c>
      <c r="T2764">
        <v>3</v>
      </c>
      <c r="V2764">
        <v>69</v>
      </c>
      <c r="W2764">
        <v>221</v>
      </c>
    </row>
    <row r="2765" spans="1:23" x14ac:dyDescent="0.25">
      <c r="A2765" t="s">
        <v>306</v>
      </c>
      <c r="C2765" t="s">
        <v>30</v>
      </c>
      <c r="E2765">
        <v>25</v>
      </c>
      <c r="F2765">
        <v>73.48939</v>
      </c>
      <c r="G2765">
        <v>0.5</v>
      </c>
      <c r="H2765">
        <v>0.5</v>
      </c>
      <c r="I2765" t="s">
        <v>27</v>
      </c>
      <c r="J2765" t="s">
        <v>28</v>
      </c>
      <c r="K2765" t="s">
        <v>28</v>
      </c>
      <c r="L2765" t="s">
        <v>28</v>
      </c>
      <c r="M2765" t="s">
        <v>28</v>
      </c>
      <c r="N2765">
        <v>0.5</v>
      </c>
      <c r="O2765">
        <v>1</v>
      </c>
      <c r="P2765">
        <v>1</v>
      </c>
      <c r="Q2765">
        <v>0.5</v>
      </c>
      <c r="R2765">
        <v>0</v>
      </c>
      <c r="S2765">
        <v>34</v>
      </c>
      <c r="T2765">
        <v>3.5</v>
      </c>
      <c r="V2765">
        <v>69</v>
      </c>
      <c r="W2765">
        <v>228</v>
      </c>
    </row>
    <row r="2766" spans="1:23" x14ac:dyDescent="0.25">
      <c r="A2766" t="s">
        <v>306</v>
      </c>
      <c r="C2766" t="s">
        <v>30</v>
      </c>
      <c r="E2766">
        <v>19</v>
      </c>
      <c r="F2766">
        <v>73.48939</v>
      </c>
      <c r="G2766">
        <v>1</v>
      </c>
      <c r="H2766">
        <v>1</v>
      </c>
      <c r="I2766" t="s">
        <v>27</v>
      </c>
      <c r="J2766" t="s">
        <v>28</v>
      </c>
      <c r="K2766" t="s">
        <v>28</v>
      </c>
      <c r="L2766" t="s">
        <v>28</v>
      </c>
      <c r="M2766" t="s">
        <v>28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34</v>
      </c>
      <c r="T2766">
        <v>5</v>
      </c>
      <c r="V2766">
        <v>69</v>
      </c>
      <c r="W2766">
        <v>229</v>
      </c>
    </row>
    <row r="2767" spans="1:23" x14ac:dyDescent="0.25">
      <c r="A2767" t="s">
        <v>306</v>
      </c>
      <c r="C2767" t="s">
        <v>30</v>
      </c>
      <c r="E2767">
        <v>21</v>
      </c>
      <c r="F2767">
        <v>73.48939</v>
      </c>
      <c r="G2767">
        <v>1</v>
      </c>
      <c r="H2767">
        <v>1</v>
      </c>
      <c r="I2767" t="s">
        <v>950</v>
      </c>
      <c r="J2767" t="s">
        <v>28</v>
      </c>
      <c r="K2767" t="s">
        <v>28</v>
      </c>
      <c r="L2767" t="s">
        <v>28</v>
      </c>
      <c r="M2767" t="s">
        <v>28</v>
      </c>
      <c r="N2767">
        <v>1</v>
      </c>
      <c r="O2767">
        <v>1</v>
      </c>
      <c r="P2767">
        <v>2</v>
      </c>
      <c r="Q2767">
        <v>1</v>
      </c>
      <c r="R2767">
        <v>1</v>
      </c>
      <c r="S2767">
        <v>34</v>
      </c>
      <c r="T2767">
        <v>7</v>
      </c>
      <c r="V2767">
        <v>69</v>
      </c>
      <c r="W2767">
        <v>224</v>
      </c>
    </row>
    <row r="2768" spans="1:23" x14ac:dyDescent="0.25">
      <c r="A2768" t="s">
        <v>306</v>
      </c>
      <c r="C2768" t="s">
        <v>30</v>
      </c>
      <c r="E2768">
        <v>21</v>
      </c>
      <c r="F2768">
        <v>73.48939</v>
      </c>
      <c r="G2768">
        <v>1</v>
      </c>
      <c r="H2768">
        <v>1</v>
      </c>
      <c r="I2768" t="s">
        <v>27</v>
      </c>
      <c r="J2768" t="s">
        <v>28</v>
      </c>
      <c r="K2768" t="s">
        <v>28</v>
      </c>
      <c r="L2768" t="s">
        <v>28</v>
      </c>
      <c r="M2768" t="s">
        <v>28</v>
      </c>
      <c r="N2768">
        <v>1</v>
      </c>
      <c r="O2768">
        <v>0.5</v>
      </c>
      <c r="P2768">
        <v>1</v>
      </c>
      <c r="Q2768">
        <v>1</v>
      </c>
      <c r="R2768">
        <v>1</v>
      </c>
      <c r="S2768">
        <v>34</v>
      </c>
      <c r="T2768">
        <v>5.5</v>
      </c>
      <c r="V2768">
        <v>69</v>
      </c>
      <c r="W2768">
        <v>231</v>
      </c>
    </row>
    <row r="2769" spans="1:23" x14ac:dyDescent="0.25">
      <c r="A2769" t="s">
        <v>687</v>
      </c>
      <c r="C2769" t="s">
        <v>30</v>
      </c>
      <c r="E2769">
        <v>29</v>
      </c>
      <c r="F2769">
        <v>72.383300000000006</v>
      </c>
      <c r="G2769">
        <v>0</v>
      </c>
      <c r="H2769">
        <v>0</v>
      </c>
      <c r="I2769" t="s">
        <v>34</v>
      </c>
      <c r="J2769" t="s">
        <v>28</v>
      </c>
      <c r="K2769" t="s">
        <v>28</v>
      </c>
      <c r="L2769" t="s">
        <v>28</v>
      </c>
      <c r="M2769" t="s">
        <v>28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23</v>
      </c>
      <c r="T2769">
        <v>0</v>
      </c>
      <c r="V2769">
        <v>70</v>
      </c>
      <c r="W2769">
        <v>239</v>
      </c>
    </row>
    <row r="2770" spans="1:23" x14ac:dyDescent="0.25">
      <c r="A2770" t="s">
        <v>687</v>
      </c>
      <c r="C2770" t="s">
        <v>30</v>
      </c>
      <c r="E2770">
        <v>29</v>
      </c>
      <c r="F2770">
        <v>72.383300000000006</v>
      </c>
      <c r="G2770">
        <v>0</v>
      </c>
      <c r="H2770">
        <v>0</v>
      </c>
      <c r="I2770" t="s">
        <v>34</v>
      </c>
      <c r="J2770" t="s">
        <v>28</v>
      </c>
      <c r="K2770" t="s">
        <v>28</v>
      </c>
      <c r="L2770" t="s">
        <v>28</v>
      </c>
      <c r="M2770" t="s">
        <v>28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23</v>
      </c>
      <c r="T2770">
        <v>0</v>
      </c>
      <c r="V2770">
        <v>70</v>
      </c>
      <c r="W2770">
        <v>243</v>
      </c>
    </row>
    <row r="2771" spans="1:23" x14ac:dyDescent="0.25">
      <c r="A2771" t="s">
        <v>687</v>
      </c>
      <c r="C2771" t="s">
        <v>30</v>
      </c>
      <c r="E2771">
        <v>28</v>
      </c>
      <c r="F2771">
        <v>72.383300000000006</v>
      </c>
      <c r="G2771">
        <v>0</v>
      </c>
      <c r="H2771">
        <v>0</v>
      </c>
      <c r="I2771" t="s">
        <v>34</v>
      </c>
      <c r="J2771" t="s">
        <v>28</v>
      </c>
      <c r="K2771" t="s">
        <v>28</v>
      </c>
      <c r="L2771" t="s">
        <v>28</v>
      </c>
      <c r="M2771" t="s">
        <v>28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23</v>
      </c>
      <c r="T2771">
        <v>0</v>
      </c>
      <c r="V2771">
        <v>70</v>
      </c>
      <c r="W2771">
        <v>245</v>
      </c>
    </row>
    <row r="2772" spans="1:23" x14ac:dyDescent="0.25">
      <c r="A2772" t="s">
        <v>687</v>
      </c>
      <c r="C2772" t="s">
        <v>30</v>
      </c>
      <c r="E2772">
        <v>30</v>
      </c>
      <c r="F2772">
        <v>72.383300000000006</v>
      </c>
      <c r="G2772">
        <v>0</v>
      </c>
      <c r="H2772">
        <v>0</v>
      </c>
      <c r="I2772" t="s">
        <v>34</v>
      </c>
      <c r="J2772" t="s">
        <v>28</v>
      </c>
      <c r="K2772" t="s">
        <v>28</v>
      </c>
      <c r="L2772" t="s">
        <v>28</v>
      </c>
      <c r="M2772" t="s">
        <v>28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23</v>
      </c>
      <c r="T2772">
        <v>0</v>
      </c>
      <c r="V2772">
        <v>70</v>
      </c>
      <c r="W2772">
        <v>254</v>
      </c>
    </row>
    <row r="2773" spans="1:23" x14ac:dyDescent="0.25">
      <c r="A2773" t="s">
        <v>687</v>
      </c>
      <c r="C2773" t="s">
        <v>30</v>
      </c>
      <c r="E2773">
        <v>30</v>
      </c>
      <c r="F2773">
        <v>72.383300000000006</v>
      </c>
      <c r="G2773">
        <v>0</v>
      </c>
      <c r="H2773">
        <v>0</v>
      </c>
      <c r="I2773" t="s">
        <v>34</v>
      </c>
      <c r="J2773" t="s">
        <v>28</v>
      </c>
      <c r="K2773" t="s">
        <v>28</v>
      </c>
      <c r="L2773" t="s">
        <v>28</v>
      </c>
      <c r="M2773" t="s">
        <v>28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23</v>
      </c>
      <c r="T2773">
        <v>0</v>
      </c>
      <c r="V2773">
        <v>70</v>
      </c>
      <c r="W2773">
        <v>262</v>
      </c>
    </row>
    <row r="2774" spans="1:23" x14ac:dyDescent="0.25">
      <c r="A2774" t="s">
        <v>687</v>
      </c>
      <c r="C2774" t="s">
        <v>30</v>
      </c>
      <c r="E2774">
        <v>30</v>
      </c>
      <c r="F2774">
        <v>72.383300000000006</v>
      </c>
      <c r="G2774">
        <v>0</v>
      </c>
      <c r="H2774">
        <v>0</v>
      </c>
      <c r="I2774" t="s">
        <v>34</v>
      </c>
      <c r="J2774" t="s">
        <v>41</v>
      </c>
      <c r="K2774" t="s">
        <v>96</v>
      </c>
      <c r="L2774" t="s">
        <v>28</v>
      </c>
      <c r="M2774" t="s">
        <v>28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23</v>
      </c>
      <c r="T2774">
        <v>0</v>
      </c>
      <c r="V2774">
        <v>69</v>
      </c>
      <c r="W2774">
        <v>259</v>
      </c>
    </row>
    <row r="2775" spans="1:23" x14ac:dyDescent="0.25">
      <c r="A2775" t="s">
        <v>687</v>
      </c>
      <c r="C2775" t="s">
        <v>30</v>
      </c>
      <c r="E2775">
        <v>30</v>
      </c>
      <c r="F2775">
        <v>72.383300000000006</v>
      </c>
      <c r="G2775">
        <v>0</v>
      </c>
      <c r="H2775">
        <v>0</v>
      </c>
      <c r="I2775" t="s">
        <v>34</v>
      </c>
      <c r="J2775" t="s">
        <v>28</v>
      </c>
      <c r="K2775" t="s">
        <v>28</v>
      </c>
      <c r="L2775" t="s">
        <v>28</v>
      </c>
      <c r="M2775" t="s">
        <v>28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23</v>
      </c>
      <c r="T2775">
        <v>0</v>
      </c>
      <c r="V2775">
        <v>69</v>
      </c>
      <c r="W2775">
        <v>249</v>
      </c>
    </row>
    <row r="2776" spans="1:23" x14ac:dyDescent="0.25">
      <c r="A2776" t="s">
        <v>687</v>
      </c>
      <c r="C2776" t="s">
        <v>30</v>
      </c>
      <c r="E2776">
        <v>29</v>
      </c>
      <c r="F2776">
        <v>72.383300000000006</v>
      </c>
      <c r="G2776">
        <v>0</v>
      </c>
      <c r="H2776">
        <v>0</v>
      </c>
      <c r="I2776" t="s">
        <v>34</v>
      </c>
      <c r="J2776" t="s">
        <v>28</v>
      </c>
      <c r="K2776" t="s">
        <v>28</v>
      </c>
      <c r="L2776" t="s">
        <v>28</v>
      </c>
      <c r="M2776" t="s">
        <v>28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23</v>
      </c>
      <c r="T2776">
        <v>0</v>
      </c>
      <c r="V2776">
        <v>70</v>
      </c>
      <c r="W2776">
        <v>234</v>
      </c>
    </row>
    <row r="2777" spans="1:23" x14ac:dyDescent="0.25">
      <c r="A2777" t="s">
        <v>687</v>
      </c>
      <c r="C2777" t="s">
        <v>30</v>
      </c>
      <c r="E2777">
        <v>30</v>
      </c>
      <c r="F2777">
        <v>72.383300000000006</v>
      </c>
      <c r="G2777">
        <v>0</v>
      </c>
      <c r="H2777">
        <v>0</v>
      </c>
      <c r="I2777" t="s">
        <v>34</v>
      </c>
      <c r="J2777" t="s">
        <v>119</v>
      </c>
      <c r="K2777" t="s">
        <v>88</v>
      </c>
      <c r="L2777" t="s">
        <v>28</v>
      </c>
      <c r="M2777" t="s">
        <v>28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23</v>
      </c>
      <c r="T2777">
        <v>0</v>
      </c>
      <c r="V2777">
        <v>71</v>
      </c>
      <c r="W2777">
        <v>222</v>
      </c>
    </row>
    <row r="2778" spans="1:23" x14ac:dyDescent="0.25">
      <c r="A2778" t="s">
        <v>687</v>
      </c>
      <c r="C2778" t="s">
        <v>30</v>
      </c>
      <c r="E2778">
        <v>30</v>
      </c>
      <c r="F2778">
        <v>72.383300000000006</v>
      </c>
      <c r="G2778">
        <v>0</v>
      </c>
      <c r="H2778">
        <v>0</v>
      </c>
      <c r="I2778" t="s">
        <v>34</v>
      </c>
      <c r="J2778" t="s">
        <v>28</v>
      </c>
      <c r="K2778" t="s">
        <v>28</v>
      </c>
      <c r="L2778" t="s">
        <v>28</v>
      </c>
      <c r="M2778" t="s">
        <v>28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23</v>
      </c>
      <c r="T2778">
        <v>0</v>
      </c>
      <c r="V2778">
        <v>70</v>
      </c>
      <c r="W2778">
        <v>235</v>
      </c>
    </row>
    <row r="2779" spans="1:23" x14ac:dyDescent="0.25">
      <c r="A2779" t="s">
        <v>687</v>
      </c>
      <c r="C2779" t="s">
        <v>30</v>
      </c>
      <c r="E2779">
        <v>25</v>
      </c>
      <c r="F2779">
        <v>72.383300000000006</v>
      </c>
      <c r="G2779">
        <v>0</v>
      </c>
      <c r="H2779">
        <v>0</v>
      </c>
      <c r="I2779" t="s">
        <v>34</v>
      </c>
      <c r="J2779" t="s">
        <v>28</v>
      </c>
      <c r="K2779" t="s">
        <v>28</v>
      </c>
      <c r="L2779" t="s">
        <v>28</v>
      </c>
      <c r="M2779" t="s">
        <v>28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23</v>
      </c>
      <c r="T2779">
        <v>0</v>
      </c>
    </row>
    <row r="2780" spans="1:23" x14ac:dyDescent="0.25">
      <c r="A2780" t="s">
        <v>1000</v>
      </c>
      <c r="C2780" t="s">
        <v>30</v>
      </c>
      <c r="E2780">
        <v>27</v>
      </c>
      <c r="F2780">
        <v>85.63176</v>
      </c>
      <c r="G2780">
        <v>0</v>
      </c>
      <c r="H2780">
        <v>0</v>
      </c>
      <c r="I2780" t="s">
        <v>34</v>
      </c>
      <c r="J2780" t="s">
        <v>28</v>
      </c>
      <c r="K2780" t="s">
        <v>28</v>
      </c>
      <c r="L2780" t="s">
        <v>28</v>
      </c>
      <c r="M2780" t="s">
        <v>28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33</v>
      </c>
      <c r="T2780">
        <v>0</v>
      </c>
      <c r="V2780">
        <v>63</v>
      </c>
      <c r="W2780">
        <v>156</v>
      </c>
    </row>
    <row r="2781" spans="1:23" x14ac:dyDescent="0.25">
      <c r="A2781" t="s">
        <v>1000</v>
      </c>
      <c r="C2781" t="s">
        <v>30</v>
      </c>
      <c r="E2781">
        <v>29</v>
      </c>
      <c r="F2781">
        <v>85.63176</v>
      </c>
      <c r="G2781">
        <v>0</v>
      </c>
      <c r="H2781">
        <v>0</v>
      </c>
      <c r="I2781" t="s">
        <v>34</v>
      </c>
      <c r="J2781" t="s">
        <v>28</v>
      </c>
      <c r="K2781" t="s">
        <v>28</v>
      </c>
      <c r="L2781" t="s">
        <v>28</v>
      </c>
      <c r="M2781" t="s">
        <v>28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33</v>
      </c>
      <c r="T2781">
        <v>0</v>
      </c>
      <c r="V2781">
        <v>63</v>
      </c>
      <c r="W2781">
        <v>151</v>
      </c>
    </row>
    <row r="2782" spans="1:23" x14ac:dyDescent="0.25">
      <c r="A2782" t="s">
        <v>773</v>
      </c>
      <c r="C2782" t="s">
        <v>30</v>
      </c>
      <c r="E2782">
        <v>21</v>
      </c>
      <c r="F2782">
        <v>88.199860000000001</v>
      </c>
      <c r="G2782">
        <v>0.5</v>
      </c>
      <c r="H2782">
        <v>0.5</v>
      </c>
      <c r="I2782" t="s">
        <v>27</v>
      </c>
      <c r="J2782" t="s">
        <v>28</v>
      </c>
      <c r="K2782" t="s">
        <v>28</v>
      </c>
      <c r="L2782" t="s">
        <v>28</v>
      </c>
      <c r="M2782" t="s">
        <v>28</v>
      </c>
      <c r="N2782">
        <v>0.5</v>
      </c>
      <c r="O2782">
        <v>0.5</v>
      </c>
      <c r="P2782">
        <v>1</v>
      </c>
      <c r="Q2782">
        <v>1</v>
      </c>
      <c r="R2782">
        <v>1</v>
      </c>
      <c r="S2782">
        <v>34</v>
      </c>
      <c r="T2782">
        <v>4.5</v>
      </c>
      <c r="V2782">
        <v>67</v>
      </c>
      <c r="W2782">
        <v>141</v>
      </c>
    </row>
    <row r="2783" spans="1:23" x14ac:dyDescent="0.25">
      <c r="A2783" t="s">
        <v>773</v>
      </c>
      <c r="C2783" t="s">
        <v>30</v>
      </c>
      <c r="E2783">
        <v>25</v>
      </c>
      <c r="F2783">
        <v>88.199860000000001</v>
      </c>
      <c r="G2783">
        <v>1</v>
      </c>
      <c r="H2783">
        <v>1</v>
      </c>
      <c r="I2783" t="s">
        <v>27</v>
      </c>
      <c r="J2783" t="s">
        <v>41</v>
      </c>
      <c r="K2783" t="s">
        <v>28</v>
      </c>
      <c r="L2783" t="s">
        <v>28</v>
      </c>
      <c r="M2783" t="s">
        <v>28</v>
      </c>
      <c r="N2783">
        <v>1</v>
      </c>
      <c r="O2783">
        <v>1</v>
      </c>
      <c r="P2783">
        <v>1</v>
      </c>
      <c r="Q2783">
        <v>1</v>
      </c>
      <c r="R2783">
        <v>0</v>
      </c>
      <c r="S2783">
        <v>34</v>
      </c>
      <c r="T2783">
        <v>5</v>
      </c>
      <c r="V2783">
        <v>67</v>
      </c>
      <c r="W2783">
        <v>136</v>
      </c>
    </row>
    <row r="2784" spans="1:23" x14ac:dyDescent="0.25">
      <c r="A2784" t="s">
        <v>410</v>
      </c>
      <c r="C2784" t="s">
        <v>30</v>
      </c>
      <c r="E2784">
        <v>29</v>
      </c>
      <c r="F2784">
        <v>72.665300000000002</v>
      </c>
      <c r="G2784">
        <v>0.5</v>
      </c>
      <c r="H2784">
        <v>0.5</v>
      </c>
      <c r="I2784" t="s">
        <v>40</v>
      </c>
      <c r="J2784" t="s">
        <v>763</v>
      </c>
      <c r="K2784" t="s">
        <v>411</v>
      </c>
      <c r="L2784" t="s">
        <v>41</v>
      </c>
      <c r="M2784" t="s">
        <v>28</v>
      </c>
      <c r="N2784">
        <v>0.5</v>
      </c>
      <c r="O2784">
        <v>0.5</v>
      </c>
      <c r="P2784">
        <v>0.5</v>
      </c>
      <c r="Q2784">
        <v>0.5</v>
      </c>
      <c r="R2784">
        <v>0</v>
      </c>
      <c r="S2784">
        <v>23</v>
      </c>
      <c r="T2784">
        <v>2.5</v>
      </c>
      <c r="V2784">
        <v>68</v>
      </c>
      <c r="W2784">
        <v>217</v>
      </c>
    </row>
    <row r="2785" spans="1:23" x14ac:dyDescent="0.25">
      <c r="A2785" t="s">
        <v>410</v>
      </c>
      <c r="C2785" t="s">
        <v>30</v>
      </c>
      <c r="E2785">
        <v>25</v>
      </c>
      <c r="F2785">
        <v>72.665300000000002</v>
      </c>
      <c r="G2785">
        <v>0.5</v>
      </c>
      <c r="H2785">
        <v>0.5</v>
      </c>
      <c r="I2785" t="s">
        <v>40</v>
      </c>
      <c r="J2785" t="s">
        <v>411</v>
      </c>
      <c r="K2785" t="s">
        <v>245</v>
      </c>
      <c r="L2785" t="s">
        <v>28</v>
      </c>
      <c r="M2785" t="s">
        <v>28</v>
      </c>
      <c r="N2785">
        <v>0.5</v>
      </c>
      <c r="O2785">
        <v>0.5</v>
      </c>
      <c r="P2785">
        <v>0.5</v>
      </c>
      <c r="Q2785">
        <v>0</v>
      </c>
      <c r="R2785">
        <v>0.5</v>
      </c>
      <c r="S2785">
        <v>23</v>
      </c>
      <c r="T2785">
        <v>2.5</v>
      </c>
      <c r="V2785">
        <v>68</v>
      </c>
      <c r="W2785">
        <v>216</v>
      </c>
    </row>
    <row r="2786" spans="1:23" x14ac:dyDescent="0.25">
      <c r="A2786" t="s">
        <v>410</v>
      </c>
      <c r="C2786" t="s">
        <v>30</v>
      </c>
      <c r="E2786">
        <v>28</v>
      </c>
      <c r="F2786">
        <v>72.665300000000002</v>
      </c>
      <c r="G2786">
        <v>0.5</v>
      </c>
      <c r="H2786">
        <v>0.5</v>
      </c>
      <c r="I2786" t="s">
        <v>40</v>
      </c>
      <c r="J2786" t="s">
        <v>245</v>
      </c>
      <c r="K2786" t="s">
        <v>35</v>
      </c>
      <c r="L2786" t="s">
        <v>28</v>
      </c>
      <c r="M2786" t="s">
        <v>28</v>
      </c>
      <c r="N2786">
        <v>0.5</v>
      </c>
      <c r="O2786">
        <v>0.5</v>
      </c>
      <c r="P2786">
        <v>0.5</v>
      </c>
      <c r="Q2786">
        <v>0</v>
      </c>
      <c r="R2786">
        <v>0</v>
      </c>
      <c r="S2786">
        <v>23</v>
      </c>
      <c r="T2786">
        <v>2</v>
      </c>
      <c r="V2786">
        <v>67</v>
      </c>
      <c r="W2786">
        <v>217</v>
      </c>
    </row>
    <row r="2787" spans="1:23" x14ac:dyDescent="0.25">
      <c r="A2787" t="s">
        <v>410</v>
      </c>
      <c r="C2787" t="s">
        <v>30</v>
      </c>
      <c r="E2787">
        <v>27</v>
      </c>
      <c r="F2787">
        <v>72.665300000000002</v>
      </c>
      <c r="G2787">
        <v>0.5</v>
      </c>
      <c r="H2787">
        <v>0.5</v>
      </c>
      <c r="I2787" t="s">
        <v>52</v>
      </c>
      <c r="J2787" t="s">
        <v>245</v>
      </c>
      <c r="K2787" t="s">
        <v>41</v>
      </c>
      <c r="L2787" t="s">
        <v>28</v>
      </c>
      <c r="M2787" t="s">
        <v>28</v>
      </c>
      <c r="N2787">
        <v>0.5</v>
      </c>
      <c r="O2787">
        <v>0.5</v>
      </c>
      <c r="P2787">
        <v>0.5</v>
      </c>
      <c r="Q2787">
        <v>0</v>
      </c>
      <c r="R2787">
        <v>0</v>
      </c>
      <c r="S2787">
        <v>23</v>
      </c>
      <c r="T2787">
        <v>2</v>
      </c>
      <c r="V2787">
        <v>67</v>
      </c>
      <c r="W2787">
        <v>225</v>
      </c>
    </row>
    <row r="2788" spans="1:23" x14ac:dyDescent="0.25">
      <c r="A2788" t="s">
        <v>410</v>
      </c>
      <c r="C2788" t="s">
        <v>30</v>
      </c>
      <c r="E2788">
        <v>26</v>
      </c>
      <c r="F2788">
        <v>72.665300000000002</v>
      </c>
      <c r="G2788">
        <v>0.5</v>
      </c>
      <c r="H2788">
        <v>0.5</v>
      </c>
      <c r="I2788" t="s">
        <v>44</v>
      </c>
      <c r="J2788" t="s">
        <v>41</v>
      </c>
      <c r="K2788" t="s">
        <v>42</v>
      </c>
      <c r="L2788" t="s">
        <v>28</v>
      </c>
      <c r="M2788" t="s">
        <v>28</v>
      </c>
      <c r="N2788">
        <v>0.5</v>
      </c>
      <c r="O2788">
        <v>0.5</v>
      </c>
      <c r="P2788">
        <v>0.5</v>
      </c>
      <c r="Q2788">
        <v>0.5</v>
      </c>
      <c r="R2788">
        <v>0</v>
      </c>
      <c r="S2788">
        <v>23</v>
      </c>
      <c r="T2788">
        <v>2.5</v>
      </c>
      <c r="V2788">
        <v>67</v>
      </c>
      <c r="W2788">
        <v>221</v>
      </c>
    </row>
    <row r="2789" spans="1:23" x14ac:dyDescent="0.25">
      <c r="A2789" t="s">
        <v>410</v>
      </c>
      <c r="C2789" t="s">
        <v>30</v>
      </c>
      <c r="E2789">
        <v>27</v>
      </c>
      <c r="F2789">
        <v>72.665300000000002</v>
      </c>
      <c r="G2789">
        <v>0.5</v>
      </c>
      <c r="H2789">
        <v>0.5</v>
      </c>
      <c r="I2789" t="s">
        <v>44</v>
      </c>
      <c r="J2789" t="s">
        <v>41</v>
      </c>
      <c r="K2789" t="s">
        <v>42</v>
      </c>
      <c r="L2789" t="s">
        <v>28</v>
      </c>
      <c r="M2789" t="s">
        <v>28</v>
      </c>
      <c r="N2789">
        <v>0.5</v>
      </c>
      <c r="O2789">
        <v>0.5</v>
      </c>
      <c r="P2789">
        <v>0.5</v>
      </c>
      <c r="Q2789">
        <v>0</v>
      </c>
      <c r="R2789">
        <v>0.5</v>
      </c>
      <c r="S2789">
        <v>23</v>
      </c>
      <c r="T2789">
        <v>2.5</v>
      </c>
      <c r="V2789">
        <v>67</v>
      </c>
      <c r="W2789">
        <v>204</v>
      </c>
    </row>
    <row r="2790" spans="1:23" x14ac:dyDescent="0.25">
      <c r="A2790" t="s">
        <v>947</v>
      </c>
      <c r="C2790" t="s">
        <v>26</v>
      </c>
      <c r="E2790">
        <v>27</v>
      </c>
      <c r="F2790">
        <v>74.075294</v>
      </c>
      <c r="G2790">
        <v>0</v>
      </c>
      <c r="H2790">
        <v>0</v>
      </c>
      <c r="I2790" t="s">
        <v>34</v>
      </c>
      <c r="J2790" t="s">
        <v>38</v>
      </c>
      <c r="K2790" t="s">
        <v>28</v>
      </c>
      <c r="L2790" t="s">
        <v>28</v>
      </c>
      <c r="M2790" t="s">
        <v>28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23</v>
      </c>
      <c r="T2790">
        <v>0</v>
      </c>
      <c r="V2790">
        <v>68</v>
      </c>
      <c r="W2790">
        <v>132</v>
      </c>
    </row>
    <row r="2791" spans="1:23" x14ac:dyDescent="0.25">
      <c r="A2791" t="s">
        <v>947</v>
      </c>
      <c r="C2791" t="s">
        <v>26</v>
      </c>
      <c r="E2791">
        <v>30</v>
      </c>
      <c r="F2791">
        <v>74.075294</v>
      </c>
      <c r="G2791">
        <v>0</v>
      </c>
      <c r="H2791">
        <v>0</v>
      </c>
      <c r="I2791" t="s">
        <v>34</v>
      </c>
      <c r="J2791" t="s">
        <v>28</v>
      </c>
      <c r="K2791" t="s">
        <v>28</v>
      </c>
      <c r="L2791" t="s">
        <v>28</v>
      </c>
      <c r="M2791" t="s">
        <v>28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23</v>
      </c>
      <c r="T2791">
        <v>0</v>
      </c>
      <c r="V2791">
        <v>68</v>
      </c>
      <c r="W2791">
        <v>130</v>
      </c>
    </row>
    <row r="2792" spans="1:23" x14ac:dyDescent="0.25">
      <c r="A2792" t="s">
        <v>947</v>
      </c>
      <c r="C2792" t="s">
        <v>26</v>
      </c>
      <c r="E2792">
        <v>30</v>
      </c>
      <c r="F2792">
        <v>74.075294</v>
      </c>
      <c r="G2792">
        <v>0</v>
      </c>
      <c r="H2792">
        <v>0</v>
      </c>
      <c r="I2792" t="s">
        <v>34</v>
      </c>
      <c r="J2792" t="s">
        <v>38</v>
      </c>
      <c r="K2792" t="s">
        <v>28</v>
      </c>
      <c r="L2792" t="s">
        <v>28</v>
      </c>
      <c r="M2792" t="s">
        <v>28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23</v>
      </c>
      <c r="T2792">
        <v>0</v>
      </c>
      <c r="V2792">
        <v>68</v>
      </c>
      <c r="W2792">
        <v>130</v>
      </c>
    </row>
    <row r="2793" spans="1:23" x14ac:dyDescent="0.25">
      <c r="A2793" t="s">
        <v>128</v>
      </c>
      <c r="C2793" t="s">
        <v>26</v>
      </c>
      <c r="E2793">
        <v>30</v>
      </c>
      <c r="F2793">
        <v>75.436004999999994</v>
      </c>
      <c r="G2793">
        <v>0</v>
      </c>
      <c r="H2793">
        <v>0</v>
      </c>
      <c r="I2793" t="s">
        <v>34</v>
      </c>
      <c r="J2793" t="s">
        <v>28</v>
      </c>
      <c r="K2793" t="s">
        <v>28</v>
      </c>
      <c r="L2793" t="s">
        <v>28</v>
      </c>
      <c r="M2793" t="s">
        <v>28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33</v>
      </c>
      <c r="T2793">
        <v>0</v>
      </c>
      <c r="V2793">
        <v>62</v>
      </c>
      <c r="W2793">
        <v>154</v>
      </c>
    </row>
    <row r="2794" spans="1:23" x14ac:dyDescent="0.25">
      <c r="A2794" t="s">
        <v>128</v>
      </c>
      <c r="C2794" t="s">
        <v>26</v>
      </c>
      <c r="E2794">
        <v>29</v>
      </c>
      <c r="F2794">
        <v>75.436004999999994</v>
      </c>
      <c r="G2794">
        <v>0</v>
      </c>
      <c r="H2794">
        <v>0</v>
      </c>
      <c r="I2794" t="s">
        <v>34</v>
      </c>
      <c r="J2794" t="s">
        <v>28</v>
      </c>
      <c r="K2794" t="s">
        <v>28</v>
      </c>
      <c r="L2794" t="s">
        <v>28</v>
      </c>
      <c r="M2794" t="s">
        <v>28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33</v>
      </c>
      <c r="T2794">
        <v>0</v>
      </c>
      <c r="V2794">
        <v>63</v>
      </c>
      <c r="W2794">
        <v>156</v>
      </c>
    </row>
    <row r="2795" spans="1:23" x14ac:dyDescent="0.25">
      <c r="A2795" t="s">
        <v>128</v>
      </c>
      <c r="C2795" t="s">
        <v>26</v>
      </c>
      <c r="E2795">
        <v>30</v>
      </c>
      <c r="F2795">
        <v>75.436004999999994</v>
      </c>
      <c r="G2795">
        <v>0</v>
      </c>
      <c r="H2795">
        <v>0</v>
      </c>
      <c r="I2795" t="s">
        <v>34</v>
      </c>
      <c r="J2795" t="s">
        <v>28</v>
      </c>
      <c r="K2795" t="s">
        <v>28</v>
      </c>
      <c r="L2795" t="s">
        <v>28</v>
      </c>
      <c r="M2795" t="s">
        <v>28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33</v>
      </c>
      <c r="T2795">
        <v>0</v>
      </c>
      <c r="V2795">
        <v>62</v>
      </c>
      <c r="W2795">
        <v>152</v>
      </c>
    </row>
    <row r="2796" spans="1:23" x14ac:dyDescent="0.25">
      <c r="A2796" t="s">
        <v>128</v>
      </c>
      <c r="C2796" t="s">
        <v>26</v>
      </c>
      <c r="E2796">
        <v>30</v>
      </c>
      <c r="F2796">
        <v>75.436004999999994</v>
      </c>
      <c r="G2796">
        <v>0</v>
      </c>
      <c r="H2796">
        <v>0</v>
      </c>
      <c r="I2796" t="s">
        <v>34</v>
      </c>
      <c r="J2796" t="s">
        <v>42</v>
      </c>
      <c r="K2796" t="s">
        <v>28</v>
      </c>
      <c r="L2796" t="s">
        <v>28</v>
      </c>
      <c r="M2796" t="s">
        <v>28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33</v>
      </c>
      <c r="T2796">
        <v>0</v>
      </c>
      <c r="V2796">
        <v>63</v>
      </c>
      <c r="W2796">
        <v>151</v>
      </c>
    </row>
    <row r="2797" spans="1:23" x14ac:dyDescent="0.25">
      <c r="A2797" t="s">
        <v>128</v>
      </c>
      <c r="C2797" t="s">
        <v>26</v>
      </c>
      <c r="E2797">
        <v>29</v>
      </c>
      <c r="F2797">
        <v>75.436004999999994</v>
      </c>
      <c r="G2797">
        <v>0</v>
      </c>
      <c r="H2797">
        <v>0</v>
      </c>
      <c r="I2797" t="s">
        <v>34</v>
      </c>
      <c r="J2797" t="s">
        <v>28</v>
      </c>
      <c r="K2797" t="s">
        <v>28</v>
      </c>
      <c r="L2797" t="s">
        <v>28</v>
      </c>
      <c r="M2797" t="s">
        <v>28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33</v>
      </c>
      <c r="T2797">
        <v>0</v>
      </c>
      <c r="V2797">
        <v>63</v>
      </c>
      <c r="W2797">
        <v>146</v>
      </c>
    </row>
    <row r="2798" spans="1:23" x14ac:dyDescent="0.25">
      <c r="A2798" t="s">
        <v>128</v>
      </c>
      <c r="C2798" t="s">
        <v>26</v>
      </c>
      <c r="E2798">
        <v>30</v>
      </c>
      <c r="F2798">
        <v>75.436004999999994</v>
      </c>
      <c r="G2798">
        <v>0</v>
      </c>
      <c r="H2798">
        <v>0</v>
      </c>
      <c r="I2798" t="s">
        <v>34</v>
      </c>
      <c r="J2798" t="s">
        <v>28</v>
      </c>
      <c r="K2798" t="s">
        <v>28</v>
      </c>
      <c r="L2798" t="s">
        <v>28</v>
      </c>
      <c r="M2798" t="s">
        <v>28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33</v>
      </c>
      <c r="T2798">
        <v>0</v>
      </c>
      <c r="V2798">
        <v>62</v>
      </c>
      <c r="W2798">
        <v>149</v>
      </c>
    </row>
    <row r="2799" spans="1:23" x14ac:dyDescent="0.25">
      <c r="A2799" t="s">
        <v>505</v>
      </c>
      <c r="C2799" t="s">
        <v>30</v>
      </c>
      <c r="E2799">
        <v>27</v>
      </c>
      <c r="F2799">
        <v>74.592740000000006</v>
      </c>
      <c r="G2799">
        <v>1</v>
      </c>
      <c r="H2799">
        <v>0.5</v>
      </c>
      <c r="I2799" t="s">
        <v>27</v>
      </c>
      <c r="J2799" t="s">
        <v>38</v>
      </c>
      <c r="K2799" t="s">
        <v>28</v>
      </c>
      <c r="L2799" t="s">
        <v>28</v>
      </c>
      <c r="M2799" t="s">
        <v>28</v>
      </c>
      <c r="N2799">
        <v>1</v>
      </c>
      <c r="O2799">
        <v>1</v>
      </c>
      <c r="P2799">
        <v>1</v>
      </c>
      <c r="Q2799">
        <v>1</v>
      </c>
      <c r="R2799">
        <v>0</v>
      </c>
      <c r="S2799">
        <v>34</v>
      </c>
      <c r="T2799">
        <v>4.5</v>
      </c>
      <c r="V2799">
        <v>73</v>
      </c>
      <c r="W2799">
        <v>256</v>
      </c>
    </row>
    <row r="2800" spans="1:23" x14ac:dyDescent="0.25">
      <c r="A2800" t="s">
        <v>505</v>
      </c>
      <c r="C2800" t="s">
        <v>30</v>
      </c>
      <c r="E2800">
        <v>23</v>
      </c>
      <c r="F2800">
        <v>74.592740000000006</v>
      </c>
      <c r="G2800">
        <v>1</v>
      </c>
      <c r="H2800">
        <v>1</v>
      </c>
      <c r="I2800" t="s">
        <v>27</v>
      </c>
      <c r="J2800" t="s">
        <v>28</v>
      </c>
      <c r="K2800" t="s">
        <v>28</v>
      </c>
      <c r="L2800" t="s">
        <v>28</v>
      </c>
      <c r="M2800" t="s">
        <v>28</v>
      </c>
      <c r="N2800">
        <v>0.5</v>
      </c>
      <c r="O2800">
        <v>1</v>
      </c>
      <c r="P2800">
        <v>1</v>
      </c>
      <c r="Q2800">
        <v>1</v>
      </c>
      <c r="R2800">
        <v>0</v>
      </c>
      <c r="S2800">
        <v>34</v>
      </c>
      <c r="T2800">
        <v>4.5</v>
      </c>
      <c r="V2800">
        <v>74</v>
      </c>
      <c r="W2800">
        <v>260</v>
      </c>
    </row>
    <row r="2801" spans="1:23" x14ac:dyDescent="0.25">
      <c r="A2801" t="s">
        <v>505</v>
      </c>
      <c r="C2801" t="s">
        <v>30</v>
      </c>
      <c r="E2801">
        <v>22</v>
      </c>
      <c r="F2801">
        <v>74.592740000000006</v>
      </c>
      <c r="G2801">
        <v>1</v>
      </c>
      <c r="H2801">
        <v>1</v>
      </c>
      <c r="I2801" t="s">
        <v>27</v>
      </c>
      <c r="J2801" t="s">
        <v>42</v>
      </c>
      <c r="K2801" t="s">
        <v>28</v>
      </c>
      <c r="L2801" t="s">
        <v>28</v>
      </c>
      <c r="M2801" t="s">
        <v>28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34</v>
      </c>
      <c r="T2801">
        <v>6</v>
      </c>
      <c r="V2801">
        <v>73</v>
      </c>
      <c r="W2801">
        <v>264</v>
      </c>
    </row>
    <row r="2802" spans="1:23" x14ac:dyDescent="0.25">
      <c r="A2802" t="s">
        <v>505</v>
      </c>
      <c r="C2802" t="s">
        <v>30</v>
      </c>
      <c r="E2802">
        <v>15</v>
      </c>
      <c r="F2802">
        <v>74.592740000000006</v>
      </c>
      <c r="G2802">
        <v>2</v>
      </c>
      <c r="H2802">
        <v>2</v>
      </c>
      <c r="I2802" t="s">
        <v>27</v>
      </c>
      <c r="J2802" t="s">
        <v>41</v>
      </c>
      <c r="K2802" t="s">
        <v>38</v>
      </c>
      <c r="L2802" t="s">
        <v>42</v>
      </c>
      <c r="M2802" t="s">
        <v>28</v>
      </c>
      <c r="N2802">
        <v>2</v>
      </c>
      <c r="O2802">
        <v>2</v>
      </c>
      <c r="P2802">
        <v>2</v>
      </c>
      <c r="Q2802">
        <v>2</v>
      </c>
      <c r="R2802">
        <v>2</v>
      </c>
      <c r="S2802">
        <v>34</v>
      </c>
      <c r="T2802">
        <v>12</v>
      </c>
    </row>
    <row r="2803" spans="1:23" x14ac:dyDescent="0.25">
      <c r="A2803" t="s">
        <v>1122</v>
      </c>
      <c r="C2803" t="s">
        <v>30</v>
      </c>
      <c r="E2803">
        <v>27</v>
      </c>
      <c r="F2803">
        <v>76.386039999999994</v>
      </c>
      <c r="G2803">
        <v>0.5</v>
      </c>
      <c r="H2803">
        <v>0.5</v>
      </c>
      <c r="I2803" t="s">
        <v>27</v>
      </c>
      <c r="J2803" t="s">
        <v>28</v>
      </c>
      <c r="K2803" t="s">
        <v>28</v>
      </c>
      <c r="L2803" t="s">
        <v>28</v>
      </c>
      <c r="M2803" t="s">
        <v>28</v>
      </c>
      <c r="N2803">
        <v>0.5</v>
      </c>
      <c r="O2803">
        <v>0.5</v>
      </c>
      <c r="P2803">
        <v>0.5</v>
      </c>
      <c r="Q2803">
        <v>0.5</v>
      </c>
      <c r="R2803">
        <v>0</v>
      </c>
      <c r="S2803">
        <v>33</v>
      </c>
      <c r="T2803">
        <v>2.5</v>
      </c>
      <c r="W2803">
        <v>200</v>
      </c>
    </row>
    <row r="2804" spans="1:23" x14ac:dyDescent="0.25">
      <c r="A2804" t="s">
        <v>1122</v>
      </c>
      <c r="C2804" t="s">
        <v>30</v>
      </c>
      <c r="E2804">
        <v>26</v>
      </c>
      <c r="F2804">
        <v>76.386039999999994</v>
      </c>
      <c r="G2804">
        <v>0.5</v>
      </c>
      <c r="H2804">
        <v>0.5</v>
      </c>
      <c r="I2804" t="s">
        <v>27</v>
      </c>
      <c r="J2804" t="s">
        <v>28</v>
      </c>
      <c r="K2804" t="s">
        <v>28</v>
      </c>
      <c r="L2804" t="s">
        <v>28</v>
      </c>
      <c r="M2804" t="s">
        <v>28</v>
      </c>
      <c r="N2804">
        <v>0.5</v>
      </c>
      <c r="O2804">
        <v>0.5</v>
      </c>
      <c r="P2804">
        <v>0.5</v>
      </c>
      <c r="Q2804">
        <v>0.5</v>
      </c>
      <c r="R2804">
        <v>0</v>
      </c>
      <c r="S2804">
        <v>33</v>
      </c>
      <c r="T2804">
        <v>2.5</v>
      </c>
      <c r="V2804">
        <v>71</v>
      </c>
      <c r="W2804">
        <v>209</v>
      </c>
    </row>
    <row r="2805" spans="1:23" x14ac:dyDescent="0.25">
      <c r="A2805" t="s">
        <v>1122</v>
      </c>
      <c r="C2805" t="s">
        <v>30</v>
      </c>
      <c r="E2805">
        <v>25</v>
      </c>
      <c r="F2805">
        <v>76.386039999999994</v>
      </c>
      <c r="G2805">
        <v>0.5</v>
      </c>
      <c r="H2805">
        <v>0.5</v>
      </c>
      <c r="I2805" t="s">
        <v>27</v>
      </c>
      <c r="J2805" t="s">
        <v>28</v>
      </c>
      <c r="K2805" t="s">
        <v>28</v>
      </c>
      <c r="L2805" t="s">
        <v>28</v>
      </c>
      <c r="M2805" t="s">
        <v>28</v>
      </c>
      <c r="N2805">
        <v>0.5</v>
      </c>
      <c r="O2805">
        <v>0.5</v>
      </c>
      <c r="P2805">
        <v>1</v>
      </c>
      <c r="Q2805">
        <v>0.5</v>
      </c>
      <c r="R2805">
        <v>0</v>
      </c>
      <c r="S2805">
        <v>33</v>
      </c>
      <c r="T2805">
        <v>3</v>
      </c>
      <c r="V2805">
        <v>71</v>
      </c>
      <c r="W2805">
        <v>203</v>
      </c>
    </row>
    <row r="2806" spans="1:23" x14ac:dyDescent="0.25">
      <c r="A2806" t="s">
        <v>1122</v>
      </c>
      <c r="C2806" t="s">
        <v>30</v>
      </c>
      <c r="E2806">
        <v>24</v>
      </c>
      <c r="F2806">
        <v>76.386039999999994</v>
      </c>
      <c r="G2806">
        <v>0.5</v>
      </c>
      <c r="H2806">
        <v>1</v>
      </c>
      <c r="I2806" t="s">
        <v>27</v>
      </c>
      <c r="J2806" t="s">
        <v>28</v>
      </c>
      <c r="K2806" t="s">
        <v>28</v>
      </c>
      <c r="L2806" t="s">
        <v>28</v>
      </c>
      <c r="M2806" t="s">
        <v>28</v>
      </c>
      <c r="N2806">
        <v>1</v>
      </c>
      <c r="O2806">
        <v>0.5</v>
      </c>
      <c r="P2806">
        <v>1</v>
      </c>
      <c r="Q2806">
        <v>0.5</v>
      </c>
      <c r="R2806">
        <v>0</v>
      </c>
      <c r="S2806">
        <v>33</v>
      </c>
      <c r="T2806">
        <v>4</v>
      </c>
      <c r="V2806">
        <v>71</v>
      </c>
      <c r="W2806">
        <v>185</v>
      </c>
    </row>
    <row r="2807" spans="1:23" x14ac:dyDescent="0.25">
      <c r="A2807" t="s">
        <v>144</v>
      </c>
      <c r="C2807" t="s">
        <v>30</v>
      </c>
      <c r="E2807">
        <v>28</v>
      </c>
      <c r="F2807">
        <v>66.154685999999998</v>
      </c>
      <c r="G2807">
        <v>0</v>
      </c>
      <c r="H2807">
        <v>0</v>
      </c>
      <c r="I2807" t="s">
        <v>34</v>
      </c>
      <c r="J2807" t="s">
        <v>28</v>
      </c>
      <c r="K2807" t="s">
        <v>28</v>
      </c>
      <c r="L2807" t="s">
        <v>28</v>
      </c>
      <c r="M2807" t="s">
        <v>28</v>
      </c>
      <c r="N2807">
        <v>0</v>
      </c>
      <c r="O2807">
        <v>0.5</v>
      </c>
      <c r="P2807">
        <v>0</v>
      </c>
      <c r="Q2807">
        <v>0</v>
      </c>
      <c r="R2807">
        <v>0</v>
      </c>
      <c r="S2807">
        <v>34</v>
      </c>
      <c r="T2807">
        <v>0.5</v>
      </c>
      <c r="V2807">
        <v>74</v>
      </c>
      <c r="W2807">
        <v>182</v>
      </c>
    </row>
    <row r="2808" spans="1:23" x14ac:dyDescent="0.25">
      <c r="A2808" t="s">
        <v>772</v>
      </c>
      <c r="C2808" t="s">
        <v>26</v>
      </c>
      <c r="E2808">
        <v>29</v>
      </c>
      <c r="F2808">
        <v>64.665300000000002</v>
      </c>
      <c r="G2808">
        <v>0</v>
      </c>
      <c r="H2808">
        <v>0</v>
      </c>
      <c r="I2808" t="s">
        <v>34</v>
      </c>
      <c r="J2808" t="s">
        <v>35</v>
      </c>
      <c r="K2808" t="s">
        <v>28</v>
      </c>
      <c r="L2808" t="s">
        <v>28</v>
      </c>
      <c r="M2808" t="s">
        <v>28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33</v>
      </c>
      <c r="T2808">
        <v>0</v>
      </c>
      <c r="V2808">
        <v>63</v>
      </c>
      <c r="W2808">
        <v>155</v>
      </c>
    </row>
    <row r="2809" spans="1:23" x14ac:dyDescent="0.25">
      <c r="A2809" t="s">
        <v>772</v>
      </c>
      <c r="C2809" t="s">
        <v>26</v>
      </c>
      <c r="E2809">
        <v>30</v>
      </c>
      <c r="F2809">
        <v>64.665300000000002</v>
      </c>
      <c r="G2809">
        <v>0</v>
      </c>
      <c r="H2809">
        <v>0</v>
      </c>
      <c r="I2809" t="s">
        <v>34</v>
      </c>
      <c r="J2809" t="s">
        <v>28</v>
      </c>
      <c r="K2809" t="s">
        <v>28</v>
      </c>
      <c r="L2809" t="s">
        <v>28</v>
      </c>
      <c r="M2809" t="s">
        <v>28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33</v>
      </c>
      <c r="T2809">
        <v>0</v>
      </c>
      <c r="V2809">
        <v>62</v>
      </c>
      <c r="W2809">
        <v>150</v>
      </c>
    </row>
    <row r="2810" spans="1:23" x14ac:dyDescent="0.25">
      <c r="A2810" t="s">
        <v>772</v>
      </c>
      <c r="C2810" t="s">
        <v>26</v>
      </c>
      <c r="E2810">
        <v>29</v>
      </c>
      <c r="F2810">
        <v>64.665300000000002</v>
      </c>
      <c r="G2810">
        <v>0</v>
      </c>
      <c r="H2810">
        <v>0</v>
      </c>
      <c r="I2810" t="s">
        <v>34</v>
      </c>
      <c r="J2810" t="s">
        <v>28</v>
      </c>
      <c r="K2810" t="s">
        <v>28</v>
      </c>
      <c r="L2810" t="s">
        <v>28</v>
      </c>
      <c r="M2810" t="s">
        <v>28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33</v>
      </c>
      <c r="T2810">
        <v>0</v>
      </c>
      <c r="V2810">
        <v>62</v>
      </c>
      <c r="W2810">
        <v>150</v>
      </c>
    </row>
    <row r="2811" spans="1:23" x14ac:dyDescent="0.25">
      <c r="A2811" t="s">
        <v>772</v>
      </c>
      <c r="C2811" t="s">
        <v>26</v>
      </c>
      <c r="E2811">
        <v>28</v>
      </c>
      <c r="F2811">
        <v>64.665300000000002</v>
      </c>
      <c r="G2811">
        <v>0</v>
      </c>
      <c r="H2811">
        <v>0</v>
      </c>
      <c r="I2811" t="s">
        <v>34</v>
      </c>
      <c r="J2811" t="s">
        <v>41</v>
      </c>
      <c r="K2811" t="s">
        <v>38</v>
      </c>
      <c r="L2811" t="s">
        <v>28</v>
      </c>
      <c r="M2811" t="s">
        <v>28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33</v>
      </c>
      <c r="T2811">
        <v>0</v>
      </c>
      <c r="V2811">
        <v>62</v>
      </c>
      <c r="W2811">
        <v>147</v>
      </c>
    </row>
    <row r="2812" spans="1:23" x14ac:dyDescent="0.25">
      <c r="A2812" t="s">
        <v>772</v>
      </c>
      <c r="C2812" t="s">
        <v>26</v>
      </c>
      <c r="E2812">
        <v>29</v>
      </c>
      <c r="F2812">
        <v>64.665300000000002</v>
      </c>
      <c r="G2812">
        <v>0</v>
      </c>
      <c r="H2812">
        <v>0</v>
      </c>
      <c r="I2812" t="s">
        <v>34</v>
      </c>
      <c r="J2812" t="s">
        <v>38</v>
      </c>
      <c r="K2812" t="s">
        <v>28</v>
      </c>
      <c r="L2812" t="s">
        <v>28</v>
      </c>
      <c r="M2812" t="s">
        <v>28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33</v>
      </c>
      <c r="T2812">
        <v>0</v>
      </c>
      <c r="V2812">
        <v>62</v>
      </c>
      <c r="W2812">
        <v>151</v>
      </c>
    </row>
    <row r="2813" spans="1:23" x14ac:dyDescent="0.25">
      <c r="A2813" t="s">
        <v>612</v>
      </c>
      <c r="C2813" t="s">
        <v>30</v>
      </c>
      <c r="E2813">
        <v>28</v>
      </c>
      <c r="F2813">
        <v>73.037639999999996</v>
      </c>
      <c r="G2813">
        <v>0</v>
      </c>
      <c r="H2813">
        <v>0</v>
      </c>
      <c r="I2813" t="s">
        <v>34</v>
      </c>
      <c r="J2813" t="s">
        <v>175</v>
      </c>
      <c r="K2813" t="s">
        <v>28</v>
      </c>
      <c r="L2813" t="s">
        <v>28</v>
      </c>
      <c r="M2813" t="s">
        <v>28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33</v>
      </c>
      <c r="T2813">
        <v>0</v>
      </c>
      <c r="V2813">
        <v>66</v>
      </c>
      <c r="W2813">
        <v>173</v>
      </c>
    </row>
    <row r="2814" spans="1:23" x14ac:dyDescent="0.25">
      <c r="A2814" t="s">
        <v>612</v>
      </c>
      <c r="C2814" t="s">
        <v>30</v>
      </c>
      <c r="E2814">
        <v>30</v>
      </c>
      <c r="F2814">
        <v>73.037639999999996</v>
      </c>
      <c r="G2814">
        <v>0</v>
      </c>
      <c r="H2814">
        <v>0</v>
      </c>
      <c r="I2814" t="s">
        <v>34</v>
      </c>
      <c r="J2814" t="s">
        <v>38</v>
      </c>
      <c r="K2814" t="s">
        <v>337</v>
      </c>
      <c r="L2814" t="s">
        <v>28</v>
      </c>
      <c r="M2814" t="s">
        <v>28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33</v>
      </c>
      <c r="T2814">
        <v>0</v>
      </c>
      <c r="V2814">
        <v>66</v>
      </c>
      <c r="W2814">
        <v>172</v>
      </c>
    </row>
    <row r="2815" spans="1:23" x14ac:dyDescent="0.25">
      <c r="A2815" t="s">
        <v>612</v>
      </c>
      <c r="C2815" t="s">
        <v>30</v>
      </c>
      <c r="E2815">
        <v>30</v>
      </c>
      <c r="F2815">
        <v>73.037639999999996</v>
      </c>
      <c r="G2815">
        <v>0</v>
      </c>
      <c r="H2815">
        <v>0</v>
      </c>
      <c r="I2815" t="s">
        <v>34</v>
      </c>
      <c r="J2815" t="s">
        <v>337</v>
      </c>
      <c r="K2815" t="s">
        <v>28</v>
      </c>
      <c r="L2815" t="s">
        <v>28</v>
      </c>
      <c r="M2815" t="s">
        <v>28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33</v>
      </c>
      <c r="T2815">
        <v>0</v>
      </c>
      <c r="V2815">
        <v>66</v>
      </c>
      <c r="W2815">
        <v>181</v>
      </c>
    </row>
    <row r="2816" spans="1:23" x14ac:dyDescent="0.25">
      <c r="A2816" t="s">
        <v>612</v>
      </c>
      <c r="C2816" t="s">
        <v>30</v>
      </c>
      <c r="E2816">
        <v>29</v>
      </c>
      <c r="F2816">
        <v>73.037639999999996</v>
      </c>
      <c r="G2816">
        <v>0</v>
      </c>
      <c r="H2816">
        <v>0</v>
      </c>
      <c r="I2816" t="s">
        <v>34</v>
      </c>
      <c r="J2816" t="s">
        <v>38</v>
      </c>
      <c r="K2816" t="s">
        <v>337</v>
      </c>
      <c r="L2816" t="s">
        <v>28</v>
      </c>
      <c r="M2816" t="s">
        <v>28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33</v>
      </c>
      <c r="T2816">
        <v>0</v>
      </c>
      <c r="V2816">
        <v>66</v>
      </c>
      <c r="W2816">
        <v>176</v>
      </c>
    </row>
    <row r="2817" spans="1:23" x14ac:dyDescent="0.25">
      <c r="A2817" t="s">
        <v>612</v>
      </c>
      <c r="C2817" t="s">
        <v>30</v>
      </c>
      <c r="E2817">
        <v>29</v>
      </c>
      <c r="F2817">
        <v>73.037639999999996</v>
      </c>
      <c r="G2817">
        <v>0</v>
      </c>
      <c r="H2817">
        <v>0</v>
      </c>
      <c r="I2817" t="s">
        <v>34</v>
      </c>
      <c r="J2817" t="s">
        <v>38</v>
      </c>
      <c r="K2817" t="s">
        <v>337</v>
      </c>
      <c r="L2817" t="s">
        <v>28</v>
      </c>
      <c r="M2817" t="s">
        <v>28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33</v>
      </c>
      <c r="T2817">
        <v>0</v>
      </c>
      <c r="V2817">
        <v>66</v>
      </c>
      <c r="W2817">
        <v>169</v>
      </c>
    </row>
    <row r="2818" spans="1:23" x14ac:dyDescent="0.25">
      <c r="A2818" t="s">
        <v>612</v>
      </c>
      <c r="C2818" t="s">
        <v>30</v>
      </c>
      <c r="E2818">
        <v>30</v>
      </c>
      <c r="F2818">
        <v>73.037639999999996</v>
      </c>
      <c r="G2818">
        <v>0</v>
      </c>
      <c r="H2818">
        <v>0</v>
      </c>
      <c r="I2818" t="s">
        <v>34</v>
      </c>
      <c r="J2818" t="s">
        <v>245</v>
      </c>
      <c r="K2818" t="s">
        <v>28</v>
      </c>
      <c r="L2818" t="s">
        <v>28</v>
      </c>
      <c r="M2818" t="s">
        <v>28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33</v>
      </c>
      <c r="T2818">
        <v>0</v>
      </c>
      <c r="V2818">
        <v>66</v>
      </c>
      <c r="W2818">
        <v>176</v>
      </c>
    </row>
    <row r="2819" spans="1:23" x14ac:dyDescent="0.25">
      <c r="A2819" t="s">
        <v>591</v>
      </c>
      <c r="C2819" t="s">
        <v>30</v>
      </c>
      <c r="E2819">
        <v>29</v>
      </c>
      <c r="F2819">
        <v>66.913070000000005</v>
      </c>
      <c r="G2819">
        <v>0.5</v>
      </c>
      <c r="H2819">
        <v>0</v>
      </c>
      <c r="I2819" t="s">
        <v>75</v>
      </c>
      <c r="J2819" t="s">
        <v>28</v>
      </c>
      <c r="K2819" t="s">
        <v>28</v>
      </c>
      <c r="L2819" t="s">
        <v>28</v>
      </c>
      <c r="M2819" t="s">
        <v>28</v>
      </c>
      <c r="N2819">
        <v>0</v>
      </c>
      <c r="O2819">
        <v>0</v>
      </c>
      <c r="P2819">
        <v>0.5</v>
      </c>
      <c r="Q2819">
        <v>0</v>
      </c>
      <c r="R2819">
        <v>0</v>
      </c>
      <c r="S2819">
        <v>33</v>
      </c>
      <c r="T2819">
        <v>0.5</v>
      </c>
      <c r="V2819">
        <v>68</v>
      </c>
      <c r="W2819">
        <v>197</v>
      </c>
    </row>
    <row r="2820" spans="1:23" x14ac:dyDescent="0.25">
      <c r="A2820" t="s">
        <v>591</v>
      </c>
      <c r="C2820" t="s">
        <v>30</v>
      </c>
      <c r="E2820">
        <v>27</v>
      </c>
      <c r="F2820">
        <v>66.913070000000005</v>
      </c>
      <c r="G2820">
        <v>0</v>
      </c>
      <c r="H2820">
        <v>0</v>
      </c>
      <c r="I2820" t="s">
        <v>34</v>
      </c>
      <c r="J2820" t="s">
        <v>41</v>
      </c>
      <c r="K2820" t="s">
        <v>28</v>
      </c>
      <c r="L2820" t="s">
        <v>28</v>
      </c>
      <c r="M2820" t="s">
        <v>28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33</v>
      </c>
      <c r="T2820">
        <v>0</v>
      </c>
      <c r="V2820">
        <v>67</v>
      </c>
      <c r="W2820">
        <v>199</v>
      </c>
    </row>
    <row r="2821" spans="1:23" x14ac:dyDescent="0.25">
      <c r="A2821" t="s">
        <v>591</v>
      </c>
      <c r="C2821" t="s">
        <v>30</v>
      </c>
      <c r="E2821">
        <v>30</v>
      </c>
      <c r="F2821">
        <v>66.913070000000005</v>
      </c>
      <c r="G2821">
        <v>0.5</v>
      </c>
      <c r="H2821">
        <v>0</v>
      </c>
      <c r="I2821" t="s">
        <v>52</v>
      </c>
      <c r="J2821" t="s">
        <v>28</v>
      </c>
      <c r="K2821" t="s">
        <v>28</v>
      </c>
      <c r="L2821" t="s">
        <v>28</v>
      </c>
      <c r="M2821" t="s">
        <v>28</v>
      </c>
      <c r="N2821">
        <v>0</v>
      </c>
      <c r="O2821">
        <v>0</v>
      </c>
      <c r="P2821">
        <v>0.5</v>
      </c>
      <c r="Q2821">
        <v>0</v>
      </c>
      <c r="R2821">
        <v>0</v>
      </c>
      <c r="S2821">
        <v>33</v>
      </c>
      <c r="T2821">
        <v>0.5</v>
      </c>
      <c r="V2821">
        <v>67</v>
      </c>
      <c r="W2821">
        <v>191</v>
      </c>
    </row>
    <row r="2822" spans="1:23" x14ac:dyDescent="0.25">
      <c r="A2822" t="s">
        <v>591</v>
      </c>
      <c r="C2822" t="s">
        <v>30</v>
      </c>
      <c r="E2822">
        <v>25</v>
      </c>
      <c r="F2822">
        <v>66.913070000000005</v>
      </c>
      <c r="G2822">
        <v>0.5</v>
      </c>
      <c r="H2822">
        <v>0</v>
      </c>
      <c r="I2822" t="s">
        <v>52</v>
      </c>
      <c r="J2822" t="s">
        <v>116</v>
      </c>
      <c r="K2822" t="s">
        <v>28</v>
      </c>
      <c r="L2822" t="s">
        <v>28</v>
      </c>
      <c r="M2822" t="s">
        <v>28</v>
      </c>
      <c r="N2822">
        <v>0</v>
      </c>
      <c r="O2822">
        <v>0</v>
      </c>
      <c r="P2822">
        <v>0.5</v>
      </c>
      <c r="Q2822">
        <v>0</v>
      </c>
      <c r="R2822">
        <v>0</v>
      </c>
      <c r="S2822">
        <v>33</v>
      </c>
      <c r="T2822">
        <v>0.5</v>
      </c>
      <c r="V2822">
        <v>67</v>
      </c>
      <c r="W2822">
        <v>190</v>
      </c>
    </row>
    <row r="2823" spans="1:23" x14ac:dyDescent="0.25">
      <c r="A2823" t="s">
        <v>591</v>
      </c>
      <c r="C2823" t="s">
        <v>30</v>
      </c>
      <c r="E2823">
        <v>28</v>
      </c>
      <c r="F2823">
        <v>66.913070000000005</v>
      </c>
      <c r="G2823">
        <v>0</v>
      </c>
      <c r="H2823">
        <v>0</v>
      </c>
      <c r="I2823" t="s">
        <v>34</v>
      </c>
      <c r="J2823" t="s">
        <v>41</v>
      </c>
      <c r="K2823" t="s">
        <v>28</v>
      </c>
      <c r="L2823" t="s">
        <v>28</v>
      </c>
      <c r="M2823" t="s">
        <v>28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33</v>
      </c>
      <c r="T2823">
        <v>0</v>
      </c>
      <c r="V2823">
        <v>67</v>
      </c>
      <c r="W2823">
        <v>196</v>
      </c>
    </row>
    <row r="2824" spans="1:23" x14ac:dyDescent="0.25">
      <c r="A2824" t="s">
        <v>591</v>
      </c>
      <c r="C2824" t="s">
        <v>30</v>
      </c>
      <c r="E2824">
        <v>28</v>
      </c>
      <c r="F2824">
        <v>66.913070000000005</v>
      </c>
      <c r="G2824">
        <v>0.5</v>
      </c>
      <c r="H2824">
        <v>0</v>
      </c>
      <c r="I2824" t="s">
        <v>52</v>
      </c>
      <c r="J2824" t="s">
        <v>116</v>
      </c>
      <c r="K2824" t="s">
        <v>175</v>
      </c>
      <c r="L2824" t="s">
        <v>28</v>
      </c>
      <c r="M2824" t="s">
        <v>28</v>
      </c>
      <c r="N2824">
        <v>0</v>
      </c>
      <c r="O2824">
        <v>0.5</v>
      </c>
      <c r="P2824">
        <v>0.5</v>
      </c>
      <c r="Q2824">
        <v>0.5</v>
      </c>
      <c r="R2824">
        <v>0</v>
      </c>
      <c r="S2824">
        <v>33</v>
      </c>
      <c r="T2824">
        <v>1.5</v>
      </c>
      <c r="V2824">
        <v>67</v>
      </c>
      <c r="W2824">
        <v>200</v>
      </c>
    </row>
    <row r="2825" spans="1:23" x14ac:dyDescent="0.25">
      <c r="A2825" t="s">
        <v>591</v>
      </c>
      <c r="C2825" t="s">
        <v>30</v>
      </c>
      <c r="E2825">
        <v>30</v>
      </c>
      <c r="F2825">
        <v>66.913070000000005</v>
      </c>
      <c r="G2825">
        <v>0.5</v>
      </c>
      <c r="H2825">
        <v>0</v>
      </c>
      <c r="I2825" t="s">
        <v>52</v>
      </c>
      <c r="J2825" t="s">
        <v>116</v>
      </c>
      <c r="K2825" t="s">
        <v>175</v>
      </c>
      <c r="L2825" t="s">
        <v>28</v>
      </c>
      <c r="M2825" t="s">
        <v>28</v>
      </c>
      <c r="N2825">
        <v>0</v>
      </c>
      <c r="O2825">
        <v>0</v>
      </c>
      <c r="P2825">
        <v>0.5</v>
      </c>
      <c r="Q2825">
        <v>0</v>
      </c>
      <c r="R2825">
        <v>0</v>
      </c>
      <c r="S2825">
        <v>33</v>
      </c>
      <c r="T2825">
        <v>0.5</v>
      </c>
      <c r="V2825">
        <v>67</v>
      </c>
      <c r="W2825">
        <v>193</v>
      </c>
    </row>
    <row r="2826" spans="1:23" x14ac:dyDescent="0.25">
      <c r="A2826" t="s">
        <v>591</v>
      </c>
      <c r="C2826" t="s">
        <v>30</v>
      </c>
      <c r="E2826">
        <v>30</v>
      </c>
      <c r="F2826">
        <v>66.913070000000005</v>
      </c>
      <c r="G2826">
        <v>0.5</v>
      </c>
      <c r="H2826">
        <v>0</v>
      </c>
      <c r="I2826" t="s">
        <v>27</v>
      </c>
      <c r="J2826" t="s">
        <v>41</v>
      </c>
      <c r="K2826" t="s">
        <v>28</v>
      </c>
      <c r="L2826" t="s">
        <v>28</v>
      </c>
      <c r="M2826" t="s">
        <v>28</v>
      </c>
      <c r="N2826">
        <v>0</v>
      </c>
      <c r="O2826">
        <v>0</v>
      </c>
      <c r="P2826">
        <v>0.5</v>
      </c>
      <c r="Q2826">
        <v>0.5</v>
      </c>
      <c r="R2826">
        <v>0</v>
      </c>
      <c r="S2826">
        <v>33</v>
      </c>
      <c r="T2826">
        <v>1</v>
      </c>
      <c r="V2826">
        <v>67</v>
      </c>
      <c r="W2826">
        <v>185</v>
      </c>
    </row>
    <row r="2827" spans="1:23" x14ac:dyDescent="0.25">
      <c r="A2827" t="s">
        <v>591</v>
      </c>
      <c r="C2827" t="s">
        <v>30</v>
      </c>
      <c r="E2827">
        <v>29</v>
      </c>
      <c r="F2827">
        <v>66.913070000000005</v>
      </c>
      <c r="G2827">
        <v>0.5</v>
      </c>
      <c r="H2827">
        <v>0</v>
      </c>
      <c r="I2827" t="s">
        <v>52</v>
      </c>
      <c r="J2827" t="s">
        <v>35</v>
      </c>
      <c r="K2827" t="s">
        <v>28</v>
      </c>
      <c r="L2827" t="s">
        <v>28</v>
      </c>
      <c r="M2827" t="s">
        <v>28</v>
      </c>
      <c r="N2827">
        <v>0</v>
      </c>
      <c r="O2827">
        <v>0</v>
      </c>
      <c r="P2827">
        <v>0.5</v>
      </c>
      <c r="Q2827">
        <v>0</v>
      </c>
      <c r="R2827">
        <v>0</v>
      </c>
      <c r="S2827">
        <v>33</v>
      </c>
      <c r="T2827">
        <v>0.5</v>
      </c>
      <c r="V2827">
        <v>70</v>
      </c>
      <c r="W2827">
        <v>185</v>
      </c>
    </row>
    <row r="2828" spans="1:23" x14ac:dyDescent="0.25">
      <c r="A2828" t="s">
        <v>591</v>
      </c>
      <c r="C2828" t="s">
        <v>30</v>
      </c>
      <c r="E2828">
        <v>24</v>
      </c>
      <c r="F2828">
        <v>66.913070000000005</v>
      </c>
      <c r="G2828">
        <v>0.5</v>
      </c>
      <c r="H2828">
        <v>0</v>
      </c>
      <c r="I2828" t="s">
        <v>27</v>
      </c>
      <c r="J2828" t="s">
        <v>116</v>
      </c>
      <c r="K2828" t="s">
        <v>28</v>
      </c>
      <c r="L2828" t="s">
        <v>28</v>
      </c>
      <c r="M2828" t="s">
        <v>28</v>
      </c>
      <c r="N2828">
        <v>0</v>
      </c>
      <c r="O2828">
        <v>0</v>
      </c>
      <c r="P2828">
        <v>0.5</v>
      </c>
      <c r="Q2828">
        <v>0</v>
      </c>
      <c r="R2828">
        <v>0</v>
      </c>
      <c r="S2828">
        <v>33</v>
      </c>
      <c r="T2828">
        <v>0.5</v>
      </c>
      <c r="V2828">
        <v>67</v>
      </c>
      <c r="W2828">
        <v>174</v>
      </c>
    </row>
    <row r="2829" spans="1:23" x14ac:dyDescent="0.25">
      <c r="A2829" t="s">
        <v>634</v>
      </c>
      <c r="C2829" t="s">
        <v>26</v>
      </c>
      <c r="E2829">
        <v>30</v>
      </c>
      <c r="F2829">
        <v>74.012320000000003</v>
      </c>
      <c r="G2829">
        <v>0.5</v>
      </c>
      <c r="H2829">
        <v>0.5</v>
      </c>
      <c r="I2829" t="s">
        <v>27</v>
      </c>
      <c r="J2829" t="s">
        <v>28</v>
      </c>
      <c r="K2829" t="s">
        <v>28</v>
      </c>
      <c r="L2829" t="s">
        <v>28</v>
      </c>
      <c r="M2829" t="s">
        <v>28</v>
      </c>
      <c r="N2829">
        <v>0</v>
      </c>
      <c r="O2829">
        <v>0.5</v>
      </c>
      <c r="P2829">
        <v>0.5</v>
      </c>
      <c r="Q2829">
        <v>0</v>
      </c>
      <c r="R2829">
        <v>0</v>
      </c>
      <c r="S2829">
        <v>34</v>
      </c>
      <c r="T2829">
        <v>1.5</v>
      </c>
      <c r="V2829">
        <v>64</v>
      </c>
      <c r="W2829">
        <v>99</v>
      </c>
    </row>
    <row r="2830" spans="1:23" x14ac:dyDescent="0.25">
      <c r="A2830" t="s">
        <v>634</v>
      </c>
      <c r="C2830" t="s">
        <v>26</v>
      </c>
      <c r="E2830">
        <v>27</v>
      </c>
      <c r="F2830">
        <v>74.012320000000003</v>
      </c>
      <c r="G2830">
        <v>0.5</v>
      </c>
      <c r="H2830">
        <v>0.5</v>
      </c>
      <c r="I2830" t="s">
        <v>27</v>
      </c>
      <c r="J2830" t="s">
        <v>28</v>
      </c>
      <c r="K2830" t="s">
        <v>28</v>
      </c>
      <c r="L2830" t="s">
        <v>28</v>
      </c>
      <c r="M2830" t="s">
        <v>28</v>
      </c>
      <c r="N2830">
        <v>0.5</v>
      </c>
      <c r="O2830">
        <v>0.5</v>
      </c>
      <c r="P2830">
        <v>1</v>
      </c>
      <c r="Q2830">
        <v>1</v>
      </c>
      <c r="R2830">
        <v>0</v>
      </c>
      <c r="S2830">
        <v>34</v>
      </c>
      <c r="T2830">
        <v>3.5</v>
      </c>
      <c r="V2830">
        <v>64</v>
      </c>
      <c r="W2830">
        <v>97</v>
      </c>
    </row>
    <row r="2831" spans="1:23" x14ac:dyDescent="0.25">
      <c r="A2831" t="s">
        <v>634</v>
      </c>
      <c r="C2831" t="s">
        <v>26</v>
      </c>
      <c r="E2831">
        <v>25</v>
      </c>
      <c r="F2831">
        <v>74.012320000000003</v>
      </c>
      <c r="G2831">
        <v>1</v>
      </c>
      <c r="H2831">
        <v>1</v>
      </c>
      <c r="I2831" t="s">
        <v>27</v>
      </c>
      <c r="J2831" t="s">
        <v>28</v>
      </c>
      <c r="K2831" t="s">
        <v>28</v>
      </c>
      <c r="L2831" t="s">
        <v>28</v>
      </c>
      <c r="M2831" t="s">
        <v>28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34</v>
      </c>
      <c r="T2831">
        <v>6</v>
      </c>
      <c r="V2831">
        <v>63</v>
      </c>
      <c r="W2831">
        <v>96</v>
      </c>
    </row>
    <row r="2832" spans="1:23" x14ac:dyDescent="0.25">
      <c r="A2832" t="s">
        <v>634</v>
      </c>
      <c r="C2832" t="s">
        <v>26</v>
      </c>
      <c r="E2832">
        <v>23</v>
      </c>
      <c r="F2832">
        <v>74.012320000000003</v>
      </c>
      <c r="G2832">
        <v>1</v>
      </c>
      <c r="H2832">
        <v>1</v>
      </c>
      <c r="I2832" t="s">
        <v>27</v>
      </c>
      <c r="J2832" t="s">
        <v>28</v>
      </c>
      <c r="K2832" t="s">
        <v>28</v>
      </c>
      <c r="L2832" t="s">
        <v>28</v>
      </c>
      <c r="M2832" t="s">
        <v>28</v>
      </c>
      <c r="N2832">
        <v>1</v>
      </c>
      <c r="O2832">
        <v>1</v>
      </c>
      <c r="P2832">
        <v>1</v>
      </c>
      <c r="Q2832">
        <v>1</v>
      </c>
      <c r="R2832">
        <v>0</v>
      </c>
      <c r="S2832">
        <v>34</v>
      </c>
      <c r="T2832">
        <v>5</v>
      </c>
      <c r="V2832">
        <v>63</v>
      </c>
      <c r="W2832">
        <v>97</v>
      </c>
    </row>
    <row r="2833" spans="1:23" x14ac:dyDescent="0.25">
      <c r="A2833" t="s">
        <v>634</v>
      </c>
      <c r="C2833" t="s">
        <v>26</v>
      </c>
      <c r="E2833">
        <v>24</v>
      </c>
      <c r="F2833">
        <v>74.012320000000003</v>
      </c>
      <c r="G2833">
        <v>1</v>
      </c>
      <c r="H2833">
        <v>1</v>
      </c>
      <c r="I2833" t="s">
        <v>27</v>
      </c>
      <c r="J2833" t="s">
        <v>28</v>
      </c>
      <c r="K2833" t="s">
        <v>28</v>
      </c>
      <c r="L2833" t="s">
        <v>28</v>
      </c>
      <c r="M2833" t="s">
        <v>28</v>
      </c>
      <c r="N2833">
        <v>2</v>
      </c>
      <c r="O2833">
        <v>1</v>
      </c>
      <c r="P2833">
        <v>2</v>
      </c>
      <c r="Q2833">
        <v>1</v>
      </c>
      <c r="R2833">
        <v>0</v>
      </c>
      <c r="S2833">
        <v>34</v>
      </c>
      <c r="T2833">
        <v>7</v>
      </c>
      <c r="V2833">
        <v>63</v>
      </c>
      <c r="W2833">
        <v>101</v>
      </c>
    </row>
    <row r="2834" spans="1:23" x14ac:dyDescent="0.25">
      <c r="A2834" t="s">
        <v>634</v>
      </c>
      <c r="C2834" t="s">
        <v>26</v>
      </c>
      <c r="E2834">
        <v>6</v>
      </c>
      <c r="F2834">
        <v>74.012320000000003</v>
      </c>
      <c r="G2834">
        <v>3</v>
      </c>
      <c r="H2834">
        <v>2</v>
      </c>
      <c r="I2834" t="s">
        <v>27</v>
      </c>
      <c r="J2834" t="s">
        <v>116</v>
      </c>
      <c r="K2834" t="s">
        <v>28</v>
      </c>
      <c r="L2834" t="s">
        <v>28</v>
      </c>
      <c r="M2834" t="s">
        <v>28</v>
      </c>
      <c r="N2834">
        <v>3</v>
      </c>
      <c r="O2834">
        <v>2</v>
      </c>
      <c r="P2834">
        <v>3</v>
      </c>
      <c r="Q2834">
        <v>3</v>
      </c>
      <c r="R2834">
        <v>3</v>
      </c>
      <c r="S2834">
        <v>34</v>
      </c>
      <c r="T2834">
        <v>16</v>
      </c>
      <c r="V2834">
        <v>63</v>
      </c>
      <c r="W2834">
        <v>100</v>
      </c>
    </row>
    <row r="2835" spans="1:23" x14ac:dyDescent="0.25">
      <c r="A2835" t="s">
        <v>62</v>
      </c>
      <c r="C2835" t="s">
        <v>26</v>
      </c>
      <c r="E2835">
        <v>30</v>
      </c>
      <c r="F2835">
        <v>65.062290000000004</v>
      </c>
      <c r="G2835">
        <v>0</v>
      </c>
      <c r="H2835">
        <v>0</v>
      </c>
      <c r="I2835" t="s">
        <v>34</v>
      </c>
      <c r="J2835" t="s">
        <v>28</v>
      </c>
      <c r="K2835" t="s">
        <v>28</v>
      </c>
      <c r="L2835" t="s">
        <v>28</v>
      </c>
      <c r="M2835" t="s">
        <v>28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33</v>
      </c>
      <c r="T2835">
        <v>0</v>
      </c>
      <c r="V2835">
        <v>63</v>
      </c>
      <c r="W2835">
        <v>145</v>
      </c>
    </row>
    <row r="2836" spans="1:23" x14ac:dyDescent="0.25">
      <c r="A2836" t="s">
        <v>62</v>
      </c>
      <c r="C2836" t="s">
        <v>26</v>
      </c>
      <c r="E2836">
        <v>29</v>
      </c>
      <c r="F2836">
        <v>65.062290000000004</v>
      </c>
      <c r="G2836">
        <v>0</v>
      </c>
      <c r="H2836">
        <v>0</v>
      </c>
      <c r="I2836" t="s">
        <v>34</v>
      </c>
      <c r="J2836" t="s">
        <v>28</v>
      </c>
      <c r="K2836" t="s">
        <v>28</v>
      </c>
      <c r="L2836" t="s">
        <v>28</v>
      </c>
      <c r="M2836" t="s">
        <v>28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33</v>
      </c>
      <c r="T2836">
        <v>0</v>
      </c>
      <c r="V2836">
        <v>62</v>
      </c>
      <c r="W2836">
        <v>146</v>
      </c>
    </row>
    <row r="2837" spans="1:23" x14ac:dyDescent="0.25">
      <c r="A2837" t="s">
        <v>62</v>
      </c>
      <c r="C2837" t="s">
        <v>26</v>
      </c>
      <c r="E2837">
        <v>30</v>
      </c>
      <c r="F2837">
        <v>65.062290000000004</v>
      </c>
      <c r="G2837">
        <v>0</v>
      </c>
      <c r="H2837">
        <v>0</v>
      </c>
      <c r="I2837" t="s">
        <v>34</v>
      </c>
      <c r="J2837" t="s">
        <v>28</v>
      </c>
      <c r="K2837" t="s">
        <v>28</v>
      </c>
      <c r="L2837" t="s">
        <v>28</v>
      </c>
      <c r="M2837" t="s">
        <v>28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33</v>
      </c>
      <c r="T2837">
        <v>0</v>
      </c>
      <c r="V2837">
        <v>62</v>
      </c>
      <c r="W2837">
        <v>147</v>
      </c>
    </row>
    <row r="2838" spans="1:23" x14ac:dyDescent="0.25">
      <c r="A2838" t="s">
        <v>62</v>
      </c>
      <c r="C2838" t="s">
        <v>26</v>
      </c>
      <c r="E2838">
        <v>30</v>
      </c>
      <c r="F2838">
        <v>65.062290000000004</v>
      </c>
      <c r="G2838">
        <v>0</v>
      </c>
      <c r="H2838">
        <v>0</v>
      </c>
      <c r="I2838" t="s">
        <v>34</v>
      </c>
      <c r="J2838" t="s">
        <v>119</v>
      </c>
      <c r="K2838" t="s">
        <v>36</v>
      </c>
      <c r="L2838" t="s">
        <v>28</v>
      </c>
      <c r="M2838" t="s">
        <v>28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33</v>
      </c>
      <c r="T2838">
        <v>0</v>
      </c>
      <c r="V2838">
        <v>63</v>
      </c>
      <c r="W2838">
        <v>136</v>
      </c>
    </row>
    <row r="2839" spans="1:23" x14ac:dyDescent="0.25">
      <c r="A2839" t="s">
        <v>62</v>
      </c>
      <c r="C2839" t="s">
        <v>26</v>
      </c>
      <c r="E2839">
        <v>30</v>
      </c>
      <c r="F2839">
        <v>65.062290000000004</v>
      </c>
      <c r="G2839">
        <v>0</v>
      </c>
      <c r="H2839">
        <v>0</v>
      </c>
      <c r="I2839" t="s">
        <v>34</v>
      </c>
      <c r="J2839" t="s">
        <v>28</v>
      </c>
      <c r="K2839" t="s">
        <v>28</v>
      </c>
      <c r="L2839" t="s">
        <v>28</v>
      </c>
      <c r="M2839" t="s">
        <v>28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33</v>
      </c>
      <c r="T2839">
        <v>0</v>
      </c>
      <c r="V2839">
        <v>63</v>
      </c>
      <c r="W2839">
        <v>142</v>
      </c>
    </row>
    <row r="2840" spans="1:23" x14ac:dyDescent="0.25">
      <c r="A2840" t="s">
        <v>62</v>
      </c>
      <c r="C2840" t="s">
        <v>26</v>
      </c>
      <c r="E2840">
        <v>29</v>
      </c>
      <c r="F2840">
        <v>65.062290000000004</v>
      </c>
      <c r="G2840">
        <v>0</v>
      </c>
      <c r="H2840">
        <v>0</v>
      </c>
      <c r="I2840" t="s">
        <v>34</v>
      </c>
      <c r="J2840" t="s">
        <v>28</v>
      </c>
      <c r="K2840" t="s">
        <v>28</v>
      </c>
      <c r="L2840" t="s">
        <v>28</v>
      </c>
      <c r="M2840" t="s">
        <v>28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33</v>
      </c>
      <c r="T2840">
        <v>0</v>
      </c>
      <c r="V2840">
        <v>63</v>
      </c>
      <c r="W2840">
        <v>148</v>
      </c>
    </row>
    <row r="2841" spans="1:23" x14ac:dyDescent="0.25">
      <c r="A2841" t="s">
        <v>62</v>
      </c>
      <c r="C2841" t="s">
        <v>26</v>
      </c>
      <c r="E2841">
        <v>30</v>
      </c>
      <c r="F2841">
        <v>65.062290000000004</v>
      </c>
      <c r="G2841">
        <v>0</v>
      </c>
      <c r="H2841">
        <v>0</v>
      </c>
      <c r="I2841" t="s">
        <v>34</v>
      </c>
      <c r="J2841" t="s">
        <v>28</v>
      </c>
      <c r="K2841" t="s">
        <v>28</v>
      </c>
      <c r="L2841" t="s">
        <v>28</v>
      </c>
      <c r="M2841" t="s">
        <v>28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33</v>
      </c>
      <c r="T2841">
        <v>0</v>
      </c>
      <c r="V2841">
        <v>62</v>
      </c>
      <c r="W2841">
        <v>148</v>
      </c>
    </row>
    <row r="2842" spans="1:23" x14ac:dyDescent="0.25">
      <c r="A2842" t="s">
        <v>1068</v>
      </c>
      <c r="C2842" t="s">
        <v>26</v>
      </c>
      <c r="E2842">
        <v>25</v>
      </c>
      <c r="F2842">
        <v>70.751540000000006</v>
      </c>
      <c r="G2842">
        <v>0.5</v>
      </c>
      <c r="H2842">
        <v>0</v>
      </c>
      <c r="I2842" t="s">
        <v>619</v>
      </c>
      <c r="J2842" t="s">
        <v>35</v>
      </c>
      <c r="K2842" t="s">
        <v>28</v>
      </c>
      <c r="L2842" t="s">
        <v>28</v>
      </c>
      <c r="M2842" t="s">
        <v>28</v>
      </c>
      <c r="N2842">
        <v>0.5</v>
      </c>
      <c r="O2842">
        <v>0.5</v>
      </c>
      <c r="P2842">
        <v>0.5</v>
      </c>
      <c r="Q2842">
        <v>0</v>
      </c>
      <c r="R2842">
        <v>0</v>
      </c>
      <c r="S2842">
        <v>34</v>
      </c>
      <c r="T2842">
        <v>1.5</v>
      </c>
      <c r="V2842">
        <v>64</v>
      </c>
      <c r="W2842">
        <v>163</v>
      </c>
    </row>
    <row r="2843" spans="1:23" x14ac:dyDescent="0.25">
      <c r="A2843" t="s">
        <v>233</v>
      </c>
      <c r="C2843" t="s">
        <v>26</v>
      </c>
      <c r="E2843">
        <v>29</v>
      </c>
      <c r="F2843">
        <v>82.061599999999999</v>
      </c>
      <c r="G2843">
        <v>0</v>
      </c>
      <c r="H2843">
        <v>0</v>
      </c>
      <c r="I2843" t="s">
        <v>34</v>
      </c>
      <c r="J2843" t="s">
        <v>28</v>
      </c>
      <c r="K2843" t="s">
        <v>28</v>
      </c>
      <c r="L2843" t="s">
        <v>28</v>
      </c>
      <c r="M2843" t="s">
        <v>28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23</v>
      </c>
      <c r="T2843">
        <v>0</v>
      </c>
      <c r="W2843">
        <v>138</v>
      </c>
    </row>
    <row r="2844" spans="1:23" x14ac:dyDescent="0.25">
      <c r="A2844" t="s">
        <v>233</v>
      </c>
      <c r="C2844" t="s">
        <v>26</v>
      </c>
      <c r="E2844">
        <v>29</v>
      </c>
      <c r="F2844">
        <v>82.061599999999999</v>
      </c>
      <c r="G2844">
        <v>0</v>
      </c>
      <c r="H2844">
        <v>0</v>
      </c>
      <c r="I2844" t="s">
        <v>34</v>
      </c>
      <c r="J2844" t="s">
        <v>28</v>
      </c>
      <c r="K2844" t="s">
        <v>28</v>
      </c>
      <c r="L2844" t="s">
        <v>28</v>
      </c>
      <c r="M2844" t="s">
        <v>28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23</v>
      </c>
      <c r="T2844">
        <v>0</v>
      </c>
      <c r="W2844">
        <v>138</v>
      </c>
    </row>
    <row r="2845" spans="1:23" x14ac:dyDescent="0.25">
      <c r="A2845" t="s">
        <v>233</v>
      </c>
      <c r="C2845" t="s">
        <v>26</v>
      </c>
      <c r="E2845">
        <v>29</v>
      </c>
      <c r="F2845">
        <v>82.061599999999999</v>
      </c>
      <c r="G2845">
        <v>0</v>
      </c>
      <c r="H2845">
        <v>0</v>
      </c>
      <c r="I2845" t="s">
        <v>34</v>
      </c>
      <c r="J2845" t="s">
        <v>28</v>
      </c>
      <c r="K2845" t="s">
        <v>28</v>
      </c>
      <c r="L2845" t="s">
        <v>28</v>
      </c>
      <c r="M2845" t="s">
        <v>28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23</v>
      </c>
      <c r="T2845">
        <v>0</v>
      </c>
      <c r="W2845">
        <v>136</v>
      </c>
    </row>
    <row r="2846" spans="1:23" x14ac:dyDescent="0.25">
      <c r="A2846" t="s">
        <v>233</v>
      </c>
      <c r="C2846" t="s">
        <v>26</v>
      </c>
      <c r="E2846">
        <v>29</v>
      </c>
      <c r="F2846">
        <v>82.061599999999999</v>
      </c>
      <c r="G2846">
        <v>0</v>
      </c>
      <c r="H2846">
        <v>0</v>
      </c>
      <c r="I2846" t="s">
        <v>34</v>
      </c>
      <c r="J2846" t="s">
        <v>28</v>
      </c>
      <c r="K2846" t="s">
        <v>28</v>
      </c>
      <c r="L2846" t="s">
        <v>28</v>
      </c>
      <c r="M2846" t="s">
        <v>28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23</v>
      </c>
      <c r="T2846">
        <v>0</v>
      </c>
    </row>
    <row r="2847" spans="1:23" x14ac:dyDescent="0.25">
      <c r="A2847" t="s">
        <v>233</v>
      </c>
      <c r="C2847" t="s">
        <v>26</v>
      </c>
      <c r="E2847">
        <v>28</v>
      </c>
      <c r="F2847">
        <v>82.061599999999999</v>
      </c>
      <c r="G2847">
        <v>0</v>
      </c>
      <c r="H2847">
        <v>0</v>
      </c>
      <c r="I2847" t="s">
        <v>34</v>
      </c>
      <c r="J2847" t="s">
        <v>28</v>
      </c>
      <c r="K2847" t="s">
        <v>28</v>
      </c>
      <c r="L2847" t="s">
        <v>28</v>
      </c>
      <c r="M2847" t="s">
        <v>28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23</v>
      </c>
      <c r="T2847">
        <v>0</v>
      </c>
      <c r="V2847">
        <v>65</v>
      </c>
      <c r="W2847">
        <v>136</v>
      </c>
    </row>
    <row r="2848" spans="1:23" x14ac:dyDescent="0.25">
      <c r="A2848" t="s">
        <v>233</v>
      </c>
      <c r="C2848" t="s">
        <v>26</v>
      </c>
      <c r="E2848">
        <v>29</v>
      </c>
      <c r="F2848">
        <v>82.061599999999999</v>
      </c>
      <c r="G2848">
        <v>0</v>
      </c>
      <c r="H2848">
        <v>0</v>
      </c>
      <c r="I2848" t="s">
        <v>34</v>
      </c>
      <c r="J2848" t="s">
        <v>28</v>
      </c>
      <c r="K2848" t="s">
        <v>28</v>
      </c>
      <c r="L2848" t="s">
        <v>28</v>
      </c>
      <c r="M2848" t="s">
        <v>28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23</v>
      </c>
      <c r="T2848">
        <v>0</v>
      </c>
      <c r="V2848">
        <v>66</v>
      </c>
      <c r="W2848">
        <v>118</v>
      </c>
    </row>
    <row r="2849" spans="1:23" x14ac:dyDescent="0.25">
      <c r="A2849" t="s">
        <v>233</v>
      </c>
      <c r="C2849" t="s">
        <v>26</v>
      </c>
      <c r="E2849">
        <v>30</v>
      </c>
      <c r="F2849">
        <v>82.061599999999999</v>
      </c>
      <c r="G2849">
        <v>0</v>
      </c>
      <c r="H2849">
        <v>0</v>
      </c>
      <c r="I2849" t="s">
        <v>34</v>
      </c>
      <c r="J2849" t="s">
        <v>28</v>
      </c>
      <c r="K2849" t="s">
        <v>28</v>
      </c>
      <c r="L2849" t="s">
        <v>28</v>
      </c>
      <c r="M2849" t="s">
        <v>28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23</v>
      </c>
      <c r="T2849">
        <v>0</v>
      </c>
      <c r="V2849">
        <v>65</v>
      </c>
      <c r="W2849">
        <v>128</v>
      </c>
    </row>
    <row r="2850" spans="1:23" x14ac:dyDescent="0.25">
      <c r="A2850" t="s">
        <v>233</v>
      </c>
      <c r="C2850" t="s">
        <v>26</v>
      </c>
      <c r="E2850">
        <v>28</v>
      </c>
      <c r="F2850">
        <v>82.061599999999999</v>
      </c>
      <c r="G2850">
        <v>0</v>
      </c>
      <c r="H2850">
        <v>0</v>
      </c>
      <c r="I2850" t="s">
        <v>34</v>
      </c>
      <c r="J2850" t="s">
        <v>28</v>
      </c>
      <c r="K2850" t="s">
        <v>28</v>
      </c>
      <c r="L2850" t="s">
        <v>28</v>
      </c>
      <c r="M2850" t="s">
        <v>28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23</v>
      </c>
      <c r="T2850">
        <v>0</v>
      </c>
      <c r="V2850">
        <v>63</v>
      </c>
      <c r="W2850">
        <v>121</v>
      </c>
    </row>
    <row r="2851" spans="1:23" x14ac:dyDescent="0.25">
      <c r="A2851" t="s">
        <v>233</v>
      </c>
      <c r="C2851" t="s">
        <v>26</v>
      </c>
      <c r="E2851">
        <v>29</v>
      </c>
      <c r="F2851">
        <v>82.061599999999999</v>
      </c>
      <c r="G2851">
        <v>0</v>
      </c>
      <c r="H2851">
        <v>0</v>
      </c>
      <c r="I2851" t="s">
        <v>34</v>
      </c>
      <c r="J2851" t="s">
        <v>28</v>
      </c>
      <c r="K2851" t="s">
        <v>28</v>
      </c>
      <c r="L2851" t="s">
        <v>28</v>
      </c>
      <c r="M2851" t="s">
        <v>28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23</v>
      </c>
      <c r="T2851">
        <v>0</v>
      </c>
      <c r="V2851">
        <v>63</v>
      </c>
      <c r="W2851">
        <v>111</v>
      </c>
    </row>
    <row r="2852" spans="1:23" x14ac:dyDescent="0.25">
      <c r="A2852" t="s">
        <v>233</v>
      </c>
      <c r="C2852" t="s">
        <v>26</v>
      </c>
      <c r="E2852">
        <v>30</v>
      </c>
      <c r="F2852">
        <v>82.061599999999999</v>
      </c>
      <c r="G2852">
        <v>0</v>
      </c>
      <c r="H2852">
        <v>0</v>
      </c>
      <c r="I2852" t="s">
        <v>34</v>
      </c>
      <c r="J2852" t="s">
        <v>28</v>
      </c>
      <c r="K2852" t="s">
        <v>28</v>
      </c>
      <c r="L2852" t="s">
        <v>28</v>
      </c>
      <c r="M2852" t="s">
        <v>28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23</v>
      </c>
      <c r="T2852">
        <v>0</v>
      </c>
      <c r="V2852">
        <v>64</v>
      </c>
      <c r="W2852">
        <v>119</v>
      </c>
    </row>
    <row r="2853" spans="1:23" x14ac:dyDescent="0.25">
      <c r="A2853" t="s">
        <v>233</v>
      </c>
      <c r="C2853" t="s">
        <v>26</v>
      </c>
      <c r="E2853">
        <v>28</v>
      </c>
      <c r="F2853">
        <v>82.061599999999999</v>
      </c>
      <c r="G2853">
        <v>0</v>
      </c>
      <c r="H2853">
        <v>0</v>
      </c>
      <c r="I2853" t="s">
        <v>34</v>
      </c>
      <c r="J2853" t="s">
        <v>28</v>
      </c>
      <c r="K2853" t="s">
        <v>28</v>
      </c>
      <c r="L2853" t="s">
        <v>28</v>
      </c>
      <c r="M2853" t="s">
        <v>28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23</v>
      </c>
      <c r="T2853">
        <v>0</v>
      </c>
      <c r="V2853">
        <v>63</v>
      </c>
      <c r="W2853">
        <v>123</v>
      </c>
    </row>
    <row r="2854" spans="1:23" x14ac:dyDescent="0.25">
      <c r="A2854" t="s">
        <v>233</v>
      </c>
      <c r="C2854" t="s">
        <v>26</v>
      </c>
      <c r="E2854">
        <v>26</v>
      </c>
      <c r="F2854">
        <v>82.061599999999999</v>
      </c>
      <c r="G2854">
        <v>0.5</v>
      </c>
      <c r="H2854">
        <v>0.5</v>
      </c>
      <c r="I2854" t="s">
        <v>27</v>
      </c>
      <c r="J2854" t="s">
        <v>28</v>
      </c>
      <c r="K2854" t="s">
        <v>28</v>
      </c>
      <c r="L2854" t="s">
        <v>28</v>
      </c>
      <c r="M2854" t="s">
        <v>28</v>
      </c>
      <c r="N2854">
        <v>0.5</v>
      </c>
      <c r="O2854">
        <v>0.5</v>
      </c>
      <c r="P2854">
        <v>0.5</v>
      </c>
      <c r="Q2854">
        <v>0</v>
      </c>
      <c r="R2854">
        <v>0</v>
      </c>
      <c r="S2854">
        <v>23</v>
      </c>
      <c r="T2854">
        <v>2</v>
      </c>
      <c r="V2854">
        <v>63</v>
      </c>
      <c r="W2854">
        <v>117</v>
      </c>
    </row>
    <row r="2855" spans="1:23" x14ac:dyDescent="0.25">
      <c r="A2855" t="s">
        <v>233</v>
      </c>
      <c r="C2855" t="s">
        <v>26</v>
      </c>
      <c r="E2855">
        <v>26</v>
      </c>
      <c r="F2855">
        <v>82.061599999999999</v>
      </c>
      <c r="G2855">
        <v>1</v>
      </c>
      <c r="H2855">
        <v>0.5</v>
      </c>
      <c r="I2855" t="s">
        <v>27</v>
      </c>
      <c r="J2855" t="s">
        <v>28</v>
      </c>
      <c r="K2855" t="s">
        <v>28</v>
      </c>
      <c r="L2855" t="s">
        <v>28</v>
      </c>
      <c r="M2855" t="s">
        <v>28</v>
      </c>
      <c r="N2855">
        <v>1</v>
      </c>
      <c r="O2855">
        <v>0.5</v>
      </c>
      <c r="P2855">
        <v>1</v>
      </c>
      <c r="Q2855">
        <v>1</v>
      </c>
      <c r="R2855">
        <v>1</v>
      </c>
      <c r="S2855">
        <v>23</v>
      </c>
      <c r="T2855">
        <v>5</v>
      </c>
      <c r="V2855">
        <v>62</v>
      </c>
      <c r="W2855">
        <v>106</v>
      </c>
    </row>
    <row r="2856" spans="1:23" x14ac:dyDescent="0.25">
      <c r="A2856" t="s">
        <v>640</v>
      </c>
      <c r="C2856" t="s">
        <v>26</v>
      </c>
      <c r="E2856">
        <v>30</v>
      </c>
      <c r="F2856">
        <v>63.707050000000002</v>
      </c>
      <c r="G2856">
        <v>0</v>
      </c>
      <c r="H2856">
        <v>0</v>
      </c>
      <c r="I2856" t="s">
        <v>34</v>
      </c>
      <c r="J2856" t="s">
        <v>28</v>
      </c>
      <c r="K2856" t="s">
        <v>28</v>
      </c>
      <c r="L2856" t="s">
        <v>28</v>
      </c>
      <c r="M2856" t="s">
        <v>28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34</v>
      </c>
      <c r="T2856">
        <v>0</v>
      </c>
      <c r="W2856">
        <v>137</v>
      </c>
    </row>
    <row r="2857" spans="1:23" x14ac:dyDescent="0.25">
      <c r="A2857" t="s">
        <v>640</v>
      </c>
      <c r="C2857" t="s">
        <v>26</v>
      </c>
      <c r="E2857">
        <v>30</v>
      </c>
      <c r="F2857">
        <v>63.707050000000002</v>
      </c>
      <c r="G2857">
        <v>0</v>
      </c>
      <c r="H2857">
        <v>0</v>
      </c>
      <c r="I2857" t="s">
        <v>34</v>
      </c>
      <c r="J2857" t="s">
        <v>28</v>
      </c>
      <c r="K2857" t="s">
        <v>28</v>
      </c>
      <c r="L2857" t="s">
        <v>28</v>
      </c>
      <c r="M2857" t="s">
        <v>28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34</v>
      </c>
      <c r="T2857">
        <v>0</v>
      </c>
      <c r="V2857">
        <v>67</v>
      </c>
      <c r="W2857">
        <v>143</v>
      </c>
    </row>
    <row r="2858" spans="1:23" x14ac:dyDescent="0.25">
      <c r="A2858" t="s">
        <v>640</v>
      </c>
      <c r="C2858" t="s">
        <v>26</v>
      </c>
      <c r="E2858">
        <v>30</v>
      </c>
      <c r="F2858">
        <v>63.707050000000002</v>
      </c>
      <c r="G2858">
        <v>0</v>
      </c>
      <c r="H2858">
        <v>0</v>
      </c>
      <c r="I2858" t="s">
        <v>34</v>
      </c>
      <c r="J2858" t="s">
        <v>28</v>
      </c>
      <c r="K2858" t="s">
        <v>28</v>
      </c>
      <c r="L2858" t="s">
        <v>28</v>
      </c>
      <c r="M2858" t="s">
        <v>28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34</v>
      </c>
      <c r="T2858">
        <v>0</v>
      </c>
      <c r="V2858">
        <v>67</v>
      </c>
      <c r="W2858">
        <v>143</v>
      </c>
    </row>
    <row r="2859" spans="1:23" x14ac:dyDescent="0.25">
      <c r="A2859" t="s">
        <v>640</v>
      </c>
      <c r="C2859" t="s">
        <v>26</v>
      </c>
      <c r="E2859">
        <v>30</v>
      </c>
      <c r="F2859">
        <v>63.707050000000002</v>
      </c>
      <c r="G2859">
        <v>0</v>
      </c>
      <c r="H2859">
        <v>0</v>
      </c>
      <c r="I2859" t="s">
        <v>34</v>
      </c>
      <c r="J2859" t="s">
        <v>28</v>
      </c>
      <c r="K2859" t="s">
        <v>28</v>
      </c>
      <c r="L2859" t="s">
        <v>28</v>
      </c>
      <c r="M2859" t="s">
        <v>28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34</v>
      </c>
      <c r="T2859">
        <v>0</v>
      </c>
      <c r="V2859">
        <v>67</v>
      </c>
      <c r="W2859">
        <v>140</v>
      </c>
    </row>
    <row r="2860" spans="1:23" x14ac:dyDescent="0.25">
      <c r="A2860" t="s">
        <v>640</v>
      </c>
      <c r="C2860" t="s">
        <v>26</v>
      </c>
      <c r="E2860">
        <v>30</v>
      </c>
      <c r="F2860">
        <v>63.707050000000002</v>
      </c>
      <c r="G2860">
        <v>0</v>
      </c>
      <c r="H2860">
        <v>0</v>
      </c>
      <c r="I2860" t="s">
        <v>34</v>
      </c>
      <c r="J2860" t="s">
        <v>28</v>
      </c>
      <c r="K2860" t="s">
        <v>28</v>
      </c>
      <c r="L2860" t="s">
        <v>28</v>
      </c>
      <c r="M2860" t="s">
        <v>28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34</v>
      </c>
      <c r="T2860">
        <v>0</v>
      </c>
      <c r="V2860">
        <v>66</v>
      </c>
      <c r="W2860">
        <v>133</v>
      </c>
    </row>
    <row r="2861" spans="1:23" x14ac:dyDescent="0.25">
      <c r="A2861" t="s">
        <v>640</v>
      </c>
      <c r="C2861" t="s">
        <v>26</v>
      </c>
      <c r="E2861">
        <v>30</v>
      </c>
      <c r="F2861">
        <v>63.707050000000002</v>
      </c>
      <c r="G2861">
        <v>0</v>
      </c>
      <c r="H2861">
        <v>0</v>
      </c>
      <c r="I2861" t="s">
        <v>34</v>
      </c>
      <c r="J2861" t="s">
        <v>28</v>
      </c>
      <c r="K2861" t="s">
        <v>28</v>
      </c>
      <c r="L2861" t="s">
        <v>28</v>
      </c>
      <c r="M2861" t="s">
        <v>28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34</v>
      </c>
      <c r="T2861">
        <v>0</v>
      </c>
    </row>
    <row r="2862" spans="1:23" x14ac:dyDescent="0.25">
      <c r="A2862" t="s">
        <v>640</v>
      </c>
      <c r="C2862" t="s">
        <v>26</v>
      </c>
      <c r="E2862">
        <v>30</v>
      </c>
      <c r="F2862">
        <v>63.707050000000002</v>
      </c>
      <c r="G2862">
        <v>0</v>
      </c>
      <c r="H2862">
        <v>0</v>
      </c>
      <c r="I2862" t="s">
        <v>34</v>
      </c>
      <c r="J2862" t="s">
        <v>28</v>
      </c>
      <c r="K2862" t="s">
        <v>28</v>
      </c>
      <c r="L2862" t="s">
        <v>28</v>
      </c>
      <c r="M2862" t="s">
        <v>28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34</v>
      </c>
      <c r="T2862">
        <v>0</v>
      </c>
    </row>
    <row r="2863" spans="1:23" x14ac:dyDescent="0.25">
      <c r="A2863" t="s">
        <v>640</v>
      </c>
      <c r="C2863" t="s">
        <v>26</v>
      </c>
      <c r="E2863">
        <v>30</v>
      </c>
      <c r="F2863">
        <v>63.707050000000002</v>
      </c>
      <c r="G2863">
        <v>0</v>
      </c>
      <c r="H2863">
        <v>0</v>
      </c>
      <c r="I2863" t="s">
        <v>34</v>
      </c>
      <c r="J2863" t="s">
        <v>28</v>
      </c>
      <c r="K2863" t="s">
        <v>28</v>
      </c>
      <c r="L2863" t="s">
        <v>28</v>
      </c>
      <c r="M2863" t="s">
        <v>28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34</v>
      </c>
      <c r="T2863">
        <v>0</v>
      </c>
    </row>
    <row r="2864" spans="1:23" x14ac:dyDescent="0.25">
      <c r="A2864" t="s">
        <v>640</v>
      </c>
      <c r="C2864" t="s">
        <v>26</v>
      </c>
      <c r="E2864">
        <v>30</v>
      </c>
      <c r="F2864">
        <v>63.707050000000002</v>
      </c>
      <c r="G2864">
        <v>0</v>
      </c>
      <c r="H2864">
        <v>0</v>
      </c>
      <c r="I2864" t="s">
        <v>34</v>
      </c>
      <c r="J2864" t="s">
        <v>28</v>
      </c>
      <c r="K2864" t="s">
        <v>28</v>
      </c>
      <c r="L2864" t="s">
        <v>28</v>
      </c>
      <c r="M2864" t="s">
        <v>28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34</v>
      </c>
      <c r="T2864">
        <v>0</v>
      </c>
      <c r="V2864">
        <v>66</v>
      </c>
      <c r="W2864">
        <v>129</v>
      </c>
    </row>
    <row r="2865" spans="1:23" x14ac:dyDescent="0.25">
      <c r="A2865" t="s">
        <v>640</v>
      </c>
      <c r="C2865" t="s">
        <v>26</v>
      </c>
      <c r="E2865">
        <v>30</v>
      </c>
      <c r="F2865">
        <v>63.707050000000002</v>
      </c>
      <c r="G2865">
        <v>0</v>
      </c>
      <c r="H2865">
        <v>0</v>
      </c>
      <c r="I2865" t="s">
        <v>34</v>
      </c>
      <c r="J2865" t="s">
        <v>28</v>
      </c>
      <c r="K2865" t="s">
        <v>28</v>
      </c>
      <c r="L2865" t="s">
        <v>28</v>
      </c>
      <c r="M2865" t="s">
        <v>28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34</v>
      </c>
      <c r="T2865">
        <v>0</v>
      </c>
      <c r="V2865">
        <v>66</v>
      </c>
      <c r="W2865">
        <v>138</v>
      </c>
    </row>
    <row r="2866" spans="1:23" x14ac:dyDescent="0.25">
      <c r="A2866" t="s">
        <v>640</v>
      </c>
      <c r="C2866" t="s">
        <v>26</v>
      </c>
      <c r="E2866">
        <v>30</v>
      </c>
      <c r="F2866">
        <v>63.707050000000002</v>
      </c>
      <c r="G2866">
        <v>0</v>
      </c>
      <c r="H2866">
        <v>0</v>
      </c>
      <c r="I2866" t="s">
        <v>34</v>
      </c>
      <c r="J2866" t="s">
        <v>28</v>
      </c>
      <c r="K2866" t="s">
        <v>28</v>
      </c>
      <c r="L2866" t="s">
        <v>28</v>
      </c>
      <c r="M2866" t="s">
        <v>28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34</v>
      </c>
      <c r="T2866">
        <v>0</v>
      </c>
      <c r="V2866">
        <v>66</v>
      </c>
      <c r="W2866">
        <v>138</v>
      </c>
    </row>
    <row r="2867" spans="1:23" x14ac:dyDescent="0.25">
      <c r="A2867" t="s">
        <v>640</v>
      </c>
      <c r="C2867" t="s">
        <v>26</v>
      </c>
      <c r="E2867">
        <v>29</v>
      </c>
      <c r="F2867">
        <v>63.707050000000002</v>
      </c>
      <c r="G2867">
        <v>0</v>
      </c>
      <c r="H2867">
        <v>0</v>
      </c>
      <c r="I2867" t="s">
        <v>34</v>
      </c>
      <c r="J2867" t="s">
        <v>28</v>
      </c>
      <c r="K2867" t="s">
        <v>28</v>
      </c>
      <c r="L2867" t="s">
        <v>28</v>
      </c>
      <c r="M2867" t="s">
        <v>28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34</v>
      </c>
      <c r="T2867">
        <v>0</v>
      </c>
    </row>
    <row r="2868" spans="1:23" x14ac:dyDescent="0.25">
      <c r="A2868" t="s">
        <v>431</v>
      </c>
      <c r="C2868" t="s">
        <v>30</v>
      </c>
      <c r="E2868">
        <v>30</v>
      </c>
      <c r="F2868">
        <v>68.128680000000003</v>
      </c>
      <c r="G2868">
        <v>0</v>
      </c>
      <c r="H2868">
        <v>0</v>
      </c>
      <c r="I2868" t="s">
        <v>34</v>
      </c>
      <c r="J2868" t="s">
        <v>28</v>
      </c>
      <c r="K2868" t="s">
        <v>28</v>
      </c>
      <c r="L2868" t="s">
        <v>28</v>
      </c>
      <c r="M2868" t="s">
        <v>28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33</v>
      </c>
      <c r="T2868">
        <v>0</v>
      </c>
      <c r="V2868">
        <v>70</v>
      </c>
      <c r="W2868">
        <v>188</v>
      </c>
    </row>
    <row r="2869" spans="1:23" x14ac:dyDescent="0.25">
      <c r="A2869" t="s">
        <v>431</v>
      </c>
      <c r="C2869" t="s">
        <v>30</v>
      </c>
      <c r="E2869">
        <v>30</v>
      </c>
      <c r="F2869">
        <v>68.128680000000003</v>
      </c>
      <c r="G2869">
        <v>0</v>
      </c>
      <c r="H2869">
        <v>0</v>
      </c>
      <c r="I2869" t="s">
        <v>34</v>
      </c>
      <c r="J2869" t="s">
        <v>28</v>
      </c>
      <c r="K2869" t="s">
        <v>28</v>
      </c>
      <c r="L2869" t="s">
        <v>28</v>
      </c>
      <c r="M2869" t="s">
        <v>28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33</v>
      </c>
      <c r="T2869">
        <v>0</v>
      </c>
      <c r="V2869">
        <v>71</v>
      </c>
      <c r="W2869">
        <v>188</v>
      </c>
    </row>
    <row r="2870" spans="1:23" x14ac:dyDescent="0.25">
      <c r="A2870" t="s">
        <v>431</v>
      </c>
      <c r="C2870" t="s">
        <v>30</v>
      </c>
      <c r="E2870">
        <v>30</v>
      </c>
      <c r="F2870">
        <v>68.128680000000003</v>
      </c>
      <c r="G2870">
        <v>0</v>
      </c>
      <c r="H2870">
        <v>0</v>
      </c>
      <c r="I2870" t="s">
        <v>34</v>
      </c>
      <c r="J2870" t="s">
        <v>28</v>
      </c>
      <c r="K2870" t="s">
        <v>28</v>
      </c>
      <c r="L2870" t="s">
        <v>28</v>
      </c>
      <c r="M2870" t="s">
        <v>28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33</v>
      </c>
      <c r="T2870">
        <v>0</v>
      </c>
      <c r="V2870">
        <v>69</v>
      </c>
      <c r="W2870">
        <v>183</v>
      </c>
    </row>
    <row r="2871" spans="1:23" x14ac:dyDescent="0.25">
      <c r="A2871" t="s">
        <v>431</v>
      </c>
      <c r="C2871" t="s">
        <v>30</v>
      </c>
      <c r="E2871">
        <v>30</v>
      </c>
      <c r="F2871">
        <v>68.128680000000003</v>
      </c>
      <c r="G2871">
        <v>0</v>
      </c>
      <c r="H2871">
        <v>0</v>
      </c>
      <c r="I2871" t="s">
        <v>34</v>
      </c>
      <c r="J2871" t="s">
        <v>88</v>
      </c>
      <c r="K2871" t="s">
        <v>28</v>
      </c>
      <c r="L2871" t="s">
        <v>28</v>
      </c>
      <c r="M2871" t="s">
        <v>28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33</v>
      </c>
      <c r="T2871">
        <v>0</v>
      </c>
      <c r="V2871">
        <v>69</v>
      </c>
      <c r="W2871">
        <v>183</v>
      </c>
    </row>
    <row r="2872" spans="1:23" x14ac:dyDescent="0.25">
      <c r="A2872" t="s">
        <v>431</v>
      </c>
      <c r="C2872" t="s">
        <v>30</v>
      </c>
      <c r="E2872">
        <v>30</v>
      </c>
      <c r="F2872">
        <v>68.128680000000003</v>
      </c>
      <c r="G2872">
        <v>0</v>
      </c>
      <c r="H2872">
        <v>0</v>
      </c>
      <c r="I2872" t="s">
        <v>34</v>
      </c>
      <c r="J2872" t="s">
        <v>28</v>
      </c>
      <c r="K2872" t="s">
        <v>28</v>
      </c>
      <c r="L2872" t="s">
        <v>28</v>
      </c>
      <c r="M2872" t="s">
        <v>28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33</v>
      </c>
      <c r="T2872">
        <v>0</v>
      </c>
      <c r="V2872">
        <v>69</v>
      </c>
      <c r="W2872">
        <v>187</v>
      </c>
    </row>
    <row r="2873" spans="1:23" x14ac:dyDescent="0.25">
      <c r="A2873" t="s">
        <v>431</v>
      </c>
      <c r="C2873" t="s">
        <v>30</v>
      </c>
      <c r="E2873">
        <v>29</v>
      </c>
      <c r="F2873">
        <v>68.128680000000003</v>
      </c>
      <c r="G2873">
        <v>0</v>
      </c>
      <c r="H2873">
        <v>0</v>
      </c>
      <c r="I2873" t="s">
        <v>34</v>
      </c>
      <c r="J2873" t="s">
        <v>28</v>
      </c>
      <c r="K2873" t="s">
        <v>28</v>
      </c>
      <c r="L2873" t="s">
        <v>28</v>
      </c>
      <c r="M2873" t="s">
        <v>28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33</v>
      </c>
      <c r="T2873">
        <v>0</v>
      </c>
      <c r="V2873">
        <v>71</v>
      </c>
      <c r="W2873">
        <v>186</v>
      </c>
    </row>
    <row r="2874" spans="1:23" x14ac:dyDescent="0.25">
      <c r="A2874" t="s">
        <v>431</v>
      </c>
      <c r="C2874" t="s">
        <v>30</v>
      </c>
      <c r="E2874">
        <v>29</v>
      </c>
      <c r="F2874">
        <v>68.128680000000003</v>
      </c>
      <c r="G2874">
        <v>0</v>
      </c>
      <c r="H2874">
        <v>0</v>
      </c>
      <c r="I2874" t="s">
        <v>34</v>
      </c>
      <c r="J2874" t="s">
        <v>28</v>
      </c>
      <c r="K2874" t="s">
        <v>28</v>
      </c>
      <c r="L2874" t="s">
        <v>28</v>
      </c>
      <c r="M2874" t="s">
        <v>28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33</v>
      </c>
      <c r="T2874">
        <v>0</v>
      </c>
      <c r="V2874">
        <v>70</v>
      </c>
      <c r="W2874">
        <v>183</v>
      </c>
    </row>
    <row r="2875" spans="1:23" x14ac:dyDescent="0.25">
      <c r="A2875" t="s">
        <v>431</v>
      </c>
      <c r="C2875" t="s">
        <v>30</v>
      </c>
      <c r="E2875">
        <v>30</v>
      </c>
      <c r="F2875">
        <v>68.128680000000003</v>
      </c>
      <c r="G2875">
        <v>0</v>
      </c>
      <c r="H2875">
        <v>0</v>
      </c>
      <c r="I2875" t="s">
        <v>34</v>
      </c>
      <c r="J2875" t="s">
        <v>28</v>
      </c>
      <c r="K2875" t="s">
        <v>28</v>
      </c>
      <c r="L2875" t="s">
        <v>28</v>
      </c>
      <c r="M2875" t="s">
        <v>28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33</v>
      </c>
      <c r="T2875">
        <v>0</v>
      </c>
      <c r="V2875">
        <v>70</v>
      </c>
      <c r="W2875">
        <v>185</v>
      </c>
    </row>
    <row r="2876" spans="1:23" x14ac:dyDescent="0.25">
      <c r="A2876" t="s">
        <v>431</v>
      </c>
      <c r="C2876" t="s">
        <v>30</v>
      </c>
      <c r="E2876">
        <v>29</v>
      </c>
      <c r="F2876">
        <v>68.128680000000003</v>
      </c>
      <c r="G2876">
        <v>0</v>
      </c>
      <c r="H2876">
        <v>0</v>
      </c>
      <c r="I2876" t="s">
        <v>34</v>
      </c>
      <c r="J2876" t="s">
        <v>28</v>
      </c>
      <c r="K2876" t="s">
        <v>28</v>
      </c>
      <c r="L2876" t="s">
        <v>28</v>
      </c>
      <c r="M2876" t="s">
        <v>28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33</v>
      </c>
      <c r="T2876">
        <v>0</v>
      </c>
      <c r="V2876">
        <v>70</v>
      </c>
      <c r="W2876">
        <v>184</v>
      </c>
    </row>
    <row r="2877" spans="1:23" x14ac:dyDescent="0.25">
      <c r="A2877" t="s">
        <v>568</v>
      </c>
      <c r="C2877" t="s">
        <v>30</v>
      </c>
      <c r="E2877">
        <v>30</v>
      </c>
      <c r="F2877">
        <v>67.512664999999998</v>
      </c>
      <c r="G2877">
        <v>0</v>
      </c>
      <c r="H2877">
        <v>0</v>
      </c>
      <c r="I2877" t="s">
        <v>34</v>
      </c>
      <c r="J2877" t="s">
        <v>28</v>
      </c>
      <c r="K2877" t="s">
        <v>28</v>
      </c>
      <c r="L2877" t="s">
        <v>28</v>
      </c>
      <c r="M2877" t="s">
        <v>28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34</v>
      </c>
      <c r="T2877">
        <v>0</v>
      </c>
      <c r="V2877">
        <v>70</v>
      </c>
      <c r="W2877">
        <v>154</v>
      </c>
    </row>
    <row r="2878" spans="1:23" x14ac:dyDescent="0.25">
      <c r="A2878" t="s">
        <v>568</v>
      </c>
      <c r="C2878" t="s">
        <v>30</v>
      </c>
      <c r="E2878">
        <v>27</v>
      </c>
      <c r="F2878">
        <v>67.512664999999998</v>
      </c>
      <c r="G2878">
        <v>0</v>
      </c>
      <c r="H2878">
        <v>0</v>
      </c>
      <c r="I2878" t="s">
        <v>34</v>
      </c>
      <c r="J2878" t="s">
        <v>28</v>
      </c>
      <c r="K2878" t="s">
        <v>28</v>
      </c>
      <c r="L2878" t="s">
        <v>28</v>
      </c>
      <c r="M2878" t="s">
        <v>28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34</v>
      </c>
      <c r="T2878">
        <v>0</v>
      </c>
      <c r="V2878">
        <v>69</v>
      </c>
      <c r="W2878">
        <v>153</v>
      </c>
    </row>
    <row r="2879" spans="1:23" x14ac:dyDescent="0.25">
      <c r="A2879" t="s">
        <v>568</v>
      </c>
      <c r="C2879" t="s">
        <v>30</v>
      </c>
      <c r="E2879">
        <v>29</v>
      </c>
      <c r="F2879">
        <v>67.512664999999998</v>
      </c>
      <c r="G2879">
        <v>0</v>
      </c>
      <c r="H2879">
        <v>0</v>
      </c>
      <c r="I2879" t="s">
        <v>34</v>
      </c>
      <c r="J2879" t="s">
        <v>28</v>
      </c>
      <c r="K2879" t="s">
        <v>28</v>
      </c>
      <c r="L2879" t="s">
        <v>28</v>
      </c>
      <c r="M2879" t="s">
        <v>28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34</v>
      </c>
      <c r="T2879">
        <v>0</v>
      </c>
      <c r="V2879">
        <v>70</v>
      </c>
      <c r="W2879">
        <v>151</v>
      </c>
    </row>
    <row r="2880" spans="1:23" x14ac:dyDescent="0.25">
      <c r="A2880" t="s">
        <v>568</v>
      </c>
      <c r="C2880" t="s">
        <v>30</v>
      </c>
      <c r="E2880">
        <v>30</v>
      </c>
      <c r="F2880">
        <v>67.512664999999998</v>
      </c>
      <c r="G2880">
        <v>0</v>
      </c>
      <c r="H2880">
        <v>0</v>
      </c>
      <c r="I2880" t="s">
        <v>34</v>
      </c>
      <c r="J2880" t="s">
        <v>28</v>
      </c>
      <c r="K2880" t="s">
        <v>28</v>
      </c>
      <c r="L2880" t="s">
        <v>28</v>
      </c>
      <c r="M2880" t="s">
        <v>28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34</v>
      </c>
      <c r="T2880">
        <v>0</v>
      </c>
      <c r="V2880">
        <v>70</v>
      </c>
      <c r="W2880">
        <v>153</v>
      </c>
    </row>
    <row r="2881" spans="1:23" x14ac:dyDescent="0.25">
      <c r="A2881" t="s">
        <v>568</v>
      </c>
      <c r="C2881" t="s">
        <v>30</v>
      </c>
      <c r="E2881">
        <v>30</v>
      </c>
      <c r="F2881">
        <v>67.512664999999998</v>
      </c>
      <c r="G2881">
        <v>0.5</v>
      </c>
      <c r="H2881">
        <v>0</v>
      </c>
      <c r="I2881" t="s">
        <v>27</v>
      </c>
      <c r="J2881" t="s">
        <v>28</v>
      </c>
      <c r="K2881" t="s">
        <v>28</v>
      </c>
      <c r="L2881" t="s">
        <v>28</v>
      </c>
      <c r="M2881" t="s">
        <v>28</v>
      </c>
      <c r="N2881">
        <v>0</v>
      </c>
      <c r="O2881">
        <v>0</v>
      </c>
      <c r="P2881">
        <v>0.5</v>
      </c>
      <c r="Q2881">
        <v>0.5</v>
      </c>
      <c r="R2881">
        <v>0</v>
      </c>
      <c r="S2881">
        <v>34</v>
      </c>
      <c r="T2881">
        <v>1</v>
      </c>
      <c r="V2881">
        <v>70</v>
      </c>
      <c r="W2881">
        <v>150</v>
      </c>
    </row>
    <row r="2882" spans="1:23" x14ac:dyDescent="0.25">
      <c r="A2882" t="s">
        <v>568</v>
      </c>
      <c r="C2882" t="s">
        <v>30</v>
      </c>
      <c r="E2882">
        <v>29</v>
      </c>
      <c r="F2882">
        <v>67.512664999999998</v>
      </c>
      <c r="G2882">
        <v>0.5</v>
      </c>
      <c r="H2882">
        <v>0</v>
      </c>
      <c r="I2882" t="s">
        <v>52</v>
      </c>
      <c r="J2882" t="s">
        <v>28</v>
      </c>
      <c r="K2882" t="s">
        <v>28</v>
      </c>
      <c r="L2882" t="s">
        <v>28</v>
      </c>
      <c r="M2882" t="s">
        <v>28</v>
      </c>
      <c r="N2882">
        <v>0</v>
      </c>
      <c r="O2882">
        <v>0</v>
      </c>
      <c r="P2882">
        <v>0.5</v>
      </c>
      <c r="Q2882">
        <v>0.5</v>
      </c>
      <c r="R2882">
        <v>1</v>
      </c>
      <c r="S2882">
        <v>34</v>
      </c>
      <c r="T2882">
        <v>2</v>
      </c>
      <c r="V2882">
        <v>70</v>
      </c>
      <c r="W2882">
        <v>146</v>
      </c>
    </row>
    <row r="2883" spans="1:23" x14ac:dyDescent="0.25">
      <c r="A2883" t="s">
        <v>568</v>
      </c>
      <c r="C2883" t="s">
        <v>30</v>
      </c>
      <c r="E2883">
        <v>27</v>
      </c>
      <c r="F2883">
        <v>67.512664999999998</v>
      </c>
      <c r="G2883">
        <v>1</v>
      </c>
      <c r="H2883">
        <v>1</v>
      </c>
      <c r="I2883" t="s">
        <v>27</v>
      </c>
      <c r="J2883" t="s">
        <v>35</v>
      </c>
      <c r="K2883" t="s">
        <v>38</v>
      </c>
      <c r="L2883" t="s">
        <v>28</v>
      </c>
      <c r="M2883" t="s">
        <v>28</v>
      </c>
      <c r="N2883">
        <v>0.5</v>
      </c>
      <c r="O2883">
        <v>1</v>
      </c>
      <c r="P2883">
        <v>1</v>
      </c>
      <c r="Q2883">
        <v>1</v>
      </c>
      <c r="R2883">
        <v>1</v>
      </c>
      <c r="S2883">
        <v>34</v>
      </c>
      <c r="T2883">
        <v>5.5</v>
      </c>
      <c r="V2883">
        <v>70</v>
      </c>
      <c r="W2883">
        <v>146</v>
      </c>
    </row>
    <row r="2884" spans="1:23" x14ac:dyDescent="0.25">
      <c r="A2884" t="s">
        <v>568</v>
      </c>
      <c r="C2884" t="s">
        <v>30</v>
      </c>
      <c r="E2884">
        <v>26</v>
      </c>
      <c r="F2884">
        <v>67.512664999999998</v>
      </c>
      <c r="G2884">
        <v>0.5</v>
      </c>
      <c r="H2884">
        <v>0.5</v>
      </c>
      <c r="I2884" t="s">
        <v>27</v>
      </c>
      <c r="J2884" t="s">
        <v>147</v>
      </c>
      <c r="K2884" t="s">
        <v>41</v>
      </c>
      <c r="L2884" t="s">
        <v>28</v>
      </c>
      <c r="M2884" t="s">
        <v>28</v>
      </c>
      <c r="N2884">
        <v>0.5</v>
      </c>
      <c r="O2884">
        <v>1</v>
      </c>
      <c r="P2884">
        <v>0.5</v>
      </c>
      <c r="Q2884">
        <v>0.5</v>
      </c>
      <c r="R2884">
        <v>1</v>
      </c>
      <c r="S2884">
        <v>34</v>
      </c>
      <c r="T2884">
        <v>4</v>
      </c>
      <c r="V2884">
        <v>70</v>
      </c>
      <c r="W2884">
        <v>144</v>
      </c>
    </row>
    <row r="2885" spans="1:23" x14ac:dyDescent="0.25">
      <c r="A2885" t="s">
        <v>910</v>
      </c>
      <c r="C2885" t="s">
        <v>26</v>
      </c>
      <c r="E2885">
        <v>28</v>
      </c>
      <c r="F2885">
        <v>69.798770000000005</v>
      </c>
      <c r="G2885">
        <v>0</v>
      </c>
      <c r="H2885">
        <v>0</v>
      </c>
      <c r="I2885" t="s">
        <v>34</v>
      </c>
      <c r="J2885" t="s">
        <v>119</v>
      </c>
      <c r="K2885" t="s">
        <v>28</v>
      </c>
      <c r="L2885" t="s">
        <v>28</v>
      </c>
      <c r="M2885" t="s">
        <v>28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33</v>
      </c>
      <c r="T2885">
        <v>0</v>
      </c>
      <c r="V2885">
        <v>65</v>
      </c>
      <c r="W2885">
        <v>175</v>
      </c>
    </row>
    <row r="2886" spans="1:23" x14ac:dyDescent="0.25">
      <c r="A2886" t="s">
        <v>910</v>
      </c>
      <c r="C2886" t="s">
        <v>26</v>
      </c>
      <c r="E2886">
        <v>28</v>
      </c>
      <c r="F2886">
        <v>69.798770000000005</v>
      </c>
      <c r="G2886">
        <v>0</v>
      </c>
      <c r="H2886">
        <v>0</v>
      </c>
      <c r="I2886" t="s">
        <v>34</v>
      </c>
      <c r="J2886" t="s">
        <v>28</v>
      </c>
      <c r="K2886" t="s">
        <v>28</v>
      </c>
      <c r="L2886" t="s">
        <v>28</v>
      </c>
      <c r="M2886" t="s">
        <v>28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33</v>
      </c>
      <c r="T2886">
        <v>0</v>
      </c>
      <c r="V2886">
        <v>64</v>
      </c>
      <c r="W2886">
        <v>174</v>
      </c>
    </row>
    <row r="2887" spans="1:23" x14ac:dyDescent="0.25">
      <c r="A2887" t="s">
        <v>160</v>
      </c>
      <c r="C2887" t="s">
        <v>26</v>
      </c>
      <c r="E2887">
        <v>29</v>
      </c>
      <c r="F2887">
        <v>61.377139999999997</v>
      </c>
      <c r="G2887">
        <v>0</v>
      </c>
      <c r="H2887">
        <v>0</v>
      </c>
      <c r="I2887" t="s">
        <v>34</v>
      </c>
      <c r="J2887" t="s">
        <v>28</v>
      </c>
      <c r="K2887" t="s">
        <v>28</v>
      </c>
      <c r="L2887" t="s">
        <v>28</v>
      </c>
      <c r="M2887" t="s">
        <v>28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33</v>
      </c>
      <c r="T2887">
        <v>0</v>
      </c>
      <c r="V2887">
        <v>62</v>
      </c>
      <c r="W2887">
        <v>182</v>
      </c>
    </row>
    <row r="2888" spans="1:23" x14ac:dyDescent="0.25">
      <c r="A2888" t="s">
        <v>160</v>
      </c>
      <c r="C2888" t="s">
        <v>26</v>
      </c>
      <c r="E2888">
        <v>29</v>
      </c>
      <c r="F2888">
        <v>61.377139999999997</v>
      </c>
      <c r="G2888">
        <v>0</v>
      </c>
      <c r="H2888">
        <v>0</v>
      </c>
      <c r="I2888" t="s">
        <v>34</v>
      </c>
      <c r="J2888" t="s">
        <v>28</v>
      </c>
      <c r="K2888" t="s">
        <v>28</v>
      </c>
      <c r="L2888" t="s">
        <v>28</v>
      </c>
      <c r="M2888" t="s">
        <v>28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33</v>
      </c>
      <c r="T2888">
        <v>0</v>
      </c>
      <c r="V2888">
        <v>61</v>
      </c>
      <c r="W2888">
        <v>185</v>
      </c>
    </row>
    <row r="2889" spans="1:23" x14ac:dyDescent="0.25">
      <c r="A2889" t="s">
        <v>160</v>
      </c>
      <c r="C2889" t="s">
        <v>26</v>
      </c>
      <c r="E2889">
        <v>29</v>
      </c>
      <c r="F2889">
        <v>61.377139999999997</v>
      </c>
      <c r="G2889">
        <v>0</v>
      </c>
      <c r="H2889">
        <v>0</v>
      </c>
      <c r="I2889" t="s">
        <v>34</v>
      </c>
      <c r="J2889" t="s">
        <v>28</v>
      </c>
      <c r="K2889" t="s">
        <v>28</v>
      </c>
      <c r="L2889" t="s">
        <v>28</v>
      </c>
      <c r="M2889" t="s">
        <v>28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33</v>
      </c>
      <c r="T2889">
        <v>0</v>
      </c>
      <c r="V2889">
        <v>62</v>
      </c>
      <c r="W2889">
        <v>177</v>
      </c>
    </row>
    <row r="2890" spans="1:23" x14ac:dyDescent="0.25">
      <c r="A2890" t="s">
        <v>160</v>
      </c>
      <c r="C2890" t="s">
        <v>26</v>
      </c>
      <c r="E2890">
        <v>29</v>
      </c>
      <c r="F2890">
        <v>61.377139999999997</v>
      </c>
      <c r="G2890">
        <v>0</v>
      </c>
      <c r="H2890">
        <v>0</v>
      </c>
      <c r="I2890" t="s">
        <v>34</v>
      </c>
      <c r="J2890" t="s">
        <v>28</v>
      </c>
      <c r="K2890" t="s">
        <v>28</v>
      </c>
      <c r="L2890" t="s">
        <v>28</v>
      </c>
      <c r="M2890" t="s">
        <v>28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33</v>
      </c>
      <c r="T2890">
        <v>0</v>
      </c>
      <c r="V2890">
        <v>61</v>
      </c>
      <c r="W2890">
        <v>180</v>
      </c>
    </row>
    <row r="2891" spans="1:23" x14ac:dyDescent="0.25">
      <c r="A2891" t="s">
        <v>160</v>
      </c>
      <c r="C2891" t="s">
        <v>26</v>
      </c>
      <c r="E2891">
        <v>29</v>
      </c>
      <c r="F2891">
        <v>61.377139999999997</v>
      </c>
      <c r="G2891">
        <v>0</v>
      </c>
      <c r="H2891">
        <v>0</v>
      </c>
      <c r="I2891" t="s">
        <v>34</v>
      </c>
      <c r="J2891" t="s">
        <v>28</v>
      </c>
      <c r="K2891" t="s">
        <v>28</v>
      </c>
      <c r="L2891" t="s">
        <v>28</v>
      </c>
      <c r="M2891" t="s">
        <v>28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33</v>
      </c>
      <c r="T2891">
        <v>0</v>
      </c>
      <c r="V2891">
        <v>62</v>
      </c>
      <c r="W2891">
        <v>185</v>
      </c>
    </row>
    <row r="2892" spans="1:23" x14ac:dyDescent="0.25">
      <c r="A2892" t="s">
        <v>160</v>
      </c>
      <c r="C2892" t="s">
        <v>26</v>
      </c>
      <c r="E2892">
        <v>28</v>
      </c>
      <c r="F2892">
        <v>61.377139999999997</v>
      </c>
      <c r="G2892">
        <v>0</v>
      </c>
      <c r="H2892">
        <v>0</v>
      </c>
      <c r="I2892" t="s">
        <v>34</v>
      </c>
      <c r="J2892" t="s">
        <v>38</v>
      </c>
      <c r="K2892" t="s">
        <v>28</v>
      </c>
      <c r="L2892" t="s">
        <v>28</v>
      </c>
      <c r="M2892" t="s">
        <v>28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33</v>
      </c>
      <c r="T2892">
        <v>0</v>
      </c>
      <c r="V2892">
        <v>61</v>
      </c>
      <c r="W2892">
        <v>182</v>
      </c>
    </row>
    <row r="2893" spans="1:23" x14ac:dyDescent="0.25">
      <c r="A2893" t="s">
        <v>160</v>
      </c>
      <c r="C2893" t="s">
        <v>26</v>
      </c>
      <c r="E2893">
        <v>30</v>
      </c>
      <c r="F2893">
        <v>61.377139999999997</v>
      </c>
      <c r="G2893">
        <v>0</v>
      </c>
      <c r="H2893">
        <v>0</v>
      </c>
      <c r="I2893" t="s">
        <v>34</v>
      </c>
      <c r="J2893" t="s">
        <v>38</v>
      </c>
      <c r="K2893" t="s">
        <v>28</v>
      </c>
      <c r="L2893" t="s">
        <v>28</v>
      </c>
      <c r="M2893" t="s">
        <v>28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33</v>
      </c>
      <c r="T2893">
        <v>0</v>
      </c>
      <c r="V2893">
        <v>61</v>
      </c>
      <c r="W2893">
        <v>184</v>
      </c>
    </row>
    <row r="2894" spans="1:23" x14ac:dyDescent="0.25">
      <c r="A2894" t="s">
        <v>160</v>
      </c>
      <c r="C2894" t="s">
        <v>26</v>
      </c>
      <c r="E2894">
        <v>30</v>
      </c>
      <c r="F2894">
        <v>61.377139999999997</v>
      </c>
      <c r="G2894">
        <v>0</v>
      </c>
      <c r="H2894">
        <v>0</v>
      </c>
      <c r="I2894" t="s">
        <v>34</v>
      </c>
      <c r="J2894" t="s">
        <v>38</v>
      </c>
      <c r="K2894" t="s">
        <v>28</v>
      </c>
      <c r="L2894" t="s">
        <v>28</v>
      </c>
      <c r="M2894" t="s">
        <v>28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33</v>
      </c>
      <c r="T2894">
        <v>0</v>
      </c>
    </row>
    <row r="2895" spans="1:23" x14ac:dyDescent="0.25">
      <c r="A2895" t="s">
        <v>146</v>
      </c>
      <c r="C2895" t="s">
        <v>26</v>
      </c>
      <c r="E2895">
        <v>23</v>
      </c>
      <c r="F2895">
        <v>78.650239999999997</v>
      </c>
      <c r="G2895">
        <v>1</v>
      </c>
      <c r="H2895">
        <v>0.5</v>
      </c>
      <c r="I2895" t="s">
        <v>27</v>
      </c>
      <c r="J2895" t="s">
        <v>28</v>
      </c>
      <c r="K2895" t="s">
        <v>28</v>
      </c>
      <c r="L2895" t="s">
        <v>28</v>
      </c>
      <c r="M2895" t="s">
        <v>28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33</v>
      </c>
      <c r="T2895">
        <v>4.5</v>
      </c>
      <c r="W2895">
        <v>171</v>
      </c>
    </row>
    <row r="2896" spans="1:23" x14ac:dyDescent="0.25">
      <c r="A2896" t="s">
        <v>146</v>
      </c>
      <c r="C2896" t="s">
        <v>26</v>
      </c>
      <c r="E2896">
        <v>23</v>
      </c>
      <c r="F2896">
        <v>78.650239999999997</v>
      </c>
      <c r="G2896">
        <v>0.5</v>
      </c>
      <c r="H2896">
        <v>0.5</v>
      </c>
      <c r="I2896" t="s">
        <v>44</v>
      </c>
      <c r="J2896" t="s">
        <v>28</v>
      </c>
      <c r="K2896" t="s">
        <v>28</v>
      </c>
      <c r="L2896" t="s">
        <v>28</v>
      </c>
      <c r="M2896" t="s">
        <v>28</v>
      </c>
      <c r="N2896">
        <v>0.5</v>
      </c>
      <c r="O2896">
        <v>1</v>
      </c>
      <c r="P2896">
        <v>1</v>
      </c>
      <c r="Q2896">
        <v>0.5</v>
      </c>
      <c r="R2896">
        <v>0</v>
      </c>
      <c r="S2896">
        <v>33</v>
      </c>
      <c r="T2896">
        <v>3.5</v>
      </c>
      <c r="W2896">
        <v>166</v>
      </c>
    </row>
    <row r="2897" spans="1:23" x14ac:dyDescent="0.25">
      <c r="A2897" t="s">
        <v>146</v>
      </c>
      <c r="C2897" t="s">
        <v>26</v>
      </c>
      <c r="E2897">
        <v>26</v>
      </c>
      <c r="F2897">
        <v>78.650239999999997</v>
      </c>
      <c r="G2897">
        <v>0.5</v>
      </c>
      <c r="H2897">
        <v>1</v>
      </c>
      <c r="I2897" t="s">
        <v>147</v>
      </c>
      <c r="J2897" t="s">
        <v>41</v>
      </c>
      <c r="K2897" t="s">
        <v>28</v>
      </c>
      <c r="L2897" t="s">
        <v>28</v>
      </c>
      <c r="M2897" t="s">
        <v>28</v>
      </c>
      <c r="N2897">
        <v>0.5</v>
      </c>
      <c r="O2897">
        <v>1</v>
      </c>
      <c r="P2897">
        <v>1</v>
      </c>
      <c r="Q2897">
        <v>0.5</v>
      </c>
      <c r="R2897">
        <v>0</v>
      </c>
      <c r="S2897">
        <v>33</v>
      </c>
      <c r="T2897">
        <v>4</v>
      </c>
      <c r="W2897">
        <v>156</v>
      </c>
    </row>
    <row r="2898" spans="1:23" x14ac:dyDescent="0.25">
      <c r="A2898" t="s">
        <v>146</v>
      </c>
      <c r="C2898" t="s">
        <v>26</v>
      </c>
      <c r="E2898">
        <v>18</v>
      </c>
      <c r="F2898">
        <v>78.650239999999997</v>
      </c>
      <c r="G2898">
        <v>0.5</v>
      </c>
      <c r="H2898">
        <v>0.5</v>
      </c>
      <c r="I2898" t="s">
        <v>27</v>
      </c>
      <c r="J2898" t="s">
        <v>28</v>
      </c>
      <c r="K2898" t="s">
        <v>28</v>
      </c>
      <c r="L2898" t="s">
        <v>28</v>
      </c>
      <c r="M2898" t="s">
        <v>28</v>
      </c>
      <c r="N2898">
        <v>0.5</v>
      </c>
      <c r="O2898">
        <v>1</v>
      </c>
      <c r="P2898">
        <v>1</v>
      </c>
      <c r="Q2898">
        <v>1</v>
      </c>
      <c r="R2898">
        <v>0</v>
      </c>
      <c r="S2898">
        <v>33</v>
      </c>
      <c r="T2898">
        <v>4</v>
      </c>
      <c r="W2898">
        <v>154</v>
      </c>
    </row>
    <row r="2899" spans="1:23" x14ac:dyDescent="0.25">
      <c r="A2899" t="s">
        <v>146</v>
      </c>
      <c r="C2899" t="s">
        <v>26</v>
      </c>
      <c r="E2899">
        <v>15</v>
      </c>
      <c r="F2899">
        <v>78.650239999999997</v>
      </c>
      <c r="G2899">
        <v>1</v>
      </c>
      <c r="H2899">
        <v>1</v>
      </c>
      <c r="I2899" t="s">
        <v>27</v>
      </c>
      <c r="J2899" t="s">
        <v>28</v>
      </c>
      <c r="K2899" t="s">
        <v>28</v>
      </c>
      <c r="L2899" t="s">
        <v>28</v>
      </c>
      <c r="M2899" t="s">
        <v>28</v>
      </c>
      <c r="N2899">
        <v>1</v>
      </c>
      <c r="O2899">
        <v>2</v>
      </c>
      <c r="P2899">
        <v>1</v>
      </c>
      <c r="Q2899">
        <v>2</v>
      </c>
      <c r="R2899">
        <v>1</v>
      </c>
      <c r="S2899">
        <v>33</v>
      </c>
      <c r="T2899">
        <v>8</v>
      </c>
      <c r="V2899">
        <v>66</v>
      </c>
      <c r="W2899">
        <v>143</v>
      </c>
    </row>
    <row r="2900" spans="1:23" x14ac:dyDescent="0.25">
      <c r="A2900" t="s">
        <v>146</v>
      </c>
      <c r="C2900" t="s">
        <v>26</v>
      </c>
      <c r="E2900">
        <v>22</v>
      </c>
      <c r="F2900">
        <v>78.650239999999997</v>
      </c>
      <c r="G2900">
        <v>2</v>
      </c>
      <c r="H2900">
        <v>2</v>
      </c>
      <c r="I2900" t="s">
        <v>27</v>
      </c>
      <c r="J2900" t="s">
        <v>28</v>
      </c>
      <c r="K2900" t="s">
        <v>28</v>
      </c>
      <c r="L2900" t="s">
        <v>28</v>
      </c>
      <c r="M2900" t="s">
        <v>28</v>
      </c>
      <c r="N2900">
        <v>2</v>
      </c>
      <c r="O2900">
        <v>2</v>
      </c>
      <c r="P2900">
        <v>2</v>
      </c>
      <c r="Q2900">
        <v>1</v>
      </c>
      <c r="R2900">
        <v>1</v>
      </c>
      <c r="S2900">
        <v>33</v>
      </c>
      <c r="T2900">
        <v>10</v>
      </c>
      <c r="V2900">
        <v>66</v>
      </c>
      <c r="W2900">
        <v>147</v>
      </c>
    </row>
    <row r="2901" spans="1:23" x14ac:dyDescent="0.25">
      <c r="A2901" t="s">
        <v>65</v>
      </c>
      <c r="C2901" t="s">
        <v>26</v>
      </c>
      <c r="E2901">
        <v>29</v>
      </c>
      <c r="F2901">
        <v>81.653660000000002</v>
      </c>
      <c r="G2901">
        <v>0</v>
      </c>
      <c r="H2901">
        <v>0</v>
      </c>
      <c r="I2901" t="s">
        <v>34</v>
      </c>
      <c r="J2901" t="s">
        <v>38</v>
      </c>
      <c r="K2901" t="s">
        <v>28</v>
      </c>
      <c r="L2901" t="s">
        <v>28</v>
      </c>
      <c r="M2901" t="s">
        <v>28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23</v>
      </c>
      <c r="T2901">
        <v>0</v>
      </c>
      <c r="W2901">
        <v>145</v>
      </c>
    </row>
    <row r="2902" spans="1:23" x14ac:dyDescent="0.25">
      <c r="A2902" t="s">
        <v>65</v>
      </c>
      <c r="C2902" t="s">
        <v>26</v>
      </c>
      <c r="E2902">
        <v>30</v>
      </c>
      <c r="F2902">
        <v>81.653660000000002</v>
      </c>
      <c r="G2902">
        <v>0</v>
      </c>
      <c r="H2902">
        <v>0</v>
      </c>
      <c r="I2902" t="s">
        <v>34</v>
      </c>
      <c r="J2902" t="s">
        <v>28</v>
      </c>
      <c r="K2902" t="s">
        <v>28</v>
      </c>
      <c r="L2902" t="s">
        <v>28</v>
      </c>
      <c r="M2902" t="s">
        <v>28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23</v>
      </c>
      <c r="T2902">
        <v>0</v>
      </c>
      <c r="V2902">
        <v>65</v>
      </c>
      <c r="W2902">
        <v>143</v>
      </c>
    </row>
    <row r="2903" spans="1:23" x14ac:dyDescent="0.25">
      <c r="A2903" t="s">
        <v>65</v>
      </c>
      <c r="C2903" t="s">
        <v>26</v>
      </c>
      <c r="E2903">
        <v>30</v>
      </c>
      <c r="F2903">
        <v>81.653660000000002</v>
      </c>
      <c r="G2903">
        <v>0</v>
      </c>
      <c r="H2903">
        <v>0</v>
      </c>
      <c r="I2903" t="s">
        <v>34</v>
      </c>
      <c r="J2903" t="s">
        <v>28</v>
      </c>
      <c r="K2903" t="s">
        <v>28</v>
      </c>
      <c r="L2903" t="s">
        <v>28</v>
      </c>
      <c r="M2903" t="s">
        <v>28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23</v>
      </c>
      <c r="T2903">
        <v>0</v>
      </c>
      <c r="V2903">
        <v>64</v>
      </c>
      <c r="W2903">
        <v>144</v>
      </c>
    </row>
    <row r="2904" spans="1:23" x14ac:dyDescent="0.25">
      <c r="A2904" t="s">
        <v>65</v>
      </c>
      <c r="C2904" t="s">
        <v>26</v>
      </c>
      <c r="E2904">
        <v>26</v>
      </c>
      <c r="F2904">
        <v>81.653660000000002</v>
      </c>
      <c r="G2904">
        <v>0</v>
      </c>
      <c r="H2904">
        <v>0</v>
      </c>
      <c r="I2904" t="s">
        <v>34</v>
      </c>
      <c r="J2904" t="s">
        <v>38</v>
      </c>
      <c r="K2904" t="s">
        <v>28</v>
      </c>
      <c r="L2904" t="s">
        <v>28</v>
      </c>
      <c r="M2904" t="s">
        <v>28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23</v>
      </c>
      <c r="T2904">
        <v>0</v>
      </c>
      <c r="V2904">
        <v>66</v>
      </c>
      <c r="W2904">
        <v>145</v>
      </c>
    </row>
    <row r="2905" spans="1:23" x14ac:dyDescent="0.25">
      <c r="A2905" t="s">
        <v>65</v>
      </c>
      <c r="C2905" t="s">
        <v>26</v>
      </c>
      <c r="E2905">
        <v>27</v>
      </c>
      <c r="F2905">
        <v>81.653660000000002</v>
      </c>
      <c r="G2905">
        <v>0</v>
      </c>
      <c r="H2905">
        <v>0</v>
      </c>
      <c r="I2905" t="s">
        <v>34</v>
      </c>
      <c r="J2905" t="s">
        <v>28</v>
      </c>
      <c r="K2905" t="s">
        <v>28</v>
      </c>
      <c r="L2905" t="s">
        <v>28</v>
      </c>
      <c r="M2905" t="s">
        <v>28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23</v>
      </c>
      <c r="T2905">
        <v>0</v>
      </c>
      <c r="V2905">
        <v>65</v>
      </c>
      <c r="W2905">
        <v>144</v>
      </c>
    </row>
    <row r="2906" spans="1:23" x14ac:dyDescent="0.25">
      <c r="A2906" t="s">
        <v>65</v>
      </c>
      <c r="C2906" t="s">
        <v>26</v>
      </c>
      <c r="E2906">
        <v>30</v>
      </c>
      <c r="F2906">
        <v>81.653660000000002</v>
      </c>
      <c r="G2906">
        <v>0</v>
      </c>
      <c r="H2906">
        <v>0</v>
      </c>
      <c r="I2906" t="s">
        <v>34</v>
      </c>
      <c r="J2906" t="s">
        <v>38</v>
      </c>
      <c r="K2906" t="s">
        <v>28</v>
      </c>
      <c r="L2906" t="s">
        <v>28</v>
      </c>
      <c r="M2906" t="s">
        <v>28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23</v>
      </c>
      <c r="T2906">
        <v>0</v>
      </c>
      <c r="V2906">
        <v>64</v>
      </c>
      <c r="W2906">
        <v>151</v>
      </c>
    </row>
    <row r="2907" spans="1:23" x14ac:dyDescent="0.25">
      <c r="A2907" t="s">
        <v>65</v>
      </c>
      <c r="C2907" t="s">
        <v>26</v>
      </c>
      <c r="E2907">
        <v>27</v>
      </c>
      <c r="F2907">
        <v>81.653660000000002</v>
      </c>
      <c r="G2907">
        <v>0</v>
      </c>
      <c r="H2907">
        <v>0</v>
      </c>
      <c r="I2907" t="s">
        <v>34</v>
      </c>
      <c r="J2907" t="s">
        <v>96</v>
      </c>
      <c r="K2907" t="s">
        <v>28</v>
      </c>
      <c r="L2907" t="s">
        <v>28</v>
      </c>
      <c r="M2907" t="s">
        <v>28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23</v>
      </c>
      <c r="T2907">
        <v>0</v>
      </c>
      <c r="V2907">
        <v>64</v>
      </c>
      <c r="W2907">
        <v>148</v>
      </c>
    </row>
    <row r="2908" spans="1:23" x14ac:dyDescent="0.25">
      <c r="A2908" t="s">
        <v>65</v>
      </c>
      <c r="C2908" t="s">
        <v>26</v>
      </c>
      <c r="E2908">
        <v>28</v>
      </c>
      <c r="F2908">
        <v>81.653660000000002</v>
      </c>
      <c r="G2908">
        <v>0</v>
      </c>
      <c r="H2908">
        <v>0</v>
      </c>
      <c r="I2908" t="s">
        <v>34</v>
      </c>
      <c r="J2908" t="s">
        <v>28</v>
      </c>
      <c r="K2908" t="s">
        <v>28</v>
      </c>
      <c r="L2908" t="s">
        <v>28</v>
      </c>
      <c r="M2908" t="s">
        <v>28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23</v>
      </c>
      <c r="T2908">
        <v>0</v>
      </c>
      <c r="V2908">
        <v>64</v>
      </c>
      <c r="W2908">
        <v>145</v>
      </c>
    </row>
    <row r="2909" spans="1:23" x14ac:dyDescent="0.25">
      <c r="A2909" t="s">
        <v>65</v>
      </c>
      <c r="C2909" t="s">
        <v>26</v>
      </c>
      <c r="E2909">
        <v>25</v>
      </c>
      <c r="F2909">
        <v>81.653660000000002</v>
      </c>
      <c r="G2909">
        <v>0</v>
      </c>
      <c r="H2909">
        <v>0</v>
      </c>
      <c r="I2909" t="s">
        <v>34</v>
      </c>
      <c r="J2909" t="s">
        <v>42</v>
      </c>
      <c r="K2909" t="s">
        <v>28</v>
      </c>
      <c r="L2909" t="s">
        <v>28</v>
      </c>
      <c r="M2909" t="s">
        <v>28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23</v>
      </c>
      <c r="T2909">
        <v>0</v>
      </c>
      <c r="V2909">
        <v>64</v>
      </c>
      <c r="W2909">
        <v>141</v>
      </c>
    </row>
    <row r="2910" spans="1:23" x14ac:dyDescent="0.25">
      <c r="A2910" t="s">
        <v>518</v>
      </c>
      <c r="C2910" t="s">
        <v>30</v>
      </c>
      <c r="E2910">
        <v>29</v>
      </c>
      <c r="F2910">
        <v>72.665300000000002</v>
      </c>
      <c r="G2910">
        <v>0</v>
      </c>
      <c r="H2910">
        <v>0</v>
      </c>
      <c r="I2910" t="s">
        <v>34</v>
      </c>
      <c r="J2910" t="s">
        <v>85</v>
      </c>
      <c r="K2910" t="s">
        <v>42</v>
      </c>
      <c r="L2910" t="s">
        <v>28</v>
      </c>
      <c r="M2910" t="s">
        <v>28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33</v>
      </c>
      <c r="T2910">
        <v>0</v>
      </c>
      <c r="W2910">
        <v>219</v>
      </c>
    </row>
    <row r="2911" spans="1:23" x14ac:dyDescent="0.25">
      <c r="A2911" t="s">
        <v>518</v>
      </c>
      <c r="C2911" t="s">
        <v>30</v>
      </c>
      <c r="E2911">
        <v>30</v>
      </c>
      <c r="F2911">
        <v>72.665300000000002</v>
      </c>
      <c r="G2911">
        <v>0</v>
      </c>
      <c r="H2911">
        <v>0</v>
      </c>
      <c r="I2911" t="s">
        <v>34</v>
      </c>
      <c r="J2911" t="s">
        <v>41</v>
      </c>
      <c r="K2911" t="s">
        <v>28</v>
      </c>
      <c r="L2911" t="s">
        <v>28</v>
      </c>
      <c r="M2911" t="s">
        <v>28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33</v>
      </c>
      <c r="T2911">
        <v>0</v>
      </c>
      <c r="W2911">
        <v>211</v>
      </c>
    </row>
    <row r="2912" spans="1:23" x14ac:dyDescent="0.25">
      <c r="A2912" t="s">
        <v>518</v>
      </c>
      <c r="C2912" t="s">
        <v>30</v>
      </c>
      <c r="E2912">
        <v>30</v>
      </c>
      <c r="F2912">
        <v>72.665300000000002</v>
      </c>
      <c r="G2912">
        <v>0</v>
      </c>
      <c r="H2912">
        <v>0</v>
      </c>
      <c r="I2912" t="s">
        <v>34</v>
      </c>
      <c r="J2912" t="s">
        <v>85</v>
      </c>
      <c r="K2912" t="s">
        <v>28</v>
      </c>
      <c r="L2912" t="s">
        <v>28</v>
      </c>
      <c r="M2912" t="s">
        <v>28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33</v>
      </c>
      <c r="T2912">
        <v>0</v>
      </c>
      <c r="W2912">
        <v>216</v>
      </c>
    </row>
    <row r="2913" spans="1:23" x14ac:dyDescent="0.25">
      <c r="A2913" t="s">
        <v>518</v>
      </c>
      <c r="C2913" t="s">
        <v>30</v>
      </c>
      <c r="E2913">
        <v>30</v>
      </c>
      <c r="F2913">
        <v>72.665300000000002</v>
      </c>
      <c r="G2913">
        <v>0</v>
      </c>
      <c r="H2913">
        <v>0</v>
      </c>
      <c r="I2913" t="s">
        <v>34</v>
      </c>
      <c r="J2913" t="s">
        <v>119</v>
      </c>
      <c r="K2913" t="s">
        <v>28</v>
      </c>
      <c r="L2913" t="s">
        <v>28</v>
      </c>
      <c r="M2913" t="s">
        <v>28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33</v>
      </c>
      <c r="T2913">
        <v>0</v>
      </c>
      <c r="W2913">
        <v>209</v>
      </c>
    </row>
    <row r="2914" spans="1:23" x14ac:dyDescent="0.25">
      <c r="A2914" t="s">
        <v>518</v>
      </c>
      <c r="C2914" t="s">
        <v>30</v>
      </c>
      <c r="E2914">
        <v>30</v>
      </c>
      <c r="F2914">
        <v>72.665300000000002</v>
      </c>
      <c r="G2914">
        <v>0</v>
      </c>
      <c r="H2914">
        <v>0</v>
      </c>
      <c r="I2914" t="s">
        <v>34</v>
      </c>
      <c r="J2914" t="s">
        <v>119</v>
      </c>
      <c r="K2914" t="s">
        <v>28</v>
      </c>
      <c r="L2914" t="s">
        <v>28</v>
      </c>
      <c r="M2914" t="s">
        <v>28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33</v>
      </c>
      <c r="T2914">
        <v>0</v>
      </c>
      <c r="W2914">
        <v>204</v>
      </c>
    </row>
    <row r="2915" spans="1:23" x14ac:dyDescent="0.25">
      <c r="A2915" t="s">
        <v>518</v>
      </c>
      <c r="C2915" t="s">
        <v>30</v>
      </c>
      <c r="E2915">
        <v>30</v>
      </c>
      <c r="F2915">
        <v>72.665300000000002</v>
      </c>
      <c r="G2915">
        <v>0</v>
      </c>
      <c r="H2915">
        <v>0</v>
      </c>
      <c r="I2915" t="s">
        <v>34</v>
      </c>
      <c r="J2915" t="s">
        <v>119</v>
      </c>
      <c r="K2915" t="s">
        <v>28</v>
      </c>
      <c r="L2915" t="s">
        <v>28</v>
      </c>
      <c r="M2915" t="s">
        <v>28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33</v>
      </c>
      <c r="T2915">
        <v>0</v>
      </c>
      <c r="W2915">
        <v>194</v>
      </c>
    </row>
    <row r="2916" spans="1:23" x14ac:dyDescent="0.25">
      <c r="A2916" t="s">
        <v>518</v>
      </c>
      <c r="C2916" t="s">
        <v>30</v>
      </c>
      <c r="E2916">
        <v>30</v>
      </c>
      <c r="F2916">
        <v>72.665300000000002</v>
      </c>
      <c r="G2916">
        <v>0</v>
      </c>
      <c r="H2916">
        <v>0</v>
      </c>
      <c r="I2916" t="s">
        <v>34</v>
      </c>
      <c r="J2916" t="s">
        <v>28</v>
      </c>
      <c r="K2916" t="s">
        <v>28</v>
      </c>
      <c r="L2916" t="s">
        <v>28</v>
      </c>
      <c r="M2916" t="s">
        <v>28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33</v>
      </c>
      <c r="T2916">
        <v>0</v>
      </c>
      <c r="W2916">
        <v>200</v>
      </c>
    </row>
    <row r="2917" spans="1:23" x14ac:dyDescent="0.25">
      <c r="A2917" t="s">
        <v>518</v>
      </c>
      <c r="C2917" t="s">
        <v>30</v>
      </c>
      <c r="E2917">
        <v>30</v>
      </c>
      <c r="F2917">
        <v>72.665300000000002</v>
      </c>
      <c r="G2917">
        <v>0</v>
      </c>
      <c r="H2917">
        <v>0</v>
      </c>
      <c r="I2917" t="s">
        <v>34</v>
      </c>
      <c r="J2917" t="s">
        <v>28</v>
      </c>
      <c r="K2917" t="s">
        <v>28</v>
      </c>
      <c r="L2917" t="s">
        <v>28</v>
      </c>
      <c r="M2917" t="s">
        <v>28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33</v>
      </c>
      <c r="T2917">
        <v>0</v>
      </c>
      <c r="W2917">
        <v>200</v>
      </c>
    </row>
    <row r="2918" spans="1:23" x14ac:dyDescent="0.25">
      <c r="A2918" t="s">
        <v>518</v>
      </c>
      <c r="C2918" t="s">
        <v>30</v>
      </c>
      <c r="E2918">
        <v>30</v>
      </c>
      <c r="F2918">
        <v>72.665300000000002</v>
      </c>
      <c r="G2918">
        <v>0</v>
      </c>
      <c r="H2918">
        <v>0</v>
      </c>
      <c r="I2918" t="s">
        <v>34</v>
      </c>
      <c r="J2918" t="s">
        <v>28</v>
      </c>
      <c r="K2918" t="s">
        <v>28</v>
      </c>
      <c r="L2918" t="s">
        <v>28</v>
      </c>
      <c r="M2918" t="s">
        <v>28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33</v>
      </c>
      <c r="T2918">
        <v>0</v>
      </c>
      <c r="V2918">
        <v>69</v>
      </c>
      <c r="W2918">
        <v>193</v>
      </c>
    </row>
    <row r="2919" spans="1:23" x14ac:dyDescent="0.25">
      <c r="A2919" t="s">
        <v>518</v>
      </c>
      <c r="C2919" t="s">
        <v>30</v>
      </c>
      <c r="E2919">
        <v>30</v>
      </c>
      <c r="F2919">
        <v>72.665300000000002</v>
      </c>
      <c r="G2919">
        <v>0.5</v>
      </c>
      <c r="H2919">
        <v>0</v>
      </c>
      <c r="I2919" t="s">
        <v>75</v>
      </c>
      <c r="J2919" t="s">
        <v>35</v>
      </c>
      <c r="K2919" t="s">
        <v>28</v>
      </c>
      <c r="L2919" t="s">
        <v>28</v>
      </c>
      <c r="M2919" t="s">
        <v>28</v>
      </c>
      <c r="N2919">
        <v>0</v>
      </c>
      <c r="O2919">
        <v>0</v>
      </c>
      <c r="P2919">
        <v>0.5</v>
      </c>
      <c r="Q2919">
        <v>0</v>
      </c>
      <c r="R2919">
        <v>0</v>
      </c>
      <c r="S2919">
        <v>33</v>
      </c>
      <c r="T2919">
        <v>0.5</v>
      </c>
      <c r="V2919">
        <v>69</v>
      </c>
      <c r="W2919">
        <v>180</v>
      </c>
    </row>
    <row r="2920" spans="1:23" x14ac:dyDescent="0.25">
      <c r="A2920" t="s">
        <v>518</v>
      </c>
      <c r="C2920" t="s">
        <v>30</v>
      </c>
      <c r="E2920">
        <v>26</v>
      </c>
      <c r="F2920">
        <v>72.665300000000002</v>
      </c>
      <c r="G2920">
        <v>0</v>
      </c>
      <c r="H2920">
        <v>0</v>
      </c>
      <c r="I2920" t="s">
        <v>34</v>
      </c>
      <c r="J2920" t="s">
        <v>41</v>
      </c>
      <c r="K2920" t="s">
        <v>28</v>
      </c>
      <c r="L2920" t="s">
        <v>28</v>
      </c>
      <c r="M2920" t="s">
        <v>28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33</v>
      </c>
      <c r="T2920">
        <v>0</v>
      </c>
      <c r="V2920">
        <v>69</v>
      </c>
      <c r="W2920">
        <v>184</v>
      </c>
    </row>
    <row r="2921" spans="1:23" x14ac:dyDescent="0.25">
      <c r="A2921" t="s">
        <v>518</v>
      </c>
      <c r="C2921" t="s">
        <v>30</v>
      </c>
      <c r="E2921">
        <v>28</v>
      </c>
      <c r="F2921">
        <v>72.665300000000002</v>
      </c>
      <c r="G2921">
        <v>0</v>
      </c>
      <c r="H2921">
        <v>0</v>
      </c>
      <c r="I2921" t="s">
        <v>34</v>
      </c>
      <c r="J2921" t="s">
        <v>28</v>
      </c>
      <c r="K2921" t="s">
        <v>28</v>
      </c>
      <c r="L2921" t="s">
        <v>28</v>
      </c>
      <c r="M2921" t="s">
        <v>28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33</v>
      </c>
      <c r="T2921">
        <v>0</v>
      </c>
      <c r="V2921">
        <v>69</v>
      </c>
      <c r="W2921">
        <v>190</v>
      </c>
    </row>
    <row r="2922" spans="1:23" x14ac:dyDescent="0.25">
      <c r="A2922" t="s">
        <v>518</v>
      </c>
      <c r="C2922" t="s">
        <v>30</v>
      </c>
      <c r="E2922">
        <v>28</v>
      </c>
      <c r="F2922">
        <v>72.665300000000002</v>
      </c>
      <c r="G2922">
        <v>0.5</v>
      </c>
      <c r="H2922">
        <v>0.5</v>
      </c>
      <c r="I2922" t="s">
        <v>52</v>
      </c>
      <c r="J2922" t="s">
        <v>116</v>
      </c>
      <c r="K2922" t="s">
        <v>561</v>
      </c>
      <c r="L2922" t="s">
        <v>28</v>
      </c>
      <c r="M2922" t="s">
        <v>28</v>
      </c>
      <c r="N2922">
        <v>0.5</v>
      </c>
      <c r="O2922">
        <v>0</v>
      </c>
      <c r="P2922">
        <v>0.5</v>
      </c>
      <c r="Q2922">
        <v>0</v>
      </c>
      <c r="R2922">
        <v>0</v>
      </c>
      <c r="S2922">
        <v>33</v>
      </c>
      <c r="T2922">
        <v>1.5</v>
      </c>
      <c r="V2922">
        <v>69</v>
      </c>
      <c r="W2922">
        <v>184</v>
      </c>
    </row>
    <row r="2923" spans="1:23" x14ac:dyDescent="0.25">
      <c r="A2923" t="s">
        <v>518</v>
      </c>
      <c r="C2923" t="s">
        <v>30</v>
      </c>
      <c r="E2923">
        <v>30</v>
      </c>
      <c r="F2923">
        <v>72.665300000000002</v>
      </c>
      <c r="G2923">
        <v>0</v>
      </c>
      <c r="H2923">
        <v>0</v>
      </c>
      <c r="I2923" t="s">
        <v>34</v>
      </c>
      <c r="J2923" t="s">
        <v>28</v>
      </c>
      <c r="K2923" t="s">
        <v>28</v>
      </c>
      <c r="L2923" t="s">
        <v>28</v>
      </c>
      <c r="M2923" t="s">
        <v>28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33</v>
      </c>
      <c r="T2923">
        <v>0</v>
      </c>
      <c r="V2923">
        <v>67</v>
      </c>
      <c r="W2923">
        <v>164</v>
      </c>
    </row>
    <row r="2924" spans="1:23" x14ac:dyDescent="0.25">
      <c r="A2924" t="s">
        <v>493</v>
      </c>
      <c r="C2924" t="s">
        <v>30</v>
      </c>
      <c r="E2924">
        <v>29</v>
      </c>
      <c r="F2924">
        <v>70.967830000000006</v>
      </c>
      <c r="G2924">
        <v>0</v>
      </c>
      <c r="H2924">
        <v>0</v>
      </c>
      <c r="I2924" t="s">
        <v>34</v>
      </c>
      <c r="J2924" t="s">
        <v>28</v>
      </c>
      <c r="K2924" t="s">
        <v>28</v>
      </c>
      <c r="L2924" t="s">
        <v>28</v>
      </c>
      <c r="M2924" t="s">
        <v>28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33</v>
      </c>
      <c r="T2924">
        <v>0</v>
      </c>
      <c r="V2924">
        <v>69</v>
      </c>
      <c r="W2924">
        <v>273</v>
      </c>
    </row>
    <row r="2925" spans="1:23" x14ac:dyDescent="0.25">
      <c r="A2925" t="s">
        <v>493</v>
      </c>
      <c r="C2925" t="s">
        <v>30</v>
      </c>
      <c r="E2925">
        <v>29</v>
      </c>
      <c r="F2925">
        <v>70.967830000000006</v>
      </c>
      <c r="G2925">
        <v>0</v>
      </c>
      <c r="H2925">
        <v>0</v>
      </c>
      <c r="I2925" t="s">
        <v>34</v>
      </c>
      <c r="J2925" t="s">
        <v>28</v>
      </c>
      <c r="K2925" t="s">
        <v>28</v>
      </c>
      <c r="L2925" t="s">
        <v>28</v>
      </c>
      <c r="M2925" t="s">
        <v>28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33</v>
      </c>
      <c r="T2925">
        <v>0</v>
      </c>
      <c r="V2925">
        <v>69</v>
      </c>
      <c r="W2925">
        <v>268</v>
      </c>
    </row>
    <row r="2926" spans="1:23" x14ac:dyDescent="0.25">
      <c r="A2926" t="s">
        <v>493</v>
      </c>
      <c r="C2926" t="s">
        <v>30</v>
      </c>
      <c r="E2926">
        <v>28</v>
      </c>
      <c r="F2926">
        <v>70.967830000000006</v>
      </c>
      <c r="G2926">
        <v>0</v>
      </c>
      <c r="H2926">
        <v>0</v>
      </c>
      <c r="I2926" t="s">
        <v>34</v>
      </c>
      <c r="J2926" t="s">
        <v>28</v>
      </c>
      <c r="K2926" t="s">
        <v>28</v>
      </c>
      <c r="L2926" t="s">
        <v>28</v>
      </c>
      <c r="M2926" t="s">
        <v>28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33</v>
      </c>
      <c r="T2926">
        <v>0</v>
      </c>
      <c r="V2926">
        <v>68</v>
      </c>
      <c r="W2926">
        <v>245</v>
      </c>
    </row>
    <row r="2927" spans="1:23" x14ac:dyDescent="0.25">
      <c r="A2927" t="s">
        <v>859</v>
      </c>
      <c r="C2927" t="s">
        <v>26</v>
      </c>
      <c r="E2927">
        <v>30</v>
      </c>
      <c r="F2927">
        <v>74.642030000000005</v>
      </c>
      <c r="G2927">
        <v>0</v>
      </c>
      <c r="H2927">
        <v>0</v>
      </c>
      <c r="I2927" t="s">
        <v>34</v>
      </c>
      <c r="J2927" t="s">
        <v>28</v>
      </c>
      <c r="K2927" t="s">
        <v>28</v>
      </c>
      <c r="L2927" t="s">
        <v>28</v>
      </c>
      <c r="M2927" t="s">
        <v>28</v>
      </c>
      <c r="N2927">
        <v>0</v>
      </c>
      <c r="O2927">
        <v>0</v>
      </c>
      <c r="P2927">
        <v>0</v>
      </c>
      <c r="Q2927">
        <v>0</v>
      </c>
      <c r="R2927">
        <v>0</v>
      </c>
      <c r="T2927">
        <v>0</v>
      </c>
      <c r="V2927">
        <v>59</v>
      </c>
      <c r="W2927">
        <v>118</v>
      </c>
    </row>
    <row r="2928" spans="1:23" x14ac:dyDescent="0.25">
      <c r="A2928" t="s">
        <v>859</v>
      </c>
      <c r="C2928" t="s">
        <v>26</v>
      </c>
      <c r="E2928">
        <v>28</v>
      </c>
      <c r="F2928">
        <v>74.642030000000005</v>
      </c>
      <c r="G2928">
        <v>0</v>
      </c>
      <c r="H2928">
        <v>0</v>
      </c>
      <c r="I2928" t="s">
        <v>34</v>
      </c>
      <c r="J2928" t="s">
        <v>28</v>
      </c>
      <c r="K2928" t="s">
        <v>28</v>
      </c>
      <c r="L2928" t="s">
        <v>28</v>
      </c>
      <c r="M2928" t="s">
        <v>28</v>
      </c>
      <c r="N2928">
        <v>0</v>
      </c>
      <c r="O2928">
        <v>0</v>
      </c>
      <c r="P2928">
        <v>0</v>
      </c>
      <c r="Q2928">
        <v>0</v>
      </c>
      <c r="R2928">
        <v>0</v>
      </c>
      <c r="T2928">
        <v>0</v>
      </c>
      <c r="V2928">
        <v>59</v>
      </c>
      <c r="W2928">
        <v>116</v>
      </c>
    </row>
    <row r="2929" spans="1:23" x14ac:dyDescent="0.25">
      <c r="A2929" t="s">
        <v>967</v>
      </c>
      <c r="C2929" t="s">
        <v>26</v>
      </c>
      <c r="E2929">
        <v>28</v>
      </c>
      <c r="F2929">
        <v>54.954140000000002</v>
      </c>
      <c r="G2929">
        <v>0</v>
      </c>
      <c r="H2929">
        <v>0</v>
      </c>
      <c r="I2929" t="s">
        <v>34</v>
      </c>
      <c r="J2929" t="s">
        <v>28</v>
      </c>
      <c r="K2929" t="s">
        <v>28</v>
      </c>
      <c r="L2929" t="s">
        <v>28</v>
      </c>
      <c r="M2929" t="s">
        <v>28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33</v>
      </c>
      <c r="T2929">
        <v>0</v>
      </c>
      <c r="V2929">
        <v>67</v>
      </c>
      <c r="W2929">
        <v>210</v>
      </c>
    </row>
    <row r="2930" spans="1:23" x14ac:dyDescent="0.25">
      <c r="A2930" t="s">
        <v>967</v>
      </c>
      <c r="C2930" t="s">
        <v>26</v>
      </c>
      <c r="E2930">
        <v>30</v>
      </c>
      <c r="F2930">
        <v>54.954140000000002</v>
      </c>
      <c r="G2930">
        <v>0</v>
      </c>
      <c r="H2930">
        <v>0</v>
      </c>
      <c r="I2930" t="s">
        <v>34</v>
      </c>
      <c r="J2930" t="s">
        <v>41</v>
      </c>
      <c r="K2930" t="s">
        <v>28</v>
      </c>
      <c r="L2930" t="s">
        <v>28</v>
      </c>
      <c r="M2930" t="s">
        <v>28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33</v>
      </c>
      <c r="T2930">
        <v>0</v>
      </c>
    </row>
    <row r="2931" spans="1:23" x14ac:dyDescent="0.25">
      <c r="A2931" t="s">
        <v>967</v>
      </c>
      <c r="C2931" t="s">
        <v>26</v>
      </c>
      <c r="E2931">
        <v>30</v>
      </c>
      <c r="F2931">
        <v>54.954140000000002</v>
      </c>
      <c r="G2931">
        <v>0</v>
      </c>
      <c r="H2931">
        <v>0</v>
      </c>
      <c r="I2931" t="s">
        <v>34</v>
      </c>
      <c r="J2931" t="s">
        <v>41</v>
      </c>
      <c r="K2931" t="s">
        <v>28</v>
      </c>
      <c r="L2931" t="s">
        <v>28</v>
      </c>
      <c r="M2931" t="s">
        <v>28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33</v>
      </c>
      <c r="T2931">
        <v>0</v>
      </c>
      <c r="V2931">
        <v>67</v>
      </c>
      <c r="W2931">
        <v>198</v>
      </c>
    </row>
    <row r="2932" spans="1:23" x14ac:dyDescent="0.25">
      <c r="A2932" t="s">
        <v>82</v>
      </c>
      <c r="C2932" t="s">
        <v>26</v>
      </c>
      <c r="E2932">
        <v>28</v>
      </c>
      <c r="F2932">
        <v>69.166319999999999</v>
      </c>
      <c r="G2932">
        <v>0</v>
      </c>
      <c r="H2932">
        <v>0</v>
      </c>
      <c r="I2932" t="s">
        <v>34</v>
      </c>
      <c r="J2932" t="s">
        <v>28</v>
      </c>
      <c r="K2932" t="s">
        <v>28</v>
      </c>
      <c r="L2932" t="s">
        <v>28</v>
      </c>
      <c r="M2932" t="s">
        <v>28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33</v>
      </c>
      <c r="T2932">
        <v>0</v>
      </c>
      <c r="W2932">
        <v>135</v>
      </c>
    </row>
    <row r="2933" spans="1:23" x14ac:dyDescent="0.25">
      <c r="A2933" t="s">
        <v>82</v>
      </c>
      <c r="C2933" t="s">
        <v>26</v>
      </c>
      <c r="E2933">
        <v>29</v>
      </c>
      <c r="F2933">
        <v>69.166319999999999</v>
      </c>
      <c r="G2933">
        <v>0</v>
      </c>
      <c r="H2933">
        <v>0</v>
      </c>
      <c r="I2933" t="s">
        <v>34</v>
      </c>
      <c r="J2933" t="s">
        <v>28</v>
      </c>
      <c r="K2933" t="s">
        <v>28</v>
      </c>
      <c r="L2933" t="s">
        <v>28</v>
      </c>
      <c r="M2933" t="s">
        <v>28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33</v>
      </c>
      <c r="T2933">
        <v>0</v>
      </c>
      <c r="W2933">
        <v>139</v>
      </c>
    </row>
    <row r="2934" spans="1:23" x14ac:dyDescent="0.25">
      <c r="A2934" t="s">
        <v>82</v>
      </c>
      <c r="C2934" t="s">
        <v>26</v>
      </c>
      <c r="E2934">
        <v>29</v>
      </c>
      <c r="F2934">
        <v>69.166319999999999</v>
      </c>
      <c r="G2934">
        <v>0</v>
      </c>
      <c r="H2934">
        <v>0</v>
      </c>
      <c r="I2934" t="s">
        <v>34</v>
      </c>
      <c r="J2934" t="s">
        <v>28</v>
      </c>
      <c r="K2934" t="s">
        <v>28</v>
      </c>
      <c r="L2934" t="s">
        <v>28</v>
      </c>
      <c r="M2934" t="s">
        <v>28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33</v>
      </c>
      <c r="T2934">
        <v>0</v>
      </c>
      <c r="W2934">
        <v>143</v>
      </c>
    </row>
    <row r="2935" spans="1:23" x14ac:dyDescent="0.25">
      <c r="A2935" t="s">
        <v>82</v>
      </c>
      <c r="C2935" t="s">
        <v>26</v>
      </c>
      <c r="E2935">
        <v>30</v>
      </c>
      <c r="F2935">
        <v>69.166319999999999</v>
      </c>
      <c r="G2935">
        <v>0</v>
      </c>
      <c r="H2935">
        <v>0</v>
      </c>
      <c r="I2935" t="s">
        <v>34</v>
      </c>
      <c r="J2935" t="s">
        <v>28</v>
      </c>
      <c r="K2935" t="s">
        <v>28</v>
      </c>
      <c r="L2935" t="s">
        <v>28</v>
      </c>
      <c r="M2935" t="s">
        <v>28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33</v>
      </c>
      <c r="T2935">
        <v>0</v>
      </c>
      <c r="W2935">
        <v>141</v>
      </c>
    </row>
    <row r="2936" spans="1:23" x14ac:dyDescent="0.25">
      <c r="A2936" t="s">
        <v>82</v>
      </c>
      <c r="C2936" t="s">
        <v>26</v>
      </c>
      <c r="E2936">
        <v>29</v>
      </c>
      <c r="F2936">
        <v>69.166319999999999</v>
      </c>
      <c r="G2936">
        <v>0</v>
      </c>
      <c r="H2936">
        <v>0</v>
      </c>
      <c r="I2936" t="s">
        <v>34</v>
      </c>
      <c r="J2936" t="s">
        <v>28</v>
      </c>
      <c r="K2936" t="s">
        <v>28</v>
      </c>
      <c r="L2936" t="s">
        <v>28</v>
      </c>
      <c r="M2936" t="s">
        <v>28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33</v>
      </c>
      <c r="T2936">
        <v>0</v>
      </c>
      <c r="W2936">
        <v>138</v>
      </c>
    </row>
    <row r="2937" spans="1:23" x14ac:dyDescent="0.25">
      <c r="A2937" t="s">
        <v>82</v>
      </c>
      <c r="C2937" t="s">
        <v>26</v>
      </c>
      <c r="E2937">
        <v>30</v>
      </c>
      <c r="F2937">
        <v>69.166319999999999</v>
      </c>
      <c r="G2937">
        <v>0</v>
      </c>
      <c r="H2937">
        <v>0</v>
      </c>
      <c r="I2937" t="s">
        <v>34</v>
      </c>
      <c r="J2937" t="s">
        <v>28</v>
      </c>
      <c r="K2937" t="s">
        <v>28</v>
      </c>
      <c r="L2937" t="s">
        <v>28</v>
      </c>
      <c r="M2937" t="s">
        <v>28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33</v>
      </c>
      <c r="T2937">
        <v>0</v>
      </c>
      <c r="W2937">
        <v>128</v>
      </c>
    </row>
    <row r="2938" spans="1:23" x14ac:dyDescent="0.25">
      <c r="A2938" t="s">
        <v>82</v>
      </c>
      <c r="C2938" t="s">
        <v>26</v>
      </c>
      <c r="E2938">
        <v>28</v>
      </c>
      <c r="F2938">
        <v>69.166319999999999</v>
      </c>
      <c r="G2938">
        <v>0</v>
      </c>
      <c r="H2938">
        <v>0</v>
      </c>
      <c r="I2938" t="s">
        <v>34</v>
      </c>
      <c r="J2938" t="s">
        <v>28</v>
      </c>
      <c r="K2938" t="s">
        <v>28</v>
      </c>
      <c r="L2938" t="s">
        <v>28</v>
      </c>
      <c r="M2938" t="s">
        <v>28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33</v>
      </c>
      <c r="T2938">
        <v>0</v>
      </c>
      <c r="W2938">
        <v>136</v>
      </c>
    </row>
    <row r="2939" spans="1:23" x14ac:dyDescent="0.25">
      <c r="A2939" t="s">
        <v>82</v>
      </c>
      <c r="C2939" t="s">
        <v>26</v>
      </c>
      <c r="E2939">
        <v>30</v>
      </c>
      <c r="F2939">
        <v>69.166319999999999</v>
      </c>
      <c r="G2939">
        <v>0</v>
      </c>
      <c r="H2939">
        <v>0</v>
      </c>
      <c r="I2939" t="s">
        <v>34</v>
      </c>
      <c r="J2939" t="s">
        <v>28</v>
      </c>
      <c r="K2939" t="s">
        <v>28</v>
      </c>
      <c r="L2939" t="s">
        <v>28</v>
      </c>
      <c r="M2939" t="s">
        <v>28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33</v>
      </c>
      <c r="T2939">
        <v>0</v>
      </c>
      <c r="V2939">
        <v>63</v>
      </c>
      <c r="W2939">
        <v>134</v>
      </c>
    </row>
    <row r="2940" spans="1:23" x14ac:dyDescent="0.25">
      <c r="A2940" t="s">
        <v>82</v>
      </c>
      <c r="C2940" t="s">
        <v>26</v>
      </c>
      <c r="E2940">
        <v>30</v>
      </c>
      <c r="F2940">
        <v>69.166319999999999</v>
      </c>
      <c r="G2940">
        <v>0</v>
      </c>
      <c r="H2940">
        <v>0</v>
      </c>
      <c r="I2940" t="s">
        <v>34</v>
      </c>
      <c r="J2940" t="s">
        <v>28</v>
      </c>
      <c r="K2940" t="s">
        <v>28</v>
      </c>
      <c r="L2940" t="s">
        <v>28</v>
      </c>
      <c r="M2940" t="s">
        <v>28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33</v>
      </c>
      <c r="T2940">
        <v>0</v>
      </c>
      <c r="V2940">
        <v>62</v>
      </c>
      <c r="W2940">
        <v>133</v>
      </c>
    </row>
    <row r="2941" spans="1:23" x14ac:dyDescent="0.25">
      <c r="A2941" t="s">
        <v>82</v>
      </c>
      <c r="C2941" t="s">
        <v>26</v>
      </c>
      <c r="E2941">
        <v>27</v>
      </c>
      <c r="F2941">
        <v>69.166319999999999</v>
      </c>
      <c r="G2941">
        <v>0</v>
      </c>
      <c r="H2941">
        <v>0</v>
      </c>
      <c r="I2941" t="s">
        <v>34</v>
      </c>
      <c r="J2941" t="s">
        <v>28</v>
      </c>
      <c r="K2941" t="s">
        <v>28</v>
      </c>
      <c r="L2941" t="s">
        <v>28</v>
      </c>
      <c r="M2941" t="s">
        <v>28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33</v>
      </c>
      <c r="T2941">
        <v>0</v>
      </c>
      <c r="V2941">
        <v>62</v>
      </c>
      <c r="W2941">
        <v>134</v>
      </c>
    </row>
    <row r="2942" spans="1:23" x14ac:dyDescent="0.25">
      <c r="A2942" t="s">
        <v>82</v>
      </c>
      <c r="C2942" t="s">
        <v>26</v>
      </c>
      <c r="E2942">
        <v>28</v>
      </c>
      <c r="F2942">
        <v>69.166319999999999</v>
      </c>
      <c r="G2942">
        <v>0</v>
      </c>
      <c r="H2942">
        <v>0</v>
      </c>
      <c r="I2942" t="s">
        <v>34</v>
      </c>
      <c r="J2942" t="s">
        <v>28</v>
      </c>
      <c r="K2942" t="s">
        <v>28</v>
      </c>
      <c r="L2942" t="s">
        <v>28</v>
      </c>
      <c r="M2942" t="s">
        <v>28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33</v>
      </c>
      <c r="T2942">
        <v>0</v>
      </c>
      <c r="V2942">
        <v>62</v>
      </c>
      <c r="W2942">
        <v>134</v>
      </c>
    </row>
    <row r="2943" spans="1:23" x14ac:dyDescent="0.25">
      <c r="A2943" t="s">
        <v>82</v>
      </c>
      <c r="C2943" t="s">
        <v>26</v>
      </c>
      <c r="E2943">
        <v>29</v>
      </c>
      <c r="F2943">
        <v>69.166319999999999</v>
      </c>
      <c r="G2943">
        <v>0</v>
      </c>
      <c r="H2943">
        <v>0</v>
      </c>
      <c r="I2943" t="s">
        <v>34</v>
      </c>
      <c r="J2943" t="s">
        <v>96</v>
      </c>
      <c r="K2943" t="s">
        <v>28</v>
      </c>
      <c r="L2943" t="s">
        <v>28</v>
      </c>
      <c r="M2943" t="s">
        <v>28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33</v>
      </c>
      <c r="T2943">
        <v>0</v>
      </c>
      <c r="V2943">
        <v>61</v>
      </c>
      <c r="W2943">
        <v>128</v>
      </c>
    </row>
    <row r="2944" spans="1:23" x14ac:dyDescent="0.25">
      <c r="A2944" t="s">
        <v>82</v>
      </c>
      <c r="C2944" t="s">
        <v>26</v>
      </c>
      <c r="E2944">
        <v>28</v>
      </c>
      <c r="F2944">
        <v>69.166319999999999</v>
      </c>
      <c r="G2944">
        <v>0</v>
      </c>
      <c r="H2944">
        <v>0</v>
      </c>
      <c r="I2944" t="s">
        <v>34</v>
      </c>
      <c r="J2944" t="s">
        <v>28</v>
      </c>
      <c r="K2944" t="s">
        <v>28</v>
      </c>
      <c r="L2944" t="s">
        <v>28</v>
      </c>
      <c r="M2944" t="s">
        <v>28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33</v>
      </c>
      <c r="T2944">
        <v>0</v>
      </c>
      <c r="V2944">
        <v>62</v>
      </c>
      <c r="W2944">
        <v>135</v>
      </c>
    </row>
    <row r="2945" spans="1:23" x14ac:dyDescent="0.25">
      <c r="A2945" t="s">
        <v>82</v>
      </c>
      <c r="C2945" t="s">
        <v>26</v>
      </c>
      <c r="E2945">
        <v>28</v>
      </c>
      <c r="F2945">
        <v>69.166319999999999</v>
      </c>
      <c r="G2945">
        <v>0</v>
      </c>
      <c r="H2945">
        <v>0</v>
      </c>
      <c r="I2945" t="s">
        <v>34</v>
      </c>
      <c r="J2945" t="s">
        <v>132</v>
      </c>
      <c r="K2945" t="s">
        <v>28</v>
      </c>
      <c r="L2945" t="s">
        <v>28</v>
      </c>
      <c r="M2945" t="s">
        <v>28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33</v>
      </c>
      <c r="T2945">
        <v>0</v>
      </c>
      <c r="V2945">
        <v>63</v>
      </c>
      <c r="W2945">
        <v>140</v>
      </c>
    </row>
    <row r="2946" spans="1:23" x14ac:dyDescent="0.25">
      <c r="A2946" t="s">
        <v>734</v>
      </c>
      <c r="C2946" t="s">
        <v>30</v>
      </c>
      <c r="E2946">
        <v>28</v>
      </c>
      <c r="F2946">
        <v>66.160163999999995</v>
      </c>
      <c r="G2946">
        <v>0</v>
      </c>
      <c r="H2946">
        <v>0</v>
      </c>
      <c r="I2946" t="s">
        <v>34</v>
      </c>
      <c r="J2946" t="s">
        <v>28</v>
      </c>
      <c r="K2946" t="s">
        <v>28</v>
      </c>
      <c r="L2946" t="s">
        <v>28</v>
      </c>
      <c r="M2946" t="s">
        <v>28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33</v>
      </c>
      <c r="T2946">
        <v>0</v>
      </c>
      <c r="V2946">
        <v>68</v>
      </c>
      <c r="W2946">
        <v>205</v>
      </c>
    </row>
    <row r="2947" spans="1:23" x14ac:dyDescent="0.25">
      <c r="A2947" t="s">
        <v>734</v>
      </c>
      <c r="C2947" t="s">
        <v>30</v>
      </c>
      <c r="E2947">
        <v>26</v>
      </c>
      <c r="F2947">
        <v>66.160163999999995</v>
      </c>
      <c r="G2947">
        <v>0</v>
      </c>
      <c r="H2947">
        <v>0</v>
      </c>
      <c r="I2947" t="s">
        <v>34</v>
      </c>
      <c r="J2947" t="s">
        <v>28</v>
      </c>
      <c r="K2947" t="s">
        <v>28</v>
      </c>
      <c r="L2947" t="s">
        <v>28</v>
      </c>
      <c r="M2947" t="s">
        <v>28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33</v>
      </c>
      <c r="T2947">
        <v>0</v>
      </c>
      <c r="V2947">
        <v>68</v>
      </c>
      <c r="W2947">
        <v>213</v>
      </c>
    </row>
    <row r="2948" spans="1:23" x14ac:dyDescent="0.25">
      <c r="A2948" t="s">
        <v>734</v>
      </c>
      <c r="C2948" t="s">
        <v>30</v>
      </c>
      <c r="E2948">
        <v>28</v>
      </c>
      <c r="F2948">
        <v>66.160163999999995</v>
      </c>
      <c r="G2948">
        <v>0</v>
      </c>
      <c r="H2948">
        <v>0</v>
      </c>
      <c r="I2948" t="s">
        <v>34</v>
      </c>
      <c r="J2948" t="s">
        <v>85</v>
      </c>
      <c r="K2948" t="s">
        <v>28</v>
      </c>
      <c r="L2948" t="s">
        <v>28</v>
      </c>
      <c r="M2948" t="s">
        <v>28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33</v>
      </c>
      <c r="T2948">
        <v>0</v>
      </c>
      <c r="V2948">
        <v>67</v>
      </c>
      <c r="W2948">
        <v>218</v>
      </c>
    </row>
    <row r="2949" spans="1:23" x14ac:dyDescent="0.25">
      <c r="A2949" t="s">
        <v>180</v>
      </c>
      <c r="C2949" t="s">
        <v>26</v>
      </c>
      <c r="E2949">
        <v>29</v>
      </c>
      <c r="F2949">
        <v>54.392882999999998</v>
      </c>
      <c r="G2949">
        <v>0</v>
      </c>
      <c r="H2949">
        <v>0</v>
      </c>
      <c r="I2949" t="s">
        <v>34</v>
      </c>
      <c r="J2949" t="s">
        <v>28</v>
      </c>
      <c r="K2949" t="s">
        <v>28</v>
      </c>
      <c r="L2949" t="s">
        <v>28</v>
      </c>
      <c r="M2949" t="s">
        <v>28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44</v>
      </c>
      <c r="T2949">
        <v>0</v>
      </c>
      <c r="V2949">
        <v>64</v>
      </c>
      <c r="W2949">
        <v>167</v>
      </c>
    </row>
    <row r="2950" spans="1:23" x14ac:dyDescent="0.25">
      <c r="A2950" t="s">
        <v>180</v>
      </c>
      <c r="C2950" t="s">
        <v>26</v>
      </c>
      <c r="E2950">
        <v>29</v>
      </c>
      <c r="F2950">
        <v>54.392882999999998</v>
      </c>
      <c r="G2950">
        <v>0</v>
      </c>
      <c r="H2950">
        <v>0</v>
      </c>
      <c r="I2950" t="s">
        <v>34</v>
      </c>
      <c r="J2950" t="s">
        <v>392</v>
      </c>
      <c r="K2950" t="s">
        <v>28</v>
      </c>
      <c r="L2950" t="s">
        <v>28</v>
      </c>
      <c r="M2950" t="s">
        <v>28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44</v>
      </c>
      <c r="T2950">
        <v>0</v>
      </c>
      <c r="V2950">
        <v>54</v>
      </c>
      <c r="W2950">
        <v>134</v>
      </c>
    </row>
    <row r="2951" spans="1:23" x14ac:dyDescent="0.25">
      <c r="A2951" t="s">
        <v>180</v>
      </c>
      <c r="C2951" t="s">
        <v>26</v>
      </c>
      <c r="E2951">
        <v>30</v>
      </c>
      <c r="F2951">
        <v>54.392882999999998</v>
      </c>
      <c r="G2951">
        <v>0</v>
      </c>
      <c r="H2951">
        <v>0</v>
      </c>
      <c r="I2951" t="s">
        <v>34</v>
      </c>
      <c r="J2951" t="s">
        <v>42</v>
      </c>
      <c r="K2951" t="s">
        <v>28</v>
      </c>
      <c r="L2951" t="s">
        <v>28</v>
      </c>
      <c r="M2951" t="s">
        <v>28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44</v>
      </c>
      <c r="T2951">
        <v>0</v>
      </c>
      <c r="V2951">
        <v>64</v>
      </c>
      <c r="W2951">
        <v>135</v>
      </c>
    </row>
    <row r="2952" spans="1:23" x14ac:dyDescent="0.25">
      <c r="A2952" t="s">
        <v>180</v>
      </c>
      <c r="C2952" t="s">
        <v>26</v>
      </c>
      <c r="E2952">
        <v>30</v>
      </c>
      <c r="F2952">
        <v>54.392882999999998</v>
      </c>
      <c r="G2952">
        <v>0</v>
      </c>
      <c r="H2952">
        <v>0</v>
      </c>
      <c r="I2952" t="s">
        <v>34</v>
      </c>
      <c r="J2952" t="s">
        <v>28</v>
      </c>
      <c r="K2952" t="s">
        <v>28</v>
      </c>
      <c r="L2952" t="s">
        <v>28</v>
      </c>
      <c r="M2952" t="s">
        <v>28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44</v>
      </c>
      <c r="T2952">
        <v>0</v>
      </c>
      <c r="V2952">
        <v>64</v>
      </c>
      <c r="W2952">
        <v>133</v>
      </c>
    </row>
    <row r="2953" spans="1:23" x14ac:dyDescent="0.25">
      <c r="A2953" t="s">
        <v>220</v>
      </c>
      <c r="C2953" t="s">
        <v>30</v>
      </c>
      <c r="E2953">
        <v>30</v>
      </c>
      <c r="F2953">
        <v>62.565365</v>
      </c>
      <c r="G2953">
        <v>0</v>
      </c>
      <c r="H2953">
        <v>0</v>
      </c>
      <c r="I2953" t="s">
        <v>34</v>
      </c>
      <c r="J2953" t="s">
        <v>28</v>
      </c>
      <c r="K2953" t="s">
        <v>28</v>
      </c>
      <c r="L2953" t="s">
        <v>28</v>
      </c>
      <c r="M2953" t="s">
        <v>28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33</v>
      </c>
      <c r="T2953">
        <v>0</v>
      </c>
      <c r="V2953">
        <v>68</v>
      </c>
      <c r="W2953">
        <v>209</v>
      </c>
    </row>
    <row r="2954" spans="1:23" x14ac:dyDescent="0.25">
      <c r="A2954" t="s">
        <v>220</v>
      </c>
      <c r="C2954" t="s">
        <v>30</v>
      </c>
      <c r="E2954">
        <v>30</v>
      </c>
      <c r="F2954">
        <v>62.565365</v>
      </c>
      <c r="G2954">
        <v>0</v>
      </c>
      <c r="H2954">
        <v>0</v>
      </c>
      <c r="I2954" t="s">
        <v>34</v>
      </c>
      <c r="J2954" t="s">
        <v>28</v>
      </c>
      <c r="K2954" t="s">
        <v>28</v>
      </c>
      <c r="L2954" t="s">
        <v>28</v>
      </c>
      <c r="M2954" t="s">
        <v>28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33</v>
      </c>
      <c r="T2954">
        <v>0</v>
      </c>
      <c r="V2954">
        <v>67</v>
      </c>
      <c r="W2954">
        <v>201</v>
      </c>
    </row>
    <row r="2955" spans="1:23" x14ac:dyDescent="0.25">
      <c r="A2955" t="s">
        <v>220</v>
      </c>
      <c r="C2955" t="s">
        <v>30</v>
      </c>
      <c r="E2955">
        <v>30</v>
      </c>
      <c r="F2955">
        <v>62.565365</v>
      </c>
      <c r="G2955">
        <v>0</v>
      </c>
      <c r="H2955">
        <v>0</v>
      </c>
      <c r="I2955" t="s">
        <v>34</v>
      </c>
      <c r="J2955" t="s">
        <v>28</v>
      </c>
      <c r="K2955" t="s">
        <v>28</v>
      </c>
      <c r="L2955" t="s">
        <v>28</v>
      </c>
      <c r="M2955" t="s">
        <v>28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33</v>
      </c>
      <c r="T2955">
        <v>0</v>
      </c>
      <c r="V2955">
        <v>67</v>
      </c>
      <c r="W2955">
        <v>209</v>
      </c>
    </row>
    <row r="2956" spans="1:23" x14ac:dyDescent="0.25">
      <c r="A2956" t="s">
        <v>896</v>
      </c>
      <c r="C2956" t="s">
        <v>26</v>
      </c>
      <c r="E2956">
        <v>29</v>
      </c>
      <c r="F2956">
        <v>69.368930000000006</v>
      </c>
      <c r="G2956">
        <v>0.5</v>
      </c>
      <c r="H2956">
        <v>0</v>
      </c>
      <c r="I2956" t="s">
        <v>52</v>
      </c>
      <c r="J2956" t="s">
        <v>35</v>
      </c>
      <c r="K2956" t="s">
        <v>38</v>
      </c>
      <c r="L2956" t="s">
        <v>28</v>
      </c>
      <c r="M2956" t="s">
        <v>28</v>
      </c>
      <c r="N2956">
        <v>0.5</v>
      </c>
      <c r="O2956">
        <v>0.5</v>
      </c>
      <c r="P2956">
        <v>0.5</v>
      </c>
      <c r="Q2956">
        <v>0</v>
      </c>
      <c r="R2956">
        <v>0</v>
      </c>
      <c r="S2956">
        <v>33</v>
      </c>
      <c r="T2956">
        <v>1.5</v>
      </c>
      <c r="V2956">
        <v>60</v>
      </c>
      <c r="W2956">
        <v>137</v>
      </c>
    </row>
    <row r="2957" spans="1:23" x14ac:dyDescent="0.25">
      <c r="A2957" t="s">
        <v>896</v>
      </c>
      <c r="C2957" t="s">
        <v>26</v>
      </c>
      <c r="E2957">
        <v>29</v>
      </c>
      <c r="F2957">
        <v>69.368930000000006</v>
      </c>
      <c r="G2957">
        <v>0.5</v>
      </c>
      <c r="H2957">
        <v>0</v>
      </c>
      <c r="I2957" t="s">
        <v>52</v>
      </c>
      <c r="J2957" t="s">
        <v>35</v>
      </c>
      <c r="K2957" t="s">
        <v>116</v>
      </c>
      <c r="L2957" t="s">
        <v>28</v>
      </c>
      <c r="M2957" t="s">
        <v>28</v>
      </c>
      <c r="N2957">
        <v>0.5</v>
      </c>
      <c r="O2957">
        <v>0.5</v>
      </c>
      <c r="P2957">
        <v>0.5</v>
      </c>
      <c r="Q2957">
        <v>0.5</v>
      </c>
      <c r="R2957">
        <v>0</v>
      </c>
      <c r="S2957">
        <v>33</v>
      </c>
      <c r="T2957">
        <v>2</v>
      </c>
      <c r="V2957">
        <v>60</v>
      </c>
      <c r="W2957">
        <v>137</v>
      </c>
    </row>
    <row r="2958" spans="1:23" x14ac:dyDescent="0.25">
      <c r="A2958" t="s">
        <v>896</v>
      </c>
      <c r="C2958" t="s">
        <v>26</v>
      </c>
      <c r="E2958">
        <v>29</v>
      </c>
      <c r="F2958">
        <v>69.368930000000006</v>
      </c>
      <c r="G2958">
        <v>0.5</v>
      </c>
      <c r="H2958">
        <v>0</v>
      </c>
      <c r="I2958" t="s">
        <v>52</v>
      </c>
      <c r="J2958" t="s">
        <v>41</v>
      </c>
      <c r="K2958" t="s">
        <v>28</v>
      </c>
      <c r="L2958" t="s">
        <v>28</v>
      </c>
      <c r="M2958" t="s">
        <v>28</v>
      </c>
      <c r="N2958">
        <v>0</v>
      </c>
      <c r="O2958">
        <v>0.5</v>
      </c>
      <c r="P2958">
        <v>0.5</v>
      </c>
      <c r="Q2958">
        <v>0.5</v>
      </c>
      <c r="R2958">
        <v>0</v>
      </c>
      <c r="S2958">
        <v>33</v>
      </c>
      <c r="T2958">
        <v>1.5</v>
      </c>
    </row>
    <row r="2959" spans="1:23" x14ac:dyDescent="0.25">
      <c r="A2959" t="s">
        <v>637</v>
      </c>
      <c r="C2959" t="s">
        <v>26</v>
      </c>
      <c r="E2959">
        <v>30</v>
      </c>
      <c r="F2959">
        <v>72.114990000000006</v>
      </c>
      <c r="G2959">
        <v>0</v>
      </c>
      <c r="H2959">
        <v>0</v>
      </c>
      <c r="I2959" t="s">
        <v>34</v>
      </c>
      <c r="J2959" t="s">
        <v>28</v>
      </c>
      <c r="K2959" t="s">
        <v>28</v>
      </c>
      <c r="L2959" t="s">
        <v>28</v>
      </c>
      <c r="M2959" t="s">
        <v>28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34</v>
      </c>
      <c r="T2959">
        <v>0</v>
      </c>
      <c r="V2959">
        <v>67</v>
      </c>
      <c r="W2959">
        <v>125</v>
      </c>
    </row>
    <row r="2960" spans="1:23" x14ac:dyDescent="0.25">
      <c r="A2960" t="s">
        <v>637</v>
      </c>
      <c r="C2960" t="s">
        <v>26</v>
      </c>
      <c r="E2960">
        <v>30</v>
      </c>
      <c r="F2960">
        <v>72.114990000000006</v>
      </c>
      <c r="G2960">
        <v>0</v>
      </c>
      <c r="H2960">
        <v>0</v>
      </c>
      <c r="I2960" t="s">
        <v>34</v>
      </c>
      <c r="J2960" t="s">
        <v>28</v>
      </c>
      <c r="K2960" t="s">
        <v>28</v>
      </c>
      <c r="L2960" t="s">
        <v>28</v>
      </c>
      <c r="M2960" t="s">
        <v>28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34</v>
      </c>
      <c r="T2960">
        <v>0</v>
      </c>
      <c r="V2960">
        <v>67</v>
      </c>
      <c r="W2960">
        <v>127</v>
      </c>
    </row>
    <row r="2961" spans="1:23" x14ac:dyDescent="0.25">
      <c r="A2961" t="s">
        <v>637</v>
      </c>
      <c r="C2961" t="s">
        <v>26</v>
      </c>
      <c r="E2961">
        <v>30</v>
      </c>
      <c r="F2961">
        <v>72.114990000000006</v>
      </c>
      <c r="G2961">
        <v>0</v>
      </c>
      <c r="H2961">
        <v>0</v>
      </c>
      <c r="I2961" t="s">
        <v>34</v>
      </c>
      <c r="J2961" t="s">
        <v>28</v>
      </c>
      <c r="K2961" t="s">
        <v>28</v>
      </c>
      <c r="L2961" t="s">
        <v>28</v>
      </c>
      <c r="M2961" t="s">
        <v>28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34</v>
      </c>
      <c r="T2961">
        <v>0</v>
      </c>
      <c r="V2961">
        <v>67</v>
      </c>
      <c r="W2961">
        <v>127</v>
      </c>
    </row>
    <row r="2962" spans="1:23" x14ac:dyDescent="0.25">
      <c r="A2962" t="s">
        <v>637</v>
      </c>
      <c r="C2962" t="s">
        <v>26</v>
      </c>
      <c r="E2962">
        <v>30</v>
      </c>
      <c r="F2962">
        <v>72.114990000000006</v>
      </c>
      <c r="G2962">
        <v>0</v>
      </c>
      <c r="H2962">
        <v>0</v>
      </c>
      <c r="I2962" t="s">
        <v>34</v>
      </c>
      <c r="J2962" t="s">
        <v>28</v>
      </c>
      <c r="K2962" t="s">
        <v>28</v>
      </c>
      <c r="L2962" t="s">
        <v>28</v>
      </c>
      <c r="M2962" t="s">
        <v>28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34</v>
      </c>
      <c r="T2962">
        <v>0</v>
      </c>
      <c r="V2962">
        <v>67</v>
      </c>
      <c r="W2962">
        <v>128</v>
      </c>
    </row>
    <row r="2963" spans="1:23" x14ac:dyDescent="0.25">
      <c r="A2963" t="s">
        <v>637</v>
      </c>
      <c r="C2963" t="s">
        <v>26</v>
      </c>
      <c r="E2963">
        <v>30</v>
      </c>
      <c r="F2963">
        <v>72.114990000000006</v>
      </c>
      <c r="G2963">
        <v>0</v>
      </c>
      <c r="H2963">
        <v>0</v>
      </c>
      <c r="I2963" t="s">
        <v>34</v>
      </c>
      <c r="J2963" t="s">
        <v>28</v>
      </c>
      <c r="K2963" t="s">
        <v>28</v>
      </c>
      <c r="L2963" t="s">
        <v>28</v>
      </c>
      <c r="M2963" t="s">
        <v>28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34</v>
      </c>
      <c r="T2963">
        <v>0</v>
      </c>
      <c r="V2963">
        <v>67</v>
      </c>
      <c r="W2963">
        <v>125</v>
      </c>
    </row>
    <row r="2964" spans="1:23" x14ac:dyDescent="0.25">
      <c r="A2964" t="s">
        <v>637</v>
      </c>
      <c r="C2964" t="s">
        <v>26</v>
      </c>
      <c r="E2964">
        <v>30</v>
      </c>
      <c r="F2964">
        <v>72.114990000000006</v>
      </c>
      <c r="G2964">
        <v>0</v>
      </c>
      <c r="H2964">
        <v>0</v>
      </c>
      <c r="I2964" t="s">
        <v>34</v>
      </c>
      <c r="J2964" t="s">
        <v>28</v>
      </c>
      <c r="K2964" t="s">
        <v>28</v>
      </c>
      <c r="L2964" t="s">
        <v>28</v>
      </c>
      <c r="M2964" t="s">
        <v>28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34</v>
      </c>
      <c r="T2964">
        <v>0</v>
      </c>
      <c r="V2964">
        <v>67</v>
      </c>
      <c r="W2964">
        <v>124</v>
      </c>
    </row>
    <row r="2965" spans="1:23" x14ac:dyDescent="0.25">
      <c r="A2965" t="s">
        <v>637</v>
      </c>
      <c r="C2965" t="s">
        <v>26</v>
      </c>
      <c r="E2965">
        <v>29</v>
      </c>
      <c r="F2965">
        <v>72.114990000000006</v>
      </c>
      <c r="G2965">
        <v>0</v>
      </c>
      <c r="H2965">
        <v>0</v>
      </c>
      <c r="I2965" t="s">
        <v>34</v>
      </c>
      <c r="J2965" t="s">
        <v>28</v>
      </c>
      <c r="K2965" t="s">
        <v>28</v>
      </c>
      <c r="L2965" t="s">
        <v>28</v>
      </c>
      <c r="M2965" t="s">
        <v>28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34</v>
      </c>
      <c r="T2965">
        <v>0</v>
      </c>
      <c r="V2965">
        <v>67</v>
      </c>
      <c r="W2965">
        <v>128</v>
      </c>
    </row>
    <row r="2966" spans="1:23" x14ac:dyDescent="0.25">
      <c r="A2966" t="s">
        <v>39</v>
      </c>
      <c r="C2966" t="s">
        <v>30</v>
      </c>
      <c r="E2966">
        <v>25</v>
      </c>
      <c r="F2966">
        <v>65.177279999999996</v>
      </c>
      <c r="G2966">
        <v>1</v>
      </c>
      <c r="H2966">
        <v>0.5</v>
      </c>
      <c r="I2966" t="s">
        <v>40</v>
      </c>
      <c r="J2966" t="s">
        <v>41</v>
      </c>
      <c r="K2966" t="s">
        <v>28</v>
      </c>
      <c r="L2966" t="s">
        <v>28</v>
      </c>
      <c r="M2966" t="s">
        <v>28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33</v>
      </c>
      <c r="T2966">
        <v>4.5</v>
      </c>
      <c r="V2966">
        <v>66</v>
      </c>
      <c r="W2966">
        <v>158</v>
      </c>
    </row>
    <row r="2967" spans="1:23" x14ac:dyDescent="0.25">
      <c r="A2967" t="s">
        <v>39</v>
      </c>
      <c r="C2967" t="s">
        <v>30</v>
      </c>
      <c r="E2967">
        <v>27</v>
      </c>
      <c r="F2967">
        <v>65.177279999999996</v>
      </c>
      <c r="G2967">
        <v>1</v>
      </c>
      <c r="H2967">
        <v>1</v>
      </c>
      <c r="I2967" t="s">
        <v>40</v>
      </c>
      <c r="J2967" t="s">
        <v>41</v>
      </c>
      <c r="K2967" t="s">
        <v>42</v>
      </c>
      <c r="L2967" t="s">
        <v>28</v>
      </c>
      <c r="M2967" t="s">
        <v>28</v>
      </c>
      <c r="N2967">
        <v>1</v>
      </c>
      <c r="O2967">
        <v>1</v>
      </c>
      <c r="P2967">
        <v>0.5</v>
      </c>
      <c r="Q2967">
        <v>0.5</v>
      </c>
      <c r="R2967">
        <v>0</v>
      </c>
      <c r="S2967">
        <v>33</v>
      </c>
      <c r="T2967">
        <v>4</v>
      </c>
      <c r="V2967">
        <v>66</v>
      </c>
      <c r="W2967">
        <v>164</v>
      </c>
    </row>
    <row r="2968" spans="1:23" x14ac:dyDescent="0.25">
      <c r="A2968" t="s">
        <v>39</v>
      </c>
      <c r="C2968" t="s">
        <v>30</v>
      </c>
      <c r="F2968">
        <v>65.177279999999996</v>
      </c>
      <c r="G2968">
        <v>3</v>
      </c>
      <c r="H2968">
        <v>3</v>
      </c>
      <c r="I2968" t="s">
        <v>40</v>
      </c>
      <c r="J2968" t="s">
        <v>28</v>
      </c>
      <c r="K2968" t="s">
        <v>28</v>
      </c>
      <c r="L2968" t="s">
        <v>28</v>
      </c>
      <c r="M2968" t="s">
        <v>28</v>
      </c>
      <c r="N2968">
        <v>3</v>
      </c>
      <c r="O2968">
        <v>3</v>
      </c>
      <c r="P2968">
        <v>2</v>
      </c>
      <c r="Q2968">
        <v>3</v>
      </c>
      <c r="R2968">
        <v>3</v>
      </c>
      <c r="S2968">
        <v>33</v>
      </c>
      <c r="T2968">
        <v>17</v>
      </c>
    </row>
    <row r="2969" spans="1:23" x14ac:dyDescent="0.25">
      <c r="A2969" t="s">
        <v>736</v>
      </c>
      <c r="C2969" t="s">
        <v>26</v>
      </c>
      <c r="E2969">
        <v>28</v>
      </c>
      <c r="F2969">
        <v>72.158799999999999</v>
      </c>
      <c r="G2969">
        <v>0.5</v>
      </c>
      <c r="H2969">
        <v>0</v>
      </c>
      <c r="I2969" t="s">
        <v>27</v>
      </c>
      <c r="J2969" t="s">
        <v>44</v>
      </c>
      <c r="K2969" t="s">
        <v>41</v>
      </c>
      <c r="L2969" t="s">
        <v>42</v>
      </c>
      <c r="M2969" t="s">
        <v>28</v>
      </c>
      <c r="N2969">
        <v>0</v>
      </c>
      <c r="O2969">
        <v>0</v>
      </c>
      <c r="P2969">
        <v>0.5</v>
      </c>
      <c r="Q2969">
        <v>0.5</v>
      </c>
      <c r="R2969">
        <v>0</v>
      </c>
      <c r="S2969">
        <v>44</v>
      </c>
      <c r="T2969">
        <v>1</v>
      </c>
      <c r="V2969">
        <v>64</v>
      </c>
      <c r="W2969">
        <v>143</v>
      </c>
    </row>
    <row r="2970" spans="1:23" x14ac:dyDescent="0.25">
      <c r="A2970" t="s">
        <v>736</v>
      </c>
      <c r="C2970" t="s">
        <v>26</v>
      </c>
      <c r="E2970">
        <v>28</v>
      </c>
      <c r="F2970">
        <v>72.158799999999999</v>
      </c>
      <c r="G2970">
        <v>0.5</v>
      </c>
      <c r="H2970">
        <v>0.5</v>
      </c>
      <c r="I2970" t="s">
        <v>27</v>
      </c>
      <c r="J2970" t="s">
        <v>28</v>
      </c>
      <c r="K2970" t="s">
        <v>28</v>
      </c>
      <c r="L2970" t="s">
        <v>28</v>
      </c>
      <c r="M2970" t="s">
        <v>28</v>
      </c>
      <c r="N2970">
        <v>0.5</v>
      </c>
      <c r="O2970">
        <v>0.5</v>
      </c>
      <c r="P2970">
        <v>0.5</v>
      </c>
      <c r="Q2970">
        <v>0.5</v>
      </c>
      <c r="R2970">
        <v>0</v>
      </c>
      <c r="S2970">
        <v>44</v>
      </c>
      <c r="T2970">
        <v>2.5</v>
      </c>
      <c r="V2970">
        <v>64</v>
      </c>
      <c r="W2970">
        <v>144</v>
      </c>
    </row>
    <row r="2971" spans="1:23" x14ac:dyDescent="0.25">
      <c r="A2971" t="s">
        <v>736</v>
      </c>
      <c r="C2971" t="s">
        <v>26</v>
      </c>
      <c r="E2971">
        <v>26</v>
      </c>
      <c r="F2971">
        <v>72.158799999999999</v>
      </c>
      <c r="G2971">
        <v>0.5</v>
      </c>
      <c r="H2971">
        <v>0.5</v>
      </c>
      <c r="I2971" t="s">
        <v>44</v>
      </c>
      <c r="J2971" t="s">
        <v>41</v>
      </c>
      <c r="K2971" t="s">
        <v>28</v>
      </c>
      <c r="L2971" t="s">
        <v>28</v>
      </c>
      <c r="M2971" t="s">
        <v>28</v>
      </c>
      <c r="N2971">
        <v>0.5</v>
      </c>
      <c r="O2971">
        <v>0.5</v>
      </c>
      <c r="P2971">
        <v>1</v>
      </c>
      <c r="Q2971">
        <v>0.5</v>
      </c>
      <c r="R2971">
        <v>0</v>
      </c>
      <c r="S2971">
        <v>44</v>
      </c>
      <c r="T2971">
        <v>3</v>
      </c>
      <c r="V2971">
        <v>63</v>
      </c>
      <c r="W2971">
        <v>137</v>
      </c>
    </row>
    <row r="2972" spans="1:23" x14ac:dyDescent="0.25">
      <c r="A2972" t="s">
        <v>736</v>
      </c>
      <c r="C2972" t="s">
        <v>26</v>
      </c>
      <c r="E2972">
        <v>25</v>
      </c>
      <c r="F2972">
        <v>72.158799999999999</v>
      </c>
      <c r="G2972">
        <v>0.5</v>
      </c>
      <c r="H2972">
        <v>0.5</v>
      </c>
      <c r="I2972" t="s">
        <v>27</v>
      </c>
      <c r="J2972" t="s">
        <v>41</v>
      </c>
      <c r="K2972" t="s">
        <v>28</v>
      </c>
      <c r="L2972" t="s">
        <v>28</v>
      </c>
      <c r="M2972" t="s">
        <v>28</v>
      </c>
      <c r="N2972">
        <v>0.5</v>
      </c>
      <c r="O2972">
        <v>1</v>
      </c>
      <c r="P2972">
        <v>1</v>
      </c>
      <c r="Q2972">
        <v>1</v>
      </c>
      <c r="R2972">
        <v>0</v>
      </c>
      <c r="S2972">
        <v>44</v>
      </c>
      <c r="T2972">
        <v>4</v>
      </c>
      <c r="V2972">
        <v>64</v>
      </c>
      <c r="W2972">
        <v>144</v>
      </c>
    </row>
    <row r="2973" spans="1:23" x14ac:dyDescent="0.25">
      <c r="A2973" t="s">
        <v>736</v>
      </c>
      <c r="C2973" t="s">
        <v>26</v>
      </c>
      <c r="E2973">
        <v>26</v>
      </c>
      <c r="F2973">
        <v>72.158799999999999</v>
      </c>
      <c r="G2973">
        <v>1</v>
      </c>
      <c r="H2973">
        <v>0.5</v>
      </c>
      <c r="I2973" t="s">
        <v>27</v>
      </c>
      <c r="J2973" t="s">
        <v>41</v>
      </c>
      <c r="K2973" t="s">
        <v>28</v>
      </c>
      <c r="L2973" t="s">
        <v>28</v>
      </c>
      <c r="M2973" t="s">
        <v>28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44</v>
      </c>
      <c r="T2973">
        <v>4.5</v>
      </c>
      <c r="V2973">
        <v>64</v>
      </c>
      <c r="W2973">
        <v>146</v>
      </c>
    </row>
    <row r="2974" spans="1:23" x14ac:dyDescent="0.25">
      <c r="A2974" t="s">
        <v>736</v>
      </c>
      <c r="C2974" t="s">
        <v>26</v>
      </c>
      <c r="E2974">
        <v>23</v>
      </c>
      <c r="F2974">
        <v>72.158799999999999</v>
      </c>
      <c r="G2974">
        <v>1</v>
      </c>
      <c r="H2974">
        <v>1</v>
      </c>
      <c r="I2974" t="s">
        <v>27</v>
      </c>
      <c r="J2974" t="s">
        <v>619</v>
      </c>
      <c r="K2974" t="s">
        <v>28</v>
      </c>
      <c r="L2974" t="s">
        <v>28</v>
      </c>
      <c r="M2974" t="s">
        <v>28</v>
      </c>
      <c r="N2974">
        <v>1</v>
      </c>
      <c r="O2974">
        <v>0.5</v>
      </c>
      <c r="P2974">
        <v>1</v>
      </c>
      <c r="Q2974">
        <v>1</v>
      </c>
      <c r="R2974">
        <v>0</v>
      </c>
      <c r="S2974">
        <v>44</v>
      </c>
      <c r="T2974">
        <v>4.5</v>
      </c>
      <c r="V2974">
        <v>64</v>
      </c>
      <c r="W2974">
        <v>156</v>
      </c>
    </row>
    <row r="2975" spans="1:23" x14ac:dyDescent="0.25">
      <c r="A2975" t="s">
        <v>736</v>
      </c>
      <c r="C2975" t="s">
        <v>26</v>
      </c>
      <c r="E2975">
        <v>19</v>
      </c>
      <c r="F2975">
        <v>72.158799999999999</v>
      </c>
      <c r="G2975">
        <v>1</v>
      </c>
      <c r="H2975">
        <v>1</v>
      </c>
      <c r="I2975" t="s">
        <v>27</v>
      </c>
      <c r="J2975" t="s">
        <v>35</v>
      </c>
      <c r="K2975" t="s">
        <v>28</v>
      </c>
      <c r="L2975" t="s">
        <v>28</v>
      </c>
      <c r="M2975" t="s">
        <v>28</v>
      </c>
      <c r="N2975">
        <v>1</v>
      </c>
      <c r="O2975">
        <v>1</v>
      </c>
      <c r="P2975">
        <v>2</v>
      </c>
      <c r="Q2975">
        <v>2</v>
      </c>
      <c r="R2975">
        <v>1</v>
      </c>
      <c r="S2975">
        <v>44</v>
      </c>
      <c r="T2975">
        <v>8</v>
      </c>
      <c r="V2975">
        <v>64</v>
      </c>
      <c r="W2975">
        <v>159</v>
      </c>
    </row>
    <row r="2976" spans="1:23" x14ac:dyDescent="0.25">
      <c r="A2976" t="s">
        <v>1064</v>
      </c>
      <c r="C2976" t="s">
        <v>30</v>
      </c>
      <c r="E2976">
        <v>29</v>
      </c>
      <c r="F2976">
        <v>80.353179999999995</v>
      </c>
      <c r="G2976">
        <v>0.5</v>
      </c>
      <c r="H2976">
        <v>0</v>
      </c>
      <c r="I2976" t="s">
        <v>27</v>
      </c>
      <c r="J2976" t="s">
        <v>28</v>
      </c>
      <c r="K2976" t="s">
        <v>28</v>
      </c>
      <c r="L2976" t="s">
        <v>28</v>
      </c>
      <c r="M2976" t="s">
        <v>28</v>
      </c>
      <c r="N2976">
        <v>0.5</v>
      </c>
      <c r="O2976">
        <v>0.5</v>
      </c>
      <c r="P2976">
        <v>0.5</v>
      </c>
      <c r="Q2976">
        <v>0.5</v>
      </c>
      <c r="R2976">
        <v>0</v>
      </c>
      <c r="S2976">
        <v>33</v>
      </c>
      <c r="T2976">
        <v>2</v>
      </c>
      <c r="V2976">
        <v>69</v>
      </c>
      <c r="W2976">
        <v>210</v>
      </c>
    </row>
    <row r="2977" spans="1:23" x14ac:dyDescent="0.25">
      <c r="A2977" t="s">
        <v>1064</v>
      </c>
      <c r="C2977" t="s">
        <v>30</v>
      </c>
      <c r="E2977">
        <v>24</v>
      </c>
      <c r="F2977">
        <v>80.353179999999995</v>
      </c>
      <c r="G2977">
        <v>0.5</v>
      </c>
      <c r="H2977">
        <v>0</v>
      </c>
      <c r="I2977" t="s">
        <v>27</v>
      </c>
      <c r="J2977" t="s">
        <v>28</v>
      </c>
      <c r="K2977" t="s">
        <v>28</v>
      </c>
      <c r="L2977" t="s">
        <v>28</v>
      </c>
      <c r="M2977" t="s">
        <v>28</v>
      </c>
      <c r="N2977">
        <v>0.5</v>
      </c>
      <c r="O2977">
        <v>0.5</v>
      </c>
      <c r="P2977">
        <v>1</v>
      </c>
      <c r="Q2977">
        <v>0.5</v>
      </c>
      <c r="R2977">
        <v>0</v>
      </c>
      <c r="S2977">
        <v>33</v>
      </c>
      <c r="T2977">
        <v>2.5</v>
      </c>
      <c r="V2977">
        <v>69</v>
      </c>
      <c r="W2977">
        <v>188</v>
      </c>
    </row>
    <row r="2978" spans="1:23" x14ac:dyDescent="0.25">
      <c r="A2978" t="s">
        <v>1064</v>
      </c>
      <c r="C2978" t="s">
        <v>30</v>
      </c>
      <c r="E2978">
        <v>25</v>
      </c>
      <c r="F2978">
        <v>80.353179999999995</v>
      </c>
      <c r="G2978">
        <v>1</v>
      </c>
      <c r="H2978">
        <v>1</v>
      </c>
      <c r="I2978" t="s">
        <v>27</v>
      </c>
      <c r="J2978" t="s">
        <v>28</v>
      </c>
      <c r="K2978" t="s">
        <v>28</v>
      </c>
      <c r="L2978" t="s">
        <v>28</v>
      </c>
      <c r="M2978" t="s">
        <v>28</v>
      </c>
      <c r="N2978">
        <v>1</v>
      </c>
      <c r="O2978">
        <v>1</v>
      </c>
      <c r="P2978">
        <v>1</v>
      </c>
      <c r="Q2978">
        <v>0.5</v>
      </c>
      <c r="R2978">
        <v>1</v>
      </c>
      <c r="S2978">
        <v>33</v>
      </c>
      <c r="T2978">
        <v>5.5</v>
      </c>
      <c r="V2978">
        <v>69</v>
      </c>
      <c r="W2978">
        <v>194</v>
      </c>
    </row>
    <row r="2979" spans="1:23" x14ac:dyDescent="0.25">
      <c r="A2979" t="s">
        <v>477</v>
      </c>
      <c r="C2979" t="s">
        <v>26</v>
      </c>
      <c r="E2979">
        <v>26</v>
      </c>
      <c r="F2979">
        <v>79.704314999999994</v>
      </c>
      <c r="G2979">
        <v>0.5</v>
      </c>
      <c r="H2979">
        <v>0</v>
      </c>
      <c r="I2979" t="s">
        <v>27</v>
      </c>
      <c r="J2979" t="s">
        <v>28</v>
      </c>
      <c r="K2979" t="s">
        <v>28</v>
      </c>
      <c r="L2979" t="s">
        <v>28</v>
      </c>
      <c r="M2979" t="s">
        <v>28</v>
      </c>
      <c r="N2979">
        <v>0</v>
      </c>
      <c r="O2979">
        <v>0.5</v>
      </c>
      <c r="P2979">
        <v>0.5</v>
      </c>
      <c r="Q2979">
        <v>0</v>
      </c>
      <c r="R2979">
        <v>0</v>
      </c>
      <c r="S2979">
        <v>34</v>
      </c>
      <c r="T2979">
        <v>1</v>
      </c>
      <c r="V2979">
        <v>63</v>
      </c>
      <c r="W2979">
        <v>138</v>
      </c>
    </row>
    <row r="2980" spans="1:23" x14ac:dyDescent="0.25">
      <c r="A2980" t="s">
        <v>477</v>
      </c>
      <c r="C2980" t="s">
        <v>26</v>
      </c>
      <c r="E2980">
        <v>27</v>
      </c>
      <c r="F2980">
        <v>79.704314999999994</v>
      </c>
      <c r="G2980">
        <v>0.5</v>
      </c>
      <c r="H2980">
        <v>0</v>
      </c>
      <c r="I2980" t="s">
        <v>27</v>
      </c>
      <c r="J2980" t="s">
        <v>28</v>
      </c>
      <c r="K2980" t="s">
        <v>28</v>
      </c>
      <c r="L2980" t="s">
        <v>28</v>
      </c>
      <c r="M2980" t="s">
        <v>28</v>
      </c>
      <c r="N2980">
        <v>0.5</v>
      </c>
      <c r="O2980">
        <v>0.5</v>
      </c>
      <c r="P2980">
        <v>0.5</v>
      </c>
      <c r="Q2980">
        <v>0</v>
      </c>
      <c r="R2980">
        <v>0</v>
      </c>
      <c r="S2980">
        <v>34</v>
      </c>
      <c r="T2980">
        <v>1.5</v>
      </c>
      <c r="V2980">
        <v>64</v>
      </c>
      <c r="W2980">
        <v>138</v>
      </c>
    </row>
    <row r="2981" spans="1:23" x14ac:dyDescent="0.25">
      <c r="A2981" t="s">
        <v>1139</v>
      </c>
      <c r="C2981" t="s">
        <v>26</v>
      </c>
      <c r="E2981">
        <v>30</v>
      </c>
      <c r="F2981">
        <v>57.344284000000002</v>
      </c>
      <c r="G2981">
        <v>0</v>
      </c>
      <c r="H2981">
        <v>0</v>
      </c>
      <c r="I2981" t="s">
        <v>34</v>
      </c>
      <c r="J2981" t="s">
        <v>35</v>
      </c>
      <c r="K2981" t="s">
        <v>28</v>
      </c>
      <c r="L2981" t="s">
        <v>28</v>
      </c>
      <c r="M2981" t="s">
        <v>28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23</v>
      </c>
      <c r="T2981">
        <v>0</v>
      </c>
      <c r="V2981">
        <v>63</v>
      </c>
      <c r="W2981">
        <v>115</v>
      </c>
    </row>
    <row r="2982" spans="1:23" x14ac:dyDescent="0.25">
      <c r="A2982" t="s">
        <v>1139</v>
      </c>
      <c r="C2982" t="s">
        <v>26</v>
      </c>
      <c r="E2982">
        <v>30</v>
      </c>
      <c r="F2982">
        <v>57.344284000000002</v>
      </c>
      <c r="G2982">
        <v>0</v>
      </c>
      <c r="H2982">
        <v>0</v>
      </c>
      <c r="I2982" t="s">
        <v>34</v>
      </c>
      <c r="J2982" t="s">
        <v>35</v>
      </c>
      <c r="K2982" t="s">
        <v>28</v>
      </c>
      <c r="L2982" t="s">
        <v>28</v>
      </c>
      <c r="M2982" t="s">
        <v>28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23</v>
      </c>
      <c r="T2982">
        <v>0</v>
      </c>
    </row>
    <row r="2983" spans="1:23" x14ac:dyDescent="0.25">
      <c r="A2983" t="s">
        <v>1139</v>
      </c>
      <c r="C2983" t="s">
        <v>26</v>
      </c>
      <c r="E2983">
        <v>30</v>
      </c>
      <c r="F2983">
        <v>57.344284000000002</v>
      </c>
      <c r="G2983">
        <v>0</v>
      </c>
      <c r="H2983">
        <v>0</v>
      </c>
      <c r="I2983" t="s">
        <v>34</v>
      </c>
      <c r="J2983" t="s">
        <v>35</v>
      </c>
      <c r="K2983" t="s">
        <v>28</v>
      </c>
      <c r="L2983" t="s">
        <v>28</v>
      </c>
      <c r="M2983" t="s">
        <v>28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23</v>
      </c>
      <c r="T2983">
        <v>0</v>
      </c>
      <c r="V2983">
        <v>62</v>
      </c>
      <c r="W2983">
        <v>117</v>
      </c>
    </row>
    <row r="2984" spans="1:23" x14ac:dyDescent="0.25">
      <c r="A2984" t="s">
        <v>804</v>
      </c>
      <c r="C2984" t="s">
        <v>30</v>
      </c>
      <c r="E2984">
        <v>29</v>
      </c>
      <c r="F2984">
        <v>67.709784999999997</v>
      </c>
      <c r="G2984">
        <v>0</v>
      </c>
      <c r="H2984">
        <v>0</v>
      </c>
      <c r="I2984" t="s">
        <v>34</v>
      </c>
      <c r="J2984" t="s">
        <v>28</v>
      </c>
      <c r="K2984" t="s">
        <v>28</v>
      </c>
      <c r="L2984" t="s">
        <v>28</v>
      </c>
      <c r="M2984" t="s">
        <v>28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23</v>
      </c>
      <c r="T2984">
        <v>0</v>
      </c>
      <c r="V2984">
        <v>66</v>
      </c>
      <c r="W2984">
        <v>245</v>
      </c>
    </row>
    <row r="2985" spans="1:23" x14ac:dyDescent="0.25">
      <c r="A2985" t="s">
        <v>804</v>
      </c>
      <c r="C2985" t="s">
        <v>30</v>
      </c>
      <c r="E2985">
        <v>30</v>
      </c>
      <c r="F2985">
        <v>67.709784999999997</v>
      </c>
      <c r="G2985">
        <v>0</v>
      </c>
      <c r="H2985">
        <v>0</v>
      </c>
      <c r="I2985" t="s">
        <v>34</v>
      </c>
      <c r="J2985" t="s">
        <v>28</v>
      </c>
      <c r="K2985" t="s">
        <v>28</v>
      </c>
      <c r="L2985" t="s">
        <v>28</v>
      </c>
      <c r="M2985" t="s">
        <v>28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23</v>
      </c>
      <c r="T2985">
        <v>0</v>
      </c>
      <c r="V2985">
        <v>65</v>
      </c>
      <c r="W2985">
        <v>233</v>
      </c>
    </row>
    <row r="2986" spans="1:23" x14ac:dyDescent="0.25">
      <c r="A2986" t="s">
        <v>804</v>
      </c>
      <c r="C2986" t="s">
        <v>30</v>
      </c>
      <c r="E2986">
        <v>30</v>
      </c>
      <c r="F2986">
        <v>67.709784999999997</v>
      </c>
      <c r="G2986">
        <v>0</v>
      </c>
      <c r="H2986">
        <v>0</v>
      </c>
      <c r="I2986" t="s">
        <v>34</v>
      </c>
      <c r="J2986" t="s">
        <v>28</v>
      </c>
      <c r="K2986" t="s">
        <v>28</v>
      </c>
      <c r="L2986" t="s">
        <v>28</v>
      </c>
      <c r="M2986" t="s">
        <v>28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23</v>
      </c>
      <c r="T2986">
        <v>0</v>
      </c>
      <c r="V2986">
        <v>65</v>
      </c>
      <c r="W2986">
        <v>224</v>
      </c>
    </row>
    <row r="2987" spans="1:23" x14ac:dyDescent="0.25">
      <c r="A2987" t="s">
        <v>804</v>
      </c>
      <c r="C2987" t="s">
        <v>30</v>
      </c>
      <c r="E2987">
        <v>30</v>
      </c>
      <c r="F2987">
        <v>67.709784999999997</v>
      </c>
      <c r="G2987">
        <v>0</v>
      </c>
      <c r="H2987">
        <v>0</v>
      </c>
      <c r="I2987" t="s">
        <v>34</v>
      </c>
      <c r="J2987" t="s">
        <v>28</v>
      </c>
      <c r="K2987" t="s">
        <v>28</v>
      </c>
      <c r="L2987" t="s">
        <v>28</v>
      </c>
      <c r="M2987" t="s">
        <v>28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23</v>
      </c>
      <c r="T2987">
        <v>0</v>
      </c>
      <c r="V2987">
        <v>66</v>
      </c>
      <c r="W2987">
        <v>175</v>
      </c>
    </row>
    <row r="2988" spans="1:23" x14ac:dyDescent="0.25">
      <c r="A2988" t="s">
        <v>804</v>
      </c>
      <c r="C2988" t="s">
        <v>30</v>
      </c>
      <c r="E2988">
        <v>30</v>
      </c>
      <c r="F2988">
        <v>67.709784999999997</v>
      </c>
      <c r="G2988">
        <v>0</v>
      </c>
      <c r="H2988">
        <v>0</v>
      </c>
      <c r="I2988" t="s">
        <v>34</v>
      </c>
      <c r="J2988" t="s">
        <v>28</v>
      </c>
      <c r="K2988" t="s">
        <v>28</v>
      </c>
      <c r="L2988" t="s">
        <v>28</v>
      </c>
      <c r="M2988" t="s">
        <v>28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23</v>
      </c>
      <c r="T2988">
        <v>0</v>
      </c>
      <c r="V2988">
        <v>65</v>
      </c>
      <c r="W2988">
        <v>192</v>
      </c>
    </row>
    <row r="2989" spans="1:23" x14ac:dyDescent="0.25">
      <c r="A2989" t="s">
        <v>804</v>
      </c>
      <c r="C2989" t="s">
        <v>30</v>
      </c>
      <c r="E2989">
        <v>30</v>
      </c>
      <c r="F2989">
        <v>67.709784999999997</v>
      </c>
      <c r="G2989">
        <v>0</v>
      </c>
      <c r="H2989">
        <v>0</v>
      </c>
      <c r="I2989" t="s">
        <v>34</v>
      </c>
      <c r="J2989" t="s">
        <v>28</v>
      </c>
      <c r="K2989" t="s">
        <v>28</v>
      </c>
      <c r="L2989" t="s">
        <v>28</v>
      </c>
      <c r="M2989" t="s">
        <v>28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23</v>
      </c>
      <c r="T2989">
        <v>0</v>
      </c>
      <c r="V2989">
        <v>66</v>
      </c>
      <c r="W2989">
        <v>208</v>
      </c>
    </row>
    <row r="2990" spans="1:23" x14ac:dyDescent="0.25">
      <c r="A2990" t="s">
        <v>804</v>
      </c>
      <c r="C2990" t="s">
        <v>30</v>
      </c>
      <c r="E2990">
        <v>30</v>
      </c>
      <c r="F2990">
        <v>67.709784999999997</v>
      </c>
      <c r="G2990">
        <v>0</v>
      </c>
      <c r="H2990">
        <v>0</v>
      </c>
      <c r="I2990" t="s">
        <v>34</v>
      </c>
      <c r="J2990" t="s">
        <v>28</v>
      </c>
      <c r="K2990" t="s">
        <v>28</v>
      </c>
      <c r="L2990" t="s">
        <v>28</v>
      </c>
      <c r="M2990" t="s">
        <v>28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23</v>
      </c>
      <c r="T2990">
        <v>0</v>
      </c>
    </row>
    <row r="2991" spans="1:23" x14ac:dyDescent="0.25">
      <c r="A2991" t="s">
        <v>448</v>
      </c>
      <c r="C2991" t="s">
        <v>26</v>
      </c>
      <c r="E2991">
        <v>28</v>
      </c>
      <c r="F2991">
        <v>50.182068000000001</v>
      </c>
      <c r="G2991">
        <v>0</v>
      </c>
      <c r="H2991">
        <v>0</v>
      </c>
      <c r="I2991" t="s">
        <v>34</v>
      </c>
      <c r="J2991" t="s">
        <v>35</v>
      </c>
      <c r="K2991" t="s">
        <v>85</v>
      </c>
      <c r="L2991" t="s">
        <v>28</v>
      </c>
      <c r="M2991" t="s">
        <v>28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34</v>
      </c>
      <c r="T2991">
        <v>0</v>
      </c>
      <c r="W2991">
        <v>124</v>
      </c>
    </row>
    <row r="2992" spans="1:23" x14ac:dyDescent="0.25">
      <c r="A2992" t="s">
        <v>448</v>
      </c>
      <c r="C2992" t="s">
        <v>26</v>
      </c>
      <c r="E2992">
        <v>30</v>
      </c>
      <c r="F2992">
        <v>50.182068000000001</v>
      </c>
      <c r="G2992">
        <v>0</v>
      </c>
      <c r="H2992">
        <v>0</v>
      </c>
      <c r="I2992" t="s">
        <v>34</v>
      </c>
      <c r="J2992" t="s">
        <v>28</v>
      </c>
      <c r="K2992" t="s">
        <v>28</v>
      </c>
      <c r="L2992" t="s">
        <v>28</v>
      </c>
      <c r="M2992" t="s">
        <v>28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34</v>
      </c>
      <c r="T2992">
        <v>0</v>
      </c>
      <c r="V2992">
        <v>63</v>
      </c>
      <c r="W2992">
        <v>132</v>
      </c>
    </row>
    <row r="2993" spans="1:23" x14ac:dyDescent="0.25">
      <c r="A2993" t="s">
        <v>448</v>
      </c>
      <c r="C2993" t="s">
        <v>26</v>
      </c>
      <c r="E2993">
        <v>30</v>
      </c>
      <c r="F2993">
        <v>50.182068000000001</v>
      </c>
      <c r="G2993">
        <v>0</v>
      </c>
      <c r="H2993">
        <v>0</v>
      </c>
      <c r="I2993" t="s">
        <v>34</v>
      </c>
      <c r="J2993" t="s">
        <v>41</v>
      </c>
      <c r="K2993" t="s">
        <v>28</v>
      </c>
      <c r="L2993" t="s">
        <v>28</v>
      </c>
      <c r="M2993" t="s">
        <v>28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34</v>
      </c>
      <c r="T2993">
        <v>0</v>
      </c>
      <c r="V2993">
        <v>63</v>
      </c>
      <c r="W2993">
        <v>128</v>
      </c>
    </row>
    <row r="2994" spans="1:23" x14ac:dyDescent="0.25">
      <c r="A2994" t="s">
        <v>448</v>
      </c>
      <c r="C2994" t="s">
        <v>26</v>
      </c>
      <c r="E2994">
        <v>29</v>
      </c>
      <c r="F2994">
        <v>50.182068000000001</v>
      </c>
      <c r="G2994">
        <v>0</v>
      </c>
      <c r="H2994">
        <v>0</v>
      </c>
      <c r="I2994" t="s">
        <v>34</v>
      </c>
      <c r="J2994" t="s">
        <v>35</v>
      </c>
      <c r="K2994" t="s">
        <v>28</v>
      </c>
      <c r="L2994" t="s">
        <v>28</v>
      </c>
      <c r="M2994" t="s">
        <v>28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34</v>
      </c>
      <c r="T2994">
        <v>0</v>
      </c>
      <c r="V2994">
        <v>62</v>
      </c>
      <c r="W2994">
        <v>144</v>
      </c>
    </row>
    <row r="2995" spans="1:23" x14ac:dyDescent="0.25">
      <c r="A2995" t="s">
        <v>448</v>
      </c>
      <c r="C2995" t="s">
        <v>26</v>
      </c>
      <c r="E2995">
        <v>29</v>
      </c>
      <c r="F2995">
        <v>50.182068000000001</v>
      </c>
      <c r="G2995">
        <v>0</v>
      </c>
      <c r="H2995">
        <v>0</v>
      </c>
      <c r="I2995" t="s">
        <v>34</v>
      </c>
      <c r="J2995" t="s">
        <v>28</v>
      </c>
      <c r="K2995" t="s">
        <v>28</v>
      </c>
      <c r="L2995" t="s">
        <v>28</v>
      </c>
      <c r="M2995" t="s">
        <v>28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34</v>
      </c>
      <c r="T2995">
        <v>0</v>
      </c>
      <c r="V2995">
        <v>62</v>
      </c>
      <c r="W2995">
        <v>149</v>
      </c>
    </row>
    <row r="2996" spans="1:23" x14ac:dyDescent="0.25">
      <c r="A2996" t="s">
        <v>713</v>
      </c>
      <c r="C2996" t="s">
        <v>26</v>
      </c>
      <c r="E2996">
        <v>26</v>
      </c>
      <c r="F2996">
        <v>67.619439999999997</v>
      </c>
      <c r="G2996">
        <v>0.5</v>
      </c>
      <c r="H2996">
        <v>0</v>
      </c>
      <c r="I2996" t="s">
        <v>44</v>
      </c>
      <c r="J2996" t="s">
        <v>310</v>
      </c>
      <c r="K2996" t="s">
        <v>41</v>
      </c>
      <c r="L2996" t="s">
        <v>28</v>
      </c>
      <c r="M2996" t="s">
        <v>28</v>
      </c>
      <c r="N2996">
        <v>0.5</v>
      </c>
      <c r="O2996">
        <v>0.5</v>
      </c>
      <c r="P2996">
        <v>1</v>
      </c>
      <c r="Q2996">
        <v>0.5</v>
      </c>
      <c r="R2996">
        <v>0</v>
      </c>
      <c r="S2996">
        <v>34</v>
      </c>
      <c r="T2996">
        <v>2.5</v>
      </c>
      <c r="V2996">
        <v>62</v>
      </c>
      <c r="W2996">
        <v>162</v>
      </c>
    </row>
    <row r="2997" spans="1:23" x14ac:dyDescent="0.25">
      <c r="A2997" t="s">
        <v>713</v>
      </c>
      <c r="C2997" t="s">
        <v>26</v>
      </c>
      <c r="E2997">
        <v>24</v>
      </c>
      <c r="F2997">
        <v>67.619439999999997</v>
      </c>
      <c r="G2997">
        <v>1</v>
      </c>
      <c r="H2997">
        <v>0.5</v>
      </c>
      <c r="I2997" t="s">
        <v>44</v>
      </c>
      <c r="J2997" t="s">
        <v>41</v>
      </c>
      <c r="K2997" t="s">
        <v>28</v>
      </c>
      <c r="L2997" t="s">
        <v>28</v>
      </c>
      <c r="M2997" t="s">
        <v>28</v>
      </c>
      <c r="N2997">
        <v>1</v>
      </c>
      <c r="O2997">
        <v>1</v>
      </c>
      <c r="P2997">
        <v>1</v>
      </c>
      <c r="Q2997">
        <v>1</v>
      </c>
      <c r="R2997">
        <v>0</v>
      </c>
      <c r="S2997">
        <v>34</v>
      </c>
      <c r="T2997">
        <v>4.5</v>
      </c>
      <c r="V2997">
        <v>63</v>
      </c>
      <c r="W2997">
        <v>158</v>
      </c>
    </row>
    <row r="2998" spans="1:23" x14ac:dyDescent="0.25">
      <c r="A2998" t="s">
        <v>713</v>
      </c>
      <c r="C2998" t="s">
        <v>26</v>
      </c>
      <c r="E2998">
        <v>22</v>
      </c>
      <c r="F2998">
        <v>67.619439999999997</v>
      </c>
      <c r="G2998">
        <v>1</v>
      </c>
      <c r="H2998">
        <v>1</v>
      </c>
      <c r="I2998" t="s">
        <v>27</v>
      </c>
      <c r="J2998" t="s">
        <v>41</v>
      </c>
      <c r="K2998" t="s">
        <v>28</v>
      </c>
      <c r="L2998" t="s">
        <v>28</v>
      </c>
      <c r="M2998" t="s">
        <v>28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34</v>
      </c>
      <c r="T2998">
        <v>5</v>
      </c>
      <c r="V2998">
        <v>62</v>
      </c>
      <c r="W2998">
        <v>154</v>
      </c>
    </row>
    <row r="2999" spans="1:23" x14ac:dyDescent="0.25">
      <c r="A2999" t="s">
        <v>713</v>
      </c>
      <c r="C2999" t="s">
        <v>26</v>
      </c>
      <c r="E2999">
        <v>13</v>
      </c>
      <c r="F2999">
        <v>67.619439999999997</v>
      </c>
      <c r="G2999">
        <v>2</v>
      </c>
      <c r="H2999">
        <v>2</v>
      </c>
      <c r="I2999" t="s">
        <v>27</v>
      </c>
      <c r="J2999" t="s">
        <v>349</v>
      </c>
      <c r="K2999" t="s">
        <v>44</v>
      </c>
      <c r="L2999" t="s">
        <v>119</v>
      </c>
      <c r="M2999" t="s">
        <v>41</v>
      </c>
      <c r="N2999">
        <v>2</v>
      </c>
      <c r="O2999">
        <v>2</v>
      </c>
      <c r="P2999">
        <v>2</v>
      </c>
      <c r="Q2999">
        <v>3</v>
      </c>
      <c r="R2999">
        <v>2</v>
      </c>
      <c r="S2999">
        <v>34</v>
      </c>
      <c r="T2999">
        <v>13</v>
      </c>
      <c r="V2999">
        <v>62</v>
      </c>
      <c r="W2999">
        <v>168</v>
      </c>
    </row>
    <row r="3000" spans="1:23" x14ac:dyDescent="0.25">
      <c r="A3000" t="s">
        <v>1004</v>
      </c>
      <c r="C3000" t="s">
        <v>30</v>
      </c>
      <c r="E3000">
        <v>23</v>
      </c>
      <c r="F3000">
        <v>70.132779999999997</v>
      </c>
      <c r="G3000">
        <v>0.5</v>
      </c>
      <c r="H3000">
        <v>1</v>
      </c>
      <c r="I3000" t="s">
        <v>356</v>
      </c>
      <c r="J3000" t="s">
        <v>28</v>
      </c>
      <c r="K3000" t="s">
        <v>28</v>
      </c>
      <c r="L3000" t="s">
        <v>28</v>
      </c>
      <c r="M3000" t="s">
        <v>28</v>
      </c>
      <c r="N3000">
        <v>1</v>
      </c>
      <c r="O3000">
        <v>0.5</v>
      </c>
      <c r="P3000">
        <v>0.5</v>
      </c>
      <c r="Q3000">
        <v>0.5</v>
      </c>
      <c r="R3000">
        <v>0</v>
      </c>
      <c r="S3000">
        <v>33</v>
      </c>
      <c r="T3000">
        <v>3.5</v>
      </c>
      <c r="V3000">
        <v>65</v>
      </c>
      <c r="W3000">
        <v>177</v>
      </c>
    </row>
    <row r="3001" spans="1:23" x14ac:dyDescent="0.25">
      <c r="A3001" t="s">
        <v>1004</v>
      </c>
      <c r="C3001" t="s">
        <v>30</v>
      </c>
      <c r="E3001">
        <v>26</v>
      </c>
      <c r="F3001">
        <v>70.132779999999997</v>
      </c>
      <c r="G3001">
        <v>1</v>
      </c>
      <c r="H3001">
        <v>1</v>
      </c>
      <c r="I3001" t="s">
        <v>441</v>
      </c>
      <c r="J3001" t="s">
        <v>988</v>
      </c>
      <c r="K3001" t="s">
        <v>41</v>
      </c>
      <c r="L3001" t="s">
        <v>28</v>
      </c>
      <c r="M3001" t="s">
        <v>28</v>
      </c>
      <c r="N3001">
        <v>0.5</v>
      </c>
      <c r="O3001">
        <v>1</v>
      </c>
      <c r="P3001">
        <v>1</v>
      </c>
      <c r="Q3001">
        <v>1</v>
      </c>
      <c r="R3001">
        <v>1</v>
      </c>
      <c r="S3001">
        <v>33</v>
      </c>
      <c r="T3001">
        <v>5.5</v>
      </c>
      <c r="V3001">
        <v>65</v>
      </c>
      <c r="W3001">
        <v>169</v>
      </c>
    </row>
    <row r="3002" spans="1:23" x14ac:dyDescent="0.25">
      <c r="A3002" t="s">
        <v>1004</v>
      </c>
      <c r="C3002" t="s">
        <v>30</v>
      </c>
      <c r="E3002">
        <v>24</v>
      </c>
      <c r="F3002">
        <v>70.132779999999997</v>
      </c>
      <c r="G3002">
        <v>1</v>
      </c>
      <c r="H3002">
        <v>1</v>
      </c>
      <c r="I3002" t="s">
        <v>40</v>
      </c>
      <c r="J3002" t="s">
        <v>411</v>
      </c>
      <c r="K3002" t="s">
        <v>35</v>
      </c>
      <c r="L3002" t="s">
        <v>28</v>
      </c>
      <c r="M3002" t="s">
        <v>28</v>
      </c>
      <c r="N3002">
        <v>2</v>
      </c>
      <c r="O3002">
        <v>1</v>
      </c>
      <c r="P3002">
        <v>1</v>
      </c>
      <c r="Q3002">
        <v>1</v>
      </c>
      <c r="R3002">
        <v>1</v>
      </c>
      <c r="S3002">
        <v>33</v>
      </c>
      <c r="T3002">
        <v>7</v>
      </c>
      <c r="V3002">
        <v>66</v>
      </c>
      <c r="W3002">
        <v>175</v>
      </c>
    </row>
    <row r="3003" spans="1:23" x14ac:dyDescent="0.25">
      <c r="A3003" t="s">
        <v>1004</v>
      </c>
      <c r="C3003" t="s">
        <v>30</v>
      </c>
      <c r="E3003">
        <v>15</v>
      </c>
      <c r="F3003">
        <v>70.132779999999997</v>
      </c>
      <c r="G3003">
        <v>2</v>
      </c>
      <c r="H3003">
        <v>2</v>
      </c>
      <c r="I3003" t="s">
        <v>40</v>
      </c>
      <c r="J3003" t="s">
        <v>411</v>
      </c>
      <c r="K3003" t="s">
        <v>35</v>
      </c>
      <c r="L3003" t="s">
        <v>28</v>
      </c>
      <c r="M3003" t="s">
        <v>28</v>
      </c>
      <c r="N3003">
        <v>2</v>
      </c>
      <c r="O3003">
        <v>2</v>
      </c>
      <c r="P3003">
        <v>2</v>
      </c>
      <c r="Q3003">
        <v>1</v>
      </c>
      <c r="R3003">
        <v>3</v>
      </c>
      <c r="S3003">
        <v>33</v>
      </c>
      <c r="T3003">
        <v>12</v>
      </c>
      <c r="V3003">
        <v>65</v>
      </c>
      <c r="W3003">
        <v>176</v>
      </c>
    </row>
    <row r="3004" spans="1:23" x14ac:dyDescent="0.25">
      <c r="A3004" t="s">
        <v>546</v>
      </c>
      <c r="C3004" t="s">
        <v>30</v>
      </c>
      <c r="E3004">
        <v>29</v>
      </c>
      <c r="F3004">
        <v>73.883644000000004</v>
      </c>
      <c r="G3004">
        <v>0</v>
      </c>
      <c r="H3004">
        <v>0</v>
      </c>
      <c r="I3004" t="s">
        <v>34</v>
      </c>
      <c r="J3004" t="s">
        <v>28</v>
      </c>
      <c r="K3004" t="s">
        <v>28</v>
      </c>
      <c r="L3004" t="s">
        <v>28</v>
      </c>
      <c r="M3004" t="s">
        <v>28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34</v>
      </c>
      <c r="T3004">
        <v>0</v>
      </c>
      <c r="V3004">
        <v>70</v>
      </c>
      <c r="W3004">
        <v>192</v>
      </c>
    </row>
    <row r="3005" spans="1:23" x14ac:dyDescent="0.25">
      <c r="A3005" t="s">
        <v>546</v>
      </c>
      <c r="C3005" t="s">
        <v>30</v>
      </c>
      <c r="E3005">
        <v>29</v>
      </c>
      <c r="F3005">
        <v>73.883644000000004</v>
      </c>
      <c r="G3005">
        <v>0</v>
      </c>
      <c r="H3005">
        <v>0</v>
      </c>
      <c r="I3005" t="s">
        <v>34</v>
      </c>
      <c r="J3005" t="s">
        <v>28</v>
      </c>
      <c r="K3005" t="s">
        <v>28</v>
      </c>
      <c r="L3005" t="s">
        <v>28</v>
      </c>
      <c r="M3005" t="s">
        <v>28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34</v>
      </c>
      <c r="T3005">
        <v>0</v>
      </c>
      <c r="V3005">
        <v>70</v>
      </c>
      <c r="W3005">
        <v>193</v>
      </c>
    </row>
    <row r="3006" spans="1:23" x14ac:dyDescent="0.25">
      <c r="A3006" t="s">
        <v>546</v>
      </c>
      <c r="C3006" t="s">
        <v>30</v>
      </c>
      <c r="E3006">
        <v>29</v>
      </c>
      <c r="F3006">
        <v>73.883644000000004</v>
      </c>
      <c r="G3006">
        <v>0</v>
      </c>
      <c r="H3006">
        <v>0</v>
      </c>
      <c r="I3006" t="s">
        <v>34</v>
      </c>
      <c r="J3006" t="s">
        <v>28</v>
      </c>
      <c r="K3006" t="s">
        <v>28</v>
      </c>
      <c r="L3006" t="s">
        <v>28</v>
      </c>
      <c r="M3006" t="s">
        <v>28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34</v>
      </c>
      <c r="T3006">
        <v>0</v>
      </c>
    </row>
    <row r="3007" spans="1:23" x14ac:dyDescent="0.25">
      <c r="A3007" t="s">
        <v>994</v>
      </c>
      <c r="C3007" t="s">
        <v>30</v>
      </c>
      <c r="E3007">
        <v>29</v>
      </c>
      <c r="F3007">
        <v>80.400000000000006</v>
      </c>
      <c r="G3007">
        <v>0</v>
      </c>
      <c r="H3007">
        <v>0</v>
      </c>
      <c r="I3007" t="s">
        <v>213</v>
      </c>
      <c r="J3007" t="s">
        <v>28</v>
      </c>
      <c r="K3007" t="s">
        <v>28</v>
      </c>
      <c r="L3007" t="s">
        <v>28</v>
      </c>
      <c r="M3007" t="s">
        <v>28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33</v>
      </c>
      <c r="T3007">
        <v>0</v>
      </c>
    </row>
    <row r="3008" spans="1:23" x14ac:dyDescent="0.25">
      <c r="A3008" t="s">
        <v>994</v>
      </c>
      <c r="C3008" t="s">
        <v>30</v>
      </c>
      <c r="E3008">
        <v>27</v>
      </c>
      <c r="F3008">
        <v>80.400000000000006</v>
      </c>
      <c r="G3008">
        <v>0.5</v>
      </c>
      <c r="H3008">
        <v>0.5</v>
      </c>
      <c r="I3008" t="s">
        <v>289</v>
      </c>
      <c r="J3008" t="s">
        <v>28</v>
      </c>
      <c r="K3008" t="s">
        <v>28</v>
      </c>
      <c r="L3008" t="s">
        <v>28</v>
      </c>
      <c r="M3008" t="s">
        <v>28</v>
      </c>
      <c r="N3008">
        <v>0</v>
      </c>
      <c r="O3008">
        <v>0.5</v>
      </c>
      <c r="P3008">
        <v>0.5</v>
      </c>
      <c r="Q3008">
        <v>0</v>
      </c>
      <c r="R3008">
        <v>0</v>
      </c>
      <c r="S3008">
        <v>33</v>
      </c>
      <c r="T3008">
        <v>1.5</v>
      </c>
    </row>
    <row r="3009" spans="1:23" x14ac:dyDescent="0.25">
      <c r="A3009" t="s">
        <v>374</v>
      </c>
      <c r="C3009" t="s">
        <v>30</v>
      </c>
      <c r="E3009">
        <v>28</v>
      </c>
      <c r="F3009">
        <v>86.151949999999999</v>
      </c>
      <c r="G3009">
        <v>0</v>
      </c>
      <c r="H3009">
        <v>0</v>
      </c>
      <c r="I3009" t="s">
        <v>34</v>
      </c>
      <c r="J3009" t="s">
        <v>35</v>
      </c>
      <c r="K3009" t="s">
        <v>28</v>
      </c>
      <c r="L3009" t="s">
        <v>28</v>
      </c>
      <c r="M3009" t="s">
        <v>28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34</v>
      </c>
      <c r="T3009">
        <v>0</v>
      </c>
      <c r="V3009">
        <v>70</v>
      </c>
      <c r="W3009">
        <v>172</v>
      </c>
    </row>
    <row r="3010" spans="1:23" x14ac:dyDescent="0.25">
      <c r="A3010" t="s">
        <v>374</v>
      </c>
      <c r="C3010" t="s">
        <v>30</v>
      </c>
      <c r="E3010">
        <v>28</v>
      </c>
      <c r="F3010">
        <v>86.151949999999999</v>
      </c>
      <c r="G3010">
        <v>0</v>
      </c>
      <c r="H3010">
        <v>0</v>
      </c>
      <c r="I3010" t="s">
        <v>34</v>
      </c>
      <c r="J3010" t="s">
        <v>28</v>
      </c>
      <c r="K3010" t="s">
        <v>28</v>
      </c>
      <c r="L3010" t="s">
        <v>28</v>
      </c>
      <c r="M3010" t="s">
        <v>28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34</v>
      </c>
      <c r="T3010">
        <v>0</v>
      </c>
      <c r="V3010">
        <v>70</v>
      </c>
      <c r="W3010">
        <v>160</v>
      </c>
    </row>
    <row r="3011" spans="1:23" x14ac:dyDescent="0.25">
      <c r="A3011" t="s">
        <v>374</v>
      </c>
      <c r="C3011" t="s">
        <v>30</v>
      </c>
      <c r="E3011">
        <v>30</v>
      </c>
      <c r="F3011">
        <v>86.151949999999999</v>
      </c>
      <c r="G3011">
        <v>0</v>
      </c>
      <c r="H3011">
        <v>0</v>
      </c>
      <c r="I3011" t="s">
        <v>34</v>
      </c>
      <c r="J3011" t="s">
        <v>28</v>
      </c>
      <c r="K3011" t="s">
        <v>28</v>
      </c>
      <c r="L3011" t="s">
        <v>28</v>
      </c>
      <c r="M3011" t="s">
        <v>28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34</v>
      </c>
      <c r="T3011">
        <v>0</v>
      </c>
      <c r="V3011">
        <v>69</v>
      </c>
      <c r="W3011">
        <v>170</v>
      </c>
    </row>
    <row r="3012" spans="1:23" x14ac:dyDescent="0.25">
      <c r="A3012" t="s">
        <v>374</v>
      </c>
      <c r="C3012" t="s">
        <v>30</v>
      </c>
      <c r="E3012">
        <v>27</v>
      </c>
      <c r="F3012">
        <v>86.151949999999999</v>
      </c>
      <c r="G3012">
        <v>0</v>
      </c>
      <c r="H3012">
        <v>0</v>
      </c>
      <c r="I3012" t="s">
        <v>34</v>
      </c>
      <c r="J3012" t="s">
        <v>41</v>
      </c>
      <c r="K3012" t="s">
        <v>36</v>
      </c>
      <c r="L3012" t="s">
        <v>80</v>
      </c>
      <c r="M3012" t="s">
        <v>28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34</v>
      </c>
      <c r="T3012">
        <v>0</v>
      </c>
      <c r="V3012">
        <v>70</v>
      </c>
      <c r="W3012">
        <v>172</v>
      </c>
    </row>
    <row r="3013" spans="1:23" x14ac:dyDescent="0.25">
      <c r="A3013" t="s">
        <v>700</v>
      </c>
      <c r="C3013" t="s">
        <v>26</v>
      </c>
      <c r="E3013">
        <v>30</v>
      </c>
      <c r="F3013">
        <v>64.134155000000007</v>
      </c>
      <c r="G3013">
        <v>0</v>
      </c>
      <c r="H3013">
        <v>0</v>
      </c>
      <c r="I3013" t="s">
        <v>34</v>
      </c>
      <c r="J3013" t="s">
        <v>28</v>
      </c>
      <c r="K3013" t="s">
        <v>28</v>
      </c>
      <c r="L3013" t="s">
        <v>28</v>
      </c>
      <c r="M3013" t="s">
        <v>28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34</v>
      </c>
      <c r="T3013">
        <v>0</v>
      </c>
      <c r="W3013">
        <v>161</v>
      </c>
    </row>
    <row r="3014" spans="1:23" x14ac:dyDescent="0.25">
      <c r="A3014" t="s">
        <v>700</v>
      </c>
      <c r="C3014" t="s">
        <v>26</v>
      </c>
      <c r="F3014">
        <v>64.134155000000007</v>
      </c>
      <c r="G3014">
        <v>0</v>
      </c>
      <c r="H3014">
        <v>0</v>
      </c>
      <c r="I3014" t="s">
        <v>34</v>
      </c>
      <c r="J3014" t="s">
        <v>28</v>
      </c>
      <c r="K3014" t="s">
        <v>28</v>
      </c>
      <c r="L3014" t="s">
        <v>28</v>
      </c>
      <c r="M3014" t="s">
        <v>28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34</v>
      </c>
      <c r="T3014">
        <v>0</v>
      </c>
    </row>
    <row r="3015" spans="1:23" x14ac:dyDescent="0.25">
      <c r="A3015" t="s">
        <v>700</v>
      </c>
      <c r="C3015" t="s">
        <v>26</v>
      </c>
      <c r="E3015">
        <v>30</v>
      </c>
      <c r="F3015">
        <v>64.134155000000007</v>
      </c>
      <c r="G3015">
        <v>0</v>
      </c>
      <c r="H3015">
        <v>0</v>
      </c>
      <c r="I3015" t="s">
        <v>34</v>
      </c>
      <c r="J3015" t="s">
        <v>28</v>
      </c>
      <c r="K3015" t="s">
        <v>28</v>
      </c>
      <c r="L3015" t="s">
        <v>28</v>
      </c>
      <c r="M3015" t="s">
        <v>28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34</v>
      </c>
      <c r="T3015">
        <v>0</v>
      </c>
      <c r="W3015">
        <v>162</v>
      </c>
    </row>
    <row r="3016" spans="1:23" x14ac:dyDescent="0.25">
      <c r="A3016" t="s">
        <v>700</v>
      </c>
      <c r="C3016" t="s">
        <v>26</v>
      </c>
      <c r="E3016">
        <v>30</v>
      </c>
      <c r="F3016">
        <v>64.134155000000007</v>
      </c>
      <c r="G3016">
        <v>0</v>
      </c>
      <c r="H3016">
        <v>0</v>
      </c>
      <c r="I3016" t="s">
        <v>34</v>
      </c>
      <c r="J3016" t="s">
        <v>28</v>
      </c>
      <c r="K3016" t="s">
        <v>28</v>
      </c>
      <c r="L3016" t="s">
        <v>28</v>
      </c>
      <c r="M3016" t="s">
        <v>28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34</v>
      </c>
      <c r="T3016">
        <v>0</v>
      </c>
      <c r="W3016">
        <v>147</v>
      </c>
    </row>
    <row r="3017" spans="1:23" x14ac:dyDescent="0.25">
      <c r="A3017" t="s">
        <v>700</v>
      </c>
      <c r="C3017" t="s">
        <v>26</v>
      </c>
      <c r="E3017">
        <v>29</v>
      </c>
      <c r="F3017">
        <v>64.134155000000007</v>
      </c>
      <c r="G3017">
        <v>0</v>
      </c>
      <c r="H3017">
        <v>0</v>
      </c>
      <c r="I3017" t="s">
        <v>34</v>
      </c>
      <c r="J3017" t="s">
        <v>41</v>
      </c>
      <c r="K3017" t="s">
        <v>28</v>
      </c>
      <c r="L3017" t="s">
        <v>28</v>
      </c>
      <c r="M3017" t="s">
        <v>28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34</v>
      </c>
      <c r="T3017">
        <v>0</v>
      </c>
      <c r="V3017">
        <v>63</v>
      </c>
      <c r="W3017">
        <v>140</v>
      </c>
    </row>
    <row r="3018" spans="1:23" x14ac:dyDescent="0.25">
      <c r="A3018" t="s">
        <v>700</v>
      </c>
      <c r="C3018" t="s">
        <v>26</v>
      </c>
      <c r="E3018">
        <v>30</v>
      </c>
      <c r="F3018">
        <v>64.134155000000007</v>
      </c>
      <c r="G3018">
        <v>0</v>
      </c>
      <c r="H3018">
        <v>0</v>
      </c>
      <c r="I3018" t="s">
        <v>34</v>
      </c>
      <c r="J3018" t="s">
        <v>41</v>
      </c>
      <c r="K3018" t="s">
        <v>28</v>
      </c>
      <c r="L3018" t="s">
        <v>28</v>
      </c>
      <c r="M3018" t="s">
        <v>28</v>
      </c>
      <c r="N3018">
        <v>0.5</v>
      </c>
      <c r="O3018">
        <v>0</v>
      </c>
      <c r="P3018">
        <v>0</v>
      </c>
      <c r="Q3018">
        <v>0</v>
      </c>
      <c r="R3018">
        <v>0</v>
      </c>
      <c r="S3018">
        <v>34</v>
      </c>
      <c r="T3018">
        <v>0.5</v>
      </c>
      <c r="V3018">
        <v>63</v>
      </c>
      <c r="W3018">
        <v>143</v>
      </c>
    </row>
    <row r="3019" spans="1:23" x14ac:dyDescent="0.25">
      <c r="A3019" t="s">
        <v>700</v>
      </c>
      <c r="C3019" t="s">
        <v>26</v>
      </c>
      <c r="E3019">
        <v>29</v>
      </c>
      <c r="F3019">
        <v>64.134155000000007</v>
      </c>
      <c r="G3019">
        <v>0.5</v>
      </c>
      <c r="H3019">
        <v>0</v>
      </c>
      <c r="I3019" t="s">
        <v>27</v>
      </c>
      <c r="J3019" t="s">
        <v>28</v>
      </c>
      <c r="K3019" t="s">
        <v>28</v>
      </c>
      <c r="L3019" t="s">
        <v>28</v>
      </c>
      <c r="M3019" t="s">
        <v>28</v>
      </c>
      <c r="N3019">
        <v>0.5</v>
      </c>
      <c r="O3019">
        <v>0</v>
      </c>
      <c r="P3019">
        <v>0.5</v>
      </c>
      <c r="Q3019">
        <v>0.5</v>
      </c>
      <c r="R3019">
        <v>0</v>
      </c>
      <c r="S3019">
        <v>34</v>
      </c>
      <c r="T3019">
        <v>1.5</v>
      </c>
      <c r="V3019">
        <v>63</v>
      </c>
      <c r="W3019">
        <v>144</v>
      </c>
    </row>
    <row r="3020" spans="1:23" x14ac:dyDescent="0.25">
      <c r="A3020" t="s">
        <v>700</v>
      </c>
      <c r="C3020" t="s">
        <v>26</v>
      </c>
      <c r="E3020">
        <v>27</v>
      </c>
      <c r="F3020">
        <v>64.134155000000007</v>
      </c>
      <c r="G3020">
        <v>0.5</v>
      </c>
      <c r="H3020">
        <v>0</v>
      </c>
      <c r="I3020" t="s">
        <v>52</v>
      </c>
      <c r="J3020" t="s">
        <v>28</v>
      </c>
      <c r="K3020" t="s">
        <v>28</v>
      </c>
      <c r="L3020" t="s">
        <v>28</v>
      </c>
      <c r="M3020" t="s">
        <v>28</v>
      </c>
      <c r="N3020">
        <v>0.5</v>
      </c>
      <c r="O3020">
        <v>0</v>
      </c>
      <c r="P3020">
        <v>0.5</v>
      </c>
      <c r="Q3020">
        <v>0</v>
      </c>
      <c r="R3020">
        <v>0</v>
      </c>
      <c r="S3020">
        <v>34</v>
      </c>
      <c r="T3020">
        <v>1</v>
      </c>
      <c r="V3020">
        <v>62</v>
      </c>
      <c r="W3020">
        <v>141</v>
      </c>
    </row>
    <row r="3021" spans="1:23" x14ac:dyDescent="0.25">
      <c r="A3021" t="s">
        <v>700</v>
      </c>
      <c r="C3021" t="s">
        <v>26</v>
      </c>
      <c r="E3021">
        <v>26</v>
      </c>
      <c r="F3021">
        <v>64.134155000000007</v>
      </c>
      <c r="G3021">
        <v>0.5</v>
      </c>
      <c r="H3021">
        <v>0.5</v>
      </c>
      <c r="I3021" t="s">
        <v>470</v>
      </c>
      <c r="J3021" t="s">
        <v>28</v>
      </c>
      <c r="K3021" t="s">
        <v>28</v>
      </c>
      <c r="L3021" t="s">
        <v>28</v>
      </c>
      <c r="M3021" t="s">
        <v>28</v>
      </c>
      <c r="N3021">
        <v>0.5</v>
      </c>
      <c r="O3021">
        <v>0.5</v>
      </c>
      <c r="P3021">
        <v>0.5</v>
      </c>
      <c r="Q3021">
        <v>0.5</v>
      </c>
      <c r="R3021">
        <v>0</v>
      </c>
      <c r="S3021">
        <v>34</v>
      </c>
      <c r="T3021">
        <v>2.5</v>
      </c>
      <c r="V3021">
        <v>62</v>
      </c>
      <c r="W3021">
        <v>122</v>
      </c>
    </row>
    <row r="3022" spans="1:23" x14ac:dyDescent="0.25">
      <c r="A3022" t="s">
        <v>700</v>
      </c>
      <c r="C3022" t="s">
        <v>26</v>
      </c>
      <c r="E3022">
        <v>29</v>
      </c>
      <c r="F3022">
        <v>64.134155000000007</v>
      </c>
      <c r="G3022">
        <v>1</v>
      </c>
      <c r="H3022">
        <v>0.5</v>
      </c>
      <c r="I3022" t="s">
        <v>27</v>
      </c>
      <c r="J3022" t="s">
        <v>28</v>
      </c>
      <c r="K3022" t="s">
        <v>28</v>
      </c>
      <c r="L3022" t="s">
        <v>28</v>
      </c>
      <c r="M3022" t="s">
        <v>28</v>
      </c>
      <c r="N3022">
        <v>1</v>
      </c>
      <c r="O3022">
        <v>1</v>
      </c>
      <c r="P3022">
        <v>1</v>
      </c>
      <c r="Q3022">
        <v>1</v>
      </c>
      <c r="R3022">
        <v>0</v>
      </c>
      <c r="S3022">
        <v>34</v>
      </c>
      <c r="T3022">
        <v>4.5</v>
      </c>
      <c r="V3022">
        <v>62</v>
      </c>
      <c r="W3022">
        <v>123</v>
      </c>
    </row>
    <row r="3023" spans="1:23" x14ac:dyDescent="0.25">
      <c r="A3023" t="s">
        <v>700</v>
      </c>
      <c r="C3023" t="s">
        <v>26</v>
      </c>
      <c r="E3023">
        <v>23</v>
      </c>
      <c r="F3023">
        <v>64.134155000000007</v>
      </c>
      <c r="G3023">
        <v>1</v>
      </c>
      <c r="H3023">
        <v>2</v>
      </c>
      <c r="I3023" t="s">
        <v>27</v>
      </c>
      <c r="J3023" t="s">
        <v>28</v>
      </c>
      <c r="K3023" t="s">
        <v>28</v>
      </c>
      <c r="L3023" t="s">
        <v>28</v>
      </c>
      <c r="M3023" t="s">
        <v>28</v>
      </c>
      <c r="N3023">
        <v>2</v>
      </c>
      <c r="O3023">
        <v>1</v>
      </c>
      <c r="P3023">
        <v>1</v>
      </c>
      <c r="Q3023">
        <v>1</v>
      </c>
      <c r="R3023">
        <v>1</v>
      </c>
      <c r="S3023">
        <v>34</v>
      </c>
      <c r="T3023">
        <v>8</v>
      </c>
      <c r="V3023">
        <v>62</v>
      </c>
      <c r="W3023">
        <v>124</v>
      </c>
    </row>
    <row r="3024" spans="1:23" x14ac:dyDescent="0.25">
      <c r="A3024" t="s">
        <v>700</v>
      </c>
      <c r="C3024" t="s">
        <v>26</v>
      </c>
      <c r="E3024">
        <v>22</v>
      </c>
      <c r="F3024">
        <v>64.134155000000007</v>
      </c>
      <c r="G3024">
        <v>1</v>
      </c>
      <c r="H3024">
        <v>2</v>
      </c>
      <c r="I3024" t="s">
        <v>27</v>
      </c>
      <c r="J3024" t="s">
        <v>28</v>
      </c>
      <c r="K3024" t="s">
        <v>28</v>
      </c>
      <c r="L3024" t="s">
        <v>28</v>
      </c>
      <c r="M3024" t="s">
        <v>28</v>
      </c>
      <c r="N3024">
        <v>2</v>
      </c>
      <c r="O3024">
        <v>1</v>
      </c>
      <c r="P3024">
        <v>1</v>
      </c>
      <c r="Q3024">
        <v>1</v>
      </c>
      <c r="R3024">
        <v>1</v>
      </c>
      <c r="S3024">
        <v>34</v>
      </c>
      <c r="T3024">
        <v>8</v>
      </c>
      <c r="V3024">
        <v>63</v>
      </c>
      <c r="W3024">
        <v>122</v>
      </c>
    </row>
    <row r="3025" spans="1:23" x14ac:dyDescent="0.25">
      <c r="A3025" t="s">
        <v>700</v>
      </c>
      <c r="C3025" t="s">
        <v>26</v>
      </c>
      <c r="E3025">
        <v>17</v>
      </c>
      <c r="F3025">
        <v>64.134155000000007</v>
      </c>
      <c r="G3025">
        <v>2</v>
      </c>
      <c r="H3025">
        <v>2</v>
      </c>
      <c r="I3025" t="s">
        <v>27</v>
      </c>
      <c r="J3025" t="s">
        <v>28</v>
      </c>
      <c r="K3025" t="s">
        <v>28</v>
      </c>
      <c r="L3025" t="s">
        <v>28</v>
      </c>
      <c r="M3025" t="s">
        <v>28</v>
      </c>
      <c r="N3025">
        <v>2</v>
      </c>
      <c r="O3025">
        <v>2</v>
      </c>
      <c r="P3025">
        <v>2</v>
      </c>
      <c r="Q3025">
        <v>2</v>
      </c>
      <c r="R3025">
        <v>1</v>
      </c>
      <c r="S3025">
        <v>34</v>
      </c>
      <c r="T3025">
        <v>11</v>
      </c>
      <c r="V3025">
        <v>62</v>
      </c>
      <c r="W3025">
        <v>127</v>
      </c>
    </row>
    <row r="3026" spans="1:23" x14ac:dyDescent="0.25">
      <c r="A3026" t="s">
        <v>264</v>
      </c>
      <c r="C3026" t="s">
        <v>26</v>
      </c>
      <c r="E3026">
        <v>29</v>
      </c>
      <c r="F3026">
        <v>47.101985999999997</v>
      </c>
      <c r="G3026">
        <v>0</v>
      </c>
      <c r="H3026">
        <v>0</v>
      </c>
      <c r="I3026" t="s">
        <v>34</v>
      </c>
      <c r="J3026" t="s">
        <v>28</v>
      </c>
      <c r="K3026" t="s">
        <v>28</v>
      </c>
      <c r="L3026" t="s">
        <v>28</v>
      </c>
      <c r="M3026" t="s">
        <v>28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33</v>
      </c>
      <c r="T3026">
        <v>0</v>
      </c>
      <c r="W3026">
        <v>267</v>
      </c>
    </row>
    <row r="3027" spans="1:23" x14ac:dyDescent="0.25">
      <c r="A3027" t="s">
        <v>264</v>
      </c>
      <c r="C3027" t="s">
        <v>26</v>
      </c>
      <c r="E3027">
        <v>29</v>
      </c>
      <c r="F3027">
        <v>47.101985999999997</v>
      </c>
      <c r="G3027">
        <v>0</v>
      </c>
      <c r="H3027">
        <v>0</v>
      </c>
      <c r="I3027" t="s">
        <v>34</v>
      </c>
      <c r="J3027" t="s">
        <v>41</v>
      </c>
      <c r="K3027" t="s">
        <v>28</v>
      </c>
      <c r="L3027" t="s">
        <v>28</v>
      </c>
      <c r="M3027" t="s">
        <v>28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33</v>
      </c>
      <c r="T3027">
        <v>0</v>
      </c>
      <c r="V3027">
        <v>68</v>
      </c>
      <c r="W3027">
        <v>231</v>
      </c>
    </row>
    <row r="3028" spans="1:23" x14ac:dyDescent="0.25">
      <c r="A3028" t="s">
        <v>264</v>
      </c>
      <c r="C3028" t="s">
        <v>26</v>
      </c>
      <c r="E3028">
        <v>30</v>
      </c>
      <c r="F3028">
        <v>47.101985999999997</v>
      </c>
      <c r="G3028">
        <v>0</v>
      </c>
      <c r="H3028">
        <v>0</v>
      </c>
      <c r="I3028" t="s">
        <v>34</v>
      </c>
      <c r="J3028" t="s">
        <v>28</v>
      </c>
      <c r="K3028" t="s">
        <v>28</v>
      </c>
      <c r="L3028" t="s">
        <v>28</v>
      </c>
      <c r="M3028" t="s">
        <v>28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33</v>
      </c>
      <c r="T3028">
        <v>0</v>
      </c>
      <c r="V3028">
        <v>68</v>
      </c>
      <c r="W3028">
        <v>205</v>
      </c>
    </row>
    <row r="3029" spans="1:23" x14ac:dyDescent="0.25">
      <c r="A3029" t="s">
        <v>264</v>
      </c>
      <c r="C3029" t="s">
        <v>26</v>
      </c>
      <c r="E3029">
        <v>29</v>
      </c>
      <c r="F3029">
        <v>47.101985999999997</v>
      </c>
      <c r="G3029">
        <v>0</v>
      </c>
      <c r="H3029">
        <v>0</v>
      </c>
      <c r="I3029" t="s">
        <v>34</v>
      </c>
      <c r="J3029" t="s">
        <v>41</v>
      </c>
      <c r="K3029" t="s">
        <v>38</v>
      </c>
      <c r="L3029" t="s">
        <v>42</v>
      </c>
      <c r="M3029" t="s">
        <v>28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33</v>
      </c>
      <c r="T3029">
        <v>0</v>
      </c>
      <c r="V3029">
        <v>68</v>
      </c>
      <c r="W3029">
        <v>192</v>
      </c>
    </row>
    <row r="3030" spans="1:23" x14ac:dyDescent="0.25">
      <c r="A3030" t="s">
        <v>462</v>
      </c>
      <c r="C3030" t="s">
        <v>26</v>
      </c>
      <c r="E3030">
        <v>29</v>
      </c>
      <c r="F3030">
        <v>74.47775</v>
      </c>
      <c r="G3030">
        <v>0</v>
      </c>
      <c r="H3030">
        <v>0</v>
      </c>
      <c r="I3030" t="s">
        <v>34</v>
      </c>
      <c r="J3030" t="s">
        <v>28</v>
      </c>
      <c r="K3030" t="s">
        <v>28</v>
      </c>
      <c r="L3030" t="s">
        <v>28</v>
      </c>
      <c r="M3030" t="s">
        <v>28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34</v>
      </c>
      <c r="T3030">
        <v>0</v>
      </c>
      <c r="V3030">
        <v>60</v>
      </c>
      <c r="W3030">
        <v>98</v>
      </c>
    </row>
    <row r="3031" spans="1:23" x14ac:dyDescent="0.25">
      <c r="A3031" t="s">
        <v>462</v>
      </c>
      <c r="C3031" t="s">
        <v>26</v>
      </c>
      <c r="E3031">
        <v>30</v>
      </c>
      <c r="F3031">
        <v>74.47775</v>
      </c>
      <c r="G3031">
        <v>0</v>
      </c>
      <c r="H3031">
        <v>0</v>
      </c>
      <c r="I3031" t="s">
        <v>34</v>
      </c>
      <c r="J3031" t="s">
        <v>28</v>
      </c>
      <c r="K3031" t="s">
        <v>28</v>
      </c>
      <c r="L3031" t="s">
        <v>28</v>
      </c>
      <c r="M3031" t="s">
        <v>28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34</v>
      </c>
      <c r="T3031">
        <v>0</v>
      </c>
      <c r="V3031">
        <v>60</v>
      </c>
      <c r="W3031">
        <v>98</v>
      </c>
    </row>
    <row r="3032" spans="1:23" x14ac:dyDescent="0.25">
      <c r="A3032" t="s">
        <v>462</v>
      </c>
      <c r="C3032" t="s">
        <v>26</v>
      </c>
      <c r="E3032">
        <v>30</v>
      </c>
      <c r="F3032">
        <v>74.47775</v>
      </c>
      <c r="G3032">
        <v>0</v>
      </c>
      <c r="H3032">
        <v>0</v>
      </c>
      <c r="I3032" t="s">
        <v>34</v>
      </c>
      <c r="J3032" t="s">
        <v>28</v>
      </c>
      <c r="K3032" t="s">
        <v>28</v>
      </c>
      <c r="L3032" t="s">
        <v>28</v>
      </c>
      <c r="M3032" t="s">
        <v>28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34</v>
      </c>
      <c r="T3032">
        <v>0</v>
      </c>
      <c r="V3032">
        <v>59</v>
      </c>
      <c r="W3032">
        <v>99</v>
      </c>
    </row>
    <row r="3033" spans="1:23" x14ac:dyDescent="0.25">
      <c r="A3033" t="s">
        <v>462</v>
      </c>
      <c r="C3033" t="s">
        <v>26</v>
      </c>
      <c r="E3033">
        <v>29</v>
      </c>
      <c r="F3033">
        <v>74.47775</v>
      </c>
      <c r="G3033">
        <v>0</v>
      </c>
      <c r="H3033">
        <v>0</v>
      </c>
      <c r="I3033" t="s">
        <v>34</v>
      </c>
      <c r="J3033" t="s">
        <v>28</v>
      </c>
      <c r="K3033" t="s">
        <v>28</v>
      </c>
      <c r="L3033" t="s">
        <v>28</v>
      </c>
      <c r="M3033" t="s">
        <v>28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34</v>
      </c>
      <c r="T3033">
        <v>0</v>
      </c>
      <c r="V3033">
        <v>59</v>
      </c>
      <c r="W3033">
        <v>93</v>
      </c>
    </row>
    <row r="3034" spans="1:23" x14ac:dyDescent="0.25">
      <c r="A3034" t="s">
        <v>462</v>
      </c>
      <c r="C3034" t="s">
        <v>26</v>
      </c>
      <c r="E3034">
        <v>29</v>
      </c>
      <c r="F3034">
        <v>74.47775</v>
      </c>
      <c r="G3034">
        <v>0</v>
      </c>
      <c r="H3034">
        <v>0</v>
      </c>
      <c r="I3034" t="s">
        <v>34</v>
      </c>
      <c r="J3034" t="s">
        <v>28</v>
      </c>
      <c r="K3034" t="s">
        <v>28</v>
      </c>
      <c r="L3034" t="s">
        <v>28</v>
      </c>
      <c r="M3034" t="s">
        <v>28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34</v>
      </c>
      <c r="T3034">
        <v>0</v>
      </c>
      <c r="V3034">
        <v>59</v>
      </c>
      <c r="W3034">
        <v>89</v>
      </c>
    </row>
    <row r="3035" spans="1:23" x14ac:dyDescent="0.25">
      <c r="A3035" t="s">
        <v>462</v>
      </c>
      <c r="C3035" t="s">
        <v>26</v>
      </c>
      <c r="E3035">
        <v>29</v>
      </c>
      <c r="F3035">
        <v>74.47775</v>
      </c>
      <c r="G3035">
        <v>0</v>
      </c>
      <c r="H3035">
        <v>0</v>
      </c>
      <c r="I3035" t="s">
        <v>34</v>
      </c>
      <c r="J3035" t="s">
        <v>28</v>
      </c>
      <c r="K3035" t="s">
        <v>28</v>
      </c>
      <c r="L3035" t="s">
        <v>28</v>
      </c>
      <c r="M3035" t="s">
        <v>28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34</v>
      </c>
      <c r="T3035">
        <v>0</v>
      </c>
      <c r="V3035">
        <v>57</v>
      </c>
      <c r="W3035">
        <v>95</v>
      </c>
    </row>
    <row r="3036" spans="1:23" x14ac:dyDescent="0.25">
      <c r="A3036" t="s">
        <v>462</v>
      </c>
      <c r="C3036" t="s">
        <v>26</v>
      </c>
      <c r="E3036">
        <v>30</v>
      </c>
      <c r="F3036">
        <v>74.47775</v>
      </c>
      <c r="G3036">
        <v>0</v>
      </c>
      <c r="H3036">
        <v>0</v>
      </c>
      <c r="I3036" t="s">
        <v>34</v>
      </c>
      <c r="J3036" t="s">
        <v>28</v>
      </c>
      <c r="K3036" t="s">
        <v>28</v>
      </c>
      <c r="L3036" t="s">
        <v>28</v>
      </c>
      <c r="M3036" t="s">
        <v>28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34</v>
      </c>
      <c r="T3036">
        <v>0</v>
      </c>
      <c r="V3036">
        <v>60</v>
      </c>
      <c r="W3036">
        <v>96</v>
      </c>
    </row>
    <row r="3037" spans="1:23" x14ac:dyDescent="0.25">
      <c r="A3037" t="s">
        <v>462</v>
      </c>
      <c r="C3037" t="s">
        <v>26</v>
      </c>
      <c r="E3037">
        <v>30</v>
      </c>
      <c r="F3037">
        <v>74.47775</v>
      </c>
      <c r="G3037">
        <v>0</v>
      </c>
      <c r="H3037">
        <v>0</v>
      </c>
      <c r="I3037" t="s">
        <v>34</v>
      </c>
      <c r="J3037" t="s">
        <v>28</v>
      </c>
      <c r="K3037" t="s">
        <v>28</v>
      </c>
      <c r="L3037" t="s">
        <v>28</v>
      </c>
      <c r="M3037" t="s">
        <v>28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34</v>
      </c>
      <c r="T3037">
        <v>0</v>
      </c>
      <c r="V3037">
        <v>59</v>
      </c>
      <c r="W3037">
        <v>94</v>
      </c>
    </row>
    <row r="3038" spans="1:23" x14ac:dyDescent="0.25">
      <c r="A3038" t="s">
        <v>462</v>
      </c>
      <c r="C3038" t="s">
        <v>26</v>
      </c>
      <c r="E3038">
        <v>29</v>
      </c>
      <c r="F3038">
        <v>74.47775</v>
      </c>
      <c r="G3038">
        <v>0</v>
      </c>
      <c r="H3038">
        <v>0</v>
      </c>
      <c r="I3038" t="s">
        <v>34</v>
      </c>
      <c r="J3038" t="s">
        <v>96</v>
      </c>
      <c r="K3038" t="s">
        <v>28</v>
      </c>
      <c r="L3038" t="s">
        <v>28</v>
      </c>
      <c r="M3038" t="s">
        <v>28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34</v>
      </c>
      <c r="T3038">
        <v>0</v>
      </c>
      <c r="V3038">
        <v>59</v>
      </c>
      <c r="W3038">
        <v>98</v>
      </c>
    </row>
    <row r="3039" spans="1:23" x14ac:dyDescent="0.25">
      <c r="A3039" t="s">
        <v>462</v>
      </c>
      <c r="C3039" t="s">
        <v>26</v>
      </c>
      <c r="E3039">
        <v>29</v>
      </c>
      <c r="F3039">
        <v>74.47775</v>
      </c>
      <c r="G3039">
        <v>0</v>
      </c>
      <c r="H3039">
        <v>0</v>
      </c>
      <c r="I3039" t="s">
        <v>34</v>
      </c>
      <c r="J3039" t="s">
        <v>36</v>
      </c>
      <c r="K3039" t="s">
        <v>28</v>
      </c>
      <c r="L3039" t="s">
        <v>28</v>
      </c>
      <c r="M3039" t="s">
        <v>28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34</v>
      </c>
      <c r="T3039">
        <v>0</v>
      </c>
    </row>
    <row r="3040" spans="1:23" x14ac:dyDescent="0.25">
      <c r="A3040" t="s">
        <v>1103</v>
      </c>
      <c r="C3040" t="s">
        <v>30</v>
      </c>
      <c r="E3040">
        <v>30</v>
      </c>
      <c r="F3040">
        <v>58.480490000000003</v>
      </c>
      <c r="G3040">
        <v>0</v>
      </c>
      <c r="H3040">
        <v>0</v>
      </c>
      <c r="I3040" t="s">
        <v>34</v>
      </c>
      <c r="J3040" t="s">
        <v>41</v>
      </c>
      <c r="K3040" t="s">
        <v>42</v>
      </c>
      <c r="L3040" t="s">
        <v>28</v>
      </c>
      <c r="M3040" t="s">
        <v>28</v>
      </c>
      <c r="N3040">
        <v>0</v>
      </c>
      <c r="O3040">
        <v>0</v>
      </c>
      <c r="P3040">
        <v>0</v>
      </c>
      <c r="Q3040">
        <v>0.5</v>
      </c>
      <c r="R3040">
        <v>0</v>
      </c>
      <c r="S3040">
        <v>34</v>
      </c>
      <c r="T3040">
        <v>0.5</v>
      </c>
    </row>
    <row r="3041" spans="1:23" x14ac:dyDescent="0.25">
      <c r="A3041" t="s">
        <v>352</v>
      </c>
      <c r="C3041" t="s">
        <v>26</v>
      </c>
      <c r="E3041">
        <v>24</v>
      </c>
      <c r="F3041">
        <v>74.650239999999997</v>
      </c>
      <c r="G3041">
        <v>0.5</v>
      </c>
      <c r="H3041">
        <v>0</v>
      </c>
      <c r="I3041" t="s">
        <v>27</v>
      </c>
      <c r="J3041" t="s">
        <v>28</v>
      </c>
      <c r="K3041" t="s">
        <v>28</v>
      </c>
      <c r="L3041" t="s">
        <v>28</v>
      </c>
      <c r="M3041" t="s">
        <v>28</v>
      </c>
      <c r="N3041">
        <v>0</v>
      </c>
      <c r="O3041">
        <v>0.5</v>
      </c>
      <c r="P3041">
        <v>0.5</v>
      </c>
      <c r="Q3041">
        <v>0</v>
      </c>
      <c r="R3041">
        <v>0</v>
      </c>
      <c r="S3041">
        <v>34</v>
      </c>
      <c r="T3041">
        <v>1</v>
      </c>
      <c r="V3041">
        <v>63</v>
      </c>
      <c r="W3041">
        <v>132</v>
      </c>
    </row>
    <row r="3042" spans="1:23" x14ac:dyDescent="0.25">
      <c r="A3042" t="s">
        <v>352</v>
      </c>
      <c r="C3042" t="s">
        <v>26</v>
      </c>
      <c r="E3042">
        <v>26</v>
      </c>
      <c r="F3042">
        <v>74.650239999999997</v>
      </c>
      <c r="G3042">
        <v>0.5</v>
      </c>
      <c r="H3042">
        <v>0.5</v>
      </c>
      <c r="I3042" t="s">
        <v>27</v>
      </c>
      <c r="J3042" t="s">
        <v>35</v>
      </c>
      <c r="K3042" t="s">
        <v>28</v>
      </c>
      <c r="L3042" t="s">
        <v>28</v>
      </c>
      <c r="M3042" t="s">
        <v>28</v>
      </c>
      <c r="N3042">
        <v>0.5</v>
      </c>
      <c r="O3042">
        <v>0.5</v>
      </c>
      <c r="P3042">
        <v>0.5</v>
      </c>
      <c r="Q3042">
        <v>1</v>
      </c>
      <c r="R3042">
        <v>0</v>
      </c>
      <c r="S3042">
        <v>34</v>
      </c>
      <c r="T3042">
        <v>3</v>
      </c>
      <c r="V3042">
        <v>64</v>
      </c>
      <c r="W3042">
        <v>135</v>
      </c>
    </row>
    <row r="3043" spans="1:23" x14ac:dyDescent="0.25">
      <c r="A3043" t="s">
        <v>352</v>
      </c>
      <c r="C3043" t="s">
        <v>26</v>
      </c>
      <c r="E3043">
        <v>24</v>
      </c>
      <c r="F3043">
        <v>74.650239999999997</v>
      </c>
      <c r="G3043">
        <v>0.5</v>
      </c>
      <c r="H3043">
        <v>0.5</v>
      </c>
      <c r="I3043" t="s">
        <v>27</v>
      </c>
      <c r="J3043" t="s">
        <v>28</v>
      </c>
      <c r="K3043" t="s">
        <v>28</v>
      </c>
      <c r="L3043" t="s">
        <v>28</v>
      </c>
      <c r="M3043" t="s">
        <v>28</v>
      </c>
      <c r="N3043">
        <v>0.5</v>
      </c>
      <c r="O3043">
        <v>0.5</v>
      </c>
      <c r="P3043">
        <v>0.5</v>
      </c>
      <c r="Q3043">
        <v>0.5</v>
      </c>
      <c r="R3043">
        <v>0</v>
      </c>
      <c r="S3043">
        <v>34</v>
      </c>
      <c r="T3043">
        <v>2.5</v>
      </c>
      <c r="V3043">
        <v>63</v>
      </c>
      <c r="W3043">
        <v>139</v>
      </c>
    </row>
    <row r="3044" spans="1:23" x14ac:dyDescent="0.25">
      <c r="A3044" t="s">
        <v>352</v>
      </c>
      <c r="C3044" t="s">
        <v>26</v>
      </c>
      <c r="E3044">
        <v>25</v>
      </c>
      <c r="F3044">
        <v>74.650239999999997</v>
      </c>
      <c r="G3044">
        <v>0.5</v>
      </c>
      <c r="H3044">
        <v>0</v>
      </c>
      <c r="I3044" t="s">
        <v>27</v>
      </c>
      <c r="J3044" t="s">
        <v>28</v>
      </c>
      <c r="K3044" t="s">
        <v>28</v>
      </c>
      <c r="L3044" t="s">
        <v>28</v>
      </c>
      <c r="M3044" t="s">
        <v>28</v>
      </c>
      <c r="N3044">
        <v>0.5</v>
      </c>
      <c r="O3044">
        <v>0.5</v>
      </c>
      <c r="P3044">
        <v>1</v>
      </c>
      <c r="Q3044">
        <v>0.5</v>
      </c>
      <c r="R3044">
        <v>0</v>
      </c>
      <c r="S3044">
        <v>34</v>
      </c>
      <c r="T3044">
        <v>2.5</v>
      </c>
      <c r="V3044">
        <v>63</v>
      </c>
      <c r="W3044">
        <v>140</v>
      </c>
    </row>
    <row r="3045" spans="1:23" x14ac:dyDescent="0.25">
      <c r="A3045" t="s">
        <v>415</v>
      </c>
      <c r="C3045" t="s">
        <v>30</v>
      </c>
      <c r="E3045">
        <v>29</v>
      </c>
      <c r="F3045">
        <v>80.158799999999999</v>
      </c>
      <c r="G3045">
        <v>0</v>
      </c>
      <c r="H3045">
        <v>0</v>
      </c>
      <c r="I3045" t="s">
        <v>34</v>
      </c>
      <c r="J3045" t="s">
        <v>28</v>
      </c>
      <c r="K3045" t="s">
        <v>28</v>
      </c>
      <c r="L3045" t="s">
        <v>28</v>
      </c>
      <c r="M3045" t="s">
        <v>28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33</v>
      </c>
      <c r="T3045">
        <v>0</v>
      </c>
      <c r="V3045">
        <v>73</v>
      </c>
      <c r="W3045">
        <v>160</v>
      </c>
    </row>
    <row r="3046" spans="1:23" x14ac:dyDescent="0.25">
      <c r="A3046" t="s">
        <v>415</v>
      </c>
      <c r="C3046" t="s">
        <v>30</v>
      </c>
      <c r="E3046">
        <v>30</v>
      </c>
      <c r="F3046">
        <v>80.158799999999999</v>
      </c>
      <c r="G3046">
        <v>0</v>
      </c>
      <c r="H3046">
        <v>0</v>
      </c>
      <c r="I3046" t="s">
        <v>34</v>
      </c>
      <c r="J3046" t="s">
        <v>28</v>
      </c>
      <c r="K3046" t="s">
        <v>28</v>
      </c>
      <c r="L3046" t="s">
        <v>28</v>
      </c>
      <c r="M3046" t="s">
        <v>28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33</v>
      </c>
      <c r="T3046">
        <v>0</v>
      </c>
      <c r="V3046">
        <v>73</v>
      </c>
      <c r="W3046">
        <v>158</v>
      </c>
    </row>
    <row r="3047" spans="1:23" x14ac:dyDescent="0.25">
      <c r="A3047" t="s">
        <v>415</v>
      </c>
      <c r="C3047" t="s">
        <v>30</v>
      </c>
      <c r="E3047">
        <v>30</v>
      </c>
      <c r="F3047">
        <v>80.158799999999999</v>
      </c>
      <c r="G3047">
        <v>0</v>
      </c>
      <c r="H3047">
        <v>0</v>
      </c>
      <c r="I3047" t="s">
        <v>34</v>
      </c>
      <c r="J3047" t="s">
        <v>28</v>
      </c>
      <c r="K3047" t="s">
        <v>28</v>
      </c>
      <c r="L3047" t="s">
        <v>28</v>
      </c>
      <c r="M3047" t="s">
        <v>28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33</v>
      </c>
      <c r="T3047">
        <v>0</v>
      </c>
      <c r="V3047">
        <v>73</v>
      </c>
      <c r="W3047">
        <v>166</v>
      </c>
    </row>
    <row r="3048" spans="1:23" x14ac:dyDescent="0.25">
      <c r="A3048" t="s">
        <v>415</v>
      </c>
      <c r="C3048" t="s">
        <v>30</v>
      </c>
      <c r="E3048">
        <v>26</v>
      </c>
      <c r="F3048">
        <v>80.158799999999999</v>
      </c>
      <c r="G3048">
        <v>0</v>
      </c>
      <c r="H3048">
        <v>0</v>
      </c>
      <c r="I3048" t="s">
        <v>34</v>
      </c>
      <c r="J3048" t="s">
        <v>28</v>
      </c>
      <c r="K3048" t="s">
        <v>28</v>
      </c>
      <c r="L3048" t="s">
        <v>28</v>
      </c>
      <c r="M3048" t="s">
        <v>28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33</v>
      </c>
      <c r="T3048">
        <v>0</v>
      </c>
    </row>
    <row r="3049" spans="1:23" x14ac:dyDescent="0.25">
      <c r="A3049" t="s">
        <v>911</v>
      </c>
      <c r="C3049" t="s">
        <v>30</v>
      </c>
      <c r="E3049">
        <v>29</v>
      </c>
      <c r="F3049">
        <v>65.694730000000007</v>
      </c>
      <c r="G3049">
        <v>0.5</v>
      </c>
      <c r="H3049">
        <v>0</v>
      </c>
      <c r="I3049" t="s">
        <v>479</v>
      </c>
      <c r="J3049" t="s">
        <v>35</v>
      </c>
      <c r="K3049" t="s">
        <v>88</v>
      </c>
      <c r="L3049" t="s">
        <v>28</v>
      </c>
      <c r="M3049" t="s">
        <v>28</v>
      </c>
      <c r="N3049">
        <v>0</v>
      </c>
      <c r="O3049">
        <v>0</v>
      </c>
      <c r="P3049">
        <v>0.5</v>
      </c>
      <c r="Q3049">
        <v>0</v>
      </c>
      <c r="R3049">
        <v>1</v>
      </c>
      <c r="S3049">
        <v>33</v>
      </c>
      <c r="T3049">
        <v>1.5</v>
      </c>
      <c r="W3049">
        <v>150</v>
      </c>
    </row>
    <row r="3050" spans="1:23" x14ac:dyDescent="0.25">
      <c r="A3050" t="s">
        <v>911</v>
      </c>
      <c r="C3050" t="s">
        <v>30</v>
      </c>
      <c r="E3050">
        <v>30</v>
      </c>
      <c r="F3050">
        <v>65.694730000000007</v>
      </c>
      <c r="G3050">
        <v>0</v>
      </c>
      <c r="H3050">
        <v>0</v>
      </c>
      <c r="I3050" t="s">
        <v>34</v>
      </c>
      <c r="J3050" t="s">
        <v>35</v>
      </c>
      <c r="K3050" t="s">
        <v>28</v>
      </c>
      <c r="L3050" t="s">
        <v>28</v>
      </c>
      <c r="M3050" t="s">
        <v>28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33</v>
      </c>
      <c r="T3050">
        <v>0</v>
      </c>
      <c r="W3050">
        <v>147</v>
      </c>
    </row>
    <row r="3051" spans="1:23" x14ac:dyDescent="0.25">
      <c r="A3051" t="s">
        <v>911</v>
      </c>
      <c r="C3051" t="s">
        <v>30</v>
      </c>
      <c r="E3051">
        <v>30</v>
      </c>
      <c r="F3051">
        <v>65.694730000000007</v>
      </c>
      <c r="G3051">
        <v>0</v>
      </c>
      <c r="H3051">
        <v>0</v>
      </c>
      <c r="I3051" t="s">
        <v>34</v>
      </c>
      <c r="J3051" t="s">
        <v>35</v>
      </c>
      <c r="K3051" t="s">
        <v>28</v>
      </c>
      <c r="L3051" t="s">
        <v>28</v>
      </c>
      <c r="M3051" t="s">
        <v>28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33</v>
      </c>
      <c r="T3051">
        <v>0</v>
      </c>
      <c r="V3051">
        <v>68</v>
      </c>
      <c r="W3051">
        <v>149</v>
      </c>
    </row>
    <row r="3052" spans="1:23" x14ac:dyDescent="0.25">
      <c r="A3052" t="s">
        <v>911</v>
      </c>
      <c r="C3052" t="s">
        <v>30</v>
      </c>
      <c r="E3052">
        <v>29</v>
      </c>
      <c r="F3052">
        <v>65.694730000000007</v>
      </c>
      <c r="G3052">
        <v>0.5</v>
      </c>
      <c r="H3052">
        <v>0</v>
      </c>
      <c r="I3052" t="s">
        <v>75</v>
      </c>
      <c r="J3052" t="s">
        <v>102</v>
      </c>
      <c r="K3052" t="s">
        <v>28</v>
      </c>
      <c r="L3052" t="s">
        <v>28</v>
      </c>
      <c r="M3052" t="s">
        <v>28</v>
      </c>
      <c r="N3052">
        <v>0</v>
      </c>
      <c r="O3052">
        <v>0</v>
      </c>
      <c r="P3052">
        <v>0.5</v>
      </c>
      <c r="Q3052">
        <v>0.5</v>
      </c>
      <c r="R3052">
        <v>0</v>
      </c>
      <c r="S3052">
        <v>33</v>
      </c>
      <c r="T3052">
        <v>1</v>
      </c>
      <c r="V3052">
        <v>67</v>
      </c>
      <c r="W3052">
        <v>143</v>
      </c>
    </row>
    <row r="3053" spans="1:23" x14ac:dyDescent="0.25">
      <c r="A3053" t="s">
        <v>911</v>
      </c>
      <c r="C3053" t="s">
        <v>30</v>
      </c>
      <c r="E3053">
        <v>30</v>
      </c>
      <c r="F3053">
        <v>65.694730000000007</v>
      </c>
      <c r="G3053">
        <v>0.5</v>
      </c>
      <c r="H3053">
        <v>0</v>
      </c>
      <c r="I3053" t="s">
        <v>52</v>
      </c>
      <c r="J3053" t="s">
        <v>28</v>
      </c>
      <c r="K3053" t="s">
        <v>28</v>
      </c>
      <c r="L3053" t="s">
        <v>28</v>
      </c>
      <c r="M3053" t="s">
        <v>28</v>
      </c>
      <c r="N3053">
        <v>0</v>
      </c>
      <c r="O3053">
        <v>0</v>
      </c>
      <c r="P3053">
        <v>0.5</v>
      </c>
      <c r="Q3053">
        <v>0</v>
      </c>
      <c r="R3053">
        <v>0</v>
      </c>
      <c r="S3053">
        <v>33</v>
      </c>
      <c r="T3053">
        <v>0.5</v>
      </c>
      <c r="V3053">
        <v>67</v>
      </c>
      <c r="W3053">
        <v>148</v>
      </c>
    </row>
    <row r="3054" spans="1:23" x14ac:dyDescent="0.25">
      <c r="A3054" t="s">
        <v>911</v>
      </c>
      <c r="C3054" t="s">
        <v>30</v>
      </c>
      <c r="E3054">
        <v>30</v>
      </c>
      <c r="F3054">
        <v>65.694730000000007</v>
      </c>
      <c r="G3054">
        <v>0</v>
      </c>
      <c r="H3054">
        <v>0</v>
      </c>
      <c r="I3054" t="s">
        <v>34</v>
      </c>
      <c r="J3054" t="s">
        <v>28</v>
      </c>
      <c r="K3054" t="s">
        <v>28</v>
      </c>
      <c r="L3054" t="s">
        <v>28</v>
      </c>
      <c r="M3054" t="s">
        <v>28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33</v>
      </c>
      <c r="T3054">
        <v>0</v>
      </c>
      <c r="V3054">
        <v>68</v>
      </c>
      <c r="W3054">
        <v>148</v>
      </c>
    </row>
    <row r="3055" spans="1:23" x14ac:dyDescent="0.25">
      <c r="A3055" t="s">
        <v>911</v>
      </c>
      <c r="C3055" t="s">
        <v>30</v>
      </c>
      <c r="E3055">
        <v>29</v>
      </c>
      <c r="F3055">
        <v>65.694730000000007</v>
      </c>
      <c r="G3055">
        <v>0</v>
      </c>
      <c r="H3055">
        <v>0</v>
      </c>
      <c r="I3055" t="s">
        <v>34</v>
      </c>
      <c r="J3055" t="s">
        <v>35</v>
      </c>
      <c r="K3055" t="s">
        <v>102</v>
      </c>
      <c r="L3055" t="s">
        <v>28</v>
      </c>
      <c r="M3055" t="s">
        <v>28</v>
      </c>
      <c r="N3055">
        <v>0</v>
      </c>
      <c r="O3055">
        <v>0</v>
      </c>
      <c r="P3055">
        <v>0</v>
      </c>
      <c r="Q3055">
        <v>0.5</v>
      </c>
      <c r="R3055">
        <v>0</v>
      </c>
      <c r="S3055">
        <v>33</v>
      </c>
      <c r="T3055">
        <v>0.5</v>
      </c>
      <c r="V3055">
        <v>67</v>
      </c>
      <c r="W3055">
        <v>142</v>
      </c>
    </row>
    <row r="3056" spans="1:23" x14ac:dyDescent="0.25">
      <c r="A3056" t="s">
        <v>911</v>
      </c>
      <c r="C3056" t="s">
        <v>30</v>
      </c>
      <c r="E3056">
        <v>30</v>
      </c>
      <c r="F3056">
        <v>65.694730000000007</v>
      </c>
      <c r="G3056">
        <v>0.5</v>
      </c>
      <c r="H3056">
        <v>0</v>
      </c>
      <c r="I3056" t="s">
        <v>52</v>
      </c>
      <c r="J3056" t="s">
        <v>36</v>
      </c>
      <c r="K3056" t="s">
        <v>102</v>
      </c>
      <c r="L3056" t="s">
        <v>28</v>
      </c>
      <c r="M3056" t="s">
        <v>28</v>
      </c>
      <c r="N3056">
        <v>0</v>
      </c>
      <c r="O3056">
        <v>0</v>
      </c>
      <c r="P3056">
        <v>0.5</v>
      </c>
      <c r="Q3056">
        <v>0</v>
      </c>
      <c r="R3056">
        <v>0</v>
      </c>
      <c r="S3056">
        <v>33</v>
      </c>
      <c r="T3056">
        <v>0.5</v>
      </c>
      <c r="V3056">
        <v>66</v>
      </c>
      <c r="W3056">
        <v>140</v>
      </c>
    </row>
    <row r="3057" spans="1:23" x14ac:dyDescent="0.25">
      <c r="A3057" t="s">
        <v>911</v>
      </c>
      <c r="C3057" t="s">
        <v>30</v>
      </c>
      <c r="E3057">
        <v>30</v>
      </c>
      <c r="F3057">
        <v>65.694730000000007</v>
      </c>
      <c r="G3057">
        <v>0</v>
      </c>
      <c r="H3057">
        <v>0</v>
      </c>
      <c r="I3057" t="s">
        <v>34</v>
      </c>
      <c r="J3057" t="s">
        <v>35</v>
      </c>
      <c r="K3057" t="s">
        <v>28</v>
      </c>
      <c r="L3057" t="s">
        <v>28</v>
      </c>
      <c r="M3057" t="s">
        <v>28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33</v>
      </c>
      <c r="T3057">
        <v>0</v>
      </c>
      <c r="V3057">
        <v>67</v>
      </c>
      <c r="W3057">
        <v>138</v>
      </c>
    </row>
    <row r="3058" spans="1:23" x14ac:dyDescent="0.25">
      <c r="A3058" t="s">
        <v>911</v>
      </c>
      <c r="C3058" t="s">
        <v>30</v>
      </c>
      <c r="E3058">
        <v>29</v>
      </c>
      <c r="F3058">
        <v>65.694730000000007</v>
      </c>
      <c r="G3058">
        <v>0.5</v>
      </c>
      <c r="H3058">
        <v>0</v>
      </c>
      <c r="I3058" t="s">
        <v>52</v>
      </c>
      <c r="J3058" t="s">
        <v>337</v>
      </c>
      <c r="K3058" t="s">
        <v>28</v>
      </c>
      <c r="L3058" t="s">
        <v>28</v>
      </c>
      <c r="M3058" t="s">
        <v>28</v>
      </c>
      <c r="N3058">
        <v>0</v>
      </c>
      <c r="O3058">
        <v>0.5</v>
      </c>
      <c r="P3058">
        <v>0.5</v>
      </c>
      <c r="Q3058">
        <v>0</v>
      </c>
      <c r="R3058">
        <v>0</v>
      </c>
      <c r="S3058">
        <v>33</v>
      </c>
      <c r="T3058">
        <v>1</v>
      </c>
      <c r="V3058">
        <v>65</v>
      </c>
      <c r="W3058">
        <v>141</v>
      </c>
    </row>
    <row r="3059" spans="1:23" x14ac:dyDescent="0.25">
      <c r="A3059" t="s">
        <v>911</v>
      </c>
      <c r="C3059" t="s">
        <v>30</v>
      </c>
      <c r="E3059">
        <v>27</v>
      </c>
      <c r="F3059">
        <v>65.694730000000007</v>
      </c>
      <c r="G3059">
        <v>0.5</v>
      </c>
      <c r="H3059">
        <v>0.5</v>
      </c>
      <c r="I3059" t="s">
        <v>27</v>
      </c>
      <c r="J3059" t="s">
        <v>337</v>
      </c>
      <c r="K3059" t="s">
        <v>28</v>
      </c>
      <c r="L3059" t="s">
        <v>28</v>
      </c>
      <c r="M3059" t="s">
        <v>28</v>
      </c>
      <c r="N3059">
        <v>1</v>
      </c>
      <c r="O3059">
        <v>1</v>
      </c>
      <c r="P3059">
        <v>1</v>
      </c>
      <c r="Q3059">
        <v>0.5</v>
      </c>
      <c r="R3059">
        <v>0</v>
      </c>
      <c r="S3059">
        <v>33</v>
      </c>
      <c r="T3059">
        <v>4</v>
      </c>
    </row>
    <row r="3060" spans="1:23" x14ac:dyDescent="0.25">
      <c r="A3060" t="s">
        <v>1125</v>
      </c>
      <c r="C3060" t="s">
        <v>26</v>
      </c>
      <c r="E3060">
        <v>30</v>
      </c>
      <c r="F3060">
        <v>62.324435999999999</v>
      </c>
      <c r="G3060">
        <v>0</v>
      </c>
      <c r="H3060">
        <v>0</v>
      </c>
      <c r="I3060" t="s">
        <v>34</v>
      </c>
      <c r="J3060" t="s">
        <v>41</v>
      </c>
      <c r="K3060" t="s">
        <v>28</v>
      </c>
      <c r="L3060" t="s">
        <v>28</v>
      </c>
      <c r="M3060" t="s">
        <v>28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23</v>
      </c>
      <c r="T3060">
        <v>0</v>
      </c>
      <c r="V3060">
        <v>65</v>
      </c>
      <c r="W3060">
        <v>127</v>
      </c>
    </row>
    <row r="3061" spans="1:23" x14ac:dyDescent="0.25">
      <c r="A3061" t="s">
        <v>50</v>
      </c>
      <c r="C3061" t="s">
        <v>26</v>
      </c>
      <c r="E3061">
        <v>30</v>
      </c>
      <c r="F3061">
        <v>66.896645000000007</v>
      </c>
      <c r="G3061">
        <v>0</v>
      </c>
      <c r="H3061">
        <v>0</v>
      </c>
      <c r="I3061" t="s">
        <v>34</v>
      </c>
      <c r="J3061" t="s">
        <v>28</v>
      </c>
      <c r="K3061" t="s">
        <v>28</v>
      </c>
      <c r="L3061" t="s">
        <v>28</v>
      </c>
      <c r="M3061" t="s">
        <v>28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33</v>
      </c>
      <c r="T3061">
        <v>0</v>
      </c>
      <c r="V3061">
        <v>64</v>
      </c>
      <c r="W3061">
        <v>176</v>
      </c>
    </row>
    <row r="3062" spans="1:23" x14ac:dyDescent="0.25">
      <c r="A3062" t="s">
        <v>50</v>
      </c>
      <c r="C3062" t="s">
        <v>26</v>
      </c>
      <c r="E3062">
        <v>30</v>
      </c>
      <c r="F3062">
        <v>66.896645000000007</v>
      </c>
      <c r="G3062">
        <v>0</v>
      </c>
      <c r="H3062">
        <v>0</v>
      </c>
      <c r="I3062" t="s">
        <v>34</v>
      </c>
      <c r="J3062" t="s">
        <v>28</v>
      </c>
      <c r="K3062" t="s">
        <v>28</v>
      </c>
      <c r="L3062" t="s">
        <v>28</v>
      </c>
      <c r="M3062" t="s">
        <v>28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33</v>
      </c>
      <c r="T3062">
        <v>0</v>
      </c>
      <c r="V3062">
        <v>64</v>
      </c>
      <c r="W3062">
        <v>174</v>
      </c>
    </row>
    <row r="3063" spans="1:23" x14ac:dyDescent="0.25">
      <c r="A3063" t="s">
        <v>50</v>
      </c>
      <c r="C3063" t="s">
        <v>26</v>
      </c>
      <c r="E3063">
        <v>28</v>
      </c>
      <c r="F3063">
        <v>66.896645000000007</v>
      </c>
      <c r="G3063">
        <v>0</v>
      </c>
      <c r="H3063">
        <v>0</v>
      </c>
      <c r="I3063" t="s">
        <v>34</v>
      </c>
      <c r="J3063" t="s">
        <v>28</v>
      </c>
      <c r="K3063" t="s">
        <v>28</v>
      </c>
      <c r="L3063" t="s">
        <v>28</v>
      </c>
      <c r="M3063" t="s">
        <v>28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33</v>
      </c>
      <c r="T3063">
        <v>0</v>
      </c>
      <c r="V3063">
        <v>64</v>
      </c>
      <c r="W3063">
        <v>165</v>
      </c>
    </row>
    <row r="3064" spans="1:23" x14ac:dyDescent="0.25">
      <c r="A3064" t="s">
        <v>50</v>
      </c>
      <c r="C3064" t="s">
        <v>26</v>
      </c>
      <c r="E3064">
        <v>30</v>
      </c>
      <c r="F3064">
        <v>66.896645000000007</v>
      </c>
      <c r="G3064">
        <v>0</v>
      </c>
      <c r="H3064">
        <v>0</v>
      </c>
      <c r="I3064" t="s">
        <v>34</v>
      </c>
      <c r="J3064" t="s">
        <v>28</v>
      </c>
      <c r="K3064" t="s">
        <v>28</v>
      </c>
      <c r="L3064" t="s">
        <v>28</v>
      </c>
      <c r="M3064" t="s">
        <v>28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33</v>
      </c>
      <c r="T3064">
        <v>0</v>
      </c>
      <c r="V3064">
        <v>63</v>
      </c>
      <c r="W3064">
        <v>164</v>
      </c>
    </row>
    <row r="3065" spans="1:23" x14ac:dyDescent="0.25">
      <c r="A3065" t="s">
        <v>50</v>
      </c>
      <c r="C3065" t="s">
        <v>26</v>
      </c>
      <c r="E3065">
        <v>29</v>
      </c>
      <c r="F3065">
        <v>66.896645000000007</v>
      </c>
      <c r="G3065">
        <v>0</v>
      </c>
      <c r="H3065">
        <v>0</v>
      </c>
      <c r="I3065" t="s">
        <v>34</v>
      </c>
      <c r="J3065" t="s">
        <v>28</v>
      </c>
      <c r="K3065" t="s">
        <v>28</v>
      </c>
      <c r="L3065" t="s">
        <v>28</v>
      </c>
      <c r="M3065" t="s">
        <v>28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33</v>
      </c>
      <c r="T3065">
        <v>0</v>
      </c>
      <c r="V3065">
        <v>63</v>
      </c>
      <c r="W3065">
        <v>159</v>
      </c>
    </row>
    <row r="3066" spans="1:23" x14ac:dyDescent="0.25">
      <c r="A3066" t="s">
        <v>50</v>
      </c>
      <c r="C3066" t="s">
        <v>26</v>
      </c>
      <c r="E3066">
        <v>29</v>
      </c>
      <c r="F3066">
        <v>66.896645000000007</v>
      </c>
      <c r="G3066">
        <v>0</v>
      </c>
      <c r="H3066">
        <v>0</v>
      </c>
      <c r="I3066" t="s">
        <v>34</v>
      </c>
      <c r="J3066" t="s">
        <v>28</v>
      </c>
      <c r="K3066" t="s">
        <v>28</v>
      </c>
      <c r="L3066" t="s">
        <v>28</v>
      </c>
      <c r="M3066" t="s">
        <v>28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33</v>
      </c>
      <c r="T3066">
        <v>0</v>
      </c>
      <c r="V3066">
        <v>63</v>
      </c>
      <c r="W3066">
        <v>167</v>
      </c>
    </row>
    <row r="3067" spans="1:23" x14ac:dyDescent="0.25">
      <c r="A3067" t="s">
        <v>50</v>
      </c>
      <c r="C3067" t="s">
        <v>26</v>
      </c>
      <c r="E3067">
        <v>28</v>
      </c>
      <c r="F3067">
        <v>66.896645000000007</v>
      </c>
      <c r="G3067">
        <v>0</v>
      </c>
      <c r="H3067">
        <v>0</v>
      </c>
      <c r="I3067" t="s">
        <v>34</v>
      </c>
      <c r="J3067" t="s">
        <v>28</v>
      </c>
      <c r="K3067" t="s">
        <v>28</v>
      </c>
      <c r="L3067" t="s">
        <v>28</v>
      </c>
      <c r="M3067" t="s">
        <v>28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33</v>
      </c>
      <c r="T3067">
        <v>0</v>
      </c>
      <c r="V3067">
        <v>63</v>
      </c>
      <c r="W3067">
        <v>160</v>
      </c>
    </row>
    <row r="3068" spans="1:23" x14ac:dyDescent="0.25">
      <c r="A3068" t="s">
        <v>50</v>
      </c>
      <c r="C3068" t="s">
        <v>26</v>
      </c>
      <c r="E3068">
        <v>30</v>
      </c>
      <c r="F3068">
        <v>66.896645000000007</v>
      </c>
      <c r="G3068">
        <v>0</v>
      </c>
      <c r="H3068">
        <v>0</v>
      </c>
      <c r="I3068" t="s">
        <v>34</v>
      </c>
      <c r="J3068" t="s">
        <v>28</v>
      </c>
      <c r="K3068" t="s">
        <v>28</v>
      </c>
      <c r="L3068" t="s">
        <v>28</v>
      </c>
      <c r="M3068" t="s">
        <v>28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33</v>
      </c>
      <c r="T3068">
        <v>0</v>
      </c>
      <c r="V3068">
        <v>63</v>
      </c>
      <c r="W3068">
        <v>166</v>
      </c>
    </row>
    <row r="3069" spans="1:23" x14ac:dyDescent="0.25">
      <c r="A3069" t="s">
        <v>50</v>
      </c>
      <c r="C3069" t="s">
        <v>26</v>
      </c>
      <c r="E3069">
        <v>29</v>
      </c>
      <c r="F3069">
        <v>66.896645000000007</v>
      </c>
      <c r="G3069">
        <v>0</v>
      </c>
      <c r="H3069">
        <v>0</v>
      </c>
      <c r="I3069" t="s">
        <v>34</v>
      </c>
      <c r="J3069" t="s">
        <v>28</v>
      </c>
      <c r="K3069" t="s">
        <v>28</v>
      </c>
      <c r="L3069" t="s">
        <v>28</v>
      </c>
      <c r="M3069" t="s">
        <v>28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33</v>
      </c>
      <c r="T3069">
        <v>0</v>
      </c>
      <c r="V3069">
        <v>64</v>
      </c>
      <c r="W3069">
        <v>158</v>
      </c>
    </row>
    <row r="3070" spans="1:23" x14ac:dyDescent="0.25">
      <c r="A3070" t="s">
        <v>50</v>
      </c>
      <c r="C3070" t="s">
        <v>26</v>
      </c>
      <c r="E3070">
        <v>28</v>
      </c>
      <c r="F3070">
        <v>66.896645000000007</v>
      </c>
      <c r="G3070">
        <v>0</v>
      </c>
      <c r="H3070">
        <v>0</v>
      </c>
      <c r="I3070" t="s">
        <v>34</v>
      </c>
      <c r="J3070" t="s">
        <v>28</v>
      </c>
      <c r="K3070" t="s">
        <v>28</v>
      </c>
      <c r="L3070" t="s">
        <v>28</v>
      </c>
      <c r="M3070" t="s">
        <v>28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33</v>
      </c>
      <c r="T3070">
        <v>0</v>
      </c>
      <c r="V3070">
        <v>64</v>
      </c>
      <c r="W3070">
        <v>162</v>
      </c>
    </row>
    <row r="3071" spans="1:23" x14ac:dyDescent="0.25">
      <c r="A3071" t="s">
        <v>57</v>
      </c>
      <c r="C3071" t="s">
        <v>26</v>
      </c>
      <c r="E3071">
        <v>29</v>
      </c>
      <c r="F3071">
        <v>72.292950000000005</v>
      </c>
      <c r="G3071">
        <v>0</v>
      </c>
      <c r="H3071">
        <v>0</v>
      </c>
      <c r="I3071" t="s">
        <v>34</v>
      </c>
      <c r="J3071" t="s">
        <v>28</v>
      </c>
      <c r="K3071" t="s">
        <v>28</v>
      </c>
      <c r="L3071" t="s">
        <v>28</v>
      </c>
      <c r="M3071" t="s">
        <v>28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44</v>
      </c>
      <c r="T3071">
        <v>0</v>
      </c>
      <c r="W3071">
        <v>155</v>
      </c>
    </row>
    <row r="3072" spans="1:23" x14ac:dyDescent="0.25">
      <c r="A3072" t="s">
        <v>57</v>
      </c>
      <c r="C3072" t="s">
        <v>26</v>
      </c>
      <c r="E3072">
        <v>30</v>
      </c>
      <c r="F3072">
        <v>72.292950000000005</v>
      </c>
      <c r="G3072">
        <v>0.5</v>
      </c>
      <c r="H3072">
        <v>0</v>
      </c>
      <c r="I3072" t="s">
        <v>75</v>
      </c>
      <c r="J3072" t="s">
        <v>41</v>
      </c>
      <c r="K3072" t="s">
        <v>28</v>
      </c>
      <c r="L3072" t="s">
        <v>28</v>
      </c>
      <c r="M3072" t="s">
        <v>28</v>
      </c>
      <c r="N3072">
        <v>0</v>
      </c>
      <c r="O3072">
        <v>0</v>
      </c>
      <c r="P3072">
        <v>0.5</v>
      </c>
      <c r="Q3072">
        <v>0</v>
      </c>
      <c r="R3072">
        <v>0</v>
      </c>
      <c r="S3072">
        <v>44</v>
      </c>
      <c r="T3072">
        <v>0.5</v>
      </c>
      <c r="V3072">
        <v>61</v>
      </c>
      <c r="W3072">
        <v>148</v>
      </c>
    </row>
    <row r="3073" spans="1:23" x14ac:dyDescent="0.25">
      <c r="A3073" t="s">
        <v>57</v>
      </c>
      <c r="C3073" t="s">
        <v>26</v>
      </c>
      <c r="E3073">
        <v>28</v>
      </c>
      <c r="F3073">
        <v>72.292950000000005</v>
      </c>
      <c r="G3073">
        <v>0</v>
      </c>
      <c r="H3073">
        <v>0</v>
      </c>
      <c r="I3073" t="s">
        <v>34</v>
      </c>
      <c r="J3073" t="s">
        <v>245</v>
      </c>
      <c r="K3073" t="s">
        <v>28</v>
      </c>
      <c r="L3073" t="s">
        <v>28</v>
      </c>
      <c r="M3073" t="s">
        <v>28</v>
      </c>
      <c r="N3073">
        <v>0</v>
      </c>
      <c r="O3073">
        <v>0.5</v>
      </c>
      <c r="P3073">
        <v>0</v>
      </c>
      <c r="Q3073">
        <v>0</v>
      </c>
      <c r="R3073">
        <v>0</v>
      </c>
      <c r="S3073">
        <v>44</v>
      </c>
      <c r="T3073">
        <v>0.5</v>
      </c>
      <c r="V3073">
        <v>61</v>
      </c>
      <c r="W3073">
        <v>135</v>
      </c>
    </row>
    <row r="3074" spans="1:23" x14ac:dyDescent="0.25">
      <c r="A3074" t="s">
        <v>57</v>
      </c>
      <c r="C3074" t="s">
        <v>26</v>
      </c>
      <c r="E3074">
        <v>30</v>
      </c>
      <c r="F3074">
        <v>72.292950000000005</v>
      </c>
      <c r="G3074">
        <v>0</v>
      </c>
      <c r="H3074">
        <v>0</v>
      </c>
      <c r="I3074" t="s">
        <v>34</v>
      </c>
      <c r="J3074" t="s">
        <v>28</v>
      </c>
      <c r="K3074" t="s">
        <v>28</v>
      </c>
      <c r="L3074" t="s">
        <v>28</v>
      </c>
      <c r="M3074" t="s">
        <v>28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44</v>
      </c>
      <c r="T3074">
        <v>0</v>
      </c>
      <c r="V3074">
        <v>61</v>
      </c>
      <c r="W3074">
        <v>133</v>
      </c>
    </row>
    <row r="3075" spans="1:23" x14ac:dyDescent="0.25">
      <c r="A3075" t="s">
        <v>57</v>
      </c>
      <c r="C3075" t="s">
        <v>26</v>
      </c>
      <c r="E3075">
        <v>29</v>
      </c>
      <c r="F3075">
        <v>72.292950000000005</v>
      </c>
      <c r="G3075">
        <v>0</v>
      </c>
      <c r="H3075">
        <v>0</v>
      </c>
      <c r="I3075" t="s">
        <v>34</v>
      </c>
      <c r="J3075" t="s">
        <v>245</v>
      </c>
      <c r="K3075" t="s">
        <v>28</v>
      </c>
      <c r="L3075" t="s">
        <v>28</v>
      </c>
      <c r="M3075" t="s">
        <v>28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44</v>
      </c>
      <c r="T3075">
        <v>0</v>
      </c>
      <c r="V3075">
        <v>61</v>
      </c>
      <c r="W3075">
        <v>136</v>
      </c>
    </row>
    <row r="3076" spans="1:23" x14ac:dyDescent="0.25">
      <c r="A3076" t="s">
        <v>57</v>
      </c>
      <c r="C3076" t="s">
        <v>26</v>
      </c>
      <c r="E3076">
        <v>29</v>
      </c>
      <c r="F3076">
        <v>72.292950000000005</v>
      </c>
      <c r="G3076">
        <v>0.5</v>
      </c>
      <c r="H3076">
        <v>0</v>
      </c>
      <c r="I3076" t="s">
        <v>52</v>
      </c>
      <c r="J3076" t="s">
        <v>28</v>
      </c>
      <c r="K3076" t="s">
        <v>28</v>
      </c>
      <c r="L3076" t="s">
        <v>28</v>
      </c>
      <c r="M3076" t="s">
        <v>28</v>
      </c>
      <c r="N3076">
        <v>0</v>
      </c>
      <c r="O3076">
        <v>0</v>
      </c>
      <c r="P3076">
        <v>0.5</v>
      </c>
      <c r="Q3076">
        <v>0</v>
      </c>
      <c r="R3076">
        <v>0</v>
      </c>
      <c r="S3076">
        <v>44</v>
      </c>
      <c r="T3076">
        <v>0.5</v>
      </c>
      <c r="V3076">
        <v>61</v>
      </c>
      <c r="W3076">
        <v>142</v>
      </c>
    </row>
    <row r="3077" spans="1:23" x14ac:dyDescent="0.25">
      <c r="A3077" t="s">
        <v>57</v>
      </c>
      <c r="C3077" t="s">
        <v>26</v>
      </c>
      <c r="E3077">
        <v>29</v>
      </c>
      <c r="F3077">
        <v>72.292950000000005</v>
      </c>
      <c r="G3077">
        <v>0</v>
      </c>
      <c r="H3077">
        <v>0</v>
      </c>
      <c r="I3077" t="s">
        <v>34</v>
      </c>
      <c r="J3077" t="s">
        <v>28</v>
      </c>
      <c r="K3077" t="s">
        <v>28</v>
      </c>
      <c r="L3077" t="s">
        <v>28</v>
      </c>
      <c r="M3077" t="s">
        <v>28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44</v>
      </c>
      <c r="T3077">
        <v>0</v>
      </c>
    </row>
    <row r="3078" spans="1:23" x14ac:dyDescent="0.25">
      <c r="A3078" t="s">
        <v>536</v>
      </c>
      <c r="C3078" t="s">
        <v>30</v>
      </c>
      <c r="E3078">
        <v>29</v>
      </c>
      <c r="F3078">
        <v>72.61054</v>
      </c>
      <c r="G3078">
        <v>0.5</v>
      </c>
      <c r="H3078">
        <v>0</v>
      </c>
      <c r="I3078" t="s">
        <v>75</v>
      </c>
      <c r="J3078" t="s">
        <v>28</v>
      </c>
      <c r="K3078" t="s">
        <v>28</v>
      </c>
      <c r="L3078" t="s">
        <v>28</v>
      </c>
      <c r="M3078" t="s">
        <v>28</v>
      </c>
      <c r="N3078">
        <v>0</v>
      </c>
      <c r="O3078">
        <v>0</v>
      </c>
      <c r="P3078">
        <v>0.5</v>
      </c>
      <c r="Q3078">
        <v>0</v>
      </c>
      <c r="R3078">
        <v>0</v>
      </c>
      <c r="S3078">
        <v>33</v>
      </c>
      <c r="T3078">
        <v>0.5</v>
      </c>
      <c r="V3078">
        <v>74</v>
      </c>
      <c r="W3078">
        <v>198</v>
      </c>
    </row>
    <row r="3079" spans="1:23" x14ac:dyDescent="0.25">
      <c r="A3079" t="s">
        <v>536</v>
      </c>
      <c r="C3079" t="s">
        <v>30</v>
      </c>
      <c r="E3079">
        <v>29</v>
      </c>
      <c r="F3079">
        <v>72.61054</v>
      </c>
      <c r="G3079">
        <v>0.5</v>
      </c>
      <c r="H3079">
        <v>0</v>
      </c>
      <c r="I3079" t="s">
        <v>52</v>
      </c>
      <c r="J3079" t="s">
        <v>28</v>
      </c>
      <c r="K3079" t="s">
        <v>28</v>
      </c>
      <c r="L3079" t="s">
        <v>28</v>
      </c>
      <c r="M3079" t="s">
        <v>28</v>
      </c>
      <c r="N3079">
        <v>0</v>
      </c>
      <c r="O3079">
        <v>0</v>
      </c>
      <c r="P3079">
        <v>0.5</v>
      </c>
      <c r="Q3079">
        <v>0.5</v>
      </c>
      <c r="R3079">
        <v>0</v>
      </c>
      <c r="S3079">
        <v>33</v>
      </c>
      <c r="T3079">
        <v>1</v>
      </c>
      <c r="V3079">
        <v>74</v>
      </c>
      <c r="W3079">
        <v>202</v>
      </c>
    </row>
    <row r="3080" spans="1:23" x14ac:dyDescent="0.25">
      <c r="A3080" t="s">
        <v>536</v>
      </c>
      <c r="C3080" t="s">
        <v>30</v>
      </c>
      <c r="E3080">
        <v>28</v>
      </c>
      <c r="F3080">
        <v>72.61054</v>
      </c>
      <c r="G3080">
        <v>0.5</v>
      </c>
      <c r="H3080">
        <v>0</v>
      </c>
      <c r="I3080" t="s">
        <v>52</v>
      </c>
      <c r="J3080" t="s">
        <v>28</v>
      </c>
      <c r="K3080" t="s">
        <v>28</v>
      </c>
      <c r="L3080" t="s">
        <v>28</v>
      </c>
      <c r="M3080" t="s">
        <v>28</v>
      </c>
      <c r="N3080">
        <v>0</v>
      </c>
      <c r="O3080">
        <v>0</v>
      </c>
      <c r="P3080">
        <v>0.5</v>
      </c>
      <c r="Q3080">
        <v>0</v>
      </c>
      <c r="R3080">
        <v>0</v>
      </c>
      <c r="S3080">
        <v>33</v>
      </c>
      <c r="T3080">
        <v>0.5</v>
      </c>
      <c r="V3080">
        <v>74</v>
      </c>
      <c r="W3080">
        <v>213</v>
      </c>
    </row>
    <row r="3081" spans="1:23" x14ac:dyDescent="0.25">
      <c r="A3081" t="s">
        <v>536</v>
      </c>
      <c r="C3081" t="s">
        <v>30</v>
      </c>
      <c r="E3081">
        <v>29</v>
      </c>
      <c r="F3081">
        <v>72.61054</v>
      </c>
      <c r="G3081">
        <v>0.5</v>
      </c>
      <c r="H3081">
        <v>0</v>
      </c>
      <c r="I3081" t="s">
        <v>52</v>
      </c>
      <c r="J3081" t="s">
        <v>116</v>
      </c>
      <c r="K3081" t="s">
        <v>42</v>
      </c>
      <c r="L3081" t="s">
        <v>28</v>
      </c>
      <c r="M3081" t="s">
        <v>28</v>
      </c>
      <c r="N3081">
        <v>0</v>
      </c>
      <c r="O3081">
        <v>0</v>
      </c>
      <c r="P3081">
        <v>0.5</v>
      </c>
      <c r="Q3081">
        <v>0</v>
      </c>
      <c r="R3081">
        <v>0</v>
      </c>
      <c r="S3081">
        <v>33</v>
      </c>
      <c r="T3081">
        <v>0.5</v>
      </c>
      <c r="V3081">
        <v>74</v>
      </c>
      <c r="W3081">
        <v>226</v>
      </c>
    </row>
    <row r="3082" spans="1:23" x14ac:dyDescent="0.25">
      <c r="A3082" t="s">
        <v>536</v>
      </c>
      <c r="C3082" t="s">
        <v>30</v>
      </c>
      <c r="E3082">
        <v>30</v>
      </c>
      <c r="F3082">
        <v>72.61054</v>
      </c>
      <c r="G3082">
        <v>0</v>
      </c>
      <c r="H3082">
        <v>0</v>
      </c>
      <c r="I3082" t="s">
        <v>34</v>
      </c>
      <c r="J3082" t="s">
        <v>116</v>
      </c>
      <c r="K3082" t="s">
        <v>80</v>
      </c>
      <c r="L3082" t="s">
        <v>28</v>
      </c>
      <c r="M3082" t="s">
        <v>28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33</v>
      </c>
      <c r="T3082">
        <v>0</v>
      </c>
      <c r="V3082">
        <v>74</v>
      </c>
      <c r="W3082">
        <v>191</v>
      </c>
    </row>
    <row r="3083" spans="1:23" x14ac:dyDescent="0.25">
      <c r="A3083" t="s">
        <v>536</v>
      </c>
      <c r="C3083" t="s">
        <v>30</v>
      </c>
      <c r="E3083">
        <v>30</v>
      </c>
      <c r="F3083">
        <v>72.61054</v>
      </c>
      <c r="G3083">
        <v>0.5</v>
      </c>
      <c r="H3083">
        <v>0.5</v>
      </c>
      <c r="I3083" t="s">
        <v>52</v>
      </c>
      <c r="J3083" t="s">
        <v>132</v>
      </c>
      <c r="K3083" t="s">
        <v>28</v>
      </c>
      <c r="L3083" t="s">
        <v>28</v>
      </c>
      <c r="M3083" t="s">
        <v>28</v>
      </c>
      <c r="N3083">
        <v>0</v>
      </c>
      <c r="O3083">
        <v>0</v>
      </c>
      <c r="P3083">
        <v>0.5</v>
      </c>
      <c r="Q3083">
        <v>0</v>
      </c>
      <c r="R3083">
        <v>0</v>
      </c>
      <c r="S3083">
        <v>33</v>
      </c>
      <c r="T3083">
        <v>1</v>
      </c>
      <c r="V3083">
        <v>73</v>
      </c>
      <c r="W3083">
        <v>202</v>
      </c>
    </row>
    <row r="3084" spans="1:23" x14ac:dyDescent="0.25">
      <c r="A3084" t="s">
        <v>536</v>
      </c>
      <c r="C3084" t="s">
        <v>30</v>
      </c>
      <c r="E3084">
        <v>30</v>
      </c>
      <c r="F3084">
        <v>72.61054</v>
      </c>
      <c r="G3084">
        <v>0.5</v>
      </c>
      <c r="H3084">
        <v>0</v>
      </c>
      <c r="I3084" t="s">
        <v>52</v>
      </c>
      <c r="J3084" t="s">
        <v>132</v>
      </c>
      <c r="K3084" t="s">
        <v>28</v>
      </c>
      <c r="L3084" t="s">
        <v>28</v>
      </c>
      <c r="M3084" t="s">
        <v>28</v>
      </c>
      <c r="N3084">
        <v>0</v>
      </c>
      <c r="O3084">
        <v>0</v>
      </c>
      <c r="P3084">
        <v>0.5</v>
      </c>
      <c r="Q3084">
        <v>0</v>
      </c>
      <c r="R3084">
        <v>0</v>
      </c>
      <c r="S3084">
        <v>33</v>
      </c>
      <c r="T3084">
        <v>0.5</v>
      </c>
      <c r="V3084">
        <v>74</v>
      </c>
      <c r="W3084">
        <v>203</v>
      </c>
    </row>
    <row r="3085" spans="1:23" x14ac:dyDescent="0.25">
      <c r="A3085" t="s">
        <v>536</v>
      </c>
      <c r="C3085" t="s">
        <v>30</v>
      </c>
      <c r="E3085">
        <v>28</v>
      </c>
      <c r="F3085">
        <v>72.61054</v>
      </c>
      <c r="G3085">
        <v>0</v>
      </c>
      <c r="H3085">
        <v>0</v>
      </c>
      <c r="I3085" t="s">
        <v>34</v>
      </c>
      <c r="J3085" t="s">
        <v>28</v>
      </c>
      <c r="K3085" t="s">
        <v>28</v>
      </c>
      <c r="L3085" t="s">
        <v>28</v>
      </c>
      <c r="M3085" t="s">
        <v>28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33</v>
      </c>
      <c r="T3085">
        <v>0</v>
      </c>
      <c r="W3085">
        <v>201</v>
      </c>
    </row>
    <row r="3086" spans="1:23" x14ac:dyDescent="0.25">
      <c r="A3086" t="s">
        <v>536</v>
      </c>
      <c r="C3086" t="s">
        <v>30</v>
      </c>
      <c r="E3086">
        <v>29</v>
      </c>
      <c r="F3086">
        <v>72.61054</v>
      </c>
      <c r="G3086">
        <v>0</v>
      </c>
      <c r="H3086">
        <v>0</v>
      </c>
      <c r="I3086" t="s">
        <v>34</v>
      </c>
      <c r="J3086" t="s">
        <v>28</v>
      </c>
      <c r="K3086" t="s">
        <v>28</v>
      </c>
      <c r="L3086" t="s">
        <v>28</v>
      </c>
      <c r="M3086" t="s">
        <v>28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33</v>
      </c>
      <c r="T3086">
        <v>0</v>
      </c>
      <c r="V3086">
        <v>73</v>
      </c>
      <c r="W3086">
        <v>200</v>
      </c>
    </row>
    <row r="3087" spans="1:23" x14ac:dyDescent="0.25">
      <c r="A3087" t="s">
        <v>536</v>
      </c>
      <c r="C3087" t="s">
        <v>30</v>
      </c>
      <c r="E3087">
        <v>29</v>
      </c>
      <c r="F3087">
        <v>72.61054</v>
      </c>
      <c r="G3087">
        <v>0</v>
      </c>
      <c r="H3087">
        <v>0</v>
      </c>
      <c r="I3087" t="s">
        <v>34</v>
      </c>
      <c r="J3087" t="s">
        <v>28</v>
      </c>
      <c r="K3087" t="s">
        <v>28</v>
      </c>
      <c r="L3087" t="s">
        <v>28</v>
      </c>
      <c r="M3087" t="s">
        <v>28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33</v>
      </c>
      <c r="T3087">
        <v>0</v>
      </c>
      <c r="V3087">
        <v>72</v>
      </c>
      <c r="W3087">
        <v>198</v>
      </c>
    </row>
    <row r="3088" spans="1:23" x14ac:dyDescent="0.25">
      <c r="A3088" t="s">
        <v>536</v>
      </c>
      <c r="C3088" t="s">
        <v>30</v>
      </c>
      <c r="E3088">
        <v>28</v>
      </c>
      <c r="F3088">
        <v>72.61054</v>
      </c>
      <c r="G3088">
        <v>0.5</v>
      </c>
      <c r="H3088">
        <v>0</v>
      </c>
      <c r="I3088" t="s">
        <v>479</v>
      </c>
      <c r="J3088" t="s">
        <v>28</v>
      </c>
      <c r="K3088" t="s">
        <v>28</v>
      </c>
      <c r="L3088" t="s">
        <v>28</v>
      </c>
      <c r="M3088" t="s">
        <v>28</v>
      </c>
      <c r="N3088">
        <v>0</v>
      </c>
      <c r="O3088">
        <v>0</v>
      </c>
      <c r="P3088">
        <v>0.5</v>
      </c>
      <c r="Q3088">
        <v>0</v>
      </c>
      <c r="R3088">
        <v>0</v>
      </c>
      <c r="S3088">
        <v>33</v>
      </c>
      <c r="T3088">
        <v>0.5</v>
      </c>
    </row>
    <row r="3089" spans="1:23" x14ac:dyDescent="0.25">
      <c r="A3089" t="s">
        <v>726</v>
      </c>
      <c r="C3089" t="s">
        <v>30</v>
      </c>
      <c r="E3089">
        <v>27</v>
      </c>
      <c r="F3089">
        <v>79.375770000000003</v>
      </c>
      <c r="G3089">
        <v>0</v>
      </c>
      <c r="H3089">
        <v>0</v>
      </c>
      <c r="I3089" t="s">
        <v>34</v>
      </c>
      <c r="J3089" t="s">
        <v>28</v>
      </c>
      <c r="K3089" t="s">
        <v>28</v>
      </c>
      <c r="L3089" t="s">
        <v>28</v>
      </c>
      <c r="M3089" t="s">
        <v>28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44</v>
      </c>
      <c r="T3089">
        <v>0</v>
      </c>
      <c r="V3089">
        <v>73</v>
      </c>
      <c r="W3089">
        <v>212</v>
      </c>
    </row>
    <row r="3090" spans="1:23" x14ac:dyDescent="0.25">
      <c r="A3090" t="s">
        <v>726</v>
      </c>
      <c r="C3090" t="s">
        <v>30</v>
      </c>
      <c r="E3090">
        <v>26</v>
      </c>
      <c r="F3090">
        <v>79.375770000000003</v>
      </c>
      <c r="G3090">
        <v>0</v>
      </c>
      <c r="H3090">
        <v>0</v>
      </c>
      <c r="I3090" t="s">
        <v>34</v>
      </c>
      <c r="J3090" t="s">
        <v>28</v>
      </c>
      <c r="K3090" t="s">
        <v>28</v>
      </c>
      <c r="L3090" t="s">
        <v>28</v>
      </c>
      <c r="M3090" t="s">
        <v>28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44</v>
      </c>
      <c r="T3090">
        <v>0</v>
      </c>
      <c r="V3090">
        <v>73</v>
      </c>
      <c r="W3090">
        <v>209</v>
      </c>
    </row>
    <row r="3091" spans="1:23" x14ac:dyDescent="0.25">
      <c r="A3091" t="s">
        <v>726</v>
      </c>
      <c r="C3091" t="s">
        <v>30</v>
      </c>
      <c r="E3091">
        <v>29</v>
      </c>
      <c r="F3091">
        <v>79.375770000000003</v>
      </c>
      <c r="G3091">
        <v>0</v>
      </c>
      <c r="H3091">
        <v>0</v>
      </c>
      <c r="I3091" t="s">
        <v>34</v>
      </c>
      <c r="J3091" t="s">
        <v>28</v>
      </c>
      <c r="K3091" t="s">
        <v>28</v>
      </c>
      <c r="L3091" t="s">
        <v>28</v>
      </c>
      <c r="M3091" t="s">
        <v>28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44</v>
      </c>
      <c r="T3091">
        <v>0</v>
      </c>
      <c r="V3091">
        <v>73</v>
      </c>
      <c r="W3091">
        <v>211</v>
      </c>
    </row>
    <row r="3092" spans="1:23" x14ac:dyDescent="0.25">
      <c r="A3092" t="s">
        <v>726</v>
      </c>
      <c r="C3092" t="s">
        <v>30</v>
      </c>
      <c r="E3092">
        <v>29</v>
      </c>
      <c r="F3092">
        <v>79.375770000000003</v>
      </c>
      <c r="G3092">
        <v>0</v>
      </c>
      <c r="H3092">
        <v>0</v>
      </c>
      <c r="I3092" t="s">
        <v>34</v>
      </c>
      <c r="J3092" t="s">
        <v>28</v>
      </c>
      <c r="K3092" t="s">
        <v>28</v>
      </c>
      <c r="L3092" t="s">
        <v>28</v>
      </c>
      <c r="M3092" t="s">
        <v>28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44</v>
      </c>
      <c r="T3092">
        <v>0</v>
      </c>
      <c r="V3092">
        <v>73</v>
      </c>
      <c r="W3092">
        <v>214</v>
      </c>
    </row>
    <row r="3093" spans="1:23" x14ac:dyDescent="0.25">
      <c r="A3093" t="s">
        <v>1091</v>
      </c>
      <c r="C3093" t="s">
        <v>26</v>
      </c>
      <c r="E3093">
        <v>26</v>
      </c>
      <c r="F3093">
        <v>75.345659999999995</v>
      </c>
      <c r="G3093">
        <v>0.5</v>
      </c>
      <c r="H3093">
        <v>0</v>
      </c>
      <c r="I3093" t="s">
        <v>52</v>
      </c>
      <c r="J3093" t="s">
        <v>41</v>
      </c>
      <c r="K3093" t="s">
        <v>28</v>
      </c>
      <c r="L3093" t="s">
        <v>28</v>
      </c>
      <c r="M3093" t="s">
        <v>28</v>
      </c>
      <c r="N3093">
        <v>0.5</v>
      </c>
      <c r="O3093">
        <v>0.5</v>
      </c>
      <c r="P3093">
        <v>0.5</v>
      </c>
      <c r="Q3093">
        <v>0</v>
      </c>
      <c r="R3093">
        <v>0</v>
      </c>
      <c r="S3093">
        <v>33</v>
      </c>
      <c r="T3093">
        <v>1.5</v>
      </c>
      <c r="V3093">
        <v>65</v>
      </c>
      <c r="W3093">
        <v>146</v>
      </c>
    </row>
    <row r="3094" spans="1:23" x14ac:dyDescent="0.25">
      <c r="A3094" t="s">
        <v>1158</v>
      </c>
      <c r="C3094" t="s">
        <v>26</v>
      </c>
      <c r="E3094">
        <v>30</v>
      </c>
      <c r="F3094">
        <v>53.481180000000002</v>
      </c>
      <c r="G3094">
        <v>0</v>
      </c>
      <c r="H3094">
        <v>0</v>
      </c>
      <c r="I3094" t="s">
        <v>34</v>
      </c>
      <c r="J3094" t="s">
        <v>28</v>
      </c>
      <c r="K3094" t="s">
        <v>28</v>
      </c>
      <c r="L3094" t="s">
        <v>28</v>
      </c>
      <c r="M3094" t="s">
        <v>28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24</v>
      </c>
      <c r="T3094">
        <v>0</v>
      </c>
      <c r="W3094">
        <v>169</v>
      </c>
    </row>
    <row r="3095" spans="1:23" x14ac:dyDescent="0.25">
      <c r="A3095" t="s">
        <v>1158</v>
      </c>
      <c r="C3095" t="s">
        <v>26</v>
      </c>
      <c r="E3095">
        <v>30</v>
      </c>
      <c r="F3095">
        <v>53.481180000000002</v>
      </c>
      <c r="G3095">
        <v>0</v>
      </c>
      <c r="H3095">
        <v>0</v>
      </c>
      <c r="I3095" t="s">
        <v>34</v>
      </c>
      <c r="J3095" t="s">
        <v>28</v>
      </c>
      <c r="K3095" t="s">
        <v>28</v>
      </c>
      <c r="L3095" t="s">
        <v>28</v>
      </c>
      <c r="M3095" t="s">
        <v>28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24</v>
      </c>
      <c r="T3095">
        <v>0</v>
      </c>
      <c r="V3095">
        <v>65</v>
      </c>
      <c r="W3095">
        <v>173</v>
      </c>
    </row>
    <row r="3096" spans="1:23" x14ac:dyDescent="0.25">
      <c r="A3096" t="s">
        <v>1158</v>
      </c>
      <c r="C3096" t="s">
        <v>26</v>
      </c>
      <c r="E3096">
        <v>30</v>
      </c>
      <c r="F3096">
        <v>53.481180000000002</v>
      </c>
      <c r="G3096">
        <v>0</v>
      </c>
      <c r="H3096">
        <v>0</v>
      </c>
      <c r="I3096" t="s">
        <v>34</v>
      </c>
      <c r="J3096" t="s">
        <v>28</v>
      </c>
      <c r="K3096" t="s">
        <v>28</v>
      </c>
      <c r="L3096" t="s">
        <v>28</v>
      </c>
      <c r="M3096" t="s">
        <v>28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24</v>
      </c>
      <c r="T3096">
        <v>0</v>
      </c>
    </row>
    <row r="3097" spans="1:23" x14ac:dyDescent="0.25">
      <c r="A3097" t="s">
        <v>1158</v>
      </c>
      <c r="C3097" t="s">
        <v>26</v>
      </c>
      <c r="E3097">
        <v>29</v>
      </c>
      <c r="F3097">
        <v>53.481180000000002</v>
      </c>
      <c r="G3097">
        <v>0</v>
      </c>
      <c r="H3097">
        <v>0</v>
      </c>
      <c r="I3097" t="s">
        <v>34</v>
      </c>
      <c r="J3097" t="s">
        <v>41</v>
      </c>
      <c r="K3097" t="s">
        <v>28</v>
      </c>
      <c r="L3097" t="s">
        <v>28</v>
      </c>
      <c r="M3097" t="s">
        <v>28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24</v>
      </c>
      <c r="T3097">
        <v>0</v>
      </c>
      <c r="V3097">
        <v>65</v>
      </c>
      <c r="W3097">
        <v>160</v>
      </c>
    </row>
    <row r="3098" spans="1:23" x14ac:dyDescent="0.25">
      <c r="A3098" t="s">
        <v>209</v>
      </c>
      <c r="C3098" t="s">
        <v>30</v>
      </c>
      <c r="E3098">
        <v>30</v>
      </c>
      <c r="F3098">
        <v>67.501710000000003</v>
      </c>
      <c r="G3098">
        <v>0</v>
      </c>
      <c r="H3098">
        <v>0</v>
      </c>
      <c r="I3098" t="s">
        <v>34</v>
      </c>
      <c r="J3098" t="s">
        <v>28</v>
      </c>
      <c r="K3098" t="s">
        <v>28</v>
      </c>
      <c r="L3098" t="s">
        <v>28</v>
      </c>
      <c r="M3098" t="s">
        <v>28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23</v>
      </c>
      <c r="T3098">
        <v>0</v>
      </c>
      <c r="V3098">
        <v>70</v>
      </c>
      <c r="W3098">
        <v>206</v>
      </c>
    </row>
    <row r="3099" spans="1:23" x14ac:dyDescent="0.25">
      <c r="A3099" t="s">
        <v>209</v>
      </c>
      <c r="C3099" t="s">
        <v>30</v>
      </c>
      <c r="E3099">
        <v>30</v>
      </c>
      <c r="F3099">
        <v>67.501710000000003</v>
      </c>
      <c r="G3099">
        <v>0</v>
      </c>
      <c r="H3099">
        <v>0</v>
      </c>
      <c r="I3099" t="s">
        <v>34</v>
      </c>
      <c r="J3099" t="s">
        <v>28</v>
      </c>
      <c r="K3099" t="s">
        <v>28</v>
      </c>
      <c r="L3099" t="s">
        <v>28</v>
      </c>
      <c r="M3099" t="s">
        <v>28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23</v>
      </c>
      <c r="T3099">
        <v>0</v>
      </c>
      <c r="V3099">
        <v>70</v>
      </c>
      <c r="W3099">
        <v>210</v>
      </c>
    </row>
    <row r="3100" spans="1:23" x14ac:dyDescent="0.25">
      <c r="A3100" t="s">
        <v>209</v>
      </c>
      <c r="C3100" t="s">
        <v>30</v>
      </c>
      <c r="E3100">
        <v>29</v>
      </c>
      <c r="F3100">
        <v>67.501710000000003</v>
      </c>
      <c r="G3100">
        <v>0</v>
      </c>
      <c r="H3100">
        <v>0</v>
      </c>
      <c r="I3100" t="s">
        <v>34</v>
      </c>
      <c r="J3100" t="s">
        <v>28</v>
      </c>
      <c r="K3100" t="s">
        <v>28</v>
      </c>
      <c r="L3100" t="s">
        <v>28</v>
      </c>
      <c r="M3100" t="s">
        <v>28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23</v>
      </c>
      <c r="T3100">
        <v>0</v>
      </c>
      <c r="V3100">
        <v>70</v>
      </c>
      <c r="W3100">
        <v>206</v>
      </c>
    </row>
    <row r="3101" spans="1:23" x14ac:dyDescent="0.25">
      <c r="A3101" t="s">
        <v>209</v>
      </c>
      <c r="C3101" t="s">
        <v>30</v>
      </c>
      <c r="E3101">
        <v>29</v>
      </c>
      <c r="F3101">
        <v>67.501710000000003</v>
      </c>
      <c r="G3101">
        <v>0</v>
      </c>
      <c r="H3101">
        <v>0</v>
      </c>
      <c r="I3101" t="s">
        <v>34</v>
      </c>
      <c r="J3101" t="s">
        <v>28</v>
      </c>
      <c r="K3101" t="s">
        <v>28</v>
      </c>
      <c r="L3101" t="s">
        <v>28</v>
      </c>
      <c r="M3101" t="s">
        <v>28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23</v>
      </c>
      <c r="T3101">
        <v>0</v>
      </c>
      <c r="V3101">
        <v>70</v>
      </c>
      <c r="W3101">
        <v>216</v>
      </c>
    </row>
    <row r="3102" spans="1:23" x14ac:dyDescent="0.25">
      <c r="A3102" t="s">
        <v>209</v>
      </c>
      <c r="C3102" t="s">
        <v>30</v>
      </c>
      <c r="E3102">
        <v>28</v>
      </c>
      <c r="F3102">
        <v>67.501710000000003</v>
      </c>
      <c r="G3102">
        <v>0</v>
      </c>
      <c r="H3102">
        <v>0</v>
      </c>
      <c r="I3102" t="s">
        <v>34</v>
      </c>
      <c r="J3102" t="s">
        <v>28</v>
      </c>
      <c r="K3102" t="s">
        <v>28</v>
      </c>
      <c r="L3102" t="s">
        <v>28</v>
      </c>
      <c r="M3102" t="s">
        <v>28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23</v>
      </c>
      <c r="T3102">
        <v>0</v>
      </c>
      <c r="V3102">
        <v>70</v>
      </c>
      <c r="W3102">
        <v>195</v>
      </c>
    </row>
    <row r="3103" spans="1:23" x14ac:dyDescent="0.25">
      <c r="A3103" t="s">
        <v>209</v>
      </c>
      <c r="C3103" t="s">
        <v>30</v>
      </c>
      <c r="E3103">
        <v>29</v>
      </c>
      <c r="F3103">
        <v>67.501710000000003</v>
      </c>
      <c r="G3103">
        <v>0</v>
      </c>
      <c r="H3103">
        <v>0</v>
      </c>
      <c r="I3103" t="s">
        <v>34</v>
      </c>
      <c r="J3103" t="s">
        <v>28</v>
      </c>
      <c r="K3103" t="s">
        <v>28</v>
      </c>
      <c r="L3103" t="s">
        <v>28</v>
      </c>
      <c r="M3103" t="s">
        <v>28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23</v>
      </c>
      <c r="T3103">
        <v>0</v>
      </c>
      <c r="V3103">
        <v>71</v>
      </c>
      <c r="W3103">
        <v>198</v>
      </c>
    </row>
    <row r="3104" spans="1:23" x14ac:dyDescent="0.25">
      <c r="A3104" t="s">
        <v>209</v>
      </c>
      <c r="C3104" t="s">
        <v>30</v>
      </c>
      <c r="E3104">
        <v>30</v>
      </c>
      <c r="F3104">
        <v>67.501710000000003</v>
      </c>
      <c r="G3104">
        <v>0</v>
      </c>
      <c r="H3104">
        <v>0</v>
      </c>
      <c r="I3104" t="s">
        <v>34</v>
      </c>
      <c r="J3104" t="s">
        <v>42</v>
      </c>
      <c r="K3104" t="s">
        <v>28</v>
      </c>
      <c r="L3104" t="s">
        <v>28</v>
      </c>
      <c r="M3104" t="s">
        <v>28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23</v>
      </c>
      <c r="T3104">
        <v>0</v>
      </c>
      <c r="V3104">
        <v>70</v>
      </c>
      <c r="W3104">
        <v>201</v>
      </c>
    </row>
    <row r="3105" spans="1:23" x14ac:dyDescent="0.25">
      <c r="A3105" t="s">
        <v>209</v>
      </c>
      <c r="C3105" t="s">
        <v>30</v>
      </c>
      <c r="E3105">
        <v>30</v>
      </c>
      <c r="F3105">
        <v>67.501710000000003</v>
      </c>
      <c r="G3105">
        <v>0</v>
      </c>
      <c r="H3105">
        <v>0</v>
      </c>
      <c r="I3105" t="s">
        <v>34</v>
      </c>
      <c r="J3105" t="s">
        <v>28</v>
      </c>
      <c r="K3105" t="s">
        <v>28</v>
      </c>
      <c r="L3105" t="s">
        <v>28</v>
      </c>
      <c r="M3105" t="s">
        <v>28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23</v>
      </c>
      <c r="T3105">
        <v>0</v>
      </c>
    </row>
    <row r="3106" spans="1:23" x14ac:dyDescent="0.25">
      <c r="A3106" t="s">
        <v>120</v>
      </c>
      <c r="C3106" t="s">
        <v>26</v>
      </c>
      <c r="E3106">
        <v>30</v>
      </c>
      <c r="F3106">
        <v>64.418890000000005</v>
      </c>
      <c r="G3106">
        <v>0</v>
      </c>
      <c r="H3106">
        <v>0</v>
      </c>
      <c r="I3106" t="s">
        <v>34</v>
      </c>
      <c r="J3106" t="s">
        <v>35</v>
      </c>
      <c r="K3106" t="s">
        <v>28</v>
      </c>
      <c r="L3106" t="s">
        <v>28</v>
      </c>
      <c r="M3106" t="s">
        <v>28</v>
      </c>
      <c r="N3106">
        <v>0.5</v>
      </c>
      <c r="O3106">
        <v>0</v>
      </c>
      <c r="P3106">
        <v>0</v>
      </c>
      <c r="Q3106">
        <v>0</v>
      </c>
      <c r="R3106">
        <v>0</v>
      </c>
      <c r="S3106">
        <v>34</v>
      </c>
      <c r="T3106">
        <v>0.5</v>
      </c>
      <c r="W3106">
        <v>181</v>
      </c>
    </row>
    <row r="3107" spans="1:23" x14ac:dyDescent="0.25">
      <c r="A3107" t="s">
        <v>120</v>
      </c>
      <c r="C3107" t="s">
        <v>26</v>
      </c>
      <c r="E3107">
        <v>30</v>
      </c>
      <c r="F3107">
        <v>64.418890000000005</v>
      </c>
      <c r="G3107">
        <v>0</v>
      </c>
      <c r="H3107">
        <v>0</v>
      </c>
      <c r="I3107" t="s">
        <v>34</v>
      </c>
      <c r="J3107" t="s">
        <v>28</v>
      </c>
      <c r="K3107" t="s">
        <v>28</v>
      </c>
      <c r="L3107" t="s">
        <v>28</v>
      </c>
      <c r="M3107" t="s">
        <v>28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34</v>
      </c>
      <c r="T3107">
        <v>0</v>
      </c>
      <c r="V3107">
        <v>67</v>
      </c>
      <c r="W3107">
        <v>196</v>
      </c>
    </row>
    <row r="3108" spans="1:23" x14ac:dyDescent="0.25">
      <c r="A3108" t="s">
        <v>120</v>
      </c>
      <c r="C3108" t="s">
        <v>26</v>
      </c>
      <c r="E3108">
        <v>30</v>
      </c>
      <c r="F3108">
        <v>64.418890000000005</v>
      </c>
      <c r="G3108">
        <v>0</v>
      </c>
      <c r="H3108">
        <v>0</v>
      </c>
      <c r="I3108" t="s">
        <v>34</v>
      </c>
      <c r="J3108" t="s">
        <v>35</v>
      </c>
      <c r="K3108" t="s">
        <v>38</v>
      </c>
      <c r="L3108" t="s">
        <v>28</v>
      </c>
      <c r="M3108" t="s">
        <v>28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34</v>
      </c>
      <c r="T3108">
        <v>0</v>
      </c>
      <c r="V3108">
        <v>67</v>
      </c>
      <c r="W3108">
        <v>168</v>
      </c>
    </row>
    <row r="3109" spans="1:23" x14ac:dyDescent="0.25">
      <c r="A3109" t="s">
        <v>120</v>
      </c>
      <c r="C3109" t="s">
        <v>26</v>
      </c>
      <c r="E3109">
        <v>29</v>
      </c>
      <c r="F3109">
        <v>64.418890000000005</v>
      </c>
      <c r="G3109">
        <v>0</v>
      </c>
      <c r="H3109">
        <v>0</v>
      </c>
      <c r="I3109" t="s">
        <v>34</v>
      </c>
      <c r="J3109" t="s">
        <v>35</v>
      </c>
      <c r="K3109" t="s">
        <v>38</v>
      </c>
      <c r="L3109" t="s">
        <v>28</v>
      </c>
      <c r="M3109" t="s">
        <v>28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34</v>
      </c>
      <c r="T3109">
        <v>0</v>
      </c>
      <c r="V3109">
        <v>67</v>
      </c>
      <c r="W3109">
        <v>176</v>
      </c>
    </row>
    <row r="3110" spans="1:23" x14ac:dyDescent="0.25">
      <c r="A3110" t="s">
        <v>196</v>
      </c>
      <c r="C3110" t="s">
        <v>30</v>
      </c>
      <c r="E3110">
        <v>30</v>
      </c>
      <c r="F3110">
        <v>69.889114000000006</v>
      </c>
      <c r="G3110">
        <v>0</v>
      </c>
      <c r="H3110">
        <v>0</v>
      </c>
      <c r="I3110" t="s">
        <v>34</v>
      </c>
      <c r="J3110" t="s">
        <v>28</v>
      </c>
      <c r="K3110" t="s">
        <v>28</v>
      </c>
      <c r="L3110" t="s">
        <v>28</v>
      </c>
      <c r="M3110" t="s">
        <v>28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33</v>
      </c>
      <c r="T3110">
        <v>0</v>
      </c>
      <c r="V3110">
        <v>74</v>
      </c>
      <c r="W3110">
        <v>181</v>
      </c>
    </row>
    <row r="3111" spans="1:23" x14ac:dyDescent="0.25">
      <c r="A3111" t="s">
        <v>196</v>
      </c>
      <c r="C3111" t="s">
        <v>30</v>
      </c>
      <c r="E3111">
        <v>29</v>
      </c>
      <c r="F3111">
        <v>69.889114000000006</v>
      </c>
      <c r="G3111">
        <v>0</v>
      </c>
      <c r="H3111">
        <v>0</v>
      </c>
      <c r="I3111" t="s">
        <v>34</v>
      </c>
      <c r="J3111" t="s">
        <v>28</v>
      </c>
      <c r="K3111" t="s">
        <v>28</v>
      </c>
      <c r="L3111" t="s">
        <v>28</v>
      </c>
      <c r="M3111" t="s">
        <v>28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33</v>
      </c>
      <c r="T3111">
        <v>0</v>
      </c>
      <c r="V3111">
        <v>74</v>
      </c>
      <c r="W3111">
        <v>184</v>
      </c>
    </row>
    <row r="3112" spans="1:23" x14ac:dyDescent="0.25">
      <c r="A3112" t="s">
        <v>196</v>
      </c>
      <c r="C3112" t="s">
        <v>30</v>
      </c>
      <c r="E3112">
        <v>30</v>
      </c>
      <c r="F3112">
        <v>69.889114000000006</v>
      </c>
      <c r="G3112">
        <v>0</v>
      </c>
      <c r="H3112">
        <v>0</v>
      </c>
      <c r="I3112" t="s">
        <v>34</v>
      </c>
      <c r="J3112" t="s">
        <v>28</v>
      </c>
      <c r="K3112" t="s">
        <v>28</v>
      </c>
      <c r="L3112" t="s">
        <v>28</v>
      </c>
      <c r="M3112" t="s">
        <v>28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33</v>
      </c>
      <c r="T3112">
        <v>0</v>
      </c>
      <c r="V3112">
        <v>74</v>
      </c>
      <c r="W3112">
        <v>181</v>
      </c>
    </row>
    <row r="3113" spans="1:23" x14ac:dyDescent="0.25">
      <c r="A3113" t="s">
        <v>196</v>
      </c>
      <c r="C3113" t="s">
        <v>30</v>
      </c>
      <c r="E3113">
        <v>29</v>
      </c>
      <c r="F3113">
        <v>69.889114000000006</v>
      </c>
      <c r="G3113">
        <v>0</v>
      </c>
      <c r="H3113">
        <v>0</v>
      </c>
      <c r="I3113" t="s">
        <v>34</v>
      </c>
      <c r="J3113" t="s">
        <v>28</v>
      </c>
      <c r="K3113" t="s">
        <v>28</v>
      </c>
      <c r="L3113" t="s">
        <v>28</v>
      </c>
      <c r="M3113" t="s">
        <v>28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33</v>
      </c>
      <c r="T3113">
        <v>0</v>
      </c>
      <c r="V3113">
        <v>74</v>
      </c>
      <c r="W3113">
        <v>181</v>
      </c>
    </row>
    <row r="3114" spans="1:23" x14ac:dyDescent="0.25">
      <c r="A3114" t="s">
        <v>196</v>
      </c>
      <c r="C3114" t="s">
        <v>30</v>
      </c>
      <c r="E3114">
        <v>30</v>
      </c>
      <c r="F3114">
        <v>69.889114000000006</v>
      </c>
      <c r="G3114">
        <v>0</v>
      </c>
      <c r="H3114">
        <v>0</v>
      </c>
      <c r="I3114" t="s">
        <v>34</v>
      </c>
      <c r="J3114" t="s">
        <v>28</v>
      </c>
      <c r="K3114" t="s">
        <v>28</v>
      </c>
      <c r="L3114" t="s">
        <v>28</v>
      </c>
      <c r="M3114" t="s">
        <v>28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33</v>
      </c>
      <c r="T3114">
        <v>0</v>
      </c>
      <c r="V3114">
        <v>75</v>
      </c>
      <c r="W3114">
        <v>177</v>
      </c>
    </row>
    <row r="3115" spans="1:23" x14ac:dyDescent="0.25">
      <c r="A3115" t="s">
        <v>196</v>
      </c>
      <c r="C3115" t="s">
        <v>30</v>
      </c>
      <c r="E3115">
        <v>29</v>
      </c>
      <c r="F3115">
        <v>69.889114000000006</v>
      </c>
      <c r="G3115">
        <v>0</v>
      </c>
      <c r="H3115">
        <v>0</v>
      </c>
      <c r="I3115" t="s">
        <v>34</v>
      </c>
      <c r="J3115" t="s">
        <v>28</v>
      </c>
      <c r="K3115" t="s">
        <v>28</v>
      </c>
      <c r="L3115" t="s">
        <v>28</v>
      </c>
      <c r="M3115" t="s">
        <v>28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33</v>
      </c>
      <c r="T3115">
        <v>0</v>
      </c>
      <c r="V3115">
        <v>74</v>
      </c>
      <c r="W3115">
        <v>185</v>
      </c>
    </row>
    <row r="3116" spans="1:23" x14ac:dyDescent="0.25">
      <c r="A3116" t="s">
        <v>196</v>
      </c>
      <c r="C3116" t="s">
        <v>30</v>
      </c>
      <c r="E3116">
        <v>30</v>
      </c>
      <c r="F3116">
        <v>69.889114000000006</v>
      </c>
      <c r="G3116">
        <v>0</v>
      </c>
      <c r="H3116">
        <v>0</v>
      </c>
      <c r="I3116" t="s">
        <v>34</v>
      </c>
      <c r="J3116" t="s">
        <v>42</v>
      </c>
      <c r="K3116" t="s">
        <v>28</v>
      </c>
      <c r="L3116" t="s">
        <v>28</v>
      </c>
      <c r="M3116" t="s">
        <v>28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33</v>
      </c>
      <c r="T3116">
        <v>0</v>
      </c>
      <c r="V3116">
        <v>74</v>
      </c>
      <c r="W3116">
        <v>174</v>
      </c>
    </row>
    <row r="3117" spans="1:23" x14ac:dyDescent="0.25">
      <c r="A3117" t="s">
        <v>196</v>
      </c>
      <c r="C3117" t="s">
        <v>30</v>
      </c>
      <c r="E3117">
        <v>28</v>
      </c>
      <c r="F3117">
        <v>69.889114000000006</v>
      </c>
      <c r="G3117">
        <v>0</v>
      </c>
      <c r="H3117">
        <v>0</v>
      </c>
      <c r="I3117" t="s">
        <v>34</v>
      </c>
      <c r="J3117" t="s">
        <v>28</v>
      </c>
      <c r="K3117" t="s">
        <v>28</v>
      </c>
      <c r="L3117" t="s">
        <v>28</v>
      </c>
      <c r="M3117" t="s">
        <v>28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33</v>
      </c>
      <c r="T3117">
        <v>0</v>
      </c>
      <c r="V3117">
        <v>74</v>
      </c>
      <c r="W3117">
        <v>172</v>
      </c>
    </row>
    <row r="3118" spans="1:23" x14ac:dyDescent="0.25">
      <c r="A3118" t="s">
        <v>196</v>
      </c>
      <c r="C3118" t="s">
        <v>30</v>
      </c>
      <c r="E3118">
        <v>30</v>
      </c>
      <c r="F3118">
        <v>69.889114000000006</v>
      </c>
      <c r="G3118">
        <v>0</v>
      </c>
      <c r="H3118">
        <v>0</v>
      </c>
      <c r="I3118" t="s">
        <v>34</v>
      </c>
      <c r="J3118" t="s">
        <v>28</v>
      </c>
      <c r="K3118" t="s">
        <v>28</v>
      </c>
      <c r="L3118" t="s">
        <v>28</v>
      </c>
      <c r="M3118" t="s">
        <v>28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33</v>
      </c>
      <c r="T3118">
        <v>0</v>
      </c>
    </row>
    <row r="3119" spans="1:23" x14ac:dyDescent="0.25">
      <c r="A3119" t="s">
        <v>262</v>
      </c>
      <c r="C3119" t="s">
        <v>30</v>
      </c>
      <c r="E3119">
        <v>27</v>
      </c>
      <c r="F3119">
        <v>76.221760000000003</v>
      </c>
      <c r="G3119">
        <v>0.5</v>
      </c>
      <c r="H3119">
        <v>0</v>
      </c>
      <c r="I3119" t="s">
        <v>27</v>
      </c>
      <c r="J3119" t="s">
        <v>28</v>
      </c>
      <c r="K3119" t="s">
        <v>28</v>
      </c>
      <c r="L3119" t="s">
        <v>28</v>
      </c>
      <c r="M3119" t="s">
        <v>28</v>
      </c>
      <c r="N3119">
        <v>0</v>
      </c>
      <c r="O3119">
        <v>0.5</v>
      </c>
      <c r="P3119">
        <v>0.5</v>
      </c>
      <c r="Q3119">
        <v>0</v>
      </c>
      <c r="R3119">
        <v>0</v>
      </c>
      <c r="S3119">
        <v>33</v>
      </c>
      <c r="T3119">
        <v>1</v>
      </c>
      <c r="V3119">
        <v>69</v>
      </c>
      <c r="W3119">
        <v>159</v>
      </c>
    </row>
    <row r="3120" spans="1:23" x14ac:dyDescent="0.25">
      <c r="A3120" t="s">
        <v>262</v>
      </c>
      <c r="C3120" t="s">
        <v>30</v>
      </c>
      <c r="E3120">
        <v>29</v>
      </c>
      <c r="F3120">
        <v>76.221760000000003</v>
      </c>
      <c r="G3120">
        <v>0</v>
      </c>
      <c r="H3120">
        <v>0</v>
      </c>
      <c r="I3120" t="s">
        <v>34</v>
      </c>
      <c r="J3120" t="s">
        <v>28</v>
      </c>
      <c r="K3120" t="s">
        <v>28</v>
      </c>
      <c r="L3120" t="s">
        <v>28</v>
      </c>
      <c r="M3120" t="s">
        <v>28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33</v>
      </c>
      <c r="T3120">
        <v>0</v>
      </c>
      <c r="V3120">
        <v>68</v>
      </c>
      <c r="W3120">
        <v>162</v>
      </c>
    </row>
    <row r="3121" spans="1:23" x14ac:dyDescent="0.25">
      <c r="A3121" t="s">
        <v>262</v>
      </c>
      <c r="C3121" t="s">
        <v>30</v>
      </c>
      <c r="E3121">
        <v>30</v>
      </c>
      <c r="F3121">
        <v>76.221760000000003</v>
      </c>
      <c r="G3121">
        <v>0</v>
      </c>
      <c r="H3121">
        <v>0.5</v>
      </c>
      <c r="I3121" t="s">
        <v>34</v>
      </c>
      <c r="J3121" t="s">
        <v>28</v>
      </c>
      <c r="K3121" t="s">
        <v>28</v>
      </c>
      <c r="L3121" t="s">
        <v>28</v>
      </c>
      <c r="M3121" t="s">
        <v>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33</v>
      </c>
      <c r="T3121">
        <v>0.5</v>
      </c>
      <c r="V3121">
        <v>68</v>
      </c>
      <c r="W3121">
        <v>157</v>
      </c>
    </row>
    <row r="3122" spans="1:23" x14ac:dyDescent="0.25">
      <c r="A3122" t="s">
        <v>262</v>
      </c>
      <c r="C3122" t="s">
        <v>30</v>
      </c>
      <c r="E3122">
        <v>28</v>
      </c>
      <c r="F3122">
        <v>76.221760000000003</v>
      </c>
      <c r="G3122">
        <v>0</v>
      </c>
      <c r="H3122">
        <v>0</v>
      </c>
      <c r="I3122" t="s">
        <v>34</v>
      </c>
      <c r="J3122" t="s">
        <v>28</v>
      </c>
      <c r="K3122" t="s">
        <v>28</v>
      </c>
      <c r="L3122" t="s">
        <v>28</v>
      </c>
      <c r="M3122" t="s">
        <v>28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33</v>
      </c>
      <c r="T3122">
        <v>0</v>
      </c>
      <c r="V3122">
        <v>68</v>
      </c>
      <c r="W3122">
        <v>157</v>
      </c>
    </row>
    <row r="3123" spans="1:23" x14ac:dyDescent="0.25">
      <c r="A3123" t="s">
        <v>262</v>
      </c>
      <c r="C3123" t="s">
        <v>30</v>
      </c>
      <c r="E3123">
        <v>28</v>
      </c>
      <c r="F3123">
        <v>76.221760000000003</v>
      </c>
      <c r="G3123">
        <v>0</v>
      </c>
      <c r="H3123">
        <v>0</v>
      </c>
      <c r="I3123" t="s">
        <v>34</v>
      </c>
      <c r="J3123" t="s">
        <v>28</v>
      </c>
      <c r="K3123" t="s">
        <v>28</v>
      </c>
      <c r="L3123" t="s">
        <v>28</v>
      </c>
      <c r="M3123" t="s">
        <v>28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33</v>
      </c>
      <c r="T3123">
        <v>0</v>
      </c>
      <c r="V3123">
        <v>68</v>
      </c>
      <c r="W3123">
        <v>160</v>
      </c>
    </row>
    <row r="3124" spans="1:23" x14ac:dyDescent="0.25">
      <c r="A3124" t="s">
        <v>262</v>
      </c>
      <c r="C3124" t="s">
        <v>30</v>
      </c>
      <c r="E3124">
        <v>29</v>
      </c>
      <c r="F3124">
        <v>76.221760000000003</v>
      </c>
      <c r="G3124">
        <v>0.5</v>
      </c>
      <c r="H3124">
        <v>0</v>
      </c>
      <c r="I3124" t="s">
        <v>52</v>
      </c>
      <c r="J3124" t="s">
        <v>28</v>
      </c>
      <c r="K3124" t="s">
        <v>28</v>
      </c>
      <c r="L3124" t="s">
        <v>28</v>
      </c>
      <c r="M3124" t="s">
        <v>28</v>
      </c>
      <c r="N3124">
        <v>0</v>
      </c>
      <c r="O3124">
        <v>0.5</v>
      </c>
      <c r="P3124">
        <v>0.5</v>
      </c>
      <c r="Q3124">
        <v>0</v>
      </c>
      <c r="R3124">
        <v>0</v>
      </c>
      <c r="S3124">
        <v>33</v>
      </c>
      <c r="T3124">
        <v>1</v>
      </c>
      <c r="V3124">
        <v>68</v>
      </c>
      <c r="W3124">
        <v>156</v>
      </c>
    </row>
    <row r="3125" spans="1:23" x14ac:dyDescent="0.25">
      <c r="A3125" t="s">
        <v>262</v>
      </c>
      <c r="C3125" t="s">
        <v>30</v>
      </c>
      <c r="E3125">
        <v>28</v>
      </c>
      <c r="F3125">
        <v>76.221760000000003</v>
      </c>
      <c r="G3125">
        <v>0.5</v>
      </c>
      <c r="H3125">
        <v>0</v>
      </c>
      <c r="I3125" t="s">
        <v>52</v>
      </c>
      <c r="J3125" t="s">
        <v>28</v>
      </c>
      <c r="K3125" t="s">
        <v>28</v>
      </c>
      <c r="L3125" t="s">
        <v>28</v>
      </c>
      <c r="M3125" t="s">
        <v>28</v>
      </c>
      <c r="N3125">
        <v>0</v>
      </c>
      <c r="O3125">
        <v>0.5</v>
      </c>
      <c r="P3125">
        <v>0.5</v>
      </c>
      <c r="Q3125">
        <v>0</v>
      </c>
      <c r="R3125">
        <v>0</v>
      </c>
      <c r="S3125">
        <v>33</v>
      </c>
      <c r="T3125">
        <v>1</v>
      </c>
      <c r="V3125">
        <v>68</v>
      </c>
      <c r="W3125">
        <v>154</v>
      </c>
    </row>
    <row r="3126" spans="1:23" x14ac:dyDescent="0.25">
      <c r="A3126" t="s">
        <v>262</v>
      </c>
      <c r="C3126" t="s">
        <v>30</v>
      </c>
      <c r="E3126">
        <v>26</v>
      </c>
      <c r="F3126">
        <v>76.221760000000003</v>
      </c>
      <c r="G3126">
        <v>0.5</v>
      </c>
      <c r="H3126">
        <v>0</v>
      </c>
      <c r="I3126" t="s">
        <v>27</v>
      </c>
      <c r="J3126" t="s">
        <v>788</v>
      </c>
      <c r="K3126" t="s">
        <v>28</v>
      </c>
      <c r="L3126" t="s">
        <v>28</v>
      </c>
      <c r="M3126" t="s">
        <v>28</v>
      </c>
      <c r="N3126">
        <v>0.5</v>
      </c>
      <c r="O3126">
        <v>1</v>
      </c>
      <c r="P3126">
        <v>1</v>
      </c>
      <c r="Q3126">
        <v>0</v>
      </c>
      <c r="R3126">
        <v>0</v>
      </c>
      <c r="S3126">
        <v>33</v>
      </c>
      <c r="T3126">
        <v>2.5</v>
      </c>
      <c r="V3126">
        <v>68</v>
      </c>
      <c r="W3126">
        <v>155</v>
      </c>
    </row>
    <row r="3127" spans="1:23" x14ac:dyDescent="0.25">
      <c r="A3127" t="s">
        <v>262</v>
      </c>
      <c r="C3127" t="s">
        <v>30</v>
      </c>
      <c r="E3127">
        <v>27</v>
      </c>
      <c r="F3127">
        <v>76.221760000000003</v>
      </c>
      <c r="G3127">
        <v>0.5</v>
      </c>
      <c r="H3127">
        <v>0</v>
      </c>
      <c r="I3127" t="s">
        <v>27</v>
      </c>
      <c r="J3127" t="s">
        <v>28</v>
      </c>
      <c r="K3127" t="s">
        <v>28</v>
      </c>
      <c r="L3127" t="s">
        <v>28</v>
      </c>
      <c r="M3127" t="s">
        <v>28</v>
      </c>
      <c r="N3127">
        <v>0</v>
      </c>
      <c r="O3127">
        <v>1</v>
      </c>
      <c r="P3127">
        <v>1</v>
      </c>
      <c r="Q3127">
        <v>1</v>
      </c>
      <c r="R3127">
        <v>0</v>
      </c>
      <c r="S3127">
        <v>33</v>
      </c>
      <c r="T3127">
        <v>3</v>
      </c>
    </row>
    <row r="3128" spans="1:23" x14ac:dyDescent="0.25">
      <c r="A3128" t="s">
        <v>633</v>
      </c>
      <c r="C3128" t="s">
        <v>26</v>
      </c>
      <c r="E3128">
        <v>30</v>
      </c>
      <c r="F3128">
        <v>69.557839999999999</v>
      </c>
      <c r="G3128">
        <v>0</v>
      </c>
      <c r="H3128">
        <v>0</v>
      </c>
      <c r="I3128" t="s">
        <v>34</v>
      </c>
      <c r="J3128" t="s">
        <v>41</v>
      </c>
      <c r="K3128" t="s">
        <v>28</v>
      </c>
      <c r="L3128" t="s">
        <v>28</v>
      </c>
      <c r="M3128" t="s">
        <v>28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33</v>
      </c>
      <c r="T3128">
        <v>0</v>
      </c>
      <c r="V3128">
        <v>65</v>
      </c>
      <c r="W3128">
        <v>194</v>
      </c>
    </row>
    <row r="3129" spans="1:23" x14ac:dyDescent="0.25">
      <c r="A3129" t="s">
        <v>633</v>
      </c>
      <c r="C3129" t="s">
        <v>26</v>
      </c>
      <c r="E3129">
        <v>30</v>
      </c>
      <c r="F3129">
        <v>69.557839999999999</v>
      </c>
      <c r="G3129">
        <v>0</v>
      </c>
      <c r="H3129">
        <v>0</v>
      </c>
      <c r="I3129" t="s">
        <v>34</v>
      </c>
      <c r="J3129" t="s">
        <v>28</v>
      </c>
      <c r="K3129" t="s">
        <v>28</v>
      </c>
      <c r="L3129" t="s">
        <v>28</v>
      </c>
      <c r="M3129" t="s">
        <v>28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33</v>
      </c>
      <c r="T3129">
        <v>0</v>
      </c>
      <c r="V3129">
        <v>65</v>
      </c>
      <c r="W3129">
        <v>184</v>
      </c>
    </row>
    <row r="3130" spans="1:23" x14ac:dyDescent="0.25">
      <c r="A3130" t="s">
        <v>633</v>
      </c>
      <c r="C3130" t="s">
        <v>26</v>
      </c>
      <c r="E3130">
        <v>27</v>
      </c>
      <c r="F3130">
        <v>69.557839999999999</v>
      </c>
      <c r="G3130">
        <v>0</v>
      </c>
      <c r="H3130">
        <v>0</v>
      </c>
      <c r="I3130" t="s">
        <v>34</v>
      </c>
      <c r="J3130" t="s">
        <v>28</v>
      </c>
      <c r="K3130" t="s">
        <v>28</v>
      </c>
      <c r="L3130" t="s">
        <v>28</v>
      </c>
      <c r="M3130" t="s">
        <v>28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33</v>
      </c>
      <c r="T3130">
        <v>0</v>
      </c>
      <c r="V3130">
        <v>64</v>
      </c>
      <c r="W3130">
        <v>196</v>
      </c>
    </row>
    <row r="3131" spans="1:23" x14ac:dyDescent="0.25">
      <c r="A3131" t="s">
        <v>491</v>
      </c>
      <c r="C3131" t="s">
        <v>26</v>
      </c>
      <c r="E3131">
        <v>29</v>
      </c>
      <c r="F3131">
        <v>86.639290000000003</v>
      </c>
      <c r="G3131">
        <v>0</v>
      </c>
      <c r="H3131">
        <v>0</v>
      </c>
      <c r="I3131" t="s">
        <v>34</v>
      </c>
      <c r="J3131" t="s">
        <v>38</v>
      </c>
      <c r="K3131" t="s">
        <v>28</v>
      </c>
      <c r="L3131" t="s">
        <v>28</v>
      </c>
      <c r="M3131" t="s">
        <v>28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33</v>
      </c>
      <c r="T3131">
        <v>0</v>
      </c>
      <c r="V3131">
        <v>64</v>
      </c>
      <c r="W3131">
        <v>145</v>
      </c>
    </row>
    <row r="3132" spans="1:23" x14ac:dyDescent="0.25">
      <c r="A3132" t="s">
        <v>491</v>
      </c>
      <c r="C3132" t="s">
        <v>26</v>
      </c>
      <c r="E3132">
        <v>29</v>
      </c>
      <c r="F3132">
        <v>86.639290000000003</v>
      </c>
      <c r="G3132">
        <v>0</v>
      </c>
      <c r="H3132">
        <v>0</v>
      </c>
      <c r="I3132" t="s">
        <v>34</v>
      </c>
      <c r="J3132" t="s">
        <v>28</v>
      </c>
      <c r="K3132" t="s">
        <v>28</v>
      </c>
      <c r="L3132" t="s">
        <v>28</v>
      </c>
      <c r="M3132" t="s">
        <v>28</v>
      </c>
      <c r="N3132">
        <v>0</v>
      </c>
      <c r="O3132">
        <v>0.5</v>
      </c>
      <c r="P3132">
        <v>0</v>
      </c>
      <c r="Q3132">
        <v>0</v>
      </c>
      <c r="R3132">
        <v>0</v>
      </c>
      <c r="S3132">
        <v>33</v>
      </c>
      <c r="T3132">
        <v>0.5</v>
      </c>
      <c r="V3132">
        <v>64</v>
      </c>
      <c r="W3132">
        <v>141</v>
      </c>
    </row>
    <row r="3133" spans="1:23" x14ac:dyDescent="0.25">
      <c r="A3133" t="s">
        <v>491</v>
      </c>
      <c r="C3133" t="s">
        <v>26</v>
      </c>
      <c r="E3133">
        <v>29</v>
      </c>
      <c r="F3133">
        <v>86.639290000000003</v>
      </c>
      <c r="G3133">
        <v>0</v>
      </c>
      <c r="H3133">
        <v>0</v>
      </c>
      <c r="I3133" t="s">
        <v>34</v>
      </c>
      <c r="J3133" t="s">
        <v>38</v>
      </c>
      <c r="K3133" t="s">
        <v>28</v>
      </c>
      <c r="L3133" t="s">
        <v>28</v>
      </c>
      <c r="M3133" t="s">
        <v>28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33</v>
      </c>
      <c r="T3133">
        <v>0</v>
      </c>
      <c r="V3133">
        <v>64</v>
      </c>
      <c r="W3133">
        <v>137</v>
      </c>
    </row>
    <row r="3134" spans="1:23" x14ac:dyDescent="0.25">
      <c r="A3134" t="s">
        <v>391</v>
      </c>
      <c r="C3134" t="s">
        <v>30</v>
      </c>
      <c r="E3134">
        <v>30</v>
      </c>
      <c r="F3134">
        <v>55.942504999999997</v>
      </c>
      <c r="G3134">
        <v>0.5</v>
      </c>
      <c r="H3134">
        <v>0</v>
      </c>
      <c r="I3134" t="s">
        <v>953</v>
      </c>
      <c r="J3134" t="s">
        <v>28</v>
      </c>
      <c r="K3134" t="s">
        <v>28</v>
      </c>
      <c r="L3134" t="s">
        <v>28</v>
      </c>
      <c r="M3134" t="s">
        <v>28</v>
      </c>
      <c r="N3134">
        <v>0</v>
      </c>
      <c r="O3134">
        <v>0.5</v>
      </c>
      <c r="P3134">
        <v>0.5</v>
      </c>
      <c r="Q3134">
        <v>0</v>
      </c>
      <c r="R3134">
        <v>0</v>
      </c>
      <c r="S3134">
        <v>34</v>
      </c>
      <c r="T3134">
        <v>1</v>
      </c>
      <c r="W3134">
        <v>172</v>
      </c>
    </row>
    <row r="3135" spans="1:23" x14ac:dyDescent="0.25">
      <c r="A3135" t="s">
        <v>391</v>
      </c>
      <c r="C3135" t="s">
        <v>30</v>
      </c>
      <c r="E3135">
        <v>30</v>
      </c>
      <c r="F3135">
        <v>55.942504999999997</v>
      </c>
      <c r="G3135">
        <v>0</v>
      </c>
      <c r="H3135">
        <v>0</v>
      </c>
      <c r="I3135" t="s">
        <v>34</v>
      </c>
      <c r="J3135" t="s">
        <v>28</v>
      </c>
      <c r="K3135" t="s">
        <v>28</v>
      </c>
      <c r="L3135" t="s">
        <v>28</v>
      </c>
      <c r="M3135" t="s">
        <v>28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34</v>
      </c>
      <c r="T3135">
        <v>0</v>
      </c>
      <c r="V3135">
        <v>71</v>
      </c>
      <c r="W3135">
        <v>170</v>
      </c>
    </row>
    <row r="3136" spans="1:23" x14ac:dyDescent="0.25">
      <c r="A3136" t="s">
        <v>391</v>
      </c>
      <c r="C3136" t="s">
        <v>30</v>
      </c>
      <c r="E3136">
        <v>29</v>
      </c>
      <c r="F3136">
        <v>55.942504999999997</v>
      </c>
      <c r="G3136">
        <v>0</v>
      </c>
      <c r="H3136">
        <v>0</v>
      </c>
      <c r="I3136" t="s">
        <v>34</v>
      </c>
      <c r="J3136" t="s">
        <v>28</v>
      </c>
      <c r="K3136" t="s">
        <v>28</v>
      </c>
      <c r="L3136" t="s">
        <v>28</v>
      </c>
      <c r="M3136" t="s">
        <v>28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34</v>
      </c>
      <c r="T3136">
        <v>0</v>
      </c>
      <c r="V3136">
        <v>71</v>
      </c>
      <c r="W3136">
        <v>169</v>
      </c>
    </row>
    <row r="3137" spans="1:23" x14ac:dyDescent="0.25">
      <c r="A3137" t="s">
        <v>391</v>
      </c>
      <c r="C3137" t="s">
        <v>30</v>
      </c>
      <c r="E3137">
        <v>30</v>
      </c>
      <c r="F3137">
        <v>55.942504999999997</v>
      </c>
      <c r="G3137">
        <v>0</v>
      </c>
      <c r="H3137">
        <v>0</v>
      </c>
      <c r="I3137" t="s">
        <v>34</v>
      </c>
      <c r="J3137" t="s">
        <v>28</v>
      </c>
      <c r="K3137" t="s">
        <v>28</v>
      </c>
      <c r="L3137" t="s">
        <v>28</v>
      </c>
      <c r="M3137" t="s">
        <v>28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34</v>
      </c>
      <c r="T3137">
        <v>0</v>
      </c>
      <c r="V3137">
        <v>71</v>
      </c>
      <c r="W3137">
        <v>180</v>
      </c>
    </row>
    <row r="3138" spans="1:23" x14ac:dyDescent="0.25">
      <c r="A3138" t="s">
        <v>391</v>
      </c>
      <c r="C3138" t="s">
        <v>30</v>
      </c>
      <c r="E3138">
        <v>29</v>
      </c>
      <c r="F3138">
        <v>55.942504999999997</v>
      </c>
      <c r="G3138">
        <v>0</v>
      </c>
      <c r="H3138">
        <v>0</v>
      </c>
      <c r="I3138" t="s">
        <v>34</v>
      </c>
      <c r="J3138" t="s">
        <v>28</v>
      </c>
      <c r="K3138" t="s">
        <v>28</v>
      </c>
      <c r="L3138" t="s">
        <v>28</v>
      </c>
      <c r="M3138" t="s">
        <v>28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34</v>
      </c>
      <c r="T3138">
        <v>0</v>
      </c>
      <c r="V3138">
        <v>71</v>
      </c>
      <c r="W3138">
        <v>178</v>
      </c>
    </row>
    <row r="3139" spans="1:23" x14ac:dyDescent="0.25">
      <c r="A3139" t="s">
        <v>391</v>
      </c>
      <c r="C3139" t="s">
        <v>30</v>
      </c>
      <c r="E3139">
        <v>27</v>
      </c>
      <c r="F3139">
        <v>55.942504999999997</v>
      </c>
      <c r="G3139">
        <v>0</v>
      </c>
      <c r="H3139">
        <v>0</v>
      </c>
      <c r="I3139" t="s">
        <v>34</v>
      </c>
      <c r="J3139" t="s">
        <v>42</v>
      </c>
      <c r="K3139" t="s">
        <v>28</v>
      </c>
      <c r="L3139" t="s">
        <v>28</v>
      </c>
      <c r="M3139" t="s">
        <v>28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34</v>
      </c>
      <c r="T3139">
        <v>0</v>
      </c>
      <c r="V3139">
        <v>71</v>
      </c>
      <c r="W3139">
        <v>181</v>
      </c>
    </row>
    <row r="3140" spans="1:23" x14ac:dyDescent="0.25">
      <c r="A3140" t="s">
        <v>391</v>
      </c>
      <c r="C3140" t="s">
        <v>30</v>
      </c>
      <c r="E3140">
        <v>29</v>
      </c>
      <c r="F3140">
        <v>55.942504999999997</v>
      </c>
      <c r="G3140">
        <v>0</v>
      </c>
      <c r="H3140">
        <v>0</v>
      </c>
      <c r="I3140" t="s">
        <v>34</v>
      </c>
      <c r="J3140" t="s">
        <v>28</v>
      </c>
      <c r="K3140" t="s">
        <v>28</v>
      </c>
      <c r="L3140" t="s">
        <v>28</v>
      </c>
      <c r="M3140" t="s">
        <v>28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34</v>
      </c>
      <c r="T3140">
        <v>0</v>
      </c>
      <c r="V3140">
        <v>71</v>
      </c>
      <c r="W3140">
        <v>181</v>
      </c>
    </row>
    <row r="3141" spans="1:23" x14ac:dyDescent="0.25">
      <c r="A3141" t="s">
        <v>391</v>
      </c>
      <c r="C3141" t="s">
        <v>30</v>
      </c>
      <c r="E3141">
        <v>29</v>
      </c>
      <c r="F3141">
        <v>55.942504999999997</v>
      </c>
      <c r="G3141">
        <v>0</v>
      </c>
      <c r="H3141">
        <v>0</v>
      </c>
      <c r="I3141" t="s">
        <v>34</v>
      </c>
      <c r="J3141" t="s">
        <v>28</v>
      </c>
      <c r="K3141" t="s">
        <v>28</v>
      </c>
      <c r="L3141" t="s">
        <v>28</v>
      </c>
      <c r="M3141" t="s">
        <v>28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34</v>
      </c>
      <c r="T3141">
        <v>0</v>
      </c>
      <c r="V3141">
        <v>71</v>
      </c>
      <c r="W3141">
        <v>185</v>
      </c>
    </row>
    <row r="3142" spans="1:23" x14ac:dyDescent="0.25">
      <c r="A3142" t="s">
        <v>391</v>
      </c>
      <c r="C3142" t="s">
        <v>30</v>
      </c>
      <c r="E3142">
        <v>30</v>
      </c>
      <c r="F3142">
        <v>55.942504999999997</v>
      </c>
      <c r="G3142">
        <v>0</v>
      </c>
      <c r="H3142">
        <v>0</v>
      </c>
      <c r="I3142" t="s">
        <v>34</v>
      </c>
      <c r="J3142" t="s">
        <v>28</v>
      </c>
      <c r="K3142" t="s">
        <v>28</v>
      </c>
      <c r="L3142" t="s">
        <v>28</v>
      </c>
      <c r="M3142" t="s">
        <v>28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34</v>
      </c>
      <c r="T3142">
        <v>0</v>
      </c>
      <c r="V3142">
        <v>71</v>
      </c>
      <c r="W3142">
        <v>172</v>
      </c>
    </row>
    <row r="3143" spans="1:23" x14ac:dyDescent="0.25">
      <c r="A3143" t="s">
        <v>391</v>
      </c>
      <c r="C3143" t="s">
        <v>30</v>
      </c>
      <c r="E3143">
        <v>30</v>
      </c>
      <c r="F3143">
        <v>55.942504999999997</v>
      </c>
      <c r="G3143">
        <v>0</v>
      </c>
      <c r="H3143">
        <v>0</v>
      </c>
      <c r="I3143" t="s">
        <v>34</v>
      </c>
      <c r="J3143" t="s">
        <v>392</v>
      </c>
      <c r="K3143" t="s">
        <v>28</v>
      </c>
      <c r="L3143" t="s">
        <v>28</v>
      </c>
      <c r="M3143" t="s">
        <v>28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34</v>
      </c>
      <c r="T3143">
        <v>0</v>
      </c>
      <c r="V3143">
        <v>71</v>
      </c>
      <c r="W3143">
        <v>171</v>
      </c>
    </row>
    <row r="3144" spans="1:23" x14ac:dyDescent="0.25">
      <c r="A3144" t="s">
        <v>391</v>
      </c>
      <c r="C3144" t="s">
        <v>30</v>
      </c>
      <c r="E3144">
        <v>30</v>
      </c>
      <c r="F3144">
        <v>55.942504999999997</v>
      </c>
      <c r="G3144">
        <v>0</v>
      </c>
      <c r="H3144">
        <v>0</v>
      </c>
      <c r="I3144" t="s">
        <v>34</v>
      </c>
      <c r="J3144" t="s">
        <v>102</v>
      </c>
      <c r="K3144" t="s">
        <v>28</v>
      </c>
      <c r="L3144" t="s">
        <v>28</v>
      </c>
      <c r="M3144" t="s">
        <v>28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34</v>
      </c>
      <c r="T3144">
        <v>0</v>
      </c>
      <c r="V3144">
        <v>71</v>
      </c>
      <c r="W3144">
        <v>174</v>
      </c>
    </row>
    <row r="3145" spans="1:23" x14ac:dyDescent="0.25">
      <c r="A3145" t="s">
        <v>391</v>
      </c>
      <c r="C3145" t="s">
        <v>30</v>
      </c>
      <c r="E3145">
        <v>30</v>
      </c>
      <c r="F3145">
        <v>55.942504999999997</v>
      </c>
      <c r="G3145">
        <v>0</v>
      </c>
      <c r="H3145">
        <v>0</v>
      </c>
      <c r="I3145" t="s">
        <v>34</v>
      </c>
      <c r="J3145" t="s">
        <v>38</v>
      </c>
      <c r="K3145" t="s">
        <v>102</v>
      </c>
      <c r="L3145" t="s">
        <v>28</v>
      </c>
      <c r="M3145" t="s">
        <v>28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34</v>
      </c>
      <c r="T3145">
        <v>0</v>
      </c>
    </row>
    <row r="3146" spans="1:23" x14ac:dyDescent="0.25">
      <c r="A3146" t="s">
        <v>599</v>
      </c>
      <c r="C3146" t="s">
        <v>26</v>
      </c>
      <c r="E3146">
        <v>21</v>
      </c>
      <c r="F3146">
        <v>75.624915999999999</v>
      </c>
      <c r="G3146">
        <v>1</v>
      </c>
      <c r="H3146">
        <v>1</v>
      </c>
      <c r="I3146" t="s">
        <v>147</v>
      </c>
      <c r="J3146" t="s">
        <v>41</v>
      </c>
      <c r="K3146" t="s">
        <v>28</v>
      </c>
      <c r="L3146" t="s">
        <v>28</v>
      </c>
      <c r="M3146" t="s">
        <v>28</v>
      </c>
      <c r="N3146">
        <v>1</v>
      </c>
      <c r="O3146">
        <v>1</v>
      </c>
      <c r="P3146">
        <v>1</v>
      </c>
      <c r="Q3146">
        <v>1</v>
      </c>
      <c r="R3146">
        <v>0</v>
      </c>
      <c r="S3146">
        <v>34</v>
      </c>
      <c r="T3146">
        <v>5</v>
      </c>
      <c r="V3146">
        <v>66</v>
      </c>
      <c r="W3146">
        <v>172</v>
      </c>
    </row>
    <row r="3147" spans="1:23" x14ac:dyDescent="0.25">
      <c r="A3147" t="s">
        <v>599</v>
      </c>
      <c r="C3147" t="s">
        <v>26</v>
      </c>
      <c r="E3147">
        <v>20</v>
      </c>
      <c r="F3147">
        <v>75.624915999999999</v>
      </c>
      <c r="G3147">
        <v>1</v>
      </c>
      <c r="H3147">
        <v>1</v>
      </c>
      <c r="I3147" t="s">
        <v>27</v>
      </c>
      <c r="J3147" t="s">
        <v>35</v>
      </c>
      <c r="K3147" t="s">
        <v>28</v>
      </c>
      <c r="L3147" t="s">
        <v>28</v>
      </c>
      <c r="M3147" t="s">
        <v>28</v>
      </c>
      <c r="N3147">
        <v>1</v>
      </c>
      <c r="O3147">
        <v>1</v>
      </c>
      <c r="P3147">
        <v>1</v>
      </c>
      <c r="Q3147">
        <v>1</v>
      </c>
      <c r="R3147">
        <v>0</v>
      </c>
      <c r="S3147">
        <v>34</v>
      </c>
      <c r="T3147">
        <v>5</v>
      </c>
      <c r="V3147">
        <v>65</v>
      </c>
      <c r="W3147">
        <v>183</v>
      </c>
    </row>
    <row r="3148" spans="1:23" x14ac:dyDescent="0.25">
      <c r="A3148" t="s">
        <v>599</v>
      </c>
      <c r="C3148" t="s">
        <v>26</v>
      </c>
      <c r="E3148">
        <v>21</v>
      </c>
      <c r="F3148">
        <v>75.624915999999999</v>
      </c>
      <c r="G3148">
        <v>1</v>
      </c>
      <c r="H3148">
        <v>1</v>
      </c>
      <c r="I3148" t="s">
        <v>27</v>
      </c>
      <c r="J3148" t="s">
        <v>44</v>
      </c>
      <c r="K3148" t="s">
        <v>41</v>
      </c>
      <c r="L3148" t="s">
        <v>28</v>
      </c>
      <c r="M3148" t="s">
        <v>28</v>
      </c>
      <c r="N3148">
        <v>2</v>
      </c>
      <c r="O3148">
        <v>1</v>
      </c>
      <c r="P3148">
        <v>2</v>
      </c>
      <c r="Q3148">
        <v>1</v>
      </c>
      <c r="R3148">
        <v>1</v>
      </c>
      <c r="S3148">
        <v>34</v>
      </c>
      <c r="T3148">
        <v>8</v>
      </c>
      <c r="V3148">
        <v>66</v>
      </c>
      <c r="W3148">
        <v>184</v>
      </c>
    </row>
    <row r="3149" spans="1:23" x14ac:dyDescent="0.25">
      <c r="A3149" t="s">
        <v>599</v>
      </c>
      <c r="C3149" t="s">
        <v>26</v>
      </c>
      <c r="F3149">
        <v>75.624915999999999</v>
      </c>
      <c r="G3149">
        <v>1</v>
      </c>
      <c r="H3149">
        <v>1</v>
      </c>
      <c r="I3149" t="s">
        <v>27</v>
      </c>
      <c r="J3149" t="s">
        <v>631</v>
      </c>
      <c r="K3149" t="s">
        <v>35</v>
      </c>
      <c r="L3149" t="s">
        <v>28</v>
      </c>
      <c r="M3149" t="s">
        <v>28</v>
      </c>
      <c r="N3149">
        <v>2</v>
      </c>
      <c r="O3149">
        <v>1</v>
      </c>
      <c r="P3149">
        <v>2</v>
      </c>
      <c r="Q3149">
        <v>1</v>
      </c>
      <c r="R3149">
        <v>1</v>
      </c>
      <c r="S3149">
        <v>34</v>
      </c>
      <c r="T3149">
        <v>8</v>
      </c>
    </row>
    <row r="3150" spans="1:23" x14ac:dyDescent="0.25">
      <c r="A3150" t="s">
        <v>1132</v>
      </c>
      <c r="C3150" t="s">
        <v>26</v>
      </c>
      <c r="E3150">
        <v>30</v>
      </c>
      <c r="F3150">
        <v>64.416150000000002</v>
      </c>
      <c r="G3150">
        <v>0</v>
      </c>
      <c r="H3150">
        <v>0</v>
      </c>
      <c r="I3150" t="s">
        <v>34</v>
      </c>
      <c r="J3150" t="s">
        <v>41</v>
      </c>
      <c r="K3150" t="s">
        <v>36</v>
      </c>
      <c r="L3150" t="s">
        <v>28</v>
      </c>
      <c r="M3150" t="s">
        <v>28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33</v>
      </c>
      <c r="T3150">
        <v>0</v>
      </c>
      <c r="V3150">
        <v>65</v>
      </c>
      <c r="W3150">
        <v>161</v>
      </c>
    </row>
    <row r="3151" spans="1:23" x14ac:dyDescent="0.25">
      <c r="A3151" t="s">
        <v>1132</v>
      </c>
      <c r="C3151" t="s">
        <v>26</v>
      </c>
      <c r="E3151">
        <v>30</v>
      </c>
      <c r="F3151">
        <v>64.416150000000002</v>
      </c>
      <c r="G3151">
        <v>0.5</v>
      </c>
      <c r="H3151">
        <v>0</v>
      </c>
      <c r="I3151" t="s">
        <v>52</v>
      </c>
      <c r="J3151" t="s">
        <v>41</v>
      </c>
      <c r="K3151" t="s">
        <v>232</v>
      </c>
      <c r="L3151" t="s">
        <v>28</v>
      </c>
      <c r="M3151" t="s">
        <v>28</v>
      </c>
      <c r="N3151">
        <v>0</v>
      </c>
      <c r="O3151">
        <v>0</v>
      </c>
      <c r="P3151">
        <v>0.5</v>
      </c>
      <c r="Q3151">
        <v>0</v>
      </c>
      <c r="R3151">
        <v>0</v>
      </c>
      <c r="S3151">
        <v>33</v>
      </c>
      <c r="T3151">
        <v>0.5</v>
      </c>
      <c r="V3151">
        <v>64</v>
      </c>
      <c r="W3151">
        <v>156</v>
      </c>
    </row>
    <row r="3152" spans="1:23" x14ac:dyDescent="0.25">
      <c r="A3152" t="s">
        <v>1132</v>
      </c>
      <c r="C3152" t="s">
        <v>26</v>
      </c>
      <c r="E3152">
        <v>29</v>
      </c>
      <c r="F3152">
        <v>64.416150000000002</v>
      </c>
      <c r="G3152">
        <v>0</v>
      </c>
      <c r="H3152">
        <v>0</v>
      </c>
      <c r="I3152" t="s">
        <v>34</v>
      </c>
      <c r="J3152" t="s">
        <v>28</v>
      </c>
      <c r="K3152" t="s">
        <v>28</v>
      </c>
      <c r="L3152" t="s">
        <v>28</v>
      </c>
      <c r="M3152" t="s">
        <v>28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33</v>
      </c>
      <c r="T3152">
        <v>0</v>
      </c>
      <c r="V3152">
        <v>64</v>
      </c>
      <c r="W3152">
        <v>167</v>
      </c>
    </row>
    <row r="3153" spans="1:23" x14ac:dyDescent="0.25">
      <c r="A3153" t="s">
        <v>1132</v>
      </c>
      <c r="C3153" t="s">
        <v>26</v>
      </c>
      <c r="E3153">
        <v>27</v>
      </c>
      <c r="F3153">
        <v>64.416150000000002</v>
      </c>
      <c r="G3153">
        <v>0</v>
      </c>
      <c r="H3153">
        <v>0</v>
      </c>
      <c r="I3153" t="s">
        <v>34</v>
      </c>
      <c r="J3153" t="s">
        <v>28</v>
      </c>
      <c r="K3153" t="s">
        <v>28</v>
      </c>
      <c r="L3153" t="s">
        <v>28</v>
      </c>
      <c r="M3153" t="s">
        <v>28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33</v>
      </c>
      <c r="T3153">
        <v>0</v>
      </c>
    </row>
    <row r="3154" spans="1:23" x14ac:dyDescent="0.25">
      <c r="A3154" t="s">
        <v>284</v>
      </c>
      <c r="C3154" t="s">
        <v>30</v>
      </c>
      <c r="E3154">
        <v>28</v>
      </c>
      <c r="F3154">
        <v>82.926765000000003</v>
      </c>
      <c r="G3154">
        <v>0.5</v>
      </c>
      <c r="H3154">
        <v>0.5</v>
      </c>
      <c r="I3154" t="s">
        <v>52</v>
      </c>
      <c r="J3154" t="s">
        <v>28</v>
      </c>
      <c r="K3154" t="s">
        <v>28</v>
      </c>
      <c r="L3154" t="s">
        <v>28</v>
      </c>
      <c r="M3154" t="s">
        <v>28</v>
      </c>
      <c r="N3154">
        <v>0.5</v>
      </c>
      <c r="O3154">
        <v>0.5</v>
      </c>
      <c r="P3154">
        <v>0.5</v>
      </c>
      <c r="Q3154">
        <v>0.5</v>
      </c>
      <c r="R3154">
        <v>0</v>
      </c>
      <c r="S3154">
        <v>33</v>
      </c>
      <c r="T3154">
        <v>2.5</v>
      </c>
      <c r="V3154">
        <v>69</v>
      </c>
      <c r="W3154">
        <v>219</v>
      </c>
    </row>
    <row r="3155" spans="1:23" x14ac:dyDescent="0.25">
      <c r="A3155" t="s">
        <v>284</v>
      </c>
      <c r="C3155" t="s">
        <v>30</v>
      </c>
      <c r="E3155">
        <v>25</v>
      </c>
      <c r="F3155">
        <v>82.926765000000003</v>
      </c>
      <c r="G3155">
        <v>1</v>
      </c>
      <c r="H3155">
        <v>1</v>
      </c>
      <c r="I3155" t="s">
        <v>27</v>
      </c>
      <c r="J3155" t="s">
        <v>44</v>
      </c>
      <c r="K3155" t="s">
        <v>41</v>
      </c>
      <c r="L3155" t="s">
        <v>28</v>
      </c>
      <c r="M3155" t="s">
        <v>28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33</v>
      </c>
      <c r="T3155">
        <v>6</v>
      </c>
      <c r="V3155">
        <v>70</v>
      </c>
      <c r="W3155">
        <v>203</v>
      </c>
    </row>
    <row r="3156" spans="1:23" x14ac:dyDescent="0.25">
      <c r="A3156" t="s">
        <v>284</v>
      </c>
      <c r="C3156" t="s">
        <v>30</v>
      </c>
      <c r="E3156">
        <v>25</v>
      </c>
      <c r="F3156">
        <v>82.926765000000003</v>
      </c>
      <c r="G3156">
        <v>1</v>
      </c>
      <c r="H3156">
        <v>1</v>
      </c>
      <c r="I3156" t="s">
        <v>27</v>
      </c>
      <c r="J3156" t="s">
        <v>35</v>
      </c>
      <c r="K3156" t="s">
        <v>28</v>
      </c>
      <c r="L3156" t="s">
        <v>28</v>
      </c>
      <c r="M3156" t="s">
        <v>28</v>
      </c>
      <c r="N3156">
        <v>1</v>
      </c>
      <c r="O3156">
        <v>0.5</v>
      </c>
      <c r="P3156">
        <v>1</v>
      </c>
      <c r="Q3156">
        <v>1</v>
      </c>
      <c r="R3156">
        <v>1</v>
      </c>
      <c r="S3156">
        <v>33</v>
      </c>
      <c r="T3156">
        <v>5.5</v>
      </c>
      <c r="V3156">
        <v>69</v>
      </c>
      <c r="W3156">
        <v>209</v>
      </c>
    </row>
    <row r="3157" spans="1:23" x14ac:dyDescent="0.25">
      <c r="A3157" t="s">
        <v>284</v>
      </c>
      <c r="C3157" t="s">
        <v>30</v>
      </c>
      <c r="E3157">
        <v>21</v>
      </c>
      <c r="F3157">
        <v>82.926765000000003</v>
      </c>
      <c r="G3157">
        <v>1</v>
      </c>
      <c r="H3157">
        <v>2</v>
      </c>
      <c r="I3157" t="s">
        <v>27</v>
      </c>
      <c r="J3157" t="s">
        <v>28</v>
      </c>
      <c r="K3157" t="s">
        <v>28</v>
      </c>
      <c r="L3157" t="s">
        <v>28</v>
      </c>
      <c r="M3157" t="s">
        <v>28</v>
      </c>
      <c r="N3157">
        <v>2</v>
      </c>
      <c r="O3157">
        <v>1</v>
      </c>
      <c r="P3157">
        <v>2</v>
      </c>
      <c r="Q3157">
        <v>1</v>
      </c>
      <c r="R3157">
        <v>1</v>
      </c>
      <c r="S3157">
        <v>33</v>
      </c>
      <c r="T3157">
        <v>9</v>
      </c>
      <c r="V3157">
        <v>70</v>
      </c>
      <c r="W3157">
        <v>189</v>
      </c>
    </row>
    <row r="3158" spans="1:23" x14ac:dyDescent="0.25">
      <c r="A3158" t="s">
        <v>693</v>
      </c>
      <c r="C3158" t="s">
        <v>26</v>
      </c>
      <c r="E3158">
        <v>29</v>
      </c>
      <c r="F3158">
        <v>73.503079999999997</v>
      </c>
      <c r="G3158">
        <v>0</v>
      </c>
      <c r="H3158">
        <v>0</v>
      </c>
      <c r="I3158" t="s">
        <v>34</v>
      </c>
      <c r="J3158" t="s">
        <v>28</v>
      </c>
      <c r="K3158" t="s">
        <v>28</v>
      </c>
      <c r="L3158" t="s">
        <v>28</v>
      </c>
      <c r="M3158" t="s">
        <v>28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23</v>
      </c>
      <c r="T3158">
        <v>0</v>
      </c>
      <c r="W3158">
        <v>119</v>
      </c>
    </row>
    <row r="3159" spans="1:23" x14ac:dyDescent="0.25">
      <c r="A3159" t="s">
        <v>693</v>
      </c>
      <c r="C3159" t="s">
        <v>26</v>
      </c>
      <c r="E3159">
        <v>29</v>
      </c>
      <c r="F3159">
        <v>73.503079999999997</v>
      </c>
      <c r="G3159">
        <v>0</v>
      </c>
      <c r="H3159">
        <v>0</v>
      </c>
      <c r="I3159" t="s">
        <v>34</v>
      </c>
      <c r="J3159" t="s">
        <v>28</v>
      </c>
      <c r="K3159" t="s">
        <v>28</v>
      </c>
      <c r="L3159" t="s">
        <v>28</v>
      </c>
      <c r="M3159" t="s">
        <v>28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23</v>
      </c>
      <c r="T3159">
        <v>0</v>
      </c>
      <c r="W3159">
        <v>120</v>
      </c>
    </row>
    <row r="3160" spans="1:23" x14ac:dyDescent="0.25">
      <c r="A3160" t="s">
        <v>693</v>
      </c>
      <c r="C3160" t="s">
        <v>26</v>
      </c>
      <c r="E3160">
        <v>29</v>
      </c>
      <c r="F3160">
        <v>73.503079999999997</v>
      </c>
      <c r="G3160">
        <v>0</v>
      </c>
      <c r="H3160">
        <v>0</v>
      </c>
      <c r="I3160" t="s">
        <v>34</v>
      </c>
      <c r="J3160" t="s">
        <v>28</v>
      </c>
      <c r="K3160" t="s">
        <v>28</v>
      </c>
      <c r="L3160" t="s">
        <v>28</v>
      </c>
      <c r="M3160" t="s">
        <v>28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23</v>
      </c>
      <c r="T3160">
        <v>0</v>
      </c>
      <c r="W3160">
        <v>119</v>
      </c>
    </row>
    <row r="3161" spans="1:23" x14ac:dyDescent="0.25">
      <c r="A3161" t="s">
        <v>693</v>
      </c>
      <c r="C3161" t="s">
        <v>26</v>
      </c>
      <c r="E3161">
        <v>29</v>
      </c>
      <c r="F3161">
        <v>73.503079999999997</v>
      </c>
      <c r="G3161">
        <v>0</v>
      </c>
      <c r="H3161">
        <v>0</v>
      </c>
      <c r="I3161" t="s">
        <v>34</v>
      </c>
      <c r="J3161" t="s">
        <v>28</v>
      </c>
      <c r="K3161" t="s">
        <v>28</v>
      </c>
      <c r="L3161" t="s">
        <v>28</v>
      </c>
      <c r="M3161" t="s">
        <v>28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23</v>
      </c>
      <c r="T3161">
        <v>0</v>
      </c>
      <c r="W3161">
        <v>122</v>
      </c>
    </row>
    <row r="3162" spans="1:23" x14ac:dyDescent="0.25">
      <c r="A3162" t="s">
        <v>693</v>
      </c>
      <c r="C3162" t="s">
        <v>26</v>
      </c>
      <c r="E3162">
        <v>29</v>
      </c>
      <c r="F3162">
        <v>73.503079999999997</v>
      </c>
      <c r="G3162">
        <v>0</v>
      </c>
      <c r="H3162">
        <v>0</v>
      </c>
      <c r="I3162" t="s">
        <v>34</v>
      </c>
      <c r="J3162" t="s">
        <v>28</v>
      </c>
      <c r="K3162" t="s">
        <v>28</v>
      </c>
      <c r="L3162" t="s">
        <v>28</v>
      </c>
      <c r="M3162" t="s">
        <v>28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23</v>
      </c>
      <c r="T3162">
        <v>0</v>
      </c>
      <c r="W3162">
        <v>119</v>
      </c>
    </row>
    <row r="3163" spans="1:23" x14ac:dyDescent="0.25">
      <c r="A3163" t="s">
        <v>693</v>
      </c>
      <c r="C3163" t="s">
        <v>26</v>
      </c>
      <c r="E3163">
        <v>27</v>
      </c>
      <c r="F3163">
        <v>73.503079999999997</v>
      </c>
      <c r="G3163">
        <v>0</v>
      </c>
      <c r="H3163">
        <v>0</v>
      </c>
      <c r="I3163" t="s">
        <v>34</v>
      </c>
      <c r="J3163" t="s">
        <v>28</v>
      </c>
      <c r="K3163" t="s">
        <v>28</v>
      </c>
      <c r="L3163" t="s">
        <v>28</v>
      </c>
      <c r="M3163" t="s">
        <v>28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23</v>
      </c>
      <c r="T3163">
        <v>0</v>
      </c>
      <c r="V3163">
        <v>61</v>
      </c>
      <c r="W3163">
        <v>112</v>
      </c>
    </row>
    <row r="3164" spans="1:23" x14ac:dyDescent="0.25">
      <c r="A3164" t="s">
        <v>693</v>
      </c>
      <c r="C3164" t="s">
        <v>26</v>
      </c>
      <c r="E3164">
        <v>26</v>
      </c>
      <c r="F3164">
        <v>73.503079999999997</v>
      </c>
      <c r="G3164">
        <v>0</v>
      </c>
      <c r="H3164">
        <v>0</v>
      </c>
      <c r="I3164" t="s">
        <v>34</v>
      </c>
      <c r="J3164" t="s">
        <v>28</v>
      </c>
      <c r="K3164" t="s">
        <v>28</v>
      </c>
      <c r="L3164" t="s">
        <v>28</v>
      </c>
      <c r="M3164" t="s">
        <v>28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23</v>
      </c>
      <c r="T3164">
        <v>0</v>
      </c>
      <c r="V3164">
        <v>61</v>
      </c>
      <c r="W3164">
        <v>122</v>
      </c>
    </row>
    <row r="3165" spans="1:23" x14ac:dyDescent="0.25">
      <c r="A3165" t="s">
        <v>693</v>
      </c>
      <c r="C3165" t="s">
        <v>26</v>
      </c>
      <c r="E3165">
        <v>28</v>
      </c>
      <c r="F3165">
        <v>73.503079999999997</v>
      </c>
      <c r="G3165">
        <v>0</v>
      </c>
      <c r="H3165">
        <v>0</v>
      </c>
      <c r="I3165" t="s">
        <v>34</v>
      </c>
      <c r="J3165" t="s">
        <v>28</v>
      </c>
      <c r="K3165" t="s">
        <v>28</v>
      </c>
      <c r="L3165" t="s">
        <v>28</v>
      </c>
      <c r="M3165" t="s">
        <v>28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23</v>
      </c>
      <c r="T3165">
        <v>0</v>
      </c>
      <c r="V3165">
        <v>61</v>
      </c>
      <c r="W3165">
        <v>124</v>
      </c>
    </row>
    <row r="3166" spans="1:23" x14ac:dyDescent="0.25">
      <c r="A3166" t="s">
        <v>693</v>
      </c>
      <c r="C3166" t="s">
        <v>26</v>
      </c>
      <c r="E3166">
        <v>26</v>
      </c>
      <c r="F3166">
        <v>73.503079999999997</v>
      </c>
      <c r="G3166">
        <v>0</v>
      </c>
      <c r="H3166">
        <v>0</v>
      </c>
      <c r="I3166" t="s">
        <v>34</v>
      </c>
      <c r="J3166" t="s">
        <v>28</v>
      </c>
      <c r="K3166" t="s">
        <v>28</v>
      </c>
      <c r="L3166" t="s">
        <v>28</v>
      </c>
      <c r="M3166" t="s">
        <v>28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23</v>
      </c>
      <c r="T3166">
        <v>0</v>
      </c>
      <c r="V3166">
        <v>61</v>
      </c>
      <c r="W3166">
        <v>128</v>
      </c>
    </row>
    <row r="3167" spans="1:23" x14ac:dyDescent="0.25">
      <c r="A3167" t="s">
        <v>693</v>
      </c>
      <c r="C3167" t="s">
        <v>26</v>
      </c>
      <c r="E3167">
        <v>29</v>
      </c>
      <c r="F3167">
        <v>73.503079999999997</v>
      </c>
      <c r="G3167">
        <v>0.5</v>
      </c>
      <c r="H3167">
        <v>0</v>
      </c>
      <c r="I3167" t="s">
        <v>52</v>
      </c>
      <c r="J3167" t="s">
        <v>28</v>
      </c>
      <c r="K3167" t="s">
        <v>28</v>
      </c>
      <c r="L3167" t="s">
        <v>28</v>
      </c>
      <c r="M3167" t="s">
        <v>28</v>
      </c>
      <c r="N3167">
        <v>0</v>
      </c>
      <c r="O3167">
        <v>0</v>
      </c>
      <c r="P3167">
        <v>0.5</v>
      </c>
      <c r="Q3167">
        <v>0</v>
      </c>
      <c r="R3167">
        <v>0</v>
      </c>
      <c r="S3167">
        <v>23</v>
      </c>
      <c r="T3167">
        <v>0.5</v>
      </c>
      <c r="V3167">
        <v>60</v>
      </c>
      <c r="W3167">
        <v>125</v>
      </c>
    </row>
    <row r="3168" spans="1:23" x14ac:dyDescent="0.25">
      <c r="A3168" t="s">
        <v>693</v>
      </c>
      <c r="C3168" t="s">
        <v>26</v>
      </c>
      <c r="E3168">
        <v>27</v>
      </c>
      <c r="F3168">
        <v>73.503079999999997</v>
      </c>
      <c r="G3168">
        <v>0</v>
      </c>
      <c r="H3168">
        <v>0</v>
      </c>
      <c r="I3168" t="s">
        <v>34</v>
      </c>
      <c r="J3168" t="s">
        <v>28</v>
      </c>
      <c r="K3168" t="s">
        <v>28</v>
      </c>
      <c r="L3168" t="s">
        <v>28</v>
      </c>
      <c r="M3168" t="s">
        <v>28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23</v>
      </c>
      <c r="T3168">
        <v>0</v>
      </c>
      <c r="V3168">
        <v>61</v>
      </c>
      <c r="W3168">
        <v>125</v>
      </c>
    </row>
    <row r="3169" spans="1:23" x14ac:dyDescent="0.25">
      <c r="A3169" t="s">
        <v>693</v>
      </c>
      <c r="C3169" t="s">
        <v>26</v>
      </c>
      <c r="E3169">
        <v>29</v>
      </c>
      <c r="F3169">
        <v>73.503079999999997</v>
      </c>
      <c r="G3169">
        <v>0</v>
      </c>
      <c r="H3169">
        <v>0</v>
      </c>
      <c r="I3169" t="s">
        <v>34</v>
      </c>
      <c r="J3169" t="s">
        <v>28</v>
      </c>
      <c r="K3169" t="s">
        <v>28</v>
      </c>
      <c r="L3169" t="s">
        <v>28</v>
      </c>
      <c r="M3169" t="s">
        <v>28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23</v>
      </c>
      <c r="T3169">
        <v>0</v>
      </c>
      <c r="V3169">
        <v>60</v>
      </c>
      <c r="W3169">
        <v>131</v>
      </c>
    </row>
    <row r="3170" spans="1:23" x14ac:dyDescent="0.25">
      <c r="A3170" t="s">
        <v>172</v>
      </c>
      <c r="C3170" t="s">
        <v>30</v>
      </c>
      <c r="E3170">
        <v>29</v>
      </c>
      <c r="F3170">
        <v>67.583849999999998</v>
      </c>
      <c r="G3170">
        <v>0</v>
      </c>
      <c r="H3170">
        <v>0</v>
      </c>
      <c r="I3170" t="s">
        <v>34</v>
      </c>
      <c r="J3170" t="s">
        <v>28</v>
      </c>
      <c r="K3170" t="s">
        <v>28</v>
      </c>
      <c r="L3170" t="s">
        <v>28</v>
      </c>
      <c r="M3170" t="s">
        <v>28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23</v>
      </c>
      <c r="T3170">
        <v>0</v>
      </c>
      <c r="V3170">
        <v>69</v>
      </c>
      <c r="W3170">
        <v>160</v>
      </c>
    </row>
    <row r="3171" spans="1:23" x14ac:dyDescent="0.25">
      <c r="A3171" t="s">
        <v>172</v>
      </c>
      <c r="C3171" t="s">
        <v>30</v>
      </c>
      <c r="E3171">
        <v>29</v>
      </c>
      <c r="F3171">
        <v>67.583849999999998</v>
      </c>
      <c r="G3171">
        <v>0</v>
      </c>
      <c r="H3171">
        <v>0</v>
      </c>
      <c r="I3171" t="s">
        <v>34</v>
      </c>
      <c r="J3171" t="s">
        <v>28</v>
      </c>
      <c r="K3171" t="s">
        <v>28</v>
      </c>
      <c r="L3171" t="s">
        <v>28</v>
      </c>
      <c r="M3171" t="s">
        <v>28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23</v>
      </c>
      <c r="T3171">
        <v>0</v>
      </c>
      <c r="V3171">
        <v>69</v>
      </c>
      <c r="W3171">
        <v>158</v>
      </c>
    </row>
    <row r="3172" spans="1:23" x14ac:dyDescent="0.25">
      <c r="A3172" t="s">
        <v>172</v>
      </c>
      <c r="C3172" t="s">
        <v>30</v>
      </c>
      <c r="E3172">
        <v>30</v>
      </c>
      <c r="F3172">
        <v>67.583849999999998</v>
      </c>
      <c r="G3172">
        <v>0</v>
      </c>
      <c r="H3172">
        <v>0</v>
      </c>
      <c r="I3172" t="s">
        <v>34</v>
      </c>
      <c r="J3172" t="s">
        <v>28</v>
      </c>
      <c r="K3172" t="s">
        <v>28</v>
      </c>
      <c r="L3172" t="s">
        <v>28</v>
      </c>
      <c r="M3172" t="s">
        <v>28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23</v>
      </c>
      <c r="T3172">
        <v>0</v>
      </c>
      <c r="V3172">
        <v>68</v>
      </c>
      <c r="W3172">
        <v>160</v>
      </c>
    </row>
    <row r="3173" spans="1:23" x14ac:dyDescent="0.25">
      <c r="A3173" t="s">
        <v>172</v>
      </c>
      <c r="C3173" t="s">
        <v>30</v>
      </c>
      <c r="E3173">
        <v>26</v>
      </c>
      <c r="F3173">
        <v>67.583849999999998</v>
      </c>
      <c r="G3173">
        <v>0</v>
      </c>
      <c r="H3173">
        <v>0</v>
      </c>
      <c r="I3173" t="s">
        <v>34</v>
      </c>
      <c r="J3173" t="s">
        <v>28</v>
      </c>
      <c r="K3173" t="s">
        <v>28</v>
      </c>
      <c r="L3173" t="s">
        <v>28</v>
      </c>
      <c r="M3173" t="s">
        <v>28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23</v>
      </c>
      <c r="T3173">
        <v>0</v>
      </c>
      <c r="V3173">
        <v>68</v>
      </c>
      <c r="W3173">
        <v>160</v>
      </c>
    </row>
    <row r="3174" spans="1:23" x14ac:dyDescent="0.25">
      <c r="A3174" t="s">
        <v>172</v>
      </c>
      <c r="C3174" t="s">
        <v>30</v>
      </c>
      <c r="E3174">
        <v>29</v>
      </c>
      <c r="F3174">
        <v>67.583849999999998</v>
      </c>
      <c r="G3174">
        <v>0</v>
      </c>
      <c r="H3174">
        <v>0</v>
      </c>
      <c r="I3174" t="s">
        <v>34</v>
      </c>
      <c r="J3174" t="s">
        <v>28</v>
      </c>
      <c r="K3174" t="s">
        <v>28</v>
      </c>
      <c r="L3174" t="s">
        <v>28</v>
      </c>
      <c r="M3174" t="s">
        <v>28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23</v>
      </c>
      <c r="T3174">
        <v>0</v>
      </c>
      <c r="V3174">
        <v>69</v>
      </c>
      <c r="W3174">
        <v>160</v>
      </c>
    </row>
    <row r="3175" spans="1:23" x14ac:dyDescent="0.25">
      <c r="A3175" t="s">
        <v>172</v>
      </c>
      <c r="C3175" t="s">
        <v>30</v>
      </c>
      <c r="E3175">
        <v>29</v>
      </c>
      <c r="F3175">
        <v>67.583849999999998</v>
      </c>
      <c r="G3175">
        <v>0</v>
      </c>
      <c r="H3175">
        <v>0</v>
      </c>
      <c r="I3175" t="s">
        <v>34</v>
      </c>
      <c r="J3175" t="s">
        <v>28</v>
      </c>
      <c r="K3175" t="s">
        <v>28</v>
      </c>
      <c r="L3175" t="s">
        <v>28</v>
      </c>
      <c r="M3175" t="s">
        <v>28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23</v>
      </c>
      <c r="T3175">
        <v>0</v>
      </c>
      <c r="V3175">
        <v>68</v>
      </c>
      <c r="W3175">
        <v>160</v>
      </c>
    </row>
    <row r="3176" spans="1:23" x14ac:dyDescent="0.25">
      <c r="A3176" t="s">
        <v>172</v>
      </c>
      <c r="C3176" t="s">
        <v>30</v>
      </c>
      <c r="E3176">
        <v>29</v>
      </c>
      <c r="F3176">
        <v>67.583849999999998</v>
      </c>
      <c r="G3176">
        <v>0</v>
      </c>
      <c r="H3176">
        <v>0</v>
      </c>
      <c r="I3176" t="s">
        <v>34</v>
      </c>
      <c r="J3176" t="s">
        <v>28</v>
      </c>
      <c r="K3176" t="s">
        <v>28</v>
      </c>
      <c r="L3176" t="s">
        <v>28</v>
      </c>
      <c r="M3176" t="s">
        <v>28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23</v>
      </c>
      <c r="T3176">
        <v>0</v>
      </c>
      <c r="V3176">
        <v>68</v>
      </c>
      <c r="W3176">
        <v>158</v>
      </c>
    </row>
    <row r="3177" spans="1:23" x14ac:dyDescent="0.25">
      <c r="A3177" t="s">
        <v>172</v>
      </c>
      <c r="C3177" t="s">
        <v>30</v>
      </c>
      <c r="E3177">
        <v>29</v>
      </c>
      <c r="F3177">
        <v>67.583849999999998</v>
      </c>
      <c r="G3177">
        <v>0</v>
      </c>
      <c r="H3177">
        <v>0</v>
      </c>
      <c r="I3177" t="s">
        <v>34</v>
      </c>
      <c r="J3177" t="s">
        <v>28</v>
      </c>
      <c r="K3177" t="s">
        <v>28</v>
      </c>
      <c r="L3177" t="s">
        <v>28</v>
      </c>
      <c r="M3177" t="s">
        <v>28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23</v>
      </c>
      <c r="T3177">
        <v>0</v>
      </c>
      <c r="V3177">
        <v>68</v>
      </c>
      <c r="W3177">
        <v>157</v>
      </c>
    </row>
    <row r="3178" spans="1:23" x14ac:dyDescent="0.25">
      <c r="A3178" t="s">
        <v>172</v>
      </c>
      <c r="C3178" t="s">
        <v>30</v>
      </c>
      <c r="E3178">
        <v>28</v>
      </c>
      <c r="F3178">
        <v>67.583849999999998</v>
      </c>
      <c r="G3178">
        <v>0</v>
      </c>
      <c r="H3178">
        <v>0</v>
      </c>
      <c r="I3178" t="s">
        <v>34</v>
      </c>
      <c r="J3178" t="s">
        <v>28</v>
      </c>
      <c r="K3178" t="s">
        <v>28</v>
      </c>
      <c r="L3178" t="s">
        <v>28</v>
      </c>
      <c r="M3178" t="s">
        <v>28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23</v>
      </c>
      <c r="T3178">
        <v>0</v>
      </c>
      <c r="W3178">
        <v>157</v>
      </c>
    </row>
    <row r="3179" spans="1:23" x14ac:dyDescent="0.25">
      <c r="A3179" t="s">
        <v>172</v>
      </c>
      <c r="C3179" t="s">
        <v>30</v>
      </c>
      <c r="E3179">
        <v>29</v>
      </c>
      <c r="F3179">
        <v>67.583849999999998</v>
      </c>
      <c r="G3179">
        <v>0</v>
      </c>
      <c r="H3179">
        <v>0</v>
      </c>
      <c r="I3179" t="s">
        <v>34</v>
      </c>
      <c r="J3179" t="s">
        <v>28</v>
      </c>
      <c r="K3179" t="s">
        <v>28</v>
      </c>
      <c r="L3179" t="s">
        <v>28</v>
      </c>
      <c r="M3179" t="s">
        <v>28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23</v>
      </c>
      <c r="T3179">
        <v>0</v>
      </c>
    </row>
    <row r="3180" spans="1:23" x14ac:dyDescent="0.25">
      <c r="A3180" t="s">
        <v>1051</v>
      </c>
      <c r="C3180" t="s">
        <v>26</v>
      </c>
      <c r="E3180">
        <v>24</v>
      </c>
      <c r="F3180">
        <v>76.265569999999997</v>
      </c>
      <c r="G3180">
        <v>1</v>
      </c>
      <c r="H3180">
        <v>1</v>
      </c>
      <c r="I3180" t="s">
        <v>147</v>
      </c>
      <c r="J3180" t="s">
        <v>41</v>
      </c>
      <c r="K3180" t="s">
        <v>28</v>
      </c>
      <c r="L3180" t="s">
        <v>28</v>
      </c>
      <c r="M3180" t="s">
        <v>28</v>
      </c>
      <c r="N3180">
        <v>1</v>
      </c>
      <c r="O3180">
        <v>1</v>
      </c>
      <c r="P3180">
        <v>1</v>
      </c>
      <c r="Q3180">
        <v>1</v>
      </c>
      <c r="R3180">
        <v>0</v>
      </c>
      <c r="S3180">
        <v>34</v>
      </c>
      <c r="T3180">
        <v>5</v>
      </c>
      <c r="V3180">
        <v>53</v>
      </c>
      <c r="W3180">
        <v>141</v>
      </c>
    </row>
    <row r="3181" spans="1:23" x14ac:dyDescent="0.25">
      <c r="A3181" t="s">
        <v>1051</v>
      </c>
      <c r="C3181" t="s">
        <v>26</v>
      </c>
      <c r="E3181">
        <v>0</v>
      </c>
      <c r="F3181">
        <v>76.265569999999997</v>
      </c>
      <c r="G3181">
        <v>3</v>
      </c>
      <c r="H3181">
        <v>3</v>
      </c>
      <c r="I3181" t="s">
        <v>356</v>
      </c>
      <c r="J3181" t="s">
        <v>845</v>
      </c>
      <c r="K3181" t="s">
        <v>28</v>
      </c>
      <c r="L3181" t="s">
        <v>28</v>
      </c>
      <c r="M3181" t="s">
        <v>28</v>
      </c>
      <c r="N3181">
        <v>3</v>
      </c>
      <c r="O3181">
        <v>3</v>
      </c>
      <c r="P3181">
        <v>3</v>
      </c>
      <c r="Q3181">
        <v>3</v>
      </c>
      <c r="R3181">
        <v>3</v>
      </c>
      <c r="S3181">
        <v>34</v>
      </c>
      <c r="T3181">
        <v>18</v>
      </c>
    </row>
    <row r="3182" spans="1:23" x14ac:dyDescent="0.25">
      <c r="A3182" t="s">
        <v>141</v>
      </c>
      <c r="C3182" t="s">
        <v>26</v>
      </c>
      <c r="E3182">
        <v>28</v>
      </c>
      <c r="F3182">
        <v>75.665985000000006</v>
      </c>
      <c r="G3182">
        <v>0.5</v>
      </c>
      <c r="H3182">
        <v>0</v>
      </c>
      <c r="I3182" t="s">
        <v>27</v>
      </c>
      <c r="J3182" t="s">
        <v>28</v>
      </c>
      <c r="K3182" t="s">
        <v>28</v>
      </c>
      <c r="L3182" t="s">
        <v>28</v>
      </c>
      <c r="M3182" t="s">
        <v>28</v>
      </c>
      <c r="N3182">
        <v>0</v>
      </c>
      <c r="O3182">
        <v>0.5</v>
      </c>
      <c r="P3182">
        <v>0.5</v>
      </c>
      <c r="Q3182">
        <v>0.5</v>
      </c>
      <c r="R3182">
        <v>0</v>
      </c>
      <c r="S3182">
        <v>33</v>
      </c>
      <c r="T3182">
        <v>1.5</v>
      </c>
      <c r="V3182">
        <v>59</v>
      </c>
      <c r="W3182">
        <v>156</v>
      </c>
    </row>
    <row r="3183" spans="1:23" x14ac:dyDescent="0.25">
      <c r="A3183" t="s">
        <v>490</v>
      </c>
      <c r="C3183" t="s">
        <v>26</v>
      </c>
      <c r="E3183">
        <v>29</v>
      </c>
      <c r="F3183">
        <v>81.492130000000003</v>
      </c>
      <c r="G3183">
        <v>0</v>
      </c>
      <c r="H3183">
        <v>0</v>
      </c>
      <c r="I3183" t="s">
        <v>34</v>
      </c>
      <c r="J3183" t="s">
        <v>41</v>
      </c>
      <c r="K3183" t="s">
        <v>28</v>
      </c>
      <c r="L3183" t="s">
        <v>28</v>
      </c>
      <c r="M3183" t="s">
        <v>28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33</v>
      </c>
      <c r="T3183">
        <v>0</v>
      </c>
      <c r="W3183">
        <v>149</v>
      </c>
    </row>
    <row r="3184" spans="1:23" x14ac:dyDescent="0.25">
      <c r="A3184" t="s">
        <v>490</v>
      </c>
      <c r="C3184" t="s">
        <v>26</v>
      </c>
      <c r="E3184">
        <v>28</v>
      </c>
      <c r="F3184">
        <v>81.492130000000003</v>
      </c>
      <c r="G3184">
        <v>0</v>
      </c>
      <c r="H3184">
        <v>0</v>
      </c>
      <c r="I3184" t="s">
        <v>34</v>
      </c>
      <c r="J3184" t="s">
        <v>41</v>
      </c>
      <c r="K3184" t="s">
        <v>28</v>
      </c>
      <c r="L3184" t="s">
        <v>28</v>
      </c>
      <c r="M3184" t="s">
        <v>28</v>
      </c>
      <c r="N3184">
        <v>0</v>
      </c>
      <c r="O3184">
        <v>0.5</v>
      </c>
      <c r="P3184">
        <v>0</v>
      </c>
      <c r="Q3184">
        <v>0</v>
      </c>
      <c r="R3184">
        <v>0</v>
      </c>
      <c r="S3184">
        <v>33</v>
      </c>
      <c r="T3184">
        <v>0.5</v>
      </c>
      <c r="W3184">
        <v>152</v>
      </c>
    </row>
    <row r="3185" spans="1:23" x14ac:dyDescent="0.25">
      <c r="A3185" t="s">
        <v>490</v>
      </c>
      <c r="C3185" t="s">
        <v>26</v>
      </c>
      <c r="E3185">
        <v>28</v>
      </c>
      <c r="F3185">
        <v>81.492130000000003</v>
      </c>
      <c r="G3185">
        <v>0</v>
      </c>
      <c r="H3185">
        <v>0</v>
      </c>
      <c r="I3185" t="s">
        <v>34</v>
      </c>
      <c r="J3185" t="s">
        <v>41</v>
      </c>
      <c r="K3185" t="s">
        <v>405</v>
      </c>
      <c r="L3185" t="s">
        <v>28</v>
      </c>
      <c r="M3185" t="s">
        <v>28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33</v>
      </c>
      <c r="T3185">
        <v>0</v>
      </c>
      <c r="W3185">
        <v>151</v>
      </c>
    </row>
    <row r="3186" spans="1:23" x14ac:dyDescent="0.25">
      <c r="A3186" t="s">
        <v>490</v>
      </c>
      <c r="C3186" t="s">
        <v>26</v>
      </c>
      <c r="E3186">
        <v>30</v>
      </c>
      <c r="F3186">
        <v>81.492130000000003</v>
      </c>
      <c r="G3186">
        <v>0</v>
      </c>
      <c r="H3186">
        <v>0</v>
      </c>
      <c r="I3186" t="s">
        <v>34</v>
      </c>
      <c r="J3186" t="s">
        <v>41</v>
      </c>
      <c r="K3186" t="s">
        <v>28</v>
      </c>
      <c r="L3186" t="s">
        <v>28</v>
      </c>
      <c r="M3186" t="s">
        <v>28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33</v>
      </c>
      <c r="T3186">
        <v>0</v>
      </c>
      <c r="W3186">
        <v>150</v>
      </c>
    </row>
    <row r="3187" spans="1:23" x14ac:dyDescent="0.25">
      <c r="A3187" t="s">
        <v>490</v>
      </c>
      <c r="C3187" t="s">
        <v>26</v>
      </c>
      <c r="E3187">
        <v>28</v>
      </c>
      <c r="F3187">
        <v>81.492130000000003</v>
      </c>
      <c r="G3187">
        <v>0</v>
      </c>
      <c r="H3187">
        <v>0</v>
      </c>
      <c r="I3187" t="s">
        <v>34</v>
      </c>
      <c r="J3187" t="s">
        <v>28</v>
      </c>
      <c r="K3187" t="s">
        <v>28</v>
      </c>
      <c r="L3187" t="s">
        <v>28</v>
      </c>
      <c r="M3187" t="s">
        <v>28</v>
      </c>
      <c r="N3187">
        <v>0</v>
      </c>
      <c r="O3187">
        <v>0.5</v>
      </c>
      <c r="P3187">
        <v>0</v>
      </c>
      <c r="Q3187">
        <v>0</v>
      </c>
      <c r="R3187">
        <v>0</v>
      </c>
      <c r="S3187">
        <v>33</v>
      </c>
      <c r="T3187">
        <v>0.5</v>
      </c>
      <c r="V3187">
        <v>62</v>
      </c>
      <c r="W3187">
        <v>140</v>
      </c>
    </row>
    <row r="3188" spans="1:23" x14ac:dyDescent="0.25">
      <c r="A3188" t="s">
        <v>490</v>
      </c>
      <c r="C3188" t="s">
        <v>26</v>
      </c>
      <c r="E3188">
        <v>26</v>
      </c>
      <c r="F3188">
        <v>81.492130000000003</v>
      </c>
      <c r="G3188">
        <v>0.5</v>
      </c>
      <c r="H3188">
        <v>0</v>
      </c>
      <c r="I3188" t="s">
        <v>52</v>
      </c>
      <c r="J3188" t="s">
        <v>41</v>
      </c>
      <c r="K3188" t="s">
        <v>28</v>
      </c>
      <c r="L3188" t="s">
        <v>28</v>
      </c>
      <c r="M3188" t="s">
        <v>28</v>
      </c>
      <c r="N3188">
        <v>0</v>
      </c>
      <c r="O3188">
        <v>0</v>
      </c>
      <c r="P3188">
        <v>0.5</v>
      </c>
      <c r="Q3188">
        <v>0</v>
      </c>
      <c r="R3188">
        <v>0</v>
      </c>
      <c r="S3188">
        <v>33</v>
      </c>
      <c r="T3188">
        <v>0.5</v>
      </c>
      <c r="V3188">
        <v>62</v>
      </c>
      <c r="W3188">
        <v>123</v>
      </c>
    </row>
    <row r="3189" spans="1:23" x14ac:dyDescent="0.25">
      <c r="A3189" t="s">
        <v>490</v>
      </c>
      <c r="C3189" t="s">
        <v>26</v>
      </c>
      <c r="E3189">
        <v>28</v>
      </c>
      <c r="F3189">
        <v>81.492130000000003</v>
      </c>
      <c r="G3189">
        <v>0</v>
      </c>
      <c r="H3189">
        <v>0</v>
      </c>
      <c r="I3189" t="s">
        <v>34</v>
      </c>
      <c r="J3189" t="s">
        <v>28</v>
      </c>
      <c r="K3189" t="s">
        <v>28</v>
      </c>
      <c r="L3189" t="s">
        <v>28</v>
      </c>
      <c r="M3189" t="s">
        <v>28</v>
      </c>
      <c r="N3189">
        <v>0</v>
      </c>
      <c r="O3189">
        <v>0.5</v>
      </c>
      <c r="P3189">
        <v>0</v>
      </c>
      <c r="Q3189">
        <v>0</v>
      </c>
      <c r="R3189">
        <v>0</v>
      </c>
      <c r="S3189">
        <v>33</v>
      </c>
      <c r="T3189">
        <v>0.5</v>
      </c>
      <c r="V3189">
        <v>62</v>
      </c>
      <c r="W3189">
        <v>127</v>
      </c>
    </row>
    <row r="3190" spans="1:23" x14ac:dyDescent="0.25">
      <c r="A3190" t="s">
        <v>490</v>
      </c>
      <c r="C3190" t="s">
        <v>26</v>
      </c>
      <c r="E3190">
        <v>27</v>
      </c>
      <c r="F3190">
        <v>81.492130000000003</v>
      </c>
      <c r="G3190">
        <v>0.5</v>
      </c>
      <c r="H3190">
        <v>0</v>
      </c>
      <c r="I3190" t="s">
        <v>52</v>
      </c>
      <c r="J3190" t="s">
        <v>41</v>
      </c>
      <c r="K3190" t="s">
        <v>28</v>
      </c>
      <c r="L3190" t="s">
        <v>28</v>
      </c>
      <c r="M3190" t="s">
        <v>28</v>
      </c>
      <c r="N3190">
        <v>0</v>
      </c>
      <c r="O3190">
        <v>0.5</v>
      </c>
      <c r="P3190">
        <v>0.5</v>
      </c>
      <c r="Q3190">
        <v>0</v>
      </c>
      <c r="R3190">
        <v>0</v>
      </c>
      <c r="S3190">
        <v>33</v>
      </c>
      <c r="T3190">
        <v>1</v>
      </c>
      <c r="V3190">
        <v>62</v>
      </c>
      <c r="W3190">
        <v>127</v>
      </c>
    </row>
    <row r="3191" spans="1:23" x14ac:dyDescent="0.25">
      <c r="A3191" t="s">
        <v>490</v>
      </c>
      <c r="C3191" t="s">
        <v>26</v>
      </c>
      <c r="E3191">
        <v>30</v>
      </c>
      <c r="F3191">
        <v>81.492130000000003</v>
      </c>
      <c r="G3191">
        <v>0.5</v>
      </c>
      <c r="H3191">
        <v>0</v>
      </c>
      <c r="I3191" t="s">
        <v>52</v>
      </c>
      <c r="J3191" t="s">
        <v>38</v>
      </c>
      <c r="K3191" t="s">
        <v>28</v>
      </c>
      <c r="L3191" t="s">
        <v>28</v>
      </c>
      <c r="M3191" t="s">
        <v>28</v>
      </c>
      <c r="N3191">
        <v>0.5</v>
      </c>
      <c r="O3191">
        <v>0.5</v>
      </c>
      <c r="P3191">
        <v>0.5</v>
      </c>
      <c r="Q3191">
        <v>0.5</v>
      </c>
      <c r="R3191">
        <v>0</v>
      </c>
      <c r="S3191">
        <v>33</v>
      </c>
      <c r="T3191">
        <v>2</v>
      </c>
      <c r="V3191">
        <v>61</v>
      </c>
      <c r="W3191">
        <v>126</v>
      </c>
    </row>
    <row r="3192" spans="1:23" x14ac:dyDescent="0.25">
      <c r="A3192" t="s">
        <v>490</v>
      </c>
      <c r="C3192" t="s">
        <v>26</v>
      </c>
      <c r="E3192">
        <v>27</v>
      </c>
      <c r="F3192">
        <v>81.492130000000003</v>
      </c>
      <c r="G3192">
        <v>0.5</v>
      </c>
      <c r="H3192">
        <v>0</v>
      </c>
      <c r="I3192" t="s">
        <v>52</v>
      </c>
      <c r="J3192" t="s">
        <v>96</v>
      </c>
      <c r="K3192" t="s">
        <v>28</v>
      </c>
      <c r="L3192" t="s">
        <v>28</v>
      </c>
      <c r="M3192" t="s">
        <v>28</v>
      </c>
      <c r="N3192">
        <v>0</v>
      </c>
      <c r="O3192">
        <v>0.5</v>
      </c>
      <c r="P3192">
        <v>0.5</v>
      </c>
      <c r="Q3192">
        <v>0</v>
      </c>
      <c r="R3192">
        <v>0</v>
      </c>
      <c r="S3192">
        <v>33</v>
      </c>
      <c r="T3192">
        <v>1</v>
      </c>
      <c r="V3192">
        <v>61</v>
      </c>
      <c r="W3192">
        <v>127</v>
      </c>
    </row>
    <row r="3193" spans="1:23" x14ac:dyDescent="0.25">
      <c r="A3193" t="s">
        <v>490</v>
      </c>
      <c r="C3193" t="s">
        <v>26</v>
      </c>
      <c r="E3193">
        <v>29</v>
      </c>
      <c r="F3193">
        <v>81.492130000000003</v>
      </c>
      <c r="G3193">
        <v>0.5</v>
      </c>
      <c r="H3193">
        <v>0</v>
      </c>
      <c r="I3193" t="s">
        <v>52</v>
      </c>
      <c r="J3193" t="s">
        <v>28</v>
      </c>
      <c r="K3193" t="s">
        <v>28</v>
      </c>
      <c r="L3193" t="s">
        <v>28</v>
      </c>
      <c r="M3193" t="s">
        <v>28</v>
      </c>
      <c r="N3193">
        <v>0</v>
      </c>
      <c r="O3193">
        <v>0.5</v>
      </c>
      <c r="P3193">
        <v>0.5</v>
      </c>
      <c r="Q3193">
        <v>0</v>
      </c>
      <c r="R3193">
        <v>0</v>
      </c>
      <c r="S3193">
        <v>33</v>
      </c>
      <c r="T3193">
        <v>1</v>
      </c>
      <c r="V3193">
        <v>62</v>
      </c>
      <c r="W3193">
        <v>126</v>
      </c>
    </row>
    <row r="3194" spans="1:23" x14ac:dyDescent="0.25">
      <c r="A3194" t="s">
        <v>490</v>
      </c>
      <c r="C3194" t="s">
        <v>26</v>
      </c>
      <c r="E3194">
        <v>28</v>
      </c>
      <c r="F3194">
        <v>81.492130000000003</v>
      </c>
      <c r="G3194">
        <v>0.5</v>
      </c>
      <c r="H3194">
        <v>0.5</v>
      </c>
      <c r="I3194" t="s">
        <v>27</v>
      </c>
      <c r="J3194" t="s">
        <v>35</v>
      </c>
      <c r="K3194" t="s">
        <v>28</v>
      </c>
      <c r="L3194" t="s">
        <v>28</v>
      </c>
      <c r="M3194" t="s">
        <v>28</v>
      </c>
      <c r="N3194">
        <v>1</v>
      </c>
      <c r="O3194">
        <v>1</v>
      </c>
      <c r="P3194">
        <v>0.5</v>
      </c>
      <c r="Q3194">
        <v>0.5</v>
      </c>
      <c r="R3194">
        <v>0</v>
      </c>
      <c r="S3194">
        <v>33</v>
      </c>
      <c r="T3194">
        <v>3.5</v>
      </c>
      <c r="V3194">
        <v>62</v>
      </c>
      <c r="W3194">
        <v>121</v>
      </c>
    </row>
    <row r="3195" spans="1:23" x14ac:dyDescent="0.25">
      <c r="A3195" t="s">
        <v>490</v>
      </c>
      <c r="C3195" t="s">
        <v>26</v>
      </c>
      <c r="E3195">
        <v>24</v>
      </c>
      <c r="F3195">
        <v>81.492130000000003</v>
      </c>
      <c r="G3195">
        <v>1</v>
      </c>
      <c r="H3195">
        <v>1</v>
      </c>
      <c r="I3195" t="s">
        <v>27</v>
      </c>
      <c r="J3195" t="s">
        <v>41</v>
      </c>
      <c r="K3195" t="s">
        <v>38</v>
      </c>
      <c r="L3195" t="s">
        <v>28</v>
      </c>
      <c r="M3195" t="s">
        <v>28</v>
      </c>
      <c r="N3195">
        <v>0.5</v>
      </c>
      <c r="O3195">
        <v>1</v>
      </c>
      <c r="P3195">
        <v>1</v>
      </c>
      <c r="Q3195">
        <v>1</v>
      </c>
      <c r="R3195">
        <v>0</v>
      </c>
      <c r="S3195">
        <v>33</v>
      </c>
      <c r="T3195">
        <v>4.5</v>
      </c>
      <c r="V3195">
        <v>61</v>
      </c>
      <c r="W3195">
        <v>127</v>
      </c>
    </row>
    <row r="3196" spans="1:23" x14ac:dyDescent="0.25">
      <c r="A3196" t="s">
        <v>570</v>
      </c>
      <c r="C3196" t="s">
        <v>26</v>
      </c>
      <c r="E3196">
        <v>30</v>
      </c>
      <c r="F3196">
        <v>60.744694000000003</v>
      </c>
      <c r="G3196">
        <v>0</v>
      </c>
      <c r="H3196">
        <v>0</v>
      </c>
      <c r="I3196" t="s">
        <v>34</v>
      </c>
      <c r="J3196" t="s">
        <v>28</v>
      </c>
      <c r="K3196" t="s">
        <v>28</v>
      </c>
      <c r="L3196" t="s">
        <v>28</v>
      </c>
      <c r="M3196" t="s">
        <v>28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33</v>
      </c>
      <c r="T3196">
        <v>0</v>
      </c>
      <c r="V3196">
        <v>66</v>
      </c>
      <c r="W3196">
        <v>202</v>
      </c>
    </row>
    <row r="3197" spans="1:23" x14ac:dyDescent="0.25">
      <c r="A3197" t="s">
        <v>570</v>
      </c>
      <c r="C3197" t="s">
        <v>26</v>
      </c>
      <c r="E3197">
        <v>29</v>
      </c>
      <c r="F3197">
        <v>60.744694000000003</v>
      </c>
      <c r="G3197">
        <v>0</v>
      </c>
      <c r="H3197">
        <v>0</v>
      </c>
      <c r="I3197" t="s">
        <v>34</v>
      </c>
      <c r="J3197" t="s">
        <v>28</v>
      </c>
      <c r="K3197" t="s">
        <v>28</v>
      </c>
      <c r="L3197" t="s">
        <v>28</v>
      </c>
      <c r="M3197" t="s">
        <v>28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33</v>
      </c>
      <c r="T3197">
        <v>0</v>
      </c>
    </row>
    <row r="3198" spans="1:23" x14ac:dyDescent="0.25">
      <c r="A3198" t="s">
        <v>570</v>
      </c>
      <c r="C3198" t="s">
        <v>26</v>
      </c>
      <c r="E3198">
        <v>30</v>
      </c>
      <c r="F3198">
        <v>60.744694000000003</v>
      </c>
      <c r="G3198">
        <v>0</v>
      </c>
      <c r="H3198">
        <v>0</v>
      </c>
      <c r="I3198" t="s">
        <v>34</v>
      </c>
      <c r="J3198" t="s">
        <v>28</v>
      </c>
      <c r="K3198" t="s">
        <v>28</v>
      </c>
      <c r="L3198" t="s">
        <v>28</v>
      </c>
      <c r="M3198" t="s">
        <v>28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33</v>
      </c>
      <c r="T3198">
        <v>0</v>
      </c>
      <c r="V3198">
        <v>65</v>
      </c>
      <c r="W3198">
        <v>195</v>
      </c>
    </row>
    <row r="3199" spans="1:23" x14ac:dyDescent="0.25">
      <c r="A3199" t="s">
        <v>570</v>
      </c>
      <c r="C3199" t="s">
        <v>26</v>
      </c>
      <c r="E3199">
        <v>30</v>
      </c>
      <c r="F3199">
        <v>60.744694000000003</v>
      </c>
      <c r="G3199">
        <v>0</v>
      </c>
      <c r="H3199">
        <v>0</v>
      </c>
      <c r="I3199" t="s">
        <v>34</v>
      </c>
      <c r="J3199" t="s">
        <v>28</v>
      </c>
      <c r="K3199" t="s">
        <v>28</v>
      </c>
      <c r="L3199" t="s">
        <v>28</v>
      </c>
      <c r="M3199" t="s">
        <v>28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33</v>
      </c>
      <c r="T3199">
        <v>0</v>
      </c>
      <c r="V3199">
        <v>66</v>
      </c>
      <c r="W3199">
        <v>198</v>
      </c>
    </row>
    <row r="3200" spans="1:23" x14ac:dyDescent="0.25">
      <c r="A3200" t="s">
        <v>435</v>
      </c>
      <c r="C3200" t="s">
        <v>30</v>
      </c>
      <c r="E3200">
        <v>30</v>
      </c>
      <c r="F3200">
        <v>57.382613999999997</v>
      </c>
      <c r="G3200">
        <v>0</v>
      </c>
      <c r="H3200">
        <v>0</v>
      </c>
      <c r="I3200" t="s">
        <v>34</v>
      </c>
      <c r="J3200" t="s">
        <v>28</v>
      </c>
      <c r="K3200" t="s">
        <v>28</v>
      </c>
      <c r="L3200" t="s">
        <v>28</v>
      </c>
      <c r="M3200" t="s">
        <v>28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33</v>
      </c>
      <c r="T3200">
        <v>0</v>
      </c>
      <c r="V3200">
        <v>72</v>
      </c>
      <c r="W3200">
        <v>204</v>
      </c>
    </row>
    <row r="3201" spans="1:23" x14ac:dyDescent="0.25">
      <c r="A3201" t="s">
        <v>435</v>
      </c>
      <c r="C3201" t="s">
        <v>30</v>
      </c>
      <c r="E3201">
        <v>29</v>
      </c>
      <c r="F3201">
        <v>57.382613999999997</v>
      </c>
      <c r="G3201">
        <v>0</v>
      </c>
      <c r="H3201">
        <v>0</v>
      </c>
      <c r="I3201" t="s">
        <v>34</v>
      </c>
      <c r="J3201" t="s">
        <v>28</v>
      </c>
      <c r="K3201" t="s">
        <v>28</v>
      </c>
      <c r="L3201" t="s">
        <v>28</v>
      </c>
      <c r="M3201" t="s">
        <v>28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33</v>
      </c>
      <c r="T3201">
        <v>0</v>
      </c>
      <c r="V3201">
        <v>72</v>
      </c>
      <c r="W3201">
        <v>211</v>
      </c>
    </row>
    <row r="3202" spans="1:23" x14ac:dyDescent="0.25">
      <c r="A3202" t="s">
        <v>1131</v>
      </c>
      <c r="C3202" t="s">
        <v>30</v>
      </c>
      <c r="E3202">
        <v>20</v>
      </c>
      <c r="F3202">
        <v>75.129363999999995</v>
      </c>
      <c r="G3202">
        <v>1</v>
      </c>
      <c r="H3202">
        <v>1</v>
      </c>
      <c r="I3202" t="s">
        <v>71</v>
      </c>
      <c r="J3202" t="s">
        <v>28</v>
      </c>
      <c r="K3202" t="s">
        <v>28</v>
      </c>
      <c r="L3202" t="s">
        <v>28</v>
      </c>
      <c r="M3202" t="s">
        <v>28</v>
      </c>
      <c r="N3202">
        <v>2</v>
      </c>
      <c r="O3202">
        <v>2</v>
      </c>
      <c r="P3202">
        <v>1</v>
      </c>
      <c r="Q3202">
        <v>1</v>
      </c>
      <c r="R3202">
        <v>1</v>
      </c>
      <c r="S3202">
        <v>34</v>
      </c>
      <c r="T3202">
        <v>8</v>
      </c>
      <c r="V3202">
        <v>70</v>
      </c>
      <c r="W3202">
        <v>196</v>
      </c>
    </row>
    <row r="3203" spans="1:23" x14ac:dyDescent="0.25">
      <c r="A3203" t="s">
        <v>1131</v>
      </c>
      <c r="C3203" t="s">
        <v>30</v>
      </c>
      <c r="E3203">
        <v>20</v>
      </c>
      <c r="F3203">
        <v>75.129363999999995</v>
      </c>
      <c r="G3203">
        <v>1</v>
      </c>
      <c r="H3203">
        <v>2</v>
      </c>
      <c r="I3203" t="s">
        <v>976</v>
      </c>
      <c r="J3203" t="s">
        <v>28</v>
      </c>
      <c r="K3203" t="s">
        <v>28</v>
      </c>
      <c r="L3203" t="s">
        <v>28</v>
      </c>
      <c r="M3203" t="s">
        <v>28</v>
      </c>
      <c r="N3203">
        <v>2</v>
      </c>
      <c r="O3203">
        <v>1</v>
      </c>
      <c r="P3203">
        <v>1</v>
      </c>
      <c r="Q3203">
        <v>1</v>
      </c>
      <c r="R3203">
        <v>1</v>
      </c>
      <c r="S3203">
        <v>34</v>
      </c>
      <c r="T3203">
        <v>8</v>
      </c>
      <c r="V3203">
        <v>70</v>
      </c>
      <c r="W3203">
        <v>191</v>
      </c>
    </row>
    <row r="3204" spans="1:23" x14ac:dyDescent="0.25">
      <c r="A3204" t="s">
        <v>1131</v>
      </c>
      <c r="C3204" t="s">
        <v>30</v>
      </c>
      <c r="E3204">
        <v>21</v>
      </c>
      <c r="F3204">
        <v>75.129363999999995</v>
      </c>
      <c r="G3204">
        <v>1</v>
      </c>
      <c r="H3204">
        <v>2</v>
      </c>
      <c r="I3204" t="s">
        <v>27</v>
      </c>
      <c r="J3204" t="s">
        <v>36</v>
      </c>
      <c r="K3204" t="s">
        <v>28</v>
      </c>
      <c r="L3204" t="s">
        <v>28</v>
      </c>
      <c r="M3204" t="s">
        <v>28</v>
      </c>
      <c r="N3204">
        <v>1</v>
      </c>
      <c r="O3204">
        <v>2</v>
      </c>
      <c r="P3204">
        <v>1</v>
      </c>
      <c r="Q3204">
        <v>1</v>
      </c>
      <c r="R3204">
        <v>1</v>
      </c>
      <c r="S3204">
        <v>34</v>
      </c>
      <c r="T3204">
        <v>8</v>
      </c>
      <c r="V3204">
        <v>70</v>
      </c>
      <c r="W3204">
        <v>191</v>
      </c>
    </row>
    <row r="3205" spans="1:23" x14ac:dyDescent="0.25">
      <c r="A3205" t="s">
        <v>676</v>
      </c>
      <c r="C3205" t="s">
        <v>26</v>
      </c>
      <c r="E3205">
        <v>30</v>
      </c>
      <c r="F3205">
        <v>72.514719999999997</v>
      </c>
      <c r="G3205">
        <v>0</v>
      </c>
      <c r="H3205">
        <v>0</v>
      </c>
      <c r="I3205" t="s">
        <v>34</v>
      </c>
      <c r="J3205" t="s">
        <v>41</v>
      </c>
      <c r="K3205" t="s">
        <v>28</v>
      </c>
      <c r="L3205" t="s">
        <v>28</v>
      </c>
      <c r="M3205" t="s">
        <v>28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33</v>
      </c>
      <c r="T3205">
        <v>0</v>
      </c>
      <c r="V3205">
        <v>63</v>
      </c>
      <c r="W3205">
        <v>104</v>
      </c>
    </row>
    <row r="3206" spans="1:23" x14ac:dyDescent="0.25">
      <c r="A3206" t="s">
        <v>676</v>
      </c>
      <c r="C3206" t="s">
        <v>26</v>
      </c>
      <c r="E3206">
        <v>30</v>
      </c>
      <c r="F3206">
        <v>72.514719999999997</v>
      </c>
      <c r="G3206">
        <v>0</v>
      </c>
      <c r="H3206">
        <v>0</v>
      </c>
      <c r="I3206" t="s">
        <v>34</v>
      </c>
      <c r="J3206" t="s">
        <v>28</v>
      </c>
      <c r="K3206" t="s">
        <v>28</v>
      </c>
      <c r="L3206" t="s">
        <v>28</v>
      </c>
      <c r="M3206" t="s">
        <v>28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33</v>
      </c>
      <c r="T3206">
        <v>0</v>
      </c>
      <c r="V3206">
        <v>63</v>
      </c>
      <c r="W3206">
        <v>104</v>
      </c>
    </row>
    <row r="3207" spans="1:23" x14ac:dyDescent="0.25">
      <c r="A3207" t="s">
        <v>325</v>
      </c>
      <c r="C3207" t="s">
        <v>26</v>
      </c>
      <c r="E3207">
        <v>30</v>
      </c>
      <c r="F3207">
        <v>68.796715000000006</v>
      </c>
      <c r="G3207">
        <v>0</v>
      </c>
      <c r="H3207">
        <v>0</v>
      </c>
      <c r="I3207" t="s">
        <v>34</v>
      </c>
      <c r="J3207" t="s">
        <v>28</v>
      </c>
      <c r="K3207" t="s">
        <v>28</v>
      </c>
      <c r="L3207" t="s">
        <v>28</v>
      </c>
      <c r="M3207" t="s">
        <v>28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34</v>
      </c>
      <c r="T3207">
        <v>0</v>
      </c>
      <c r="V3207">
        <v>64</v>
      </c>
      <c r="W3207">
        <v>176</v>
      </c>
    </row>
    <row r="3208" spans="1:23" x14ac:dyDescent="0.25">
      <c r="A3208" t="s">
        <v>325</v>
      </c>
      <c r="C3208" t="s">
        <v>26</v>
      </c>
      <c r="E3208">
        <v>30</v>
      </c>
      <c r="F3208">
        <v>68.796715000000006</v>
      </c>
      <c r="G3208">
        <v>0</v>
      </c>
      <c r="H3208">
        <v>0</v>
      </c>
      <c r="I3208" t="s">
        <v>34</v>
      </c>
      <c r="J3208" t="s">
        <v>251</v>
      </c>
      <c r="K3208" t="s">
        <v>28</v>
      </c>
      <c r="L3208" t="s">
        <v>28</v>
      </c>
      <c r="M3208" t="s">
        <v>28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34</v>
      </c>
      <c r="T3208">
        <v>0</v>
      </c>
      <c r="V3208">
        <v>65</v>
      </c>
    </row>
    <row r="3209" spans="1:23" x14ac:dyDescent="0.25">
      <c r="A3209" t="s">
        <v>325</v>
      </c>
      <c r="C3209" t="s">
        <v>26</v>
      </c>
      <c r="E3209">
        <v>29</v>
      </c>
      <c r="F3209">
        <v>68.796715000000006</v>
      </c>
      <c r="G3209">
        <v>0</v>
      </c>
      <c r="H3209">
        <v>0</v>
      </c>
      <c r="I3209" t="s">
        <v>34</v>
      </c>
      <c r="J3209" t="s">
        <v>28</v>
      </c>
      <c r="K3209" t="s">
        <v>28</v>
      </c>
      <c r="L3209" t="s">
        <v>28</v>
      </c>
      <c r="M3209" t="s">
        <v>28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34</v>
      </c>
      <c r="T3209">
        <v>0</v>
      </c>
      <c r="V3209">
        <v>64</v>
      </c>
      <c r="W3209">
        <v>184</v>
      </c>
    </row>
    <row r="3210" spans="1:23" x14ac:dyDescent="0.25">
      <c r="A3210" t="s">
        <v>325</v>
      </c>
      <c r="C3210" t="s">
        <v>26</v>
      </c>
      <c r="E3210">
        <v>29</v>
      </c>
      <c r="F3210">
        <v>68.796715000000006</v>
      </c>
      <c r="G3210">
        <v>0</v>
      </c>
      <c r="H3210">
        <v>0</v>
      </c>
      <c r="I3210" t="s">
        <v>34</v>
      </c>
      <c r="J3210" t="s">
        <v>28</v>
      </c>
      <c r="K3210" t="s">
        <v>28</v>
      </c>
      <c r="L3210" t="s">
        <v>28</v>
      </c>
      <c r="M3210" t="s">
        <v>28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34</v>
      </c>
      <c r="T3210">
        <v>0</v>
      </c>
      <c r="V3210">
        <v>64</v>
      </c>
      <c r="W3210">
        <v>177</v>
      </c>
    </row>
    <row r="3211" spans="1:23" x14ac:dyDescent="0.25">
      <c r="A3211" t="s">
        <v>325</v>
      </c>
      <c r="C3211" t="s">
        <v>26</v>
      </c>
      <c r="E3211">
        <v>30</v>
      </c>
      <c r="F3211">
        <v>68.796715000000006</v>
      </c>
      <c r="G3211">
        <v>0</v>
      </c>
      <c r="H3211">
        <v>0</v>
      </c>
      <c r="I3211" t="s">
        <v>34</v>
      </c>
      <c r="J3211" t="s">
        <v>251</v>
      </c>
      <c r="K3211" t="s">
        <v>28</v>
      </c>
      <c r="L3211" t="s">
        <v>28</v>
      </c>
      <c r="M3211" t="s">
        <v>28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34</v>
      </c>
      <c r="T3211">
        <v>0</v>
      </c>
      <c r="V3211">
        <v>64</v>
      </c>
      <c r="W3211">
        <v>176</v>
      </c>
    </row>
    <row r="3212" spans="1:23" x14ac:dyDescent="0.25">
      <c r="A3212" t="s">
        <v>325</v>
      </c>
      <c r="C3212" t="s">
        <v>26</v>
      </c>
      <c r="E3212">
        <v>29</v>
      </c>
      <c r="F3212">
        <v>68.796715000000006</v>
      </c>
      <c r="G3212">
        <v>0</v>
      </c>
      <c r="H3212">
        <v>0</v>
      </c>
      <c r="I3212" t="s">
        <v>34</v>
      </c>
      <c r="J3212" t="s">
        <v>28</v>
      </c>
      <c r="K3212" t="s">
        <v>28</v>
      </c>
      <c r="L3212" t="s">
        <v>28</v>
      </c>
      <c r="M3212" t="s">
        <v>28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34</v>
      </c>
      <c r="T3212">
        <v>0</v>
      </c>
      <c r="V3212">
        <v>64</v>
      </c>
      <c r="W3212">
        <v>167</v>
      </c>
    </row>
    <row r="3213" spans="1:23" x14ac:dyDescent="0.25">
      <c r="A3213" t="s">
        <v>325</v>
      </c>
      <c r="C3213" t="s">
        <v>26</v>
      </c>
      <c r="E3213">
        <v>30</v>
      </c>
      <c r="F3213">
        <v>68.796715000000006</v>
      </c>
      <c r="G3213">
        <v>0</v>
      </c>
      <c r="H3213">
        <v>0</v>
      </c>
      <c r="I3213" t="s">
        <v>34</v>
      </c>
      <c r="J3213" t="s">
        <v>38</v>
      </c>
      <c r="K3213" t="s">
        <v>28</v>
      </c>
      <c r="L3213" t="s">
        <v>28</v>
      </c>
      <c r="M3213" t="s">
        <v>28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34</v>
      </c>
      <c r="T3213">
        <v>0</v>
      </c>
      <c r="V3213">
        <v>64</v>
      </c>
      <c r="W3213">
        <v>172</v>
      </c>
    </row>
    <row r="3214" spans="1:23" x14ac:dyDescent="0.25">
      <c r="A3214" t="s">
        <v>325</v>
      </c>
      <c r="C3214" t="s">
        <v>26</v>
      </c>
      <c r="E3214">
        <v>29</v>
      </c>
      <c r="F3214">
        <v>68.796715000000006</v>
      </c>
      <c r="G3214">
        <v>0</v>
      </c>
      <c r="H3214">
        <v>0</v>
      </c>
      <c r="I3214" t="s">
        <v>34</v>
      </c>
      <c r="J3214" t="s">
        <v>38</v>
      </c>
      <c r="K3214" t="s">
        <v>28</v>
      </c>
      <c r="L3214" t="s">
        <v>28</v>
      </c>
      <c r="M3214" t="s">
        <v>28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34</v>
      </c>
      <c r="T3214">
        <v>0</v>
      </c>
      <c r="V3214">
        <v>64</v>
      </c>
      <c r="W3214">
        <v>177</v>
      </c>
    </row>
    <row r="3215" spans="1:23" x14ac:dyDescent="0.25">
      <c r="A3215" t="s">
        <v>325</v>
      </c>
      <c r="C3215" t="s">
        <v>26</v>
      </c>
      <c r="E3215">
        <v>30</v>
      </c>
      <c r="F3215">
        <v>68.796715000000006</v>
      </c>
      <c r="G3215">
        <v>0</v>
      </c>
      <c r="H3215">
        <v>0</v>
      </c>
      <c r="I3215" t="s">
        <v>34</v>
      </c>
      <c r="J3215" t="s">
        <v>38</v>
      </c>
      <c r="K3215" t="s">
        <v>28</v>
      </c>
      <c r="L3215" t="s">
        <v>28</v>
      </c>
      <c r="M3215" t="s">
        <v>28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34</v>
      </c>
      <c r="T3215">
        <v>0</v>
      </c>
      <c r="V3215">
        <v>64</v>
      </c>
      <c r="W3215">
        <v>172</v>
      </c>
    </row>
    <row r="3216" spans="1:23" x14ac:dyDescent="0.25">
      <c r="A3216" t="s">
        <v>325</v>
      </c>
      <c r="C3216" t="s">
        <v>26</v>
      </c>
      <c r="E3216">
        <v>29</v>
      </c>
      <c r="F3216">
        <v>68.796715000000006</v>
      </c>
      <c r="G3216">
        <v>0</v>
      </c>
      <c r="H3216">
        <v>0</v>
      </c>
      <c r="I3216" t="s">
        <v>34</v>
      </c>
      <c r="J3216" t="s">
        <v>38</v>
      </c>
      <c r="K3216" t="s">
        <v>28</v>
      </c>
      <c r="L3216" t="s">
        <v>28</v>
      </c>
      <c r="M3216" t="s">
        <v>28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34</v>
      </c>
      <c r="T3216">
        <v>0</v>
      </c>
    </row>
    <row r="3217" spans="1:23" x14ac:dyDescent="0.25">
      <c r="A3217" t="s">
        <v>847</v>
      </c>
      <c r="C3217" t="s">
        <v>30</v>
      </c>
      <c r="E3217">
        <v>29</v>
      </c>
      <c r="F3217">
        <v>68.065709999999996</v>
      </c>
      <c r="G3217">
        <v>0</v>
      </c>
      <c r="H3217">
        <v>0</v>
      </c>
      <c r="I3217" t="s">
        <v>34</v>
      </c>
      <c r="J3217" t="s">
        <v>28</v>
      </c>
      <c r="K3217" t="s">
        <v>28</v>
      </c>
      <c r="L3217" t="s">
        <v>28</v>
      </c>
      <c r="M3217" t="s">
        <v>28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34</v>
      </c>
      <c r="T3217">
        <v>0</v>
      </c>
      <c r="V3217">
        <v>73</v>
      </c>
      <c r="W3217">
        <v>244</v>
      </c>
    </row>
    <row r="3218" spans="1:23" x14ac:dyDescent="0.25">
      <c r="A3218" t="s">
        <v>847</v>
      </c>
      <c r="C3218" t="s">
        <v>30</v>
      </c>
      <c r="E3218">
        <v>29</v>
      </c>
      <c r="F3218">
        <v>68.065709999999996</v>
      </c>
      <c r="G3218">
        <v>0</v>
      </c>
      <c r="H3218">
        <v>0</v>
      </c>
      <c r="I3218" t="s">
        <v>34</v>
      </c>
      <c r="J3218" t="s">
        <v>28</v>
      </c>
      <c r="K3218" t="s">
        <v>28</v>
      </c>
      <c r="L3218" t="s">
        <v>28</v>
      </c>
      <c r="M3218" t="s">
        <v>28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34</v>
      </c>
      <c r="T3218">
        <v>0</v>
      </c>
    </row>
    <row r="3219" spans="1:23" x14ac:dyDescent="0.25">
      <c r="A3219" t="s">
        <v>847</v>
      </c>
      <c r="C3219" t="s">
        <v>30</v>
      </c>
      <c r="E3219">
        <v>29</v>
      </c>
      <c r="F3219">
        <v>68.065709999999996</v>
      </c>
      <c r="G3219">
        <v>0</v>
      </c>
      <c r="H3219">
        <v>0</v>
      </c>
      <c r="I3219" t="s">
        <v>34</v>
      </c>
      <c r="J3219" t="s">
        <v>28</v>
      </c>
      <c r="K3219" t="s">
        <v>28</v>
      </c>
      <c r="L3219" t="s">
        <v>28</v>
      </c>
      <c r="M3219" t="s">
        <v>28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34</v>
      </c>
      <c r="T3219">
        <v>0</v>
      </c>
      <c r="V3219">
        <v>73</v>
      </c>
      <c r="W3219">
        <v>244</v>
      </c>
    </row>
    <row r="3220" spans="1:23" x14ac:dyDescent="0.25">
      <c r="A3220" t="s">
        <v>847</v>
      </c>
      <c r="C3220" t="s">
        <v>30</v>
      </c>
      <c r="E3220">
        <v>29</v>
      </c>
      <c r="F3220">
        <v>68.065709999999996</v>
      </c>
      <c r="G3220">
        <v>0</v>
      </c>
      <c r="H3220">
        <v>0</v>
      </c>
      <c r="I3220" t="s">
        <v>34</v>
      </c>
      <c r="J3220" t="s">
        <v>28</v>
      </c>
      <c r="K3220" t="s">
        <v>28</v>
      </c>
      <c r="L3220" t="s">
        <v>28</v>
      </c>
      <c r="M3220" t="s">
        <v>28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34</v>
      </c>
      <c r="T3220">
        <v>0</v>
      </c>
      <c r="V3220">
        <v>71</v>
      </c>
      <c r="W3220">
        <v>252</v>
      </c>
    </row>
    <row r="3221" spans="1:23" x14ac:dyDescent="0.25">
      <c r="A3221" t="s">
        <v>847</v>
      </c>
      <c r="C3221" t="s">
        <v>30</v>
      </c>
      <c r="E3221">
        <v>30</v>
      </c>
      <c r="F3221">
        <v>68.065709999999996</v>
      </c>
      <c r="G3221">
        <v>0</v>
      </c>
      <c r="H3221">
        <v>0</v>
      </c>
      <c r="I3221" t="s">
        <v>34</v>
      </c>
      <c r="J3221" t="s">
        <v>28</v>
      </c>
      <c r="K3221" t="s">
        <v>28</v>
      </c>
      <c r="L3221" t="s">
        <v>28</v>
      </c>
      <c r="M3221" t="s">
        <v>28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34</v>
      </c>
      <c r="T3221">
        <v>0</v>
      </c>
      <c r="V3221">
        <v>71</v>
      </c>
      <c r="W3221">
        <v>257</v>
      </c>
    </row>
    <row r="3222" spans="1:23" x14ac:dyDescent="0.25">
      <c r="A3222" t="s">
        <v>847</v>
      </c>
      <c r="C3222" t="s">
        <v>30</v>
      </c>
      <c r="E3222">
        <v>29</v>
      </c>
      <c r="F3222">
        <v>68.065709999999996</v>
      </c>
      <c r="G3222">
        <v>0</v>
      </c>
      <c r="H3222">
        <v>0</v>
      </c>
      <c r="I3222" t="s">
        <v>34</v>
      </c>
      <c r="J3222" t="s">
        <v>28</v>
      </c>
      <c r="K3222" t="s">
        <v>28</v>
      </c>
      <c r="L3222" t="s">
        <v>28</v>
      </c>
      <c r="M3222" t="s">
        <v>28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34</v>
      </c>
      <c r="T3222">
        <v>0</v>
      </c>
    </row>
    <row r="3223" spans="1:23" x14ac:dyDescent="0.25">
      <c r="A3223" t="s">
        <v>499</v>
      </c>
      <c r="C3223" t="s">
        <v>26</v>
      </c>
      <c r="E3223">
        <v>30</v>
      </c>
      <c r="F3223">
        <v>56.073920000000001</v>
      </c>
      <c r="G3223">
        <v>0</v>
      </c>
      <c r="H3223">
        <v>0</v>
      </c>
      <c r="I3223" t="s">
        <v>34</v>
      </c>
      <c r="J3223" t="s">
        <v>28</v>
      </c>
      <c r="K3223" t="s">
        <v>28</v>
      </c>
      <c r="L3223" t="s">
        <v>28</v>
      </c>
      <c r="M3223" t="s">
        <v>28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33</v>
      </c>
      <c r="T3223">
        <v>0</v>
      </c>
      <c r="W3223">
        <v>169</v>
      </c>
    </row>
    <row r="3224" spans="1:23" x14ac:dyDescent="0.25">
      <c r="A3224" t="s">
        <v>499</v>
      </c>
      <c r="C3224" t="s">
        <v>26</v>
      </c>
      <c r="E3224">
        <v>30</v>
      </c>
      <c r="F3224">
        <v>56.073920000000001</v>
      </c>
      <c r="G3224">
        <v>0</v>
      </c>
      <c r="H3224">
        <v>0</v>
      </c>
      <c r="I3224" t="s">
        <v>34</v>
      </c>
      <c r="J3224" t="s">
        <v>28</v>
      </c>
      <c r="K3224" t="s">
        <v>28</v>
      </c>
      <c r="L3224" t="s">
        <v>28</v>
      </c>
      <c r="M3224" t="s">
        <v>28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33</v>
      </c>
      <c r="T3224">
        <v>0</v>
      </c>
      <c r="V3224">
        <v>63</v>
      </c>
      <c r="W3224">
        <v>164</v>
      </c>
    </row>
    <row r="3225" spans="1:23" x14ac:dyDescent="0.25">
      <c r="A3225" t="s">
        <v>918</v>
      </c>
      <c r="C3225" t="s">
        <v>30</v>
      </c>
      <c r="E3225">
        <v>28</v>
      </c>
      <c r="F3225">
        <v>80.39425</v>
      </c>
      <c r="G3225">
        <v>0.5</v>
      </c>
      <c r="H3225">
        <v>0</v>
      </c>
      <c r="I3225" t="s">
        <v>203</v>
      </c>
      <c r="J3225" t="s">
        <v>28</v>
      </c>
      <c r="K3225" t="s">
        <v>28</v>
      </c>
      <c r="L3225" t="s">
        <v>28</v>
      </c>
      <c r="M3225" t="s">
        <v>28</v>
      </c>
      <c r="N3225">
        <v>0</v>
      </c>
      <c r="O3225">
        <v>0.5</v>
      </c>
      <c r="P3225">
        <v>0.5</v>
      </c>
      <c r="Q3225">
        <v>0</v>
      </c>
      <c r="R3225">
        <v>0</v>
      </c>
      <c r="S3225">
        <v>33</v>
      </c>
      <c r="T3225">
        <v>1</v>
      </c>
      <c r="W3225">
        <v>184</v>
      </c>
    </row>
    <row r="3226" spans="1:23" x14ac:dyDescent="0.25">
      <c r="A3226" t="s">
        <v>918</v>
      </c>
      <c r="C3226" t="s">
        <v>30</v>
      </c>
      <c r="E3226">
        <v>28</v>
      </c>
      <c r="F3226">
        <v>80.39425</v>
      </c>
      <c r="G3226">
        <v>0</v>
      </c>
      <c r="H3226">
        <v>0</v>
      </c>
      <c r="I3226" t="s">
        <v>34</v>
      </c>
      <c r="J3226" t="s">
        <v>41</v>
      </c>
      <c r="K3226" t="s">
        <v>28</v>
      </c>
      <c r="L3226" t="s">
        <v>28</v>
      </c>
      <c r="M3226" t="s">
        <v>28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33</v>
      </c>
      <c r="T3226">
        <v>0</v>
      </c>
      <c r="W3226">
        <v>189</v>
      </c>
    </row>
    <row r="3227" spans="1:23" x14ac:dyDescent="0.25">
      <c r="A3227" t="s">
        <v>918</v>
      </c>
      <c r="C3227" t="s">
        <v>30</v>
      </c>
      <c r="E3227">
        <v>28</v>
      </c>
      <c r="F3227">
        <v>80.39425</v>
      </c>
      <c r="G3227">
        <v>0.5</v>
      </c>
      <c r="H3227">
        <v>0</v>
      </c>
      <c r="I3227" t="s">
        <v>52</v>
      </c>
      <c r="J3227" t="s">
        <v>28</v>
      </c>
      <c r="K3227" t="s">
        <v>28</v>
      </c>
      <c r="L3227" t="s">
        <v>28</v>
      </c>
      <c r="M3227" t="s">
        <v>28</v>
      </c>
      <c r="N3227">
        <v>0</v>
      </c>
      <c r="O3227">
        <v>0</v>
      </c>
      <c r="P3227">
        <v>0.5</v>
      </c>
      <c r="Q3227">
        <v>0</v>
      </c>
      <c r="R3227">
        <v>0</v>
      </c>
      <c r="S3227">
        <v>33</v>
      </c>
      <c r="T3227">
        <v>0.5</v>
      </c>
      <c r="W3227">
        <v>190</v>
      </c>
    </row>
    <row r="3228" spans="1:23" x14ac:dyDescent="0.25">
      <c r="A3228" t="s">
        <v>918</v>
      </c>
      <c r="C3228" t="s">
        <v>30</v>
      </c>
      <c r="E3228">
        <v>28</v>
      </c>
      <c r="F3228">
        <v>80.39425</v>
      </c>
      <c r="G3228">
        <v>0.5</v>
      </c>
      <c r="H3228">
        <v>0</v>
      </c>
      <c r="I3228" t="s">
        <v>52</v>
      </c>
      <c r="J3228" t="s">
        <v>28</v>
      </c>
      <c r="K3228" t="s">
        <v>28</v>
      </c>
      <c r="L3228" t="s">
        <v>28</v>
      </c>
      <c r="M3228" t="s">
        <v>28</v>
      </c>
      <c r="N3228">
        <v>0</v>
      </c>
      <c r="O3228">
        <v>0</v>
      </c>
      <c r="P3228">
        <v>0.5</v>
      </c>
      <c r="Q3228">
        <v>0</v>
      </c>
      <c r="R3228">
        <v>0</v>
      </c>
      <c r="S3228">
        <v>33</v>
      </c>
      <c r="T3228">
        <v>0.5</v>
      </c>
      <c r="W3228">
        <v>185</v>
      </c>
    </row>
    <row r="3229" spans="1:23" x14ac:dyDescent="0.25">
      <c r="A3229" t="s">
        <v>918</v>
      </c>
      <c r="C3229" t="s">
        <v>30</v>
      </c>
      <c r="E3229">
        <v>26</v>
      </c>
      <c r="F3229">
        <v>80.39425</v>
      </c>
      <c r="G3229">
        <v>0.5</v>
      </c>
      <c r="H3229">
        <v>0.5</v>
      </c>
      <c r="I3229" t="s">
        <v>75</v>
      </c>
      <c r="J3229" t="s">
        <v>35</v>
      </c>
      <c r="K3229" t="s">
        <v>28</v>
      </c>
      <c r="L3229" t="s">
        <v>28</v>
      </c>
      <c r="M3229" t="s">
        <v>28</v>
      </c>
      <c r="N3229">
        <v>0</v>
      </c>
      <c r="O3229">
        <v>0</v>
      </c>
      <c r="P3229">
        <v>0.5</v>
      </c>
      <c r="Q3229">
        <v>0</v>
      </c>
      <c r="R3229">
        <v>0</v>
      </c>
      <c r="S3229">
        <v>33</v>
      </c>
      <c r="T3229">
        <v>1</v>
      </c>
      <c r="W3229">
        <v>187</v>
      </c>
    </row>
    <row r="3230" spans="1:23" x14ac:dyDescent="0.25">
      <c r="A3230" t="s">
        <v>918</v>
      </c>
      <c r="C3230" t="s">
        <v>30</v>
      </c>
      <c r="E3230">
        <v>27</v>
      </c>
      <c r="F3230">
        <v>80.39425</v>
      </c>
      <c r="G3230">
        <v>1</v>
      </c>
      <c r="H3230">
        <v>1</v>
      </c>
      <c r="I3230" t="s">
        <v>27</v>
      </c>
      <c r="J3230" t="s">
        <v>28</v>
      </c>
      <c r="K3230" t="s">
        <v>28</v>
      </c>
      <c r="L3230" t="s">
        <v>28</v>
      </c>
      <c r="M3230" t="s">
        <v>28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33</v>
      </c>
      <c r="T3230">
        <v>6</v>
      </c>
      <c r="V3230">
        <v>68</v>
      </c>
      <c r="W3230">
        <v>156</v>
      </c>
    </row>
    <row r="3231" spans="1:23" x14ac:dyDescent="0.25">
      <c r="A3231" t="s">
        <v>918</v>
      </c>
      <c r="C3231" t="s">
        <v>30</v>
      </c>
      <c r="E3231">
        <v>23</v>
      </c>
      <c r="F3231">
        <v>80.39425</v>
      </c>
      <c r="G3231">
        <v>2</v>
      </c>
      <c r="H3231">
        <v>1</v>
      </c>
      <c r="I3231" t="s">
        <v>27</v>
      </c>
      <c r="J3231" t="s">
        <v>28</v>
      </c>
      <c r="K3231" t="s">
        <v>28</v>
      </c>
      <c r="L3231" t="s">
        <v>28</v>
      </c>
      <c r="M3231" t="s">
        <v>28</v>
      </c>
      <c r="N3231">
        <v>2</v>
      </c>
      <c r="O3231">
        <v>1</v>
      </c>
      <c r="P3231">
        <v>2</v>
      </c>
      <c r="Q3231">
        <v>1</v>
      </c>
      <c r="R3231">
        <v>2</v>
      </c>
      <c r="S3231">
        <v>33</v>
      </c>
      <c r="T3231">
        <v>9</v>
      </c>
      <c r="V3231">
        <v>66</v>
      </c>
      <c r="W3231">
        <v>159</v>
      </c>
    </row>
    <row r="3232" spans="1:23" x14ac:dyDescent="0.25">
      <c r="A3232" t="s">
        <v>765</v>
      </c>
      <c r="C3232" t="s">
        <v>26</v>
      </c>
      <c r="E3232">
        <v>26</v>
      </c>
      <c r="F3232">
        <v>79.252560000000003</v>
      </c>
      <c r="G3232">
        <v>0</v>
      </c>
      <c r="H3232">
        <v>0</v>
      </c>
      <c r="I3232" t="s">
        <v>34</v>
      </c>
      <c r="J3232" t="s">
        <v>28</v>
      </c>
      <c r="K3232" t="s">
        <v>28</v>
      </c>
      <c r="L3232" t="s">
        <v>28</v>
      </c>
      <c r="M3232" t="s">
        <v>28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33</v>
      </c>
      <c r="T3232">
        <v>0</v>
      </c>
      <c r="V3232">
        <v>67</v>
      </c>
      <c r="W3232">
        <v>178</v>
      </c>
    </row>
    <row r="3233" spans="1:23" x14ac:dyDescent="0.25">
      <c r="A3233" t="s">
        <v>765</v>
      </c>
      <c r="C3233" t="s">
        <v>26</v>
      </c>
      <c r="E3233">
        <v>27</v>
      </c>
      <c r="F3233">
        <v>79.252560000000003</v>
      </c>
      <c r="G3233">
        <v>0</v>
      </c>
      <c r="H3233">
        <v>0</v>
      </c>
      <c r="I3233" t="s">
        <v>34</v>
      </c>
      <c r="J3233" t="s">
        <v>38</v>
      </c>
      <c r="K3233" t="s">
        <v>132</v>
      </c>
      <c r="L3233" t="s">
        <v>28</v>
      </c>
      <c r="M3233" t="s">
        <v>28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33</v>
      </c>
      <c r="T3233">
        <v>0</v>
      </c>
      <c r="V3233">
        <v>67</v>
      </c>
      <c r="W3233">
        <v>174</v>
      </c>
    </row>
    <row r="3234" spans="1:23" x14ac:dyDescent="0.25">
      <c r="A3234" t="s">
        <v>765</v>
      </c>
      <c r="C3234" t="s">
        <v>26</v>
      </c>
      <c r="E3234">
        <v>30</v>
      </c>
      <c r="F3234">
        <v>79.252560000000003</v>
      </c>
      <c r="G3234">
        <v>0</v>
      </c>
      <c r="H3234">
        <v>0</v>
      </c>
      <c r="I3234" t="s">
        <v>34</v>
      </c>
      <c r="J3234" t="s">
        <v>80</v>
      </c>
      <c r="K3234" t="s">
        <v>28</v>
      </c>
      <c r="L3234" t="s">
        <v>28</v>
      </c>
      <c r="M3234" t="s">
        <v>28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33</v>
      </c>
      <c r="T3234">
        <v>0</v>
      </c>
      <c r="V3234">
        <v>67</v>
      </c>
      <c r="W3234">
        <v>175</v>
      </c>
    </row>
    <row r="3235" spans="1:23" x14ac:dyDescent="0.25">
      <c r="A3235" t="s">
        <v>765</v>
      </c>
      <c r="C3235" t="s">
        <v>26</v>
      </c>
      <c r="E3235">
        <v>30</v>
      </c>
      <c r="F3235">
        <v>79.252560000000003</v>
      </c>
      <c r="G3235">
        <v>0</v>
      </c>
      <c r="H3235">
        <v>0</v>
      </c>
      <c r="I3235" t="s">
        <v>34</v>
      </c>
      <c r="J3235" t="s">
        <v>28</v>
      </c>
      <c r="K3235" t="s">
        <v>28</v>
      </c>
      <c r="L3235" t="s">
        <v>28</v>
      </c>
      <c r="M3235" t="s">
        <v>28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33</v>
      </c>
      <c r="T3235">
        <v>0</v>
      </c>
      <c r="V3235">
        <v>67</v>
      </c>
      <c r="W3235">
        <v>180</v>
      </c>
    </row>
    <row r="3236" spans="1:23" x14ac:dyDescent="0.25">
      <c r="A3236" t="s">
        <v>765</v>
      </c>
      <c r="C3236" t="s">
        <v>26</v>
      </c>
      <c r="E3236">
        <v>28</v>
      </c>
      <c r="F3236">
        <v>79.252560000000003</v>
      </c>
      <c r="G3236">
        <v>0</v>
      </c>
      <c r="H3236">
        <v>0</v>
      </c>
      <c r="I3236" t="s">
        <v>34</v>
      </c>
      <c r="J3236" t="s">
        <v>28</v>
      </c>
      <c r="K3236" t="s">
        <v>28</v>
      </c>
      <c r="L3236" t="s">
        <v>28</v>
      </c>
      <c r="M3236" t="s">
        <v>28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33</v>
      </c>
      <c r="T3236">
        <v>0</v>
      </c>
      <c r="V3236">
        <v>67</v>
      </c>
      <c r="W3236">
        <v>176</v>
      </c>
    </row>
    <row r="3237" spans="1:23" x14ac:dyDescent="0.25">
      <c r="A3237" t="s">
        <v>765</v>
      </c>
      <c r="C3237" t="s">
        <v>26</v>
      </c>
      <c r="E3237">
        <v>28</v>
      </c>
      <c r="F3237">
        <v>79.252560000000003</v>
      </c>
      <c r="G3237">
        <v>0</v>
      </c>
      <c r="H3237">
        <v>0</v>
      </c>
      <c r="I3237" t="s">
        <v>34</v>
      </c>
      <c r="J3237" t="s">
        <v>119</v>
      </c>
      <c r="K3237" t="s">
        <v>28</v>
      </c>
      <c r="L3237" t="s">
        <v>28</v>
      </c>
      <c r="M3237" t="s">
        <v>28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33</v>
      </c>
      <c r="T3237">
        <v>0</v>
      </c>
      <c r="W3237">
        <v>156</v>
      </c>
    </row>
    <row r="3238" spans="1:23" x14ac:dyDescent="0.25">
      <c r="A3238" t="s">
        <v>765</v>
      </c>
      <c r="C3238" t="s">
        <v>26</v>
      </c>
      <c r="E3238">
        <v>29</v>
      </c>
      <c r="F3238">
        <v>79.252560000000003</v>
      </c>
      <c r="G3238">
        <v>0</v>
      </c>
      <c r="H3238">
        <v>0</v>
      </c>
      <c r="I3238" t="s">
        <v>34</v>
      </c>
      <c r="J3238" t="s">
        <v>119</v>
      </c>
      <c r="K3238" t="s">
        <v>28</v>
      </c>
      <c r="L3238" t="s">
        <v>28</v>
      </c>
      <c r="M3238" t="s">
        <v>28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33</v>
      </c>
      <c r="T3238">
        <v>0</v>
      </c>
      <c r="V3238">
        <v>67</v>
      </c>
      <c r="W3238">
        <v>171</v>
      </c>
    </row>
    <row r="3239" spans="1:23" x14ac:dyDescent="0.25">
      <c r="A3239" t="s">
        <v>595</v>
      </c>
      <c r="C3239" t="s">
        <v>30</v>
      </c>
      <c r="E3239">
        <v>30</v>
      </c>
      <c r="F3239">
        <v>69.390829999999994</v>
      </c>
      <c r="G3239">
        <v>0.5</v>
      </c>
      <c r="H3239">
        <v>0.5</v>
      </c>
      <c r="I3239" t="s">
        <v>27</v>
      </c>
      <c r="J3239" t="s">
        <v>28</v>
      </c>
      <c r="K3239" t="s">
        <v>28</v>
      </c>
      <c r="L3239" t="s">
        <v>28</v>
      </c>
      <c r="M3239" t="s">
        <v>28</v>
      </c>
      <c r="N3239">
        <v>0</v>
      </c>
      <c r="O3239">
        <v>0.5</v>
      </c>
      <c r="P3239">
        <v>0.5</v>
      </c>
      <c r="Q3239">
        <v>0</v>
      </c>
      <c r="R3239">
        <v>0</v>
      </c>
      <c r="S3239">
        <v>33</v>
      </c>
      <c r="T3239">
        <v>1.5</v>
      </c>
      <c r="V3239">
        <v>69</v>
      </c>
      <c r="W3239">
        <v>163</v>
      </c>
    </row>
    <row r="3240" spans="1:23" x14ac:dyDescent="0.25">
      <c r="A3240" t="s">
        <v>595</v>
      </c>
      <c r="C3240" t="s">
        <v>30</v>
      </c>
      <c r="E3240">
        <v>27</v>
      </c>
      <c r="F3240">
        <v>69.390829999999994</v>
      </c>
      <c r="G3240">
        <v>0.5</v>
      </c>
      <c r="H3240">
        <v>0.5</v>
      </c>
      <c r="I3240" t="s">
        <v>27</v>
      </c>
      <c r="J3240" t="s">
        <v>28</v>
      </c>
      <c r="K3240" t="s">
        <v>28</v>
      </c>
      <c r="L3240" t="s">
        <v>28</v>
      </c>
      <c r="M3240" t="s">
        <v>28</v>
      </c>
      <c r="N3240">
        <v>0.5</v>
      </c>
      <c r="O3240">
        <v>0.5</v>
      </c>
      <c r="P3240">
        <v>0.5</v>
      </c>
      <c r="Q3240">
        <v>1</v>
      </c>
      <c r="R3240">
        <v>0</v>
      </c>
      <c r="S3240">
        <v>33</v>
      </c>
      <c r="T3240">
        <v>3</v>
      </c>
      <c r="V3240">
        <v>68</v>
      </c>
      <c r="W3240">
        <v>164</v>
      </c>
    </row>
    <row r="3241" spans="1:23" x14ac:dyDescent="0.25">
      <c r="A3241" t="s">
        <v>595</v>
      </c>
      <c r="C3241" t="s">
        <v>30</v>
      </c>
      <c r="E3241">
        <v>24</v>
      </c>
      <c r="F3241">
        <v>69.390829999999994</v>
      </c>
      <c r="G3241">
        <v>0.5</v>
      </c>
      <c r="H3241">
        <v>0.5</v>
      </c>
      <c r="I3241" t="s">
        <v>27</v>
      </c>
      <c r="J3241" t="s">
        <v>28</v>
      </c>
      <c r="K3241" t="s">
        <v>28</v>
      </c>
      <c r="L3241" t="s">
        <v>28</v>
      </c>
      <c r="M3241" t="s">
        <v>28</v>
      </c>
      <c r="N3241">
        <v>0.5</v>
      </c>
      <c r="O3241">
        <v>1</v>
      </c>
      <c r="P3241">
        <v>1</v>
      </c>
      <c r="Q3241">
        <v>1</v>
      </c>
      <c r="R3241">
        <v>0</v>
      </c>
      <c r="S3241">
        <v>33</v>
      </c>
      <c r="T3241">
        <v>4</v>
      </c>
      <c r="V3241">
        <v>68</v>
      </c>
      <c r="W3241">
        <v>155</v>
      </c>
    </row>
    <row r="3242" spans="1:23" x14ac:dyDescent="0.25">
      <c r="A3242" t="s">
        <v>595</v>
      </c>
      <c r="C3242" t="s">
        <v>30</v>
      </c>
      <c r="E3242">
        <v>14</v>
      </c>
      <c r="F3242">
        <v>69.390829999999994</v>
      </c>
      <c r="G3242">
        <v>2</v>
      </c>
      <c r="H3242">
        <v>2</v>
      </c>
      <c r="I3242" t="s">
        <v>27</v>
      </c>
      <c r="J3242" t="s">
        <v>28</v>
      </c>
      <c r="K3242" t="s">
        <v>28</v>
      </c>
      <c r="L3242" t="s">
        <v>28</v>
      </c>
      <c r="M3242" t="s">
        <v>28</v>
      </c>
      <c r="N3242">
        <v>2</v>
      </c>
      <c r="O3242">
        <v>2</v>
      </c>
      <c r="P3242">
        <v>2</v>
      </c>
      <c r="Q3242">
        <v>2</v>
      </c>
      <c r="R3242">
        <v>1</v>
      </c>
      <c r="S3242">
        <v>33</v>
      </c>
      <c r="T3242">
        <v>11</v>
      </c>
      <c r="V3242">
        <v>68</v>
      </c>
      <c r="W3242">
        <v>169</v>
      </c>
    </row>
    <row r="3243" spans="1:23" x14ac:dyDescent="0.25">
      <c r="A3243" t="s">
        <v>1165</v>
      </c>
      <c r="C3243" t="s">
        <v>30</v>
      </c>
      <c r="E3243">
        <v>30</v>
      </c>
      <c r="F3243">
        <v>60.413414000000003</v>
      </c>
      <c r="G3243">
        <v>0</v>
      </c>
      <c r="H3243">
        <v>0</v>
      </c>
      <c r="I3243" t="s">
        <v>34</v>
      </c>
      <c r="J3243" t="s">
        <v>28</v>
      </c>
      <c r="K3243" t="s">
        <v>28</v>
      </c>
      <c r="L3243" t="s">
        <v>28</v>
      </c>
      <c r="M3243" t="s">
        <v>28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33</v>
      </c>
      <c r="T3243">
        <v>0</v>
      </c>
      <c r="V3243">
        <v>72</v>
      </c>
      <c r="W3243">
        <v>200</v>
      </c>
    </row>
    <row r="3244" spans="1:23" x14ac:dyDescent="0.25">
      <c r="A3244" t="s">
        <v>353</v>
      </c>
      <c r="C3244" t="s">
        <v>30</v>
      </c>
      <c r="E3244">
        <v>27</v>
      </c>
      <c r="F3244">
        <v>57.349761999999998</v>
      </c>
      <c r="G3244">
        <v>0</v>
      </c>
      <c r="H3244">
        <v>0</v>
      </c>
      <c r="I3244" t="s">
        <v>34</v>
      </c>
      <c r="J3244" t="s">
        <v>28</v>
      </c>
      <c r="K3244" t="s">
        <v>28</v>
      </c>
      <c r="L3244" t="s">
        <v>28</v>
      </c>
      <c r="M3244" t="s">
        <v>28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34</v>
      </c>
      <c r="T3244">
        <v>0</v>
      </c>
      <c r="V3244">
        <v>70</v>
      </c>
      <c r="W3244">
        <v>212</v>
      </c>
    </row>
    <row r="3245" spans="1:23" x14ac:dyDescent="0.25">
      <c r="A3245" t="s">
        <v>353</v>
      </c>
      <c r="C3245" t="s">
        <v>30</v>
      </c>
      <c r="E3245">
        <v>29</v>
      </c>
      <c r="F3245">
        <v>57.349761999999998</v>
      </c>
      <c r="G3245">
        <v>0</v>
      </c>
      <c r="H3245">
        <v>0</v>
      </c>
      <c r="I3245" t="s">
        <v>34</v>
      </c>
      <c r="J3245" t="s">
        <v>28</v>
      </c>
      <c r="K3245" t="s">
        <v>28</v>
      </c>
      <c r="L3245" t="s">
        <v>28</v>
      </c>
      <c r="M3245" t="s">
        <v>28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34</v>
      </c>
      <c r="T3245">
        <v>0</v>
      </c>
      <c r="V3245">
        <v>70</v>
      </c>
      <c r="W3245">
        <v>213</v>
      </c>
    </row>
    <row r="3246" spans="1:23" x14ac:dyDescent="0.25">
      <c r="A3246" t="s">
        <v>353</v>
      </c>
      <c r="C3246" t="s">
        <v>30</v>
      </c>
      <c r="E3246">
        <v>30</v>
      </c>
      <c r="F3246">
        <v>57.349761999999998</v>
      </c>
      <c r="G3246">
        <v>0</v>
      </c>
      <c r="H3246">
        <v>0</v>
      </c>
      <c r="I3246" t="s">
        <v>34</v>
      </c>
      <c r="J3246" t="s">
        <v>28</v>
      </c>
      <c r="K3246" t="s">
        <v>28</v>
      </c>
      <c r="L3246" t="s">
        <v>28</v>
      </c>
      <c r="M3246" t="s">
        <v>28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34</v>
      </c>
      <c r="T3246">
        <v>0</v>
      </c>
      <c r="V3246">
        <v>70</v>
      </c>
      <c r="W3246">
        <v>208</v>
      </c>
    </row>
    <row r="3247" spans="1:23" x14ac:dyDescent="0.25">
      <c r="A3247" t="s">
        <v>353</v>
      </c>
      <c r="C3247" t="s">
        <v>30</v>
      </c>
      <c r="E3247">
        <v>30</v>
      </c>
      <c r="F3247">
        <v>57.349761999999998</v>
      </c>
      <c r="G3247">
        <v>0</v>
      </c>
      <c r="H3247">
        <v>0</v>
      </c>
      <c r="I3247" t="s">
        <v>34</v>
      </c>
      <c r="J3247" t="s">
        <v>28</v>
      </c>
      <c r="K3247" t="s">
        <v>28</v>
      </c>
      <c r="L3247" t="s">
        <v>28</v>
      </c>
      <c r="M3247" t="s">
        <v>28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34</v>
      </c>
      <c r="T3247">
        <v>0</v>
      </c>
      <c r="V3247">
        <v>70</v>
      </c>
      <c r="W3247">
        <v>206</v>
      </c>
    </row>
    <row r="3248" spans="1:23" x14ac:dyDescent="0.25">
      <c r="A3248" t="s">
        <v>353</v>
      </c>
      <c r="C3248" t="s">
        <v>30</v>
      </c>
      <c r="E3248">
        <v>30</v>
      </c>
      <c r="F3248">
        <v>57.349761999999998</v>
      </c>
      <c r="G3248">
        <v>0</v>
      </c>
      <c r="H3248">
        <v>0</v>
      </c>
      <c r="I3248" t="s">
        <v>34</v>
      </c>
      <c r="J3248" t="s">
        <v>28</v>
      </c>
      <c r="K3248" t="s">
        <v>28</v>
      </c>
      <c r="L3248" t="s">
        <v>28</v>
      </c>
      <c r="M3248" t="s">
        <v>28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34</v>
      </c>
      <c r="T3248">
        <v>0</v>
      </c>
      <c r="V3248">
        <v>70</v>
      </c>
      <c r="W3248">
        <v>210</v>
      </c>
    </row>
    <row r="3249" spans="1:23" x14ac:dyDescent="0.25">
      <c r="A3249" t="s">
        <v>353</v>
      </c>
      <c r="C3249" t="s">
        <v>30</v>
      </c>
      <c r="E3249">
        <v>30</v>
      </c>
      <c r="F3249">
        <v>57.349761999999998</v>
      </c>
      <c r="G3249">
        <v>0</v>
      </c>
      <c r="H3249">
        <v>0</v>
      </c>
      <c r="I3249" t="s">
        <v>34</v>
      </c>
      <c r="J3249" t="s">
        <v>28</v>
      </c>
      <c r="K3249" t="s">
        <v>28</v>
      </c>
      <c r="L3249" t="s">
        <v>28</v>
      </c>
      <c r="M3249" t="s">
        <v>28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34</v>
      </c>
      <c r="T3249">
        <v>0</v>
      </c>
      <c r="V3249">
        <v>71</v>
      </c>
      <c r="W3249">
        <v>215</v>
      </c>
    </row>
    <row r="3250" spans="1:23" x14ac:dyDescent="0.25">
      <c r="A3250" t="s">
        <v>353</v>
      </c>
      <c r="C3250" t="s">
        <v>30</v>
      </c>
      <c r="E3250">
        <v>29</v>
      </c>
      <c r="F3250">
        <v>57.349761999999998</v>
      </c>
      <c r="G3250">
        <v>0</v>
      </c>
      <c r="H3250">
        <v>0</v>
      </c>
      <c r="I3250" t="s">
        <v>34</v>
      </c>
      <c r="J3250" t="s">
        <v>28</v>
      </c>
      <c r="K3250" t="s">
        <v>28</v>
      </c>
      <c r="L3250" t="s">
        <v>28</v>
      </c>
      <c r="M3250" t="s">
        <v>28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34</v>
      </c>
      <c r="T3250">
        <v>0</v>
      </c>
      <c r="V3250">
        <v>70</v>
      </c>
      <c r="W3250">
        <v>218</v>
      </c>
    </row>
    <row r="3251" spans="1:23" x14ac:dyDescent="0.25">
      <c r="A3251" t="s">
        <v>555</v>
      </c>
      <c r="C3251" t="s">
        <v>26</v>
      </c>
      <c r="E3251">
        <v>29</v>
      </c>
      <c r="F3251">
        <v>54.814509999999999</v>
      </c>
      <c r="G3251">
        <v>0</v>
      </c>
      <c r="H3251">
        <v>0</v>
      </c>
      <c r="I3251" t="s">
        <v>34</v>
      </c>
      <c r="J3251" t="s">
        <v>28</v>
      </c>
      <c r="K3251" t="s">
        <v>28</v>
      </c>
      <c r="L3251" t="s">
        <v>28</v>
      </c>
      <c r="M3251" t="s">
        <v>28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34</v>
      </c>
      <c r="T3251">
        <v>0</v>
      </c>
      <c r="V3251">
        <v>67</v>
      </c>
      <c r="W3251">
        <v>139</v>
      </c>
    </row>
    <row r="3252" spans="1:23" x14ac:dyDescent="0.25">
      <c r="A3252" t="s">
        <v>555</v>
      </c>
      <c r="C3252" t="s">
        <v>26</v>
      </c>
      <c r="E3252">
        <v>30</v>
      </c>
      <c r="F3252">
        <v>54.814509999999999</v>
      </c>
      <c r="G3252">
        <v>0</v>
      </c>
      <c r="H3252">
        <v>0</v>
      </c>
      <c r="I3252" t="s">
        <v>34</v>
      </c>
      <c r="J3252" t="s">
        <v>28</v>
      </c>
      <c r="K3252" t="s">
        <v>28</v>
      </c>
      <c r="L3252" t="s">
        <v>28</v>
      </c>
      <c r="M3252" t="s">
        <v>28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34</v>
      </c>
      <c r="T3252">
        <v>0</v>
      </c>
      <c r="V3252">
        <v>67</v>
      </c>
      <c r="W3252">
        <v>147</v>
      </c>
    </row>
    <row r="3253" spans="1:23" x14ac:dyDescent="0.25">
      <c r="A3253" t="s">
        <v>555</v>
      </c>
      <c r="C3253" t="s">
        <v>26</v>
      </c>
      <c r="E3253">
        <v>30</v>
      </c>
      <c r="F3253">
        <v>54.814509999999999</v>
      </c>
      <c r="G3253">
        <v>0</v>
      </c>
      <c r="H3253">
        <v>0</v>
      </c>
      <c r="I3253" t="s">
        <v>34</v>
      </c>
      <c r="J3253" t="s">
        <v>28</v>
      </c>
      <c r="K3253" t="s">
        <v>28</v>
      </c>
      <c r="L3253" t="s">
        <v>28</v>
      </c>
      <c r="M3253" t="s">
        <v>28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34</v>
      </c>
      <c r="T3253">
        <v>0</v>
      </c>
      <c r="V3253">
        <v>69</v>
      </c>
      <c r="W3253">
        <v>135</v>
      </c>
    </row>
    <row r="3254" spans="1:23" x14ac:dyDescent="0.25">
      <c r="A3254" t="s">
        <v>501</v>
      </c>
      <c r="C3254" t="s">
        <v>26</v>
      </c>
      <c r="E3254">
        <v>27</v>
      </c>
      <c r="F3254">
        <v>86.173850000000002</v>
      </c>
      <c r="G3254">
        <v>0</v>
      </c>
      <c r="H3254">
        <v>0</v>
      </c>
      <c r="I3254" t="s">
        <v>34</v>
      </c>
      <c r="J3254" t="s">
        <v>38</v>
      </c>
      <c r="K3254" t="s">
        <v>28</v>
      </c>
      <c r="L3254" t="s">
        <v>28</v>
      </c>
      <c r="M3254" t="s">
        <v>28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33</v>
      </c>
      <c r="T3254">
        <v>0</v>
      </c>
      <c r="V3254">
        <v>66</v>
      </c>
      <c r="W3254">
        <v>175</v>
      </c>
    </row>
    <row r="3255" spans="1:23" x14ac:dyDescent="0.25">
      <c r="A3255" t="s">
        <v>715</v>
      </c>
      <c r="C3255" t="s">
        <v>26</v>
      </c>
      <c r="E3255">
        <v>29</v>
      </c>
      <c r="F3255">
        <v>68.939080000000004</v>
      </c>
      <c r="G3255">
        <v>0</v>
      </c>
      <c r="H3255">
        <v>0</v>
      </c>
      <c r="I3255" t="s">
        <v>34</v>
      </c>
      <c r="J3255" t="s">
        <v>41</v>
      </c>
      <c r="K3255" t="s">
        <v>28</v>
      </c>
      <c r="L3255" t="s">
        <v>28</v>
      </c>
      <c r="M3255" t="s">
        <v>28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33</v>
      </c>
      <c r="T3255">
        <v>0</v>
      </c>
      <c r="V3255">
        <v>66</v>
      </c>
      <c r="W3255">
        <v>238</v>
      </c>
    </row>
    <row r="3256" spans="1:23" x14ac:dyDescent="0.25">
      <c r="A3256" t="s">
        <v>715</v>
      </c>
      <c r="C3256" t="s">
        <v>26</v>
      </c>
      <c r="E3256">
        <v>29</v>
      </c>
      <c r="F3256">
        <v>68.939080000000004</v>
      </c>
      <c r="G3256">
        <v>0</v>
      </c>
      <c r="H3256">
        <v>0</v>
      </c>
      <c r="I3256" t="s">
        <v>34</v>
      </c>
      <c r="J3256" t="s">
        <v>41</v>
      </c>
      <c r="K3256" t="s">
        <v>85</v>
      </c>
      <c r="L3256" t="s">
        <v>28</v>
      </c>
      <c r="M3256" t="s">
        <v>28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33</v>
      </c>
      <c r="T3256">
        <v>0</v>
      </c>
      <c r="V3256">
        <v>67</v>
      </c>
      <c r="W3256">
        <v>233</v>
      </c>
    </row>
    <row r="3257" spans="1:23" x14ac:dyDescent="0.25">
      <c r="A3257" t="s">
        <v>715</v>
      </c>
      <c r="C3257" t="s">
        <v>26</v>
      </c>
      <c r="E3257">
        <v>29</v>
      </c>
      <c r="F3257">
        <v>68.939080000000004</v>
      </c>
      <c r="G3257">
        <v>0</v>
      </c>
      <c r="H3257">
        <v>0</v>
      </c>
      <c r="I3257" t="s">
        <v>34</v>
      </c>
      <c r="J3257" t="s">
        <v>41</v>
      </c>
      <c r="K3257" t="s">
        <v>85</v>
      </c>
      <c r="L3257" t="s">
        <v>28</v>
      </c>
      <c r="M3257" t="s">
        <v>28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33</v>
      </c>
      <c r="T3257">
        <v>0</v>
      </c>
      <c r="V3257">
        <v>67</v>
      </c>
      <c r="W3257">
        <v>237</v>
      </c>
    </row>
    <row r="3258" spans="1:23" x14ac:dyDescent="0.25">
      <c r="A3258" t="s">
        <v>715</v>
      </c>
      <c r="C3258" t="s">
        <v>26</v>
      </c>
      <c r="E3258">
        <v>30</v>
      </c>
      <c r="F3258">
        <v>68.939080000000004</v>
      </c>
      <c r="G3258">
        <v>0</v>
      </c>
      <c r="H3258">
        <v>0</v>
      </c>
      <c r="I3258" t="s">
        <v>34</v>
      </c>
      <c r="J3258" t="s">
        <v>41</v>
      </c>
      <c r="K3258" t="s">
        <v>85</v>
      </c>
      <c r="L3258" t="s">
        <v>42</v>
      </c>
      <c r="M3258" t="s">
        <v>28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33</v>
      </c>
      <c r="T3258">
        <v>0</v>
      </c>
      <c r="V3258">
        <v>67</v>
      </c>
      <c r="W3258">
        <v>242</v>
      </c>
    </row>
    <row r="3259" spans="1:23" x14ac:dyDescent="0.25">
      <c r="A3259" t="s">
        <v>715</v>
      </c>
      <c r="C3259" t="s">
        <v>26</v>
      </c>
      <c r="E3259">
        <v>30</v>
      </c>
      <c r="F3259">
        <v>68.939080000000004</v>
      </c>
      <c r="G3259">
        <v>0</v>
      </c>
      <c r="H3259">
        <v>0</v>
      </c>
      <c r="I3259" t="s">
        <v>34</v>
      </c>
      <c r="J3259" t="s">
        <v>41</v>
      </c>
      <c r="K3259" t="s">
        <v>85</v>
      </c>
      <c r="L3259" t="s">
        <v>28</v>
      </c>
      <c r="M3259" t="s">
        <v>28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33</v>
      </c>
      <c r="T3259">
        <v>0</v>
      </c>
      <c r="V3259">
        <v>66</v>
      </c>
      <c r="W3259">
        <v>236</v>
      </c>
    </row>
    <row r="3260" spans="1:23" x14ac:dyDescent="0.25">
      <c r="A3260" t="s">
        <v>907</v>
      </c>
      <c r="C3260" t="s">
        <v>26</v>
      </c>
      <c r="E3260">
        <v>30</v>
      </c>
      <c r="F3260">
        <v>58.266939999999998</v>
      </c>
      <c r="G3260">
        <v>0</v>
      </c>
      <c r="H3260">
        <v>0</v>
      </c>
      <c r="I3260" t="s">
        <v>34</v>
      </c>
      <c r="J3260" t="s">
        <v>28</v>
      </c>
      <c r="K3260" t="s">
        <v>28</v>
      </c>
      <c r="L3260" t="s">
        <v>28</v>
      </c>
      <c r="M3260" t="s">
        <v>28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24</v>
      </c>
      <c r="T3260">
        <v>0</v>
      </c>
      <c r="V3260">
        <v>66</v>
      </c>
      <c r="W3260">
        <v>115</v>
      </c>
    </row>
    <row r="3261" spans="1:23" x14ac:dyDescent="0.25">
      <c r="A3261" t="s">
        <v>907</v>
      </c>
      <c r="C3261" t="s">
        <v>26</v>
      </c>
      <c r="E3261">
        <v>30</v>
      </c>
      <c r="F3261">
        <v>58.266939999999998</v>
      </c>
      <c r="G3261">
        <v>0</v>
      </c>
      <c r="H3261">
        <v>0</v>
      </c>
      <c r="I3261" t="s">
        <v>34</v>
      </c>
      <c r="J3261" t="s">
        <v>28</v>
      </c>
      <c r="K3261" t="s">
        <v>28</v>
      </c>
      <c r="L3261" t="s">
        <v>28</v>
      </c>
      <c r="M3261" t="s">
        <v>28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24</v>
      </c>
      <c r="T3261">
        <v>0</v>
      </c>
      <c r="V3261">
        <v>65</v>
      </c>
      <c r="W3261">
        <v>110</v>
      </c>
    </row>
    <row r="3262" spans="1:23" x14ac:dyDescent="0.25">
      <c r="A3262" t="s">
        <v>1164</v>
      </c>
      <c r="C3262" t="s">
        <v>30</v>
      </c>
      <c r="E3262">
        <v>30</v>
      </c>
      <c r="F3262">
        <v>73.174539999999993</v>
      </c>
      <c r="G3262">
        <v>0</v>
      </c>
      <c r="H3262">
        <v>0</v>
      </c>
      <c r="I3262" t="s">
        <v>34</v>
      </c>
      <c r="J3262" t="s">
        <v>28</v>
      </c>
      <c r="K3262" t="s">
        <v>28</v>
      </c>
      <c r="L3262" t="s">
        <v>28</v>
      </c>
      <c r="M3262" t="s">
        <v>28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33</v>
      </c>
      <c r="T3262">
        <v>0</v>
      </c>
      <c r="V3262">
        <v>69</v>
      </c>
      <c r="W3262">
        <v>210</v>
      </c>
    </row>
    <row r="3263" spans="1:23" x14ac:dyDescent="0.25">
      <c r="A3263" t="s">
        <v>1164</v>
      </c>
      <c r="C3263" t="s">
        <v>30</v>
      </c>
      <c r="E3263">
        <v>30</v>
      </c>
      <c r="F3263">
        <v>73.174539999999993</v>
      </c>
      <c r="G3263">
        <v>0</v>
      </c>
      <c r="H3263">
        <v>0</v>
      </c>
      <c r="I3263" t="s">
        <v>34</v>
      </c>
      <c r="J3263" t="s">
        <v>28</v>
      </c>
      <c r="K3263" t="s">
        <v>28</v>
      </c>
      <c r="L3263" t="s">
        <v>28</v>
      </c>
      <c r="M3263" t="s">
        <v>28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33</v>
      </c>
      <c r="T3263">
        <v>0</v>
      </c>
    </row>
    <row r="3264" spans="1:23" x14ac:dyDescent="0.25">
      <c r="A3264" t="s">
        <v>743</v>
      </c>
      <c r="C3264" t="s">
        <v>30</v>
      </c>
      <c r="E3264">
        <v>30</v>
      </c>
      <c r="F3264">
        <v>42.469540000000002</v>
      </c>
      <c r="G3264">
        <v>0</v>
      </c>
      <c r="H3264">
        <v>0</v>
      </c>
      <c r="I3264" t="s">
        <v>34</v>
      </c>
      <c r="J3264" t="s">
        <v>28</v>
      </c>
      <c r="K3264" t="s">
        <v>28</v>
      </c>
      <c r="L3264" t="s">
        <v>28</v>
      </c>
      <c r="M3264" t="s">
        <v>28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33</v>
      </c>
      <c r="T3264">
        <v>0</v>
      </c>
      <c r="V3264">
        <v>70</v>
      </c>
      <c r="W3264">
        <v>204</v>
      </c>
    </row>
    <row r="3265" spans="1:23" x14ac:dyDescent="0.25">
      <c r="A3265" t="s">
        <v>743</v>
      </c>
      <c r="C3265" t="s">
        <v>30</v>
      </c>
      <c r="E3265">
        <v>30</v>
      </c>
      <c r="F3265">
        <v>42.469540000000002</v>
      </c>
      <c r="G3265">
        <v>0</v>
      </c>
      <c r="H3265">
        <v>0</v>
      </c>
      <c r="I3265" t="s">
        <v>34</v>
      </c>
      <c r="J3265" t="s">
        <v>28</v>
      </c>
      <c r="K3265" t="s">
        <v>28</v>
      </c>
      <c r="L3265" t="s">
        <v>28</v>
      </c>
      <c r="M3265" t="s">
        <v>28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33</v>
      </c>
      <c r="T3265">
        <v>0</v>
      </c>
      <c r="V3265">
        <v>69</v>
      </c>
      <c r="W3265">
        <v>203</v>
      </c>
    </row>
    <row r="3266" spans="1:23" x14ac:dyDescent="0.25">
      <c r="A3266" t="s">
        <v>531</v>
      </c>
      <c r="C3266" t="s">
        <v>30</v>
      </c>
      <c r="E3266">
        <v>26</v>
      </c>
      <c r="F3266">
        <v>67.550995</v>
      </c>
      <c r="G3266">
        <v>0.5</v>
      </c>
      <c r="H3266">
        <v>0</v>
      </c>
      <c r="I3266" t="s">
        <v>953</v>
      </c>
      <c r="J3266" t="s">
        <v>41</v>
      </c>
      <c r="K3266" t="s">
        <v>28</v>
      </c>
      <c r="L3266" t="s">
        <v>28</v>
      </c>
      <c r="M3266" t="s">
        <v>28</v>
      </c>
      <c r="N3266">
        <v>0.5</v>
      </c>
      <c r="O3266">
        <v>0.5</v>
      </c>
      <c r="P3266">
        <v>0.5</v>
      </c>
      <c r="Q3266">
        <v>0.5</v>
      </c>
      <c r="R3266">
        <v>0</v>
      </c>
      <c r="S3266">
        <v>33</v>
      </c>
      <c r="T3266">
        <v>2</v>
      </c>
      <c r="V3266">
        <v>70</v>
      </c>
      <c r="W3266">
        <v>191</v>
      </c>
    </row>
    <row r="3267" spans="1:23" x14ac:dyDescent="0.25">
      <c r="A3267" t="s">
        <v>531</v>
      </c>
      <c r="C3267" t="s">
        <v>30</v>
      </c>
      <c r="E3267">
        <v>23</v>
      </c>
      <c r="F3267">
        <v>67.550995</v>
      </c>
      <c r="G3267">
        <v>0.5</v>
      </c>
      <c r="H3267">
        <v>0.5</v>
      </c>
      <c r="I3267" t="s">
        <v>52</v>
      </c>
      <c r="J3267" t="s">
        <v>41</v>
      </c>
      <c r="K3267" t="s">
        <v>85</v>
      </c>
      <c r="L3267" t="s">
        <v>28</v>
      </c>
      <c r="M3267" t="s">
        <v>28</v>
      </c>
      <c r="N3267">
        <v>0.5</v>
      </c>
      <c r="O3267">
        <v>0.5</v>
      </c>
      <c r="P3267">
        <v>0.5</v>
      </c>
      <c r="Q3267">
        <v>0.5</v>
      </c>
      <c r="R3267">
        <v>0</v>
      </c>
      <c r="S3267">
        <v>33</v>
      </c>
      <c r="T3267">
        <v>2.5</v>
      </c>
      <c r="V3267">
        <v>70</v>
      </c>
      <c r="W3267">
        <v>196</v>
      </c>
    </row>
    <row r="3268" spans="1:23" x14ac:dyDescent="0.25">
      <c r="A3268" t="s">
        <v>531</v>
      </c>
      <c r="C3268" t="s">
        <v>30</v>
      </c>
      <c r="E3268">
        <v>26</v>
      </c>
      <c r="F3268">
        <v>67.550995</v>
      </c>
      <c r="G3268">
        <v>0.5</v>
      </c>
      <c r="H3268">
        <v>0</v>
      </c>
      <c r="I3268" t="s">
        <v>52</v>
      </c>
      <c r="J3268" t="s">
        <v>41</v>
      </c>
      <c r="K3268" t="s">
        <v>42</v>
      </c>
      <c r="L3268" t="s">
        <v>28</v>
      </c>
      <c r="M3268" t="s">
        <v>28</v>
      </c>
      <c r="N3268">
        <v>0.5</v>
      </c>
      <c r="O3268">
        <v>0</v>
      </c>
      <c r="P3268">
        <v>0.5</v>
      </c>
      <c r="Q3268">
        <v>0.5</v>
      </c>
      <c r="R3268">
        <v>0</v>
      </c>
      <c r="S3268">
        <v>33</v>
      </c>
      <c r="T3268">
        <v>1.5</v>
      </c>
      <c r="V3268">
        <v>69</v>
      </c>
      <c r="W3268">
        <v>202</v>
      </c>
    </row>
    <row r="3269" spans="1:23" x14ac:dyDescent="0.25">
      <c r="A3269" t="s">
        <v>531</v>
      </c>
      <c r="C3269" t="s">
        <v>30</v>
      </c>
      <c r="E3269">
        <v>21</v>
      </c>
      <c r="F3269">
        <v>67.550995</v>
      </c>
      <c r="G3269">
        <v>0.5</v>
      </c>
      <c r="H3269">
        <v>0.5</v>
      </c>
      <c r="I3269" t="s">
        <v>147</v>
      </c>
      <c r="J3269" t="s">
        <v>41</v>
      </c>
      <c r="K3269" t="s">
        <v>42</v>
      </c>
      <c r="L3269" t="s">
        <v>28</v>
      </c>
      <c r="M3269" t="s">
        <v>28</v>
      </c>
      <c r="N3269">
        <v>1</v>
      </c>
      <c r="O3269">
        <v>0.5</v>
      </c>
      <c r="P3269">
        <v>1</v>
      </c>
      <c r="Q3269">
        <v>0.5</v>
      </c>
      <c r="R3269">
        <v>1</v>
      </c>
      <c r="S3269">
        <v>33</v>
      </c>
      <c r="T3269">
        <v>4.5</v>
      </c>
      <c r="V3269">
        <v>70</v>
      </c>
      <c r="W3269">
        <v>200</v>
      </c>
    </row>
    <row r="3270" spans="1:23" x14ac:dyDescent="0.25">
      <c r="A3270" t="s">
        <v>531</v>
      </c>
      <c r="C3270" t="s">
        <v>30</v>
      </c>
      <c r="E3270">
        <v>25</v>
      </c>
      <c r="F3270">
        <v>67.550995</v>
      </c>
      <c r="G3270">
        <v>1</v>
      </c>
      <c r="H3270">
        <v>1</v>
      </c>
      <c r="I3270" t="s">
        <v>101</v>
      </c>
      <c r="J3270" t="s">
        <v>41</v>
      </c>
      <c r="K3270" t="s">
        <v>85</v>
      </c>
      <c r="L3270" t="s">
        <v>102</v>
      </c>
      <c r="M3270" t="s">
        <v>28</v>
      </c>
      <c r="N3270">
        <v>1</v>
      </c>
      <c r="O3270">
        <v>0.5</v>
      </c>
      <c r="P3270">
        <v>1</v>
      </c>
      <c r="Q3270">
        <v>1</v>
      </c>
      <c r="R3270">
        <v>1</v>
      </c>
      <c r="S3270">
        <v>33</v>
      </c>
      <c r="T3270">
        <v>5.5</v>
      </c>
      <c r="V3270">
        <v>68</v>
      </c>
      <c r="W3270">
        <v>198</v>
      </c>
    </row>
    <row r="3271" spans="1:23" x14ac:dyDescent="0.25">
      <c r="A3271" t="s">
        <v>598</v>
      </c>
      <c r="C3271" t="s">
        <v>26</v>
      </c>
      <c r="E3271">
        <v>30</v>
      </c>
      <c r="F3271">
        <v>59.819299999999998</v>
      </c>
      <c r="G3271">
        <v>0</v>
      </c>
      <c r="H3271">
        <v>0</v>
      </c>
      <c r="I3271" t="s">
        <v>34</v>
      </c>
      <c r="J3271" t="s">
        <v>41</v>
      </c>
      <c r="K3271" t="s">
        <v>28</v>
      </c>
      <c r="L3271" t="s">
        <v>28</v>
      </c>
      <c r="M3271" t="s">
        <v>28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23</v>
      </c>
      <c r="T3271">
        <v>0</v>
      </c>
      <c r="V3271">
        <v>63</v>
      </c>
      <c r="W3271">
        <v>217</v>
      </c>
    </row>
    <row r="3272" spans="1:23" x14ac:dyDescent="0.25">
      <c r="A3272" t="s">
        <v>598</v>
      </c>
      <c r="C3272" t="s">
        <v>26</v>
      </c>
      <c r="E3272">
        <v>30</v>
      </c>
      <c r="F3272">
        <v>59.819299999999998</v>
      </c>
      <c r="G3272">
        <v>0</v>
      </c>
      <c r="H3272">
        <v>0</v>
      </c>
      <c r="I3272" t="s">
        <v>34</v>
      </c>
      <c r="J3272" t="s">
        <v>41</v>
      </c>
      <c r="K3272" t="s">
        <v>28</v>
      </c>
      <c r="L3272" t="s">
        <v>28</v>
      </c>
      <c r="M3272" t="s">
        <v>28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23</v>
      </c>
      <c r="T3272">
        <v>0</v>
      </c>
      <c r="V3272">
        <v>63</v>
      </c>
      <c r="W3272">
        <v>202</v>
      </c>
    </row>
    <row r="3273" spans="1:23" x14ac:dyDescent="0.25">
      <c r="A3273" t="s">
        <v>598</v>
      </c>
      <c r="C3273" t="s">
        <v>26</v>
      </c>
      <c r="E3273">
        <v>30</v>
      </c>
      <c r="F3273">
        <v>59.819299999999998</v>
      </c>
      <c r="G3273">
        <v>0</v>
      </c>
      <c r="H3273">
        <v>0</v>
      </c>
      <c r="I3273" t="s">
        <v>34</v>
      </c>
      <c r="J3273" t="s">
        <v>28</v>
      </c>
      <c r="K3273" t="s">
        <v>28</v>
      </c>
      <c r="L3273" t="s">
        <v>28</v>
      </c>
      <c r="M3273" t="s">
        <v>28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23</v>
      </c>
      <c r="T3273">
        <v>0</v>
      </c>
      <c r="V3273">
        <v>63</v>
      </c>
      <c r="W3273">
        <v>246</v>
      </c>
    </row>
    <row r="3274" spans="1:23" x14ac:dyDescent="0.25">
      <c r="A3274" t="s">
        <v>750</v>
      </c>
      <c r="C3274" t="s">
        <v>30</v>
      </c>
      <c r="E3274">
        <v>30</v>
      </c>
      <c r="F3274">
        <v>66.168379999999999</v>
      </c>
      <c r="G3274">
        <v>0</v>
      </c>
      <c r="H3274">
        <v>0</v>
      </c>
      <c r="I3274" t="s">
        <v>34</v>
      </c>
      <c r="J3274" t="s">
        <v>28</v>
      </c>
      <c r="K3274" t="s">
        <v>28</v>
      </c>
      <c r="L3274" t="s">
        <v>28</v>
      </c>
      <c r="M3274" t="s">
        <v>28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33</v>
      </c>
      <c r="T3274">
        <v>0</v>
      </c>
      <c r="V3274">
        <v>69</v>
      </c>
      <c r="W3274">
        <v>165</v>
      </c>
    </row>
    <row r="3275" spans="1:23" x14ac:dyDescent="0.25">
      <c r="A3275" t="s">
        <v>750</v>
      </c>
      <c r="C3275" t="s">
        <v>30</v>
      </c>
      <c r="E3275">
        <v>30</v>
      </c>
      <c r="F3275">
        <v>66.168379999999999</v>
      </c>
      <c r="G3275">
        <v>0</v>
      </c>
      <c r="H3275">
        <v>0</v>
      </c>
      <c r="I3275" t="s">
        <v>34</v>
      </c>
      <c r="J3275" t="s">
        <v>28</v>
      </c>
      <c r="K3275" t="s">
        <v>28</v>
      </c>
      <c r="L3275" t="s">
        <v>28</v>
      </c>
      <c r="M3275" t="s">
        <v>28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33</v>
      </c>
      <c r="T3275">
        <v>0</v>
      </c>
      <c r="V3275">
        <v>69</v>
      </c>
      <c r="W3275">
        <v>167</v>
      </c>
    </row>
    <row r="3276" spans="1:23" x14ac:dyDescent="0.25">
      <c r="A3276" t="s">
        <v>750</v>
      </c>
      <c r="C3276" t="s">
        <v>30</v>
      </c>
      <c r="E3276">
        <v>30</v>
      </c>
      <c r="F3276">
        <v>66.168379999999999</v>
      </c>
      <c r="G3276">
        <v>0</v>
      </c>
      <c r="H3276">
        <v>0</v>
      </c>
      <c r="I3276" t="s">
        <v>34</v>
      </c>
      <c r="J3276" t="s">
        <v>28</v>
      </c>
      <c r="K3276" t="s">
        <v>28</v>
      </c>
      <c r="L3276" t="s">
        <v>28</v>
      </c>
      <c r="M3276" t="s">
        <v>28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33</v>
      </c>
      <c r="T3276">
        <v>0</v>
      </c>
      <c r="V3276">
        <v>69</v>
      </c>
      <c r="W3276">
        <v>169</v>
      </c>
    </row>
    <row r="3277" spans="1:23" x14ac:dyDescent="0.25">
      <c r="A3277" t="s">
        <v>750</v>
      </c>
      <c r="C3277" t="s">
        <v>30</v>
      </c>
      <c r="E3277">
        <v>29</v>
      </c>
      <c r="F3277">
        <v>66.168379999999999</v>
      </c>
      <c r="G3277">
        <v>0</v>
      </c>
      <c r="H3277">
        <v>0</v>
      </c>
      <c r="I3277" t="s">
        <v>34</v>
      </c>
      <c r="J3277" t="s">
        <v>28</v>
      </c>
      <c r="K3277" t="s">
        <v>28</v>
      </c>
      <c r="L3277" t="s">
        <v>28</v>
      </c>
      <c r="M3277" t="s">
        <v>28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33</v>
      </c>
      <c r="T3277">
        <v>0</v>
      </c>
      <c r="V3277">
        <v>69</v>
      </c>
      <c r="W3277">
        <v>166</v>
      </c>
    </row>
    <row r="3278" spans="1:23" x14ac:dyDescent="0.25">
      <c r="A3278" t="s">
        <v>750</v>
      </c>
      <c r="C3278" t="s">
        <v>30</v>
      </c>
      <c r="E3278">
        <v>29</v>
      </c>
      <c r="F3278">
        <v>66.168379999999999</v>
      </c>
      <c r="G3278">
        <v>0</v>
      </c>
      <c r="H3278">
        <v>0</v>
      </c>
      <c r="I3278" t="s">
        <v>34</v>
      </c>
      <c r="J3278" t="s">
        <v>28</v>
      </c>
      <c r="K3278" t="s">
        <v>28</v>
      </c>
      <c r="L3278" t="s">
        <v>28</v>
      </c>
      <c r="M3278" t="s">
        <v>28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33</v>
      </c>
      <c r="T3278">
        <v>0</v>
      </c>
      <c r="V3278">
        <v>69</v>
      </c>
      <c r="W3278">
        <v>172</v>
      </c>
    </row>
    <row r="3279" spans="1:23" x14ac:dyDescent="0.25">
      <c r="A3279" t="s">
        <v>750</v>
      </c>
      <c r="C3279" t="s">
        <v>30</v>
      </c>
      <c r="E3279">
        <v>30</v>
      </c>
      <c r="F3279">
        <v>66.168379999999999</v>
      </c>
      <c r="G3279">
        <v>0</v>
      </c>
      <c r="H3279">
        <v>0</v>
      </c>
      <c r="I3279" t="s">
        <v>34</v>
      </c>
      <c r="J3279" t="s">
        <v>28</v>
      </c>
      <c r="K3279" t="s">
        <v>28</v>
      </c>
      <c r="L3279" t="s">
        <v>28</v>
      </c>
      <c r="M3279" t="s">
        <v>28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33</v>
      </c>
      <c r="T3279">
        <v>0</v>
      </c>
      <c r="V3279">
        <v>69</v>
      </c>
      <c r="W3279">
        <v>163</v>
      </c>
    </row>
    <row r="3280" spans="1:23" x14ac:dyDescent="0.25">
      <c r="A3280" t="s">
        <v>750</v>
      </c>
      <c r="C3280" t="s">
        <v>30</v>
      </c>
      <c r="E3280">
        <v>30</v>
      </c>
      <c r="F3280">
        <v>66.168379999999999</v>
      </c>
      <c r="G3280">
        <v>0</v>
      </c>
      <c r="H3280">
        <v>0</v>
      </c>
      <c r="I3280" t="s">
        <v>34</v>
      </c>
      <c r="J3280" t="s">
        <v>28</v>
      </c>
      <c r="K3280" t="s">
        <v>28</v>
      </c>
      <c r="L3280" t="s">
        <v>28</v>
      </c>
      <c r="M3280" t="s">
        <v>28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33</v>
      </c>
      <c r="T3280">
        <v>0</v>
      </c>
      <c r="V3280">
        <v>70</v>
      </c>
      <c r="W3280">
        <v>166</v>
      </c>
    </row>
    <row r="3281" spans="1:23" x14ac:dyDescent="0.25">
      <c r="A3281" t="s">
        <v>750</v>
      </c>
      <c r="C3281" t="s">
        <v>30</v>
      </c>
      <c r="E3281">
        <v>30</v>
      </c>
      <c r="F3281">
        <v>66.168379999999999</v>
      </c>
      <c r="G3281">
        <v>0</v>
      </c>
      <c r="H3281">
        <v>0</v>
      </c>
      <c r="I3281" t="s">
        <v>34</v>
      </c>
      <c r="J3281" t="s">
        <v>28</v>
      </c>
      <c r="K3281" t="s">
        <v>28</v>
      </c>
      <c r="L3281" t="s">
        <v>28</v>
      </c>
      <c r="M3281" t="s">
        <v>28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33</v>
      </c>
      <c r="T3281">
        <v>0</v>
      </c>
      <c r="V3281">
        <v>70</v>
      </c>
      <c r="W3281">
        <v>167</v>
      </c>
    </row>
    <row r="3282" spans="1:23" x14ac:dyDescent="0.25">
      <c r="A3282" t="s">
        <v>750</v>
      </c>
      <c r="C3282" t="s">
        <v>30</v>
      </c>
      <c r="E3282">
        <v>28</v>
      </c>
      <c r="F3282">
        <v>66.168379999999999</v>
      </c>
      <c r="G3282">
        <v>0</v>
      </c>
      <c r="H3282">
        <v>0</v>
      </c>
      <c r="I3282" t="s">
        <v>34</v>
      </c>
      <c r="J3282" t="s">
        <v>28</v>
      </c>
      <c r="K3282" t="s">
        <v>28</v>
      </c>
      <c r="L3282" t="s">
        <v>28</v>
      </c>
      <c r="M3282" t="s">
        <v>28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33</v>
      </c>
      <c r="T3282">
        <v>0</v>
      </c>
    </row>
    <row r="3283" spans="1:23" x14ac:dyDescent="0.25">
      <c r="A3283" t="s">
        <v>1110</v>
      </c>
      <c r="C3283" t="s">
        <v>26</v>
      </c>
      <c r="E3283">
        <v>29</v>
      </c>
      <c r="F3283">
        <v>69.078710000000001</v>
      </c>
      <c r="G3283">
        <v>0</v>
      </c>
      <c r="H3283">
        <v>0</v>
      </c>
      <c r="I3283" t="s">
        <v>34</v>
      </c>
      <c r="J3283" t="s">
        <v>28</v>
      </c>
      <c r="K3283" t="s">
        <v>28</v>
      </c>
      <c r="L3283" t="s">
        <v>28</v>
      </c>
      <c r="M3283" t="s">
        <v>28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33</v>
      </c>
      <c r="T3283">
        <v>0</v>
      </c>
      <c r="V3283">
        <v>64</v>
      </c>
      <c r="W3283">
        <v>189</v>
      </c>
    </row>
    <row r="3284" spans="1:23" x14ac:dyDescent="0.25">
      <c r="A3284" t="s">
        <v>1110</v>
      </c>
      <c r="C3284" t="s">
        <v>26</v>
      </c>
      <c r="E3284">
        <v>28</v>
      </c>
      <c r="F3284">
        <v>69.078710000000001</v>
      </c>
      <c r="G3284">
        <v>0</v>
      </c>
      <c r="H3284">
        <v>0</v>
      </c>
      <c r="I3284" t="s">
        <v>34</v>
      </c>
      <c r="J3284" t="s">
        <v>88</v>
      </c>
      <c r="K3284" t="s">
        <v>28</v>
      </c>
      <c r="L3284" t="s">
        <v>28</v>
      </c>
      <c r="M3284" t="s">
        <v>28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33</v>
      </c>
      <c r="T3284">
        <v>0</v>
      </c>
      <c r="V3284">
        <v>64</v>
      </c>
      <c r="W3284">
        <v>196</v>
      </c>
    </row>
    <row r="3285" spans="1:23" x14ac:dyDescent="0.25">
      <c r="A3285" t="s">
        <v>1211</v>
      </c>
      <c r="C3285" t="s">
        <v>30</v>
      </c>
      <c r="E3285">
        <v>20</v>
      </c>
      <c r="F3285">
        <v>59.260779999999997</v>
      </c>
      <c r="G3285">
        <v>1</v>
      </c>
      <c r="H3285">
        <v>1</v>
      </c>
      <c r="I3285" t="s">
        <v>200</v>
      </c>
      <c r="J3285" t="s">
        <v>162</v>
      </c>
      <c r="K3285" t="s">
        <v>356</v>
      </c>
      <c r="L3285" t="s">
        <v>28</v>
      </c>
      <c r="M3285" t="s">
        <v>28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33</v>
      </c>
      <c r="T3285">
        <v>6</v>
      </c>
      <c r="V3285">
        <v>69</v>
      </c>
      <c r="W3285">
        <v>162</v>
      </c>
    </row>
    <row r="3286" spans="1:23" x14ac:dyDescent="0.25">
      <c r="A3286" t="s">
        <v>1135</v>
      </c>
      <c r="C3286" t="s">
        <v>26</v>
      </c>
      <c r="E3286">
        <v>29</v>
      </c>
      <c r="F3286">
        <v>54.494183</v>
      </c>
      <c r="G3286">
        <v>0</v>
      </c>
      <c r="H3286">
        <v>0</v>
      </c>
      <c r="I3286" t="s">
        <v>34</v>
      </c>
      <c r="J3286" t="s">
        <v>28</v>
      </c>
      <c r="K3286" t="s">
        <v>28</v>
      </c>
      <c r="L3286" t="s">
        <v>28</v>
      </c>
      <c r="M3286" t="s">
        <v>28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34</v>
      </c>
      <c r="T3286">
        <v>0</v>
      </c>
      <c r="V3286">
        <v>65</v>
      </c>
      <c r="W3286">
        <v>215</v>
      </c>
    </row>
    <row r="3287" spans="1:23" x14ac:dyDescent="0.25">
      <c r="A3287" t="s">
        <v>1135</v>
      </c>
      <c r="C3287" t="s">
        <v>26</v>
      </c>
      <c r="E3287">
        <v>29</v>
      </c>
      <c r="F3287">
        <v>54.494183</v>
      </c>
      <c r="G3287">
        <v>0</v>
      </c>
      <c r="H3287">
        <v>0</v>
      </c>
      <c r="I3287" t="s">
        <v>34</v>
      </c>
      <c r="J3287" t="s">
        <v>36</v>
      </c>
      <c r="K3287" t="s">
        <v>28</v>
      </c>
      <c r="L3287" t="s">
        <v>28</v>
      </c>
      <c r="M3287" t="s">
        <v>28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34</v>
      </c>
      <c r="T3287">
        <v>0</v>
      </c>
      <c r="V3287">
        <v>64</v>
      </c>
      <c r="W3287">
        <v>232</v>
      </c>
    </row>
    <row r="3288" spans="1:23" x14ac:dyDescent="0.25">
      <c r="A3288" t="s">
        <v>291</v>
      </c>
      <c r="C3288" t="s">
        <v>26</v>
      </c>
      <c r="E3288">
        <v>25</v>
      </c>
      <c r="F3288">
        <v>89.763176000000001</v>
      </c>
      <c r="G3288">
        <v>0.5</v>
      </c>
      <c r="H3288">
        <v>0.5</v>
      </c>
      <c r="I3288" t="s">
        <v>27</v>
      </c>
      <c r="J3288" t="s">
        <v>28</v>
      </c>
      <c r="K3288" t="s">
        <v>28</v>
      </c>
      <c r="L3288" t="s">
        <v>28</v>
      </c>
      <c r="M3288" t="s">
        <v>28</v>
      </c>
      <c r="N3288">
        <v>0.5</v>
      </c>
      <c r="O3288">
        <v>1</v>
      </c>
      <c r="P3288">
        <v>1</v>
      </c>
      <c r="Q3288">
        <v>1</v>
      </c>
      <c r="R3288">
        <v>0</v>
      </c>
      <c r="S3288">
        <v>33</v>
      </c>
      <c r="T3288">
        <v>4</v>
      </c>
      <c r="V3288">
        <v>63</v>
      </c>
      <c r="W3288">
        <v>122</v>
      </c>
    </row>
    <row r="3289" spans="1:23" x14ac:dyDescent="0.25">
      <c r="A3289" t="s">
        <v>291</v>
      </c>
      <c r="C3289" t="s">
        <v>26</v>
      </c>
      <c r="E3289">
        <v>26</v>
      </c>
      <c r="F3289">
        <v>89.763176000000001</v>
      </c>
      <c r="G3289">
        <v>0.5</v>
      </c>
      <c r="H3289">
        <v>0.5</v>
      </c>
      <c r="I3289" t="s">
        <v>27</v>
      </c>
      <c r="J3289" t="s">
        <v>28</v>
      </c>
      <c r="K3289" t="s">
        <v>28</v>
      </c>
      <c r="L3289" t="s">
        <v>28</v>
      </c>
      <c r="M3289" t="s">
        <v>28</v>
      </c>
      <c r="N3289">
        <v>0.5</v>
      </c>
      <c r="O3289">
        <v>1</v>
      </c>
      <c r="P3289">
        <v>0.5</v>
      </c>
      <c r="Q3289">
        <v>0.5</v>
      </c>
      <c r="R3289">
        <v>0</v>
      </c>
      <c r="S3289">
        <v>33</v>
      </c>
      <c r="T3289">
        <v>3</v>
      </c>
      <c r="V3289">
        <v>63</v>
      </c>
      <c r="W3289">
        <v>117</v>
      </c>
    </row>
    <row r="3290" spans="1:23" x14ac:dyDescent="0.25">
      <c r="A3290" t="s">
        <v>291</v>
      </c>
      <c r="C3290" t="s">
        <v>26</v>
      </c>
      <c r="E3290">
        <v>24</v>
      </c>
      <c r="F3290">
        <v>89.763176000000001</v>
      </c>
      <c r="G3290">
        <v>1</v>
      </c>
      <c r="H3290">
        <v>1</v>
      </c>
      <c r="I3290" t="s">
        <v>27</v>
      </c>
      <c r="J3290" t="s">
        <v>28</v>
      </c>
      <c r="K3290" t="s">
        <v>28</v>
      </c>
      <c r="L3290" t="s">
        <v>28</v>
      </c>
      <c r="M3290" t="s">
        <v>28</v>
      </c>
      <c r="N3290">
        <v>0.5</v>
      </c>
      <c r="O3290">
        <v>1</v>
      </c>
      <c r="P3290">
        <v>1</v>
      </c>
      <c r="Q3290">
        <v>1</v>
      </c>
      <c r="R3290">
        <v>0</v>
      </c>
      <c r="S3290">
        <v>33</v>
      </c>
      <c r="T3290">
        <v>4.5</v>
      </c>
      <c r="V3290">
        <v>61</v>
      </c>
      <c r="W3290">
        <v>110</v>
      </c>
    </row>
    <row r="3291" spans="1:23" x14ac:dyDescent="0.25">
      <c r="A3291" t="s">
        <v>378</v>
      </c>
      <c r="C3291" t="s">
        <v>30</v>
      </c>
      <c r="E3291">
        <v>27</v>
      </c>
      <c r="F3291">
        <v>71.646820000000005</v>
      </c>
      <c r="G3291">
        <v>0.5</v>
      </c>
      <c r="H3291">
        <v>0</v>
      </c>
      <c r="I3291" t="s">
        <v>27</v>
      </c>
      <c r="J3291" t="s">
        <v>28</v>
      </c>
      <c r="K3291" t="s">
        <v>28</v>
      </c>
      <c r="L3291" t="s">
        <v>28</v>
      </c>
      <c r="M3291" t="s">
        <v>28</v>
      </c>
      <c r="N3291">
        <v>0</v>
      </c>
      <c r="O3291">
        <v>0.5</v>
      </c>
      <c r="P3291">
        <v>0.5</v>
      </c>
      <c r="Q3291">
        <v>0.5</v>
      </c>
      <c r="R3291">
        <v>0</v>
      </c>
      <c r="S3291">
        <v>33</v>
      </c>
      <c r="T3291">
        <v>1.5</v>
      </c>
      <c r="V3291">
        <v>66</v>
      </c>
      <c r="W3291">
        <v>215</v>
      </c>
    </row>
    <row r="3292" spans="1:23" x14ac:dyDescent="0.25">
      <c r="A3292" t="s">
        <v>378</v>
      </c>
      <c r="C3292" t="s">
        <v>30</v>
      </c>
      <c r="E3292">
        <v>26</v>
      </c>
      <c r="F3292">
        <v>71.646820000000005</v>
      </c>
      <c r="G3292">
        <v>0.5</v>
      </c>
      <c r="H3292">
        <v>0.5</v>
      </c>
      <c r="I3292" t="s">
        <v>27</v>
      </c>
      <c r="J3292" t="s">
        <v>28</v>
      </c>
      <c r="K3292" t="s">
        <v>28</v>
      </c>
      <c r="L3292" t="s">
        <v>28</v>
      </c>
      <c r="M3292" t="s">
        <v>28</v>
      </c>
      <c r="N3292">
        <v>0.5</v>
      </c>
      <c r="O3292">
        <v>0.5</v>
      </c>
      <c r="P3292">
        <v>0.5</v>
      </c>
      <c r="Q3292">
        <v>0.5</v>
      </c>
      <c r="R3292">
        <v>1</v>
      </c>
      <c r="S3292">
        <v>33</v>
      </c>
      <c r="T3292">
        <v>3.5</v>
      </c>
      <c r="V3292">
        <v>66</v>
      </c>
      <c r="W3292">
        <v>215</v>
      </c>
    </row>
    <row r="3293" spans="1:23" x14ac:dyDescent="0.25">
      <c r="A3293" t="s">
        <v>118</v>
      </c>
      <c r="C3293" t="s">
        <v>26</v>
      </c>
      <c r="E3293">
        <v>27</v>
      </c>
      <c r="F3293">
        <v>75.479804999999999</v>
      </c>
      <c r="G3293">
        <v>0.5</v>
      </c>
      <c r="H3293">
        <v>0</v>
      </c>
      <c r="I3293" t="s">
        <v>441</v>
      </c>
      <c r="J3293" t="s">
        <v>119</v>
      </c>
      <c r="K3293" t="s">
        <v>28</v>
      </c>
      <c r="L3293" t="s">
        <v>28</v>
      </c>
      <c r="M3293" t="s">
        <v>28</v>
      </c>
      <c r="N3293">
        <v>0</v>
      </c>
      <c r="O3293">
        <v>0.5</v>
      </c>
      <c r="P3293">
        <v>0.5</v>
      </c>
      <c r="Q3293">
        <v>0</v>
      </c>
      <c r="R3293">
        <v>0</v>
      </c>
      <c r="S3293">
        <v>34</v>
      </c>
      <c r="T3293">
        <v>1</v>
      </c>
      <c r="W3293">
        <v>206</v>
      </c>
    </row>
    <row r="3294" spans="1:23" x14ac:dyDescent="0.25">
      <c r="A3294" t="s">
        <v>118</v>
      </c>
      <c r="C3294" t="s">
        <v>26</v>
      </c>
      <c r="E3294">
        <v>27</v>
      </c>
      <c r="F3294">
        <v>75.479804999999999</v>
      </c>
      <c r="G3294">
        <v>0.5</v>
      </c>
      <c r="H3294">
        <v>0</v>
      </c>
      <c r="I3294" t="s">
        <v>147</v>
      </c>
      <c r="J3294" t="s">
        <v>41</v>
      </c>
      <c r="K3294" t="s">
        <v>28</v>
      </c>
      <c r="L3294" t="s">
        <v>28</v>
      </c>
      <c r="M3294" t="s">
        <v>28</v>
      </c>
      <c r="N3294">
        <v>0</v>
      </c>
      <c r="O3294">
        <v>0.5</v>
      </c>
      <c r="P3294">
        <v>0.5</v>
      </c>
      <c r="Q3294">
        <v>0</v>
      </c>
      <c r="R3294">
        <v>0</v>
      </c>
      <c r="S3294">
        <v>34</v>
      </c>
      <c r="T3294">
        <v>1</v>
      </c>
      <c r="W3294">
        <v>195</v>
      </c>
    </row>
    <row r="3295" spans="1:23" x14ac:dyDescent="0.25">
      <c r="A3295" t="s">
        <v>118</v>
      </c>
      <c r="C3295" t="s">
        <v>26</v>
      </c>
      <c r="E3295">
        <v>24</v>
      </c>
      <c r="F3295">
        <v>75.479804999999999</v>
      </c>
      <c r="G3295">
        <v>0.5</v>
      </c>
      <c r="H3295">
        <v>0.5</v>
      </c>
      <c r="I3295" t="s">
        <v>27</v>
      </c>
      <c r="J3295" t="s">
        <v>28</v>
      </c>
      <c r="K3295" t="s">
        <v>28</v>
      </c>
      <c r="L3295" t="s">
        <v>28</v>
      </c>
      <c r="M3295" t="s">
        <v>28</v>
      </c>
      <c r="N3295">
        <v>0.5</v>
      </c>
      <c r="O3295">
        <v>0.5</v>
      </c>
      <c r="P3295">
        <v>1</v>
      </c>
      <c r="Q3295">
        <v>0.5</v>
      </c>
      <c r="R3295">
        <v>0</v>
      </c>
      <c r="S3295">
        <v>34</v>
      </c>
      <c r="T3295">
        <v>3</v>
      </c>
      <c r="W3295">
        <v>191</v>
      </c>
    </row>
    <row r="3296" spans="1:23" x14ac:dyDescent="0.25">
      <c r="A3296" t="s">
        <v>118</v>
      </c>
      <c r="C3296" t="s">
        <v>26</v>
      </c>
      <c r="E3296">
        <v>30</v>
      </c>
      <c r="F3296">
        <v>75.479804999999999</v>
      </c>
      <c r="G3296">
        <v>0.5</v>
      </c>
      <c r="H3296">
        <v>0.5</v>
      </c>
      <c r="I3296" t="s">
        <v>44</v>
      </c>
      <c r="J3296" t="s">
        <v>119</v>
      </c>
      <c r="K3296" t="s">
        <v>35</v>
      </c>
      <c r="L3296" t="s">
        <v>28</v>
      </c>
      <c r="M3296" t="s">
        <v>28</v>
      </c>
      <c r="N3296">
        <v>0.5</v>
      </c>
      <c r="O3296">
        <v>0.5</v>
      </c>
      <c r="P3296">
        <v>1</v>
      </c>
      <c r="Q3296">
        <v>1</v>
      </c>
      <c r="R3296">
        <v>0</v>
      </c>
      <c r="S3296">
        <v>34</v>
      </c>
      <c r="T3296">
        <v>3.5</v>
      </c>
      <c r="V3296">
        <v>60</v>
      </c>
      <c r="W3296">
        <v>192</v>
      </c>
    </row>
    <row r="3297" spans="1:23" x14ac:dyDescent="0.25">
      <c r="A3297" t="s">
        <v>118</v>
      </c>
      <c r="C3297" t="s">
        <v>26</v>
      </c>
      <c r="E3297">
        <v>26</v>
      </c>
      <c r="F3297">
        <v>75.479804999999999</v>
      </c>
      <c r="G3297">
        <v>1</v>
      </c>
      <c r="H3297">
        <v>1</v>
      </c>
      <c r="I3297" t="s">
        <v>27</v>
      </c>
      <c r="J3297" t="s">
        <v>119</v>
      </c>
      <c r="K3297" t="s">
        <v>35</v>
      </c>
      <c r="L3297" t="s">
        <v>28</v>
      </c>
      <c r="M3297" t="s">
        <v>28</v>
      </c>
      <c r="N3297">
        <v>1</v>
      </c>
      <c r="O3297">
        <v>1</v>
      </c>
      <c r="P3297">
        <v>1</v>
      </c>
      <c r="Q3297">
        <v>1</v>
      </c>
      <c r="R3297">
        <v>0</v>
      </c>
      <c r="S3297">
        <v>34</v>
      </c>
      <c r="T3297">
        <v>5</v>
      </c>
      <c r="V3297">
        <v>60</v>
      </c>
      <c r="W3297">
        <v>185</v>
      </c>
    </row>
    <row r="3298" spans="1:23" x14ac:dyDescent="0.25">
      <c r="A3298" t="s">
        <v>118</v>
      </c>
      <c r="C3298" t="s">
        <v>26</v>
      </c>
      <c r="F3298">
        <v>75.479804999999999</v>
      </c>
      <c r="G3298">
        <v>1</v>
      </c>
      <c r="H3298">
        <v>2</v>
      </c>
      <c r="I3298" t="s">
        <v>27</v>
      </c>
      <c r="J3298" t="s">
        <v>119</v>
      </c>
      <c r="K3298" t="s">
        <v>35</v>
      </c>
      <c r="L3298" t="s">
        <v>28</v>
      </c>
      <c r="M3298" t="s">
        <v>28</v>
      </c>
      <c r="N3298">
        <v>1</v>
      </c>
      <c r="O3298">
        <v>1</v>
      </c>
      <c r="P3298">
        <v>2</v>
      </c>
      <c r="Q3298">
        <v>1</v>
      </c>
      <c r="R3298">
        <v>2</v>
      </c>
      <c r="S3298">
        <v>34</v>
      </c>
      <c r="T3298">
        <v>9</v>
      </c>
    </row>
    <row r="3299" spans="1:23" x14ac:dyDescent="0.25">
      <c r="A3299" t="s">
        <v>108</v>
      </c>
      <c r="C3299" t="s">
        <v>26</v>
      </c>
      <c r="E3299">
        <v>30</v>
      </c>
      <c r="F3299">
        <v>66.921289999999999</v>
      </c>
      <c r="G3299">
        <v>0</v>
      </c>
      <c r="H3299">
        <v>0</v>
      </c>
      <c r="I3299" t="s">
        <v>34</v>
      </c>
      <c r="J3299" t="s">
        <v>28</v>
      </c>
      <c r="K3299" t="s">
        <v>28</v>
      </c>
      <c r="L3299" t="s">
        <v>28</v>
      </c>
      <c r="M3299" t="s">
        <v>28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33</v>
      </c>
      <c r="T3299">
        <v>0</v>
      </c>
      <c r="V3299">
        <v>63</v>
      </c>
      <c r="W3299">
        <v>163</v>
      </c>
    </row>
    <row r="3300" spans="1:23" x14ac:dyDescent="0.25">
      <c r="A3300" t="s">
        <v>108</v>
      </c>
      <c r="C3300" t="s">
        <v>26</v>
      </c>
      <c r="E3300">
        <v>30</v>
      </c>
      <c r="F3300">
        <v>66.921289999999999</v>
      </c>
      <c r="G3300">
        <v>0</v>
      </c>
      <c r="H3300">
        <v>0</v>
      </c>
      <c r="I3300" t="s">
        <v>34</v>
      </c>
      <c r="J3300" t="s">
        <v>28</v>
      </c>
      <c r="K3300" t="s">
        <v>28</v>
      </c>
      <c r="L3300" t="s">
        <v>28</v>
      </c>
      <c r="M3300" t="s">
        <v>28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33</v>
      </c>
      <c r="T3300">
        <v>0</v>
      </c>
      <c r="V3300">
        <v>64</v>
      </c>
      <c r="W3300">
        <v>164</v>
      </c>
    </row>
    <row r="3301" spans="1:23" x14ac:dyDescent="0.25">
      <c r="A3301" t="s">
        <v>108</v>
      </c>
      <c r="C3301" t="s">
        <v>26</v>
      </c>
      <c r="E3301">
        <v>26</v>
      </c>
      <c r="F3301">
        <v>66.921289999999999</v>
      </c>
      <c r="G3301">
        <v>0</v>
      </c>
      <c r="H3301">
        <v>0</v>
      </c>
      <c r="I3301" t="s">
        <v>34</v>
      </c>
      <c r="J3301" t="s">
        <v>28</v>
      </c>
      <c r="K3301" t="s">
        <v>28</v>
      </c>
      <c r="L3301" t="s">
        <v>28</v>
      </c>
      <c r="M3301" t="s">
        <v>28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33</v>
      </c>
      <c r="T3301">
        <v>0</v>
      </c>
      <c r="V3301">
        <v>62</v>
      </c>
      <c r="W3301">
        <v>157</v>
      </c>
    </row>
    <row r="3302" spans="1:23" x14ac:dyDescent="0.25">
      <c r="A3302" t="s">
        <v>108</v>
      </c>
      <c r="C3302" t="s">
        <v>26</v>
      </c>
      <c r="E3302">
        <v>30</v>
      </c>
      <c r="F3302">
        <v>66.921289999999999</v>
      </c>
      <c r="G3302">
        <v>0</v>
      </c>
      <c r="H3302">
        <v>0</v>
      </c>
      <c r="I3302" t="s">
        <v>34</v>
      </c>
      <c r="J3302" t="s">
        <v>28</v>
      </c>
      <c r="K3302" t="s">
        <v>28</v>
      </c>
      <c r="L3302" t="s">
        <v>28</v>
      </c>
      <c r="M3302" t="s">
        <v>28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33</v>
      </c>
      <c r="T3302">
        <v>0</v>
      </c>
      <c r="V3302">
        <v>63</v>
      </c>
      <c r="W3302">
        <v>150</v>
      </c>
    </row>
    <row r="3303" spans="1:23" x14ac:dyDescent="0.25">
      <c r="A3303" t="s">
        <v>108</v>
      </c>
      <c r="C3303" t="s">
        <v>26</v>
      </c>
      <c r="E3303">
        <v>30</v>
      </c>
      <c r="F3303">
        <v>66.921289999999999</v>
      </c>
      <c r="G3303">
        <v>0</v>
      </c>
      <c r="H3303">
        <v>0</v>
      </c>
      <c r="I3303" t="s">
        <v>34</v>
      </c>
      <c r="J3303" t="s">
        <v>28</v>
      </c>
      <c r="K3303" t="s">
        <v>28</v>
      </c>
      <c r="L3303" t="s">
        <v>28</v>
      </c>
      <c r="M3303" t="s">
        <v>28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33</v>
      </c>
      <c r="T3303">
        <v>0</v>
      </c>
      <c r="V3303">
        <v>63</v>
      </c>
      <c r="W3303">
        <v>147</v>
      </c>
    </row>
    <row r="3304" spans="1:23" x14ac:dyDescent="0.25">
      <c r="A3304" t="s">
        <v>108</v>
      </c>
      <c r="C3304" t="s">
        <v>26</v>
      </c>
      <c r="E3304">
        <v>30</v>
      </c>
      <c r="F3304">
        <v>66.921289999999999</v>
      </c>
      <c r="G3304">
        <v>0</v>
      </c>
      <c r="H3304">
        <v>0</v>
      </c>
      <c r="I3304" t="s">
        <v>34</v>
      </c>
      <c r="J3304" t="s">
        <v>38</v>
      </c>
      <c r="K3304" t="s">
        <v>28</v>
      </c>
      <c r="L3304" t="s">
        <v>28</v>
      </c>
      <c r="M3304" t="s">
        <v>28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33</v>
      </c>
      <c r="T3304">
        <v>0</v>
      </c>
      <c r="V3304">
        <v>63</v>
      </c>
      <c r="W3304">
        <v>141</v>
      </c>
    </row>
    <row r="3305" spans="1:23" x14ac:dyDescent="0.25">
      <c r="A3305" t="s">
        <v>108</v>
      </c>
      <c r="C3305" t="s">
        <v>26</v>
      </c>
      <c r="E3305">
        <v>30</v>
      </c>
      <c r="F3305">
        <v>66.921289999999999</v>
      </c>
      <c r="G3305">
        <v>0</v>
      </c>
      <c r="H3305">
        <v>0</v>
      </c>
      <c r="I3305" t="s">
        <v>34</v>
      </c>
      <c r="J3305" t="s">
        <v>28</v>
      </c>
      <c r="K3305" t="s">
        <v>28</v>
      </c>
      <c r="L3305" t="s">
        <v>28</v>
      </c>
      <c r="M3305" t="s">
        <v>28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33</v>
      </c>
      <c r="T3305">
        <v>0</v>
      </c>
    </row>
    <row r="3306" spans="1:23" x14ac:dyDescent="0.25">
      <c r="A3306" t="s">
        <v>280</v>
      </c>
      <c r="C3306" t="s">
        <v>30</v>
      </c>
      <c r="E3306">
        <v>29</v>
      </c>
      <c r="F3306">
        <v>74.595479999999995</v>
      </c>
      <c r="G3306">
        <v>0</v>
      </c>
      <c r="H3306">
        <v>0</v>
      </c>
      <c r="I3306" t="s">
        <v>34</v>
      </c>
      <c r="J3306" t="s">
        <v>85</v>
      </c>
      <c r="K3306" t="s">
        <v>28</v>
      </c>
      <c r="L3306" t="s">
        <v>28</v>
      </c>
      <c r="M3306" t="s">
        <v>28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23</v>
      </c>
      <c r="T3306">
        <v>0</v>
      </c>
      <c r="V3306">
        <v>69</v>
      </c>
      <c r="W3306">
        <v>162</v>
      </c>
    </row>
    <row r="3307" spans="1:23" x14ac:dyDescent="0.25">
      <c r="A3307" t="s">
        <v>280</v>
      </c>
      <c r="C3307" t="s">
        <v>30</v>
      </c>
      <c r="E3307">
        <v>29</v>
      </c>
      <c r="F3307">
        <v>74.595479999999995</v>
      </c>
      <c r="G3307">
        <v>0</v>
      </c>
      <c r="H3307">
        <v>0</v>
      </c>
      <c r="I3307" t="s">
        <v>34</v>
      </c>
      <c r="J3307" t="s">
        <v>245</v>
      </c>
      <c r="K3307" t="s">
        <v>28</v>
      </c>
      <c r="L3307" t="s">
        <v>28</v>
      </c>
      <c r="M3307" t="s">
        <v>28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23</v>
      </c>
      <c r="T3307">
        <v>0</v>
      </c>
      <c r="V3307">
        <v>69</v>
      </c>
      <c r="W3307">
        <v>162</v>
      </c>
    </row>
    <row r="3308" spans="1:23" x14ac:dyDescent="0.25">
      <c r="A3308" t="s">
        <v>280</v>
      </c>
      <c r="C3308" t="s">
        <v>30</v>
      </c>
      <c r="E3308">
        <v>28</v>
      </c>
      <c r="F3308">
        <v>74.595479999999995</v>
      </c>
      <c r="G3308">
        <v>0</v>
      </c>
      <c r="H3308">
        <v>0</v>
      </c>
      <c r="I3308" t="s">
        <v>34</v>
      </c>
      <c r="J3308" t="s">
        <v>28</v>
      </c>
      <c r="K3308" t="s">
        <v>28</v>
      </c>
      <c r="L3308" t="s">
        <v>28</v>
      </c>
      <c r="M3308" t="s">
        <v>28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23</v>
      </c>
      <c r="T3308">
        <v>0</v>
      </c>
      <c r="V3308">
        <v>69</v>
      </c>
      <c r="W3308">
        <v>167</v>
      </c>
    </row>
    <row r="3309" spans="1:23" x14ac:dyDescent="0.25">
      <c r="A3309" t="s">
        <v>280</v>
      </c>
      <c r="C3309" t="s">
        <v>30</v>
      </c>
      <c r="E3309">
        <v>28</v>
      </c>
      <c r="F3309">
        <v>74.595479999999995</v>
      </c>
      <c r="G3309">
        <v>0</v>
      </c>
      <c r="H3309">
        <v>0</v>
      </c>
      <c r="I3309" t="s">
        <v>34</v>
      </c>
      <c r="J3309" t="s">
        <v>28</v>
      </c>
      <c r="K3309" t="s">
        <v>28</v>
      </c>
      <c r="L3309" t="s">
        <v>28</v>
      </c>
      <c r="M3309" t="s">
        <v>28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23</v>
      </c>
      <c r="T3309">
        <v>0</v>
      </c>
      <c r="V3309">
        <v>69</v>
      </c>
      <c r="W3309">
        <v>161</v>
      </c>
    </row>
    <row r="3310" spans="1:23" x14ac:dyDescent="0.25">
      <c r="A3310" t="s">
        <v>280</v>
      </c>
      <c r="C3310" t="s">
        <v>30</v>
      </c>
      <c r="E3310">
        <v>30</v>
      </c>
      <c r="F3310">
        <v>74.595479999999995</v>
      </c>
      <c r="G3310">
        <v>0</v>
      </c>
      <c r="H3310">
        <v>0</v>
      </c>
      <c r="I3310" t="s">
        <v>34</v>
      </c>
      <c r="J3310" t="s">
        <v>41</v>
      </c>
      <c r="K3310" t="s">
        <v>28</v>
      </c>
      <c r="L3310" t="s">
        <v>28</v>
      </c>
      <c r="M3310" t="s">
        <v>28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23</v>
      </c>
      <c r="T3310">
        <v>0</v>
      </c>
      <c r="V3310">
        <v>68</v>
      </c>
      <c r="W3310">
        <v>156</v>
      </c>
    </row>
    <row r="3311" spans="1:23" x14ac:dyDescent="0.25">
      <c r="A3311" t="s">
        <v>280</v>
      </c>
      <c r="C3311" t="s">
        <v>30</v>
      </c>
      <c r="E3311">
        <v>29</v>
      </c>
      <c r="F3311">
        <v>74.595479999999995</v>
      </c>
      <c r="G3311">
        <v>0</v>
      </c>
      <c r="H3311">
        <v>0</v>
      </c>
      <c r="I3311" t="s">
        <v>34</v>
      </c>
      <c r="J3311" t="s">
        <v>28</v>
      </c>
      <c r="K3311" t="s">
        <v>28</v>
      </c>
      <c r="L3311" t="s">
        <v>28</v>
      </c>
      <c r="M3311" t="s">
        <v>28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23</v>
      </c>
      <c r="T3311">
        <v>0</v>
      </c>
      <c r="V3311">
        <v>68</v>
      </c>
      <c r="W3311">
        <v>163</v>
      </c>
    </row>
    <row r="3312" spans="1:23" x14ac:dyDescent="0.25">
      <c r="A3312" t="s">
        <v>280</v>
      </c>
      <c r="C3312" t="s">
        <v>30</v>
      </c>
      <c r="E3312">
        <v>30</v>
      </c>
      <c r="F3312">
        <v>74.595479999999995</v>
      </c>
      <c r="G3312">
        <v>0</v>
      </c>
      <c r="H3312">
        <v>0</v>
      </c>
      <c r="I3312" t="s">
        <v>34</v>
      </c>
      <c r="J3312" t="s">
        <v>28</v>
      </c>
      <c r="K3312" t="s">
        <v>28</v>
      </c>
      <c r="L3312" t="s">
        <v>28</v>
      </c>
      <c r="M3312" t="s">
        <v>28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23</v>
      </c>
      <c r="T3312">
        <v>0</v>
      </c>
      <c r="V3312">
        <v>69</v>
      </c>
      <c r="W3312">
        <v>164</v>
      </c>
    </row>
    <row r="3313" spans="1:23" x14ac:dyDescent="0.25">
      <c r="A3313" t="s">
        <v>280</v>
      </c>
      <c r="C3313" t="s">
        <v>30</v>
      </c>
      <c r="E3313">
        <v>29</v>
      </c>
      <c r="F3313">
        <v>74.595479999999995</v>
      </c>
      <c r="G3313">
        <v>0</v>
      </c>
      <c r="H3313">
        <v>0</v>
      </c>
      <c r="I3313" t="s">
        <v>34</v>
      </c>
      <c r="J3313" t="s">
        <v>96</v>
      </c>
      <c r="K3313" t="s">
        <v>42</v>
      </c>
      <c r="L3313" t="s">
        <v>28</v>
      </c>
      <c r="M3313" t="s">
        <v>28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23</v>
      </c>
      <c r="T3313">
        <v>0</v>
      </c>
      <c r="V3313">
        <v>69</v>
      </c>
      <c r="W3313">
        <v>164</v>
      </c>
    </row>
    <row r="3314" spans="1:23" x14ac:dyDescent="0.25">
      <c r="A3314" t="s">
        <v>280</v>
      </c>
      <c r="C3314" t="s">
        <v>30</v>
      </c>
      <c r="E3314">
        <v>29</v>
      </c>
      <c r="F3314">
        <v>74.595479999999995</v>
      </c>
      <c r="G3314">
        <v>0</v>
      </c>
      <c r="H3314">
        <v>0</v>
      </c>
      <c r="I3314" t="s">
        <v>34</v>
      </c>
      <c r="J3314" t="s">
        <v>28</v>
      </c>
      <c r="K3314" t="s">
        <v>28</v>
      </c>
      <c r="L3314" t="s">
        <v>28</v>
      </c>
      <c r="M3314" t="s">
        <v>28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23</v>
      </c>
      <c r="T3314">
        <v>0</v>
      </c>
      <c r="V3314">
        <v>69</v>
      </c>
      <c r="W3314">
        <v>158</v>
      </c>
    </row>
    <row r="3315" spans="1:23" x14ac:dyDescent="0.25">
      <c r="A3315" t="s">
        <v>745</v>
      </c>
      <c r="C3315" t="s">
        <v>26</v>
      </c>
      <c r="E3315">
        <v>26</v>
      </c>
      <c r="F3315">
        <v>66.272414999999995</v>
      </c>
      <c r="G3315">
        <v>0.5</v>
      </c>
      <c r="H3315">
        <v>0</v>
      </c>
      <c r="I3315" t="s">
        <v>147</v>
      </c>
      <c r="J3315" t="s">
        <v>356</v>
      </c>
      <c r="K3315" t="s">
        <v>41</v>
      </c>
      <c r="L3315" t="s">
        <v>232</v>
      </c>
      <c r="M3315" t="s">
        <v>28</v>
      </c>
      <c r="N3315">
        <v>0.5</v>
      </c>
      <c r="O3315">
        <v>0.5</v>
      </c>
      <c r="P3315">
        <v>0.5</v>
      </c>
      <c r="Q3315">
        <v>0</v>
      </c>
      <c r="R3315">
        <v>0</v>
      </c>
      <c r="S3315">
        <v>44</v>
      </c>
      <c r="T3315">
        <v>1.5</v>
      </c>
      <c r="V3315">
        <v>65</v>
      </c>
      <c r="W3315">
        <v>119</v>
      </c>
    </row>
    <row r="3316" spans="1:23" x14ac:dyDescent="0.25">
      <c r="A3316" t="s">
        <v>745</v>
      </c>
      <c r="C3316" t="s">
        <v>26</v>
      </c>
      <c r="E3316">
        <v>26</v>
      </c>
      <c r="F3316">
        <v>66.272414999999995</v>
      </c>
      <c r="G3316">
        <v>0.5</v>
      </c>
      <c r="H3316">
        <v>0.5</v>
      </c>
      <c r="I3316" t="s">
        <v>27</v>
      </c>
      <c r="J3316" t="s">
        <v>41</v>
      </c>
      <c r="K3316" t="s">
        <v>80</v>
      </c>
      <c r="L3316" t="s">
        <v>28</v>
      </c>
      <c r="M3316" t="s">
        <v>28</v>
      </c>
      <c r="N3316">
        <v>1</v>
      </c>
      <c r="O3316">
        <v>0.5</v>
      </c>
      <c r="P3316">
        <v>0.5</v>
      </c>
      <c r="Q3316">
        <v>0.5</v>
      </c>
      <c r="R3316">
        <v>0.5</v>
      </c>
      <c r="S3316">
        <v>44</v>
      </c>
      <c r="T3316">
        <v>3.5</v>
      </c>
      <c r="V3316">
        <v>64</v>
      </c>
      <c r="W3316">
        <v>122</v>
      </c>
    </row>
    <row r="3317" spans="1:23" x14ac:dyDescent="0.25">
      <c r="A3317" t="s">
        <v>745</v>
      </c>
      <c r="C3317" t="s">
        <v>26</v>
      </c>
      <c r="E3317">
        <v>27</v>
      </c>
      <c r="F3317">
        <v>66.272414999999995</v>
      </c>
      <c r="G3317">
        <v>0.5</v>
      </c>
      <c r="H3317">
        <v>0.5</v>
      </c>
      <c r="I3317" t="s">
        <v>52</v>
      </c>
      <c r="J3317" t="s">
        <v>41</v>
      </c>
      <c r="K3317" t="s">
        <v>232</v>
      </c>
      <c r="L3317" t="s">
        <v>28</v>
      </c>
      <c r="M3317" t="s">
        <v>28</v>
      </c>
      <c r="N3317">
        <v>0.5</v>
      </c>
      <c r="O3317">
        <v>0.5</v>
      </c>
      <c r="P3317">
        <v>0.5</v>
      </c>
      <c r="Q3317">
        <v>0.5</v>
      </c>
      <c r="R3317">
        <v>0</v>
      </c>
      <c r="S3317">
        <v>44</v>
      </c>
      <c r="T3317">
        <v>2.5</v>
      </c>
      <c r="V3317">
        <v>65</v>
      </c>
      <c r="W3317">
        <v>119</v>
      </c>
    </row>
    <row r="3318" spans="1:23" x14ac:dyDescent="0.25">
      <c r="A3318" t="s">
        <v>745</v>
      </c>
      <c r="C3318" t="s">
        <v>26</v>
      </c>
      <c r="E3318">
        <v>25</v>
      </c>
      <c r="F3318">
        <v>66.272414999999995</v>
      </c>
      <c r="G3318">
        <v>0.5</v>
      </c>
      <c r="H3318">
        <v>0.5</v>
      </c>
      <c r="I3318" t="s">
        <v>147</v>
      </c>
      <c r="J3318" t="s">
        <v>42</v>
      </c>
      <c r="K3318" t="s">
        <v>28</v>
      </c>
      <c r="L3318" t="s">
        <v>28</v>
      </c>
      <c r="M3318" t="s">
        <v>28</v>
      </c>
      <c r="N3318">
        <v>0.5</v>
      </c>
      <c r="O3318">
        <v>0.5</v>
      </c>
      <c r="P3318">
        <v>1</v>
      </c>
      <c r="Q3318">
        <v>1</v>
      </c>
      <c r="R3318">
        <v>0</v>
      </c>
      <c r="S3318">
        <v>44</v>
      </c>
      <c r="T3318">
        <v>3.5</v>
      </c>
      <c r="V3318">
        <v>64</v>
      </c>
      <c r="W3318">
        <v>112</v>
      </c>
    </row>
    <row r="3319" spans="1:23" x14ac:dyDescent="0.25">
      <c r="A3319" t="s">
        <v>164</v>
      </c>
      <c r="C3319" t="s">
        <v>26</v>
      </c>
      <c r="E3319">
        <v>28</v>
      </c>
      <c r="F3319">
        <v>83.074610000000007</v>
      </c>
      <c r="G3319">
        <v>0</v>
      </c>
      <c r="H3319">
        <v>0</v>
      </c>
      <c r="I3319" t="s">
        <v>34</v>
      </c>
      <c r="J3319" t="s">
        <v>28</v>
      </c>
      <c r="K3319" t="s">
        <v>28</v>
      </c>
      <c r="L3319" t="s">
        <v>28</v>
      </c>
      <c r="M3319" t="s">
        <v>28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34</v>
      </c>
      <c r="T3319">
        <v>0</v>
      </c>
      <c r="V3319">
        <v>62</v>
      </c>
      <c r="W3319">
        <v>125</v>
      </c>
    </row>
    <row r="3320" spans="1:23" x14ac:dyDescent="0.25">
      <c r="A3320" t="s">
        <v>164</v>
      </c>
      <c r="C3320" t="s">
        <v>26</v>
      </c>
      <c r="E3320">
        <v>27</v>
      </c>
      <c r="F3320">
        <v>83.074610000000007</v>
      </c>
      <c r="G3320">
        <v>0.5</v>
      </c>
      <c r="H3320">
        <v>0</v>
      </c>
      <c r="I3320" t="s">
        <v>27</v>
      </c>
      <c r="J3320" t="s">
        <v>28</v>
      </c>
      <c r="K3320" t="s">
        <v>28</v>
      </c>
      <c r="L3320" t="s">
        <v>28</v>
      </c>
      <c r="M3320" t="s">
        <v>28</v>
      </c>
      <c r="N3320">
        <v>0</v>
      </c>
      <c r="O3320">
        <v>0.5</v>
      </c>
      <c r="P3320">
        <v>0.5</v>
      </c>
      <c r="Q3320">
        <v>0</v>
      </c>
      <c r="R3320">
        <v>0</v>
      </c>
      <c r="S3320">
        <v>34</v>
      </c>
      <c r="T3320">
        <v>1</v>
      </c>
      <c r="V3320">
        <v>61</v>
      </c>
      <c r="W3320">
        <v>121</v>
      </c>
    </row>
    <row r="3321" spans="1:23" x14ac:dyDescent="0.25">
      <c r="A3321" t="s">
        <v>164</v>
      </c>
      <c r="C3321" t="s">
        <v>26</v>
      </c>
      <c r="E3321">
        <v>24</v>
      </c>
      <c r="F3321">
        <v>83.074610000000007</v>
      </c>
      <c r="G3321">
        <v>0.5</v>
      </c>
      <c r="H3321">
        <v>0.5</v>
      </c>
      <c r="I3321" t="s">
        <v>27</v>
      </c>
      <c r="J3321" t="s">
        <v>28</v>
      </c>
      <c r="K3321" t="s">
        <v>28</v>
      </c>
      <c r="L3321" t="s">
        <v>28</v>
      </c>
      <c r="M3321" t="s">
        <v>28</v>
      </c>
      <c r="N3321">
        <v>0.5</v>
      </c>
      <c r="O3321">
        <v>0.5</v>
      </c>
      <c r="P3321">
        <v>1</v>
      </c>
      <c r="Q3321">
        <v>0.5</v>
      </c>
      <c r="R3321">
        <v>0</v>
      </c>
      <c r="S3321">
        <v>34</v>
      </c>
      <c r="T3321">
        <v>3</v>
      </c>
      <c r="V3321">
        <v>60</v>
      </c>
      <c r="W3321">
        <v>117</v>
      </c>
    </row>
    <row r="3322" spans="1:23" x14ac:dyDescent="0.25">
      <c r="A3322" t="s">
        <v>164</v>
      </c>
      <c r="C3322" t="s">
        <v>26</v>
      </c>
      <c r="E3322">
        <v>12</v>
      </c>
      <c r="F3322">
        <v>83.074610000000007</v>
      </c>
      <c r="G3322">
        <v>1</v>
      </c>
      <c r="H3322">
        <v>2</v>
      </c>
      <c r="I3322" t="s">
        <v>27</v>
      </c>
      <c r="J3322" t="s">
        <v>28</v>
      </c>
      <c r="K3322" t="s">
        <v>28</v>
      </c>
      <c r="L3322" t="s">
        <v>28</v>
      </c>
      <c r="M3322" t="s">
        <v>28</v>
      </c>
      <c r="N3322">
        <v>2</v>
      </c>
      <c r="O3322">
        <v>1</v>
      </c>
      <c r="P3322">
        <v>2</v>
      </c>
      <c r="Q3322">
        <v>1</v>
      </c>
      <c r="R3322">
        <v>0</v>
      </c>
      <c r="S3322">
        <v>34</v>
      </c>
      <c r="T3322">
        <v>8</v>
      </c>
      <c r="V3322">
        <v>60</v>
      </c>
      <c r="W3322">
        <v>128</v>
      </c>
    </row>
    <row r="3323" spans="1:23" x14ac:dyDescent="0.25">
      <c r="A3323" t="s">
        <v>164</v>
      </c>
      <c r="C3323" t="s">
        <v>26</v>
      </c>
      <c r="E3323">
        <v>2</v>
      </c>
      <c r="F3323">
        <v>83.074610000000007</v>
      </c>
      <c r="G3323">
        <v>3</v>
      </c>
      <c r="H3323">
        <v>3</v>
      </c>
      <c r="I3323" t="s">
        <v>27</v>
      </c>
      <c r="J3323" t="s">
        <v>28</v>
      </c>
      <c r="K3323" t="s">
        <v>28</v>
      </c>
      <c r="L3323" t="s">
        <v>28</v>
      </c>
      <c r="M3323" t="s">
        <v>28</v>
      </c>
      <c r="N3323">
        <v>3</v>
      </c>
      <c r="O3323">
        <v>3</v>
      </c>
      <c r="P3323">
        <v>3</v>
      </c>
      <c r="Q3323">
        <v>3</v>
      </c>
      <c r="R3323">
        <v>3</v>
      </c>
      <c r="S3323">
        <v>34</v>
      </c>
      <c r="T3323">
        <v>18</v>
      </c>
    </row>
    <row r="3324" spans="1:23" x14ac:dyDescent="0.25">
      <c r="A3324" t="s">
        <v>1168</v>
      </c>
      <c r="C3324" t="s">
        <v>30</v>
      </c>
      <c r="E3324">
        <v>19</v>
      </c>
      <c r="F3324">
        <v>85.708420000000004</v>
      </c>
      <c r="G3324">
        <v>1</v>
      </c>
      <c r="H3324">
        <v>1</v>
      </c>
      <c r="I3324" t="s">
        <v>27</v>
      </c>
      <c r="J3324" t="s">
        <v>28</v>
      </c>
      <c r="K3324" t="s">
        <v>28</v>
      </c>
      <c r="L3324" t="s">
        <v>28</v>
      </c>
      <c r="M3324" t="s">
        <v>28</v>
      </c>
      <c r="N3324">
        <v>0.5</v>
      </c>
      <c r="O3324">
        <v>1</v>
      </c>
      <c r="P3324">
        <v>1</v>
      </c>
      <c r="Q3324">
        <v>1</v>
      </c>
      <c r="R3324">
        <v>0</v>
      </c>
      <c r="S3324">
        <v>34</v>
      </c>
      <c r="T3324">
        <v>4.5</v>
      </c>
      <c r="V3324">
        <v>70</v>
      </c>
      <c r="W3324">
        <v>177</v>
      </c>
    </row>
    <row r="3325" spans="1:23" x14ac:dyDescent="0.25">
      <c r="A3325" t="s">
        <v>1168</v>
      </c>
      <c r="C3325" t="s">
        <v>30</v>
      </c>
      <c r="E3325">
        <v>22</v>
      </c>
      <c r="F3325">
        <v>85.708420000000004</v>
      </c>
      <c r="G3325">
        <v>1</v>
      </c>
      <c r="H3325">
        <v>1</v>
      </c>
      <c r="I3325" t="s">
        <v>27</v>
      </c>
      <c r="J3325" t="s">
        <v>28</v>
      </c>
      <c r="K3325" t="s">
        <v>28</v>
      </c>
      <c r="L3325" t="s">
        <v>28</v>
      </c>
      <c r="M3325" t="s">
        <v>28</v>
      </c>
      <c r="N3325">
        <v>1</v>
      </c>
      <c r="O3325">
        <v>2</v>
      </c>
      <c r="P3325">
        <v>2</v>
      </c>
      <c r="Q3325">
        <v>1</v>
      </c>
      <c r="R3325">
        <v>0</v>
      </c>
      <c r="S3325">
        <v>34</v>
      </c>
      <c r="T3325">
        <v>7</v>
      </c>
      <c r="V3325">
        <v>68</v>
      </c>
      <c r="W3325">
        <v>176</v>
      </c>
    </row>
    <row r="3326" spans="1:23" x14ac:dyDescent="0.25">
      <c r="A3326" t="s">
        <v>1168</v>
      </c>
      <c r="C3326" t="s">
        <v>30</v>
      </c>
      <c r="E3326">
        <v>12</v>
      </c>
      <c r="F3326">
        <v>85.708420000000004</v>
      </c>
      <c r="G3326">
        <v>2</v>
      </c>
      <c r="H3326">
        <v>2</v>
      </c>
      <c r="I3326" t="s">
        <v>27</v>
      </c>
      <c r="J3326" t="s">
        <v>28</v>
      </c>
      <c r="K3326" t="s">
        <v>28</v>
      </c>
      <c r="L3326" t="s">
        <v>28</v>
      </c>
      <c r="M3326" t="s">
        <v>28</v>
      </c>
      <c r="N3326">
        <v>2</v>
      </c>
      <c r="O3326">
        <v>2</v>
      </c>
      <c r="P3326">
        <v>2</v>
      </c>
      <c r="Q3326">
        <v>2</v>
      </c>
      <c r="R3326">
        <v>0</v>
      </c>
      <c r="S3326">
        <v>34</v>
      </c>
      <c r="T3326">
        <v>10</v>
      </c>
      <c r="V3326">
        <v>69</v>
      </c>
      <c r="W3326">
        <v>170</v>
      </c>
    </row>
    <row r="3327" spans="1:23" x14ac:dyDescent="0.25">
      <c r="A3327" t="s">
        <v>412</v>
      </c>
      <c r="C3327" t="s">
        <v>30</v>
      </c>
      <c r="E3327">
        <v>30</v>
      </c>
      <c r="F3327">
        <v>70.176590000000004</v>
      </c>
      <c r="G3327">
        <v>0</v>
      </c>
      <c r="H3327">
        <v>0</v>
      </c>
      <c r="I3327" t="s">
        <v>34</v>
      </c>
      <c r="J3327" t="s">
        <v>41</v>
      </c>
      <c r="K3327" t="s">
        <v>28</v>
      </c>
      <c r="L3327" t="s">
        <v>28</v>
      </c>
      <c r="M3327" t="s">
        <v>28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34</v>
      </c>
      <c r="T3327">
        <v>0</v>
      </c>
      <c r="V3327">
        <v>67</v>
      </c>
      <c r="W3327">
        <v>165</v>
      </c>
    </row>
    <row r="3328" spans="1:23" x14ac:dyDescent="0.25">
      <c r="A3328" t="s">
        <v>412</v>
      </c>
      <c r="C3328" t="s">
        <v>30</v>
      </c>
      <c r="E3328">
        <v>28</v>
      </c>
      <c r="F3328">
        <v>70.176590000000004</v>
      </c>
      <c r="G3328">
        <v>0</v>
      </c>
      <c r="H3328">
        <v>0</v>
      </c>
      <c r="I3328" t="s">
        <v>34</v>
      </c>
      <c r="J3328" t="s">
        <v>28</v>
      </c>
      <c r="K3328" t="s">
        <v>28</v>
      </c>
      <c r="L3328" t="s">
        <v>28</v>
      </c>
      <c r="M3328" t="s">
        <v>28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34</v>
      </c>
      <c r="T3328">
        <v>0</v>
      </c>
      <c r="V3328">
        <v>67</v>
      </c>
      <c r="W3328">
        <v>169</v>
      </c>
    </row>
    <row r="3329" spans="1:23" x14ac:dyDescent="0.25">
      <c r="A3329" t="s">
        <v>412</v>
      </c>
      <c r="C3329" t="s">
        <v>30</v>
      </c>
      <c r="E3329">
        <v>30</v>
      </c>
      <c r="F3329">
        <v>70.176590000000004</v>
      </c>
      <c r="G3329">
        <v>0</v>
      </c>
      <c r="H3329">
        <v>0</v>
      </c>
      <c r="I3329" t="s">
        <v>34</v>
      </c>
      <c r="J3329" t="s">
        <v>96</v>
      </c>
      <c r="K3329" t="s">
        <v>28</v>
      </c>
      <c r="L3329" t="s">
        <v>28</v>
      </c>
      <c r="M3329" t="s">
        <v>28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34</v>
      </c>
      <c r="T3329">
        <v>0</v>
      </c>
      <c r="V3329">
        <v>66</v>
      </c>
      <c r="W3329">
        <v>168</v>
      </c>
    </row>
    <row r="3330" spans="1:23" x14ac:dyDescent="0.25">
      <c r="A3330" t="s">
        <v>412</v>
      </c>
      <c r="C3330" t="s">
        <v>30</v>
      </c>
      <c r="E3330">
        <v>28</v>
      </c>
      <c r="F3330">
        <v>70.176590000000004</v>
      </c>
      <c r="G3330">
        <v>0</v>
      </c>
      <c r="H3330">
        <v>0</v>
      </c>
      <c r="I3330" t="s">
        <v>34</v>
      </c>
      <c r="J3330" t="s">
        <v>28</v>
      </c>
      <c r="K3330" t="s">
        <v>28</v>
      </c>
      <c r="L3330" t="s">
        <v>28</v>
      </c>
      <c r="M3330" t="s">
        <v>28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34</v>
      </c>
      <c r="T3330">
        <v>0</v>
      </c>
      <c r="V3330">
        <v>67</v>
      </c>
      <c r="W3330">
        <v>160</v>
      </c>
    </row>
    <row r="3331" spans="1:23" x14ac:dyDescent="0.25">
      <c r="A3331" t="s">
        <v>412</v>
      </c>
      <c r="C3331" t="s">
        <v>30</v>
      </c>
      <c r="E3331">
        <v>30</v>
      </c>
      <c r="F3331">
        <v>70.176590000000004</v>
      </c>
      <c r="G3331">
        <v>0</v>
      </c>
      <c r="H3331">
        <v>0</v>
      </c>
      <c r="I3331" t="s">
        <v>34</v>
      </c>
      <c r="J3331" t="s">
        <v>28</v>
      </c>
      <c r="K3331" t="s">
        <v>28</v>
      </c>
      <c r="L3331" t="s">
        <v>28</v>
      </c>
      <c r="M3331" t="s">
        <v>28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34</v>
      </c>
      <c r="T3331">
        <v>0</v>
      </c>
      <c r="V3331">
        <v>67</v>
      </c>
      <c r="W3331">
        <v>163</v>
      </c>
    </row>
    <row r="3332" spans="1:23" x14ac:dyDescent="0.25">
      <c r="A3332" t="s">
        <v>412</v>
      </c>
      <c r="C3332" t="s">
        <v>30</v>
      </c>
      <c r="E3332">
        <v>30</v>
      </c>
      <c r="F3332">
        <v>70.176590000000004</v>
      </c>
      <c r="G3332">
        <v>0</v>
      </c>
      <c r="H3332">
        <v>0</v>
      </c>
      <c r="I3332" t="s">
        <v>34</v>
      </c>
      <c r="J3332" t="s">
        <v>28</v>
      </c>
      <c r="K3332" t="s">
        <v>28</v>
      </c>
      <c r="L3332" t="s">
        <v>28</v>
      </c>
      <c r="M3332" t="s">
        <v>28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34</v>
      </c>
      <c r="T3332">
        <v>0</v>
      </c>
      <c r="V3332">
        <v>66</v>
      </c>
      <c r="W3332">
        <v>156</v>
      </c>
    </row>
    <row r="3333" spans="1:23" x14ac:dyDescent="0.25">
      <c r="A3333" t="s">
        <v>412</v>
      </c>
      <c r="C3333" t="s">
        <v>30</v>
      </c>
      <c r="E3333">
        <v>30</v>
      </c>
      <c r="F3333">
        <v>70.176590000000004</v>
      </c>
      <c r="G3333">
        <v>0</v>
      </c>
      <c r="H3333">
        <v>0</v>
      </c>
      <c r="I3333" t="s">
        <v>34</v>
      </c>
      <c r="J3333" t="s">
        <v>28</v>
      </c>
      <c r="K3333" t="s">
        <v>28</v>
      </c>
      <c r="L3333" t="s">
        <v>28</v>
      </c>
      <c r="M3333" t="s">
        <v>28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34</v>
      </c>
      <c r="T3333">
        <v>0</v>
      </c>
      <c r="V3333">
        <v>66</v>
      </c>
      <c r="W3333">
        <v>164</v>
      </c>
    </row>
    <row r="3334" spans="1:23" x14ac:dyDescent="0.25">
      <c r="A3334" t="s">
        <v>412</v>
      </c>
      <c r="C3334" t="s">
        <v>30</v>
      </c>
      <c r="E3334">
        <v>29</v>
      </c>
      <c r="F3334">
        <v>70.176590000000004</v>
      </c>
      <c r="G3334">
        <v>0</v>
      </c>
      <c r="H3334">
        <v>0</v>
      </c>
      <c r="I3334" t="s">
        <v>34</v>
      </c>
      <c r="J3334" t="s">
        <v>28</v>
      </c>
      <c r="K3334" t="s">
        <v>28</v>
      </c>
      <c r="L3334" t="s">
        <v>28</v>
      </c>
      <c r="M3334" t="s">
        <v>28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34</v>
      </c>
      <c r="T3334">
        <v>0</v>
      </c>
    </row>
    <row r="3335" spans="1:23" x14ac:dyDescent="0.25">
      <c r="A3335" t="s">
        <v>899</v>
      </c>
      <c r="C3335" t="s">
        <v>26</v>
      </c>
      <c r="E3335">
        <v>30</v>
      </c>
      <c r="F3335">
        <v>72.722790000000003</v>
      </c>
      <c r="G3335">
        <v>0</v>
      </c>
      <c r="H3335">
        <v>0</v>
      </c>
      <c r="I3335" t="s">
        <v>34</v>
      </c>
      <c r="J3335" t="s">
        <v>28</v>
      </c>
      <c r="K3335" t="s">
        <v>28</v>
      </c>
      <c r="L3335" t="s">
        <v>28</v>
      </c>
      <c r="M3335" t="s">
        <v>28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33</v>
      </c>
      <c r="T3335">
        <v>0</v>
      </c>
      <c r="V3335">
        <v>68</v>
      </c>
      <c r="W3335">
        <v>162</v>
      </c>
    </row>
    <row r="3336" spans="1:23" x14ac:dyDescent="0.25">
      <c r="A3336" t="s">
        <v>899</v>
      </c>
      <c r="C3336" t="s">
        <v>26</v>
      </c>
      <c r="E3336">
        <v>29</v>
      </c>
      <c r="F3336">
        <v>72.722790000000003</v>
      </c>
      <c r="G3336">
        <v>0</v>
      </c>
      <c r="H3336">
        <v>0</v>
      </c>
      <c r="I3336" t="s">
        <v>34</v>
      </c>
      <c r="J3336" t="s">
        <v>28</v>
      </c>
      <c r="K3336" t="s">
        <v>28</v>
      </c>
      <c r="L3336" t="s">
        <v>28</v>
      </c>
      <c r="M3336" t="s">
        <v>28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33</v>
      </c>
      <c r="T3336">
        <v>0</v>
      </c>
      <c r="V3336">
        <v>63</v>
      </c>
      <c r="W3336">
        <v>163</v>
      </c>
    </row>
    <row r="3337" spans="1:23" x14ac:dyDescent="0.25">
      <c r="A3337" t="s">
        <v>899</v>
      </c>
      <c r="C3337" t="s">
        <v>26</v>
      </c>
      <c r="E3337">
        <v>30</v>
      </c>
      <c r="F3337">
        <v>72.722790000000003</v>
      </c>
      <c r="G3337">
        <v>0</v>
      </c>
      <c r="H3337">
        <v>0</v>
      </c>
      <c r="I3337" t="s">
        <v>34</v>
      </c>
      <c r="J3337" t="s">
        <v>38</v>
      </c>
      <c r="K3337" t="s">
        <v>28</v>
      </c>
      <c r="L3337" t="s">
        <v>28</v>
      </c>
      <c r="M3337" t="s">
        <v>28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33</v>
      </c>
      <c r="T3337">
        <v>0</v>
      </c>
      <c r="V3337">
        <v>63</v>
      </c>
      <c r="W3337">
        <v>147</v>
      </c>
    </row>
    <row r="3338" spans="1:23" x14ac:dyDescent="0.25">
      <c r="A3338" t="s">
        <v>899</v>
      </c>
      <c r="C3338" t="s">
        <v>26</v>
      </c>
      <c r="E3338">
        <v>30</v>
      </c>
      <c r="F3338">
        <v>72.722790000000003</v>
      </c>
      <c r="G3338">
        <v>0</v>
      </c>
      <c r="H3338">
        <v>0</v>
      </c>
      <c r="I3338" t="s">
        <v>34</v>
      </c>
      <c r="J3338" t="s">
        <v>38</v>
      </c>
      <c r="K3338" t="s">
        <v>88</v>
      </c>
      <c r="L3338" t="s">
        <v>28</v>
      </c>
      <c r="M3338" t="s">
        <v>28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33</v>
      </c>
      <c r="T3338">
        <v>0</v>
      </c>
      <c r="V3338">
        <v>63</v>
      </c>
      <c r="W3338">
        <v>166</v>
      </c>
    </row>
    <row r="3339" spans="1:23" x14ac:dyDescent="0.25">
      <c r="A3339" t="s">
        <v>899</v>
      </c>
      <c r="C3339" t="s">
        <v>26</v>
      </c>
      <c r="E3339">
        <v>30</v>
      </c>
      <c r="F3339">
        <v>72.722790000000003</v>
      </c>
      <c r="G3339">
        <v>0</v>
      </c>
      <c r="H3339">
        <v>0</v>
      </c>
      <c r="I3339" t="s">
        <v>34</v>
      </c>
      <c r="J3339" t="s">
        <v>405</v>
      </c>
      <c r="K3339" t="s">
        <v>28</v>
      </c>
      <c r="L3339" t="s">
        <v>28</v>
      </c>
      <c r="M3339" t="s">
        <v>28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33</v>
      </c>
      <c r="T3339">
        <v>0</v>
      </c>
      <c r="V3339">
        <v>62</v>
      </c>
      <c r="W3339">
        <v>166</v>
      </c>
    </row>
    <row r="3340" spans="1:23" x14ac:dyDescent="0.25">
      <c r="A3340" t="s">
        <v>899</v>
      </c>
      <c r="C3340" t="s">
        <v>26</v>
      </c>
      <c r="E3340">
        <v>29</v>
      </c>
      <c r="F3340">
        <v>72.722790000000003</v>
      </c>
      <c r="G3340">
        <v>0</v>
      </c>
      <c r="H3340">
        <v>0</v>
      </c>
      <c r="I3340" t="s">
        <v>34</v>
      </c>
      <c r="J3340" t="s">
        <v>28</v>
      </c>
      <c r="K3340" t="s">
        <v>28</v>
      </c>
      <c r="L3340" t="s">
        <v>28</v>
      </c>
      <c r="M3340" t="s">
        <v>28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33</v>
      </c>
      <c r="T3340">
        <v>0</v>
      </c>
      <c r="V3340">
        <v>62</v>
      </c>
      <c r="W3340">
        <v>158</v>
      </c>
    </row>
    <row r="3341" spans="1:23" x14ac:dyDescent="0.25">
      <c r="A3341" t="s">
        <v>899</v>
      </c>
      <c r="C3341" t="s">
        <v>26</v>
      </c>
      <c r="E3341">
        <v>30</v>
      </c>
      <c r="F3341">
        <v>72.722790000000003</v>
      </c>
      <c r="G3341">
        <v>0</v>
      </c>
      <c r="H3341">
        <v>0</v>
      </c>
      <c r="I3341" t="s">
        <v>34</v>
      </c>
      <c r="J3341" t="s">
        <v>28</v>
      </c>
      <c r="K3341" t="s">
        <v>28</v>
      </c>
      <c r="L3341" t="s">
        <v>28</v>
      </c>
      <c r="M3341" t="s">
        <v>28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33</v>
      </c>
      <c r="T3341">
        <v>0</v>
      </c>
      <c r="V3341">
        <v>62</v>
      </c>
      <c r="W3341">
        <v>148</v>
      </c>
    </row>
    <row r="3342" spans="1:23" x14ac:dyDescent="0.25">
      <c r="A3342" t="s">
        <v>158</v>
      </c>
      <c r="C3342" t="s">
        <v>26</v>
      </c>
      <c r="E3342">
        <v>26</v>
      </c>
      <c r="F3342">
        <v>70.573580000000007</v>
      </c>
      <c r="G3342">
        <v>0</v>
      </c>
      <c r="H3342">
        <v>0</v>
      </c>
      <c r="I3342" t="s">
        <v>34</v>
      </c>
      <c r="J3342" t="s">
        <v>28</v>
      </c>
      <c r="K3342" t="s">
        <v>28</v>
      </c>
      <c r="L3342" t="s">
        <v>28</v>
      </c>
      <c r="M3342" t="s">
        <v>28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33</v>
      </c>
      <c r="T3342">
        <v>0</v>
      </c>
      <c r="V3342">
        <v>61</v>
      </c>
      <c r="W3342">
        <v>222</v>
      </c>
    </row>
    <row r="3343" spans="1:23" x14ac:dyDescent="0.25">
      <c r="A3343" t="s">
        <v>158</v>
      </c>
      <c r="C3343" t="s">
        <v>26</v>
      </c>
      <c r="E3343">
        <v>25</v>
      </c>
      <c r="F3343">
        <v>70.573580000000007</v>
      </c>
      <c r="G3343">
        <v>0</v>
      </c>
      <c r="H3343">
        <v>0</v>
      </c>
      <c r="I3343" t="s">
        <v>34</v>
      </c>
      <c r="J3343" t="s">
        <v>28</v>
      </c>
      <c r="K3343" t="s">
        <v>28</v>
      </c>
      <c r="L3343" t="s">
        <v>28</v>
      </c>
      <c r="M3343" t="s">
        <v>28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33</v>
      </c>
      <c r="T3343">
        <v>0</v>
      </c>
      <c r="V3343">
        <v>62</v>
      </c>
      <c r="W3343">
        <v>224</v>
      </c>
    </row>
    <row r="3344" spans="1:23" x14ac:dyDescent="0.25">
      <c r="A3344" t="s">
        <v>158</v>
      </c>
      <c r="C3344" t="s">
        <v>26</v>
      </c>
      <c r="E3344">
        <v>26</v>
      </c>
      <c r="F3344">
        <v>70.573580000000007</v>
      </c>
      <c r="G3344">
        <v>0</v>
      </c>
      <c r="H3344">
        <v>0</v>
      </c>
      <c r="I3344" t="s">
        <v>34</v>
      </c>
      <c r="J3344" t="s">
        <v>28</v>
      </c>
      <c r="K3344" t="s">
        <v>28</v>
      </c>
      <c r="L3344" t="s">
        <v>28</v>
      </c>
      <c r="M3344" t="s">
        <v>28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33</v>
      </c>
      <c r="T3344">
        <v>0</v>
      </c>
      <c r="V3344">
        <v>61</v>
      </c>
      <c r="W3344">
        <v>224</v>
      </c>
    </row>
    <row r="3345" spans="1:23" x14ac:dyDescent="0.25">
      <c r="A3345" t="s">
        <v>158</v>
      </c>
      <c r="C3345" t="s">
        <v>26</v>
      </c>
      <c r="E3345">
        <v>29</v>
      </c>
      <c r="F3345">
        <v>70.573580000000007</v>
      </c>
      <c r="G3345">
        <v>0</v>
      </c>
      <c r="H3345">
        <v>0</v>
      </c>
      <c r="I3345" t="s">
        <v>34</v>
      </c>
      <c r="J3345" t="s">
        <v>28</v>
      </c>
      <c r="K3345" t="s">
        <v>28</v>
      </c>
      <c r="L3345" t="s">
        <v>28</v>
      </c>
      <c r="M3345" t="s">
        <v>28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33</v>
      </c>
      <c r="T3345">
        <v>0</v>
      </c>
      <c r="V3345">
        <v>61</v>
      </c>
      <c r="W3345">
        <v>222</v>
      </c>
    </row>
    <row r="3346" spans="1:23" x14ac:dyDescent="0.25">
      <c r="A3346" t="s">
        <v>158</v>
      </c>
      <c r="C3346" t="s">
        <v>26</v>
      </c>
      <c r="E3346">
        <v>30</v>
      </c>
      <c r="F3346">
        <v>70.573580000000007</v>
      </c>
      <c r="G3346">
        <v>0</v>
      </c>
      <c r="H3346">
        <v>0</v>
      </c>
      <c r="I3346" t="s">
        <v>34</v>
      </c>
      <c r="J3346" t="s">
        <v>28</v>
      </c>
      <c r="K3346" t="s">
        <v>28</v>
      </c>
      <c r="L3346" t="s">
        <v>28</v>
      </c>
      <c r="M3346" t="s">
        <v>28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33</v>
      </c>
      <c r="T3346">
        <v>0</v>
      </c>
      <c r="V3346">
        <v>61</v>
      </c>
      <c r="W3346">
        <v>200</v>
      </c>
    </row>
    <row r="3347" spans="1:23" x14ac:dyDescent="0.25">
      <c r="A3347" t="s">
        <v>158</v>
      </c>
      <c r="C3347" t="s">
        <v>26</v>
      </c>
      <c r="E3347">
        <v>27</v>
      </c>
      <c r="F3347">
        <v>70.573580000000007</v>
      </c>
      <c r="G3347">
        <v>0</v>
      </c>
      <c r="H3347">
        <v>0</v>
      </c>
      <c r="I3347" t="s">
        <v>34</v>
      </c>
      <c r="J3347" t="s">
        <v>28</v>
      </c>
      <c r="K3347" t="s">
        <v>28</v>
      </c>
      <c r="L3347" t="s">
        <v>28</v>
      </c>
      <c r="M3347" t="s">
        <v>28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33</v>
      </c>
      <c r="T3347">
        <v>0</v>
      </c>
    </row>
    <row r="3348" spans="1:23" x14ac:dyDescent="0.25">
      <c r="A3348" t="s">
        <v>749</v>
      </c>
      <c r="C3348" t="s">
        <v>26</v>
      </c>
      <c r="E3348">
        <v>29</v>
      </c>
      <c r="F3348">
        <v>56.97</v>
      </c>
      <c r="G3348">
        <v>0</v>
      </c>
      <c r="H3348">
        <v>0</v>
      </c>
      <c r="I3348" t="s">
        <v>213</v>
      </c>
      <c r="J3348" t="s">
        <v>35</v>
      </c>
      <c r="K3348" t="s">
        <v>28</v>
      </c>
      <c r="L3348" t="s">
        <v>28</v>
      </c>
      <c r="M3348" t="s">
        <v>28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34</v>
      </c>
      <c r="T3348">
        <v>0</v>
      </c>
      <c r="V3348">
        <v>64</v>
      </c>
      <c r="W3348">
        <v>156</v>
      </c>
    </row>
    <row r="3349" spans="1:23" x14ac:dyDescent="0.25">
      <c r="A3349" t="s">
        <v>749</v>
      </c>
      <c r="C3349" t="s">
        <v>26</v>
      </c>
      <c r="E3349">
        <v>29</v>
      </c>
      <c r="F3349">
        <v>56.97</v>
      </c>
      <c r="G3349">
        <v>0</v>
      </c>
      <c r="H3349">
        <v>0</v>
      </c>
      <c r="I3349" t="s">
        <v>213</v>
      </c>
      <c r="J3349" t="s">
        <v>28</v>
      </c>
      <c r="K3349" t="s">
        <v>28</v>
      </c>
      <c r="L3349" t="s">
        <v>28</v>
      </c>
      <c r="M3349" t="s">
        <v>28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34</v>
      </c>
      <c r="T3349">
        <v>0</v>
      </c>
      <c r="V3349">
        <v>63</v>
      </c>
      <c r="W3349">
        <v>158</v>
      </c>
    </row>
    <row r="3350" spans="1:23" x14ac:dyDescent="0.25">
      <c r="A3350" t="s">
        <v>749</v>
      </c>
      <c r="C3350" t="s">
        <v>26</v>
      </c>
      <c r="E3350">
        <v>29</v>
      </c>
      <c r="F3350">
        <v>56.97</v>
      </c>
      <c r="G3350">
        <v>0</v>
      </c>
      <c r="H3350">
        <v>0</v>
      </c>
      <c r="I3350" t="s">
        <v>213</v>
      </c>
      <c r="J3350" t="s">
        <v>28</v>
      </c>
      <c r="K3350" t="s">
        <v>28</v>
      </c>
      <c r="L3350" t="s">
        <v>28</v>
      </c>
      <c r="M3350" t="s">
        <v>28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34</v>
      </c>
      <c r="T3350">
        <v>0</v>
      </c>
      <c r="V3350">
        <v>63</v>
      </c>
      <c r="W3350">
        <v>158</v>
      </c>
    </row>
    <row r="3351" spans="1:23" x14ac:dyDescent="0.25">
      <c r="A3351" t="s">
        <v>749</v>
      </c>
      <c r="C3351" t="s">
        <v>26</v>
      </c>
      <c r="E3351">
        <v>30</v>
      </c>
      <c r="F3351">
        <v>56.97</v>
      </c>
      <c r="G3351">
        <v>0</v>
      </c>
      <c r="H3351">
        <v>0</v>
      </c>
      <c r="I3351" t="s">
        <v>213</v>
      </c>
      <c r="J3351" t="s">
        <v>28</v>
      </c>
      <c r="K3351" t="s">
        <v>28</v>
      </c>
      <c r="L3351" t="s">
        <v>28</v>
      </c>
      <c r="M3351" t="s">
        <v>28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34</v>
      </c>
      <c r="T3351">
        <v>0</v>
      </c>
      <c r="V3351">
        <v>64</v>
      </c>
      <c r="W3351">
        <v>154</v>
      </c>
    </row>
    <row r="3352" spans="1:23" x14ac:dyDescent="0.25">
      <c r="A3352" t="s">
        <v>749</v>
      </c>
      <c r="C3352" t="s">
        <v>26</v>
      </c>
      <c r="E3352">
        <v>30</v>
      </c>
      <c r="F3352">
        <v>56.97</v>
      </c>
      <c r="G3352">
        <v>0</v>
      </c>
      <c r="H3352">
        <v>0</v>
      </c>
      <c r="I3352" t="s">
        <v>213</v>
      </c>
      <c r="J3352" t="s">
        <v>28</v>
      </c>
      <c r="K3352" t="s">
        <v>28</v>
      </c>
      <c r="L3352" t="s">
        <v>28</v>
      </c>
      <c r="M3352" t="s">
        <v>28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34</v>
      </c>
      <c r="T3352">
        <v>0</v>
      </c>
    </row>
    <row r="3353" spans="1:23" x14ac:dyDescent="0.25">
      <c r="A3353" t="s">
        <v>749</v>
      </c>
      <c r="C3353" t="s">
        <v>26</v>
      </c>
      <c r="E3353">
        <v>30</v>
      </c>
      <c r="F3353">
        <v>56.97</v>
      </c>
      <c r="G3353">
        <v>0</v>
      </c>
      <c r="H3353">
        <v>0</v>
      </c>
      <c r="I3353" t="s">
        <v>213</v>
      </c>
      <c r="J3353" t="s">
        <v>28</v>
      </c>
      <c r="K3353" t="s">
        <v>28</v>
      </c>
      <c r="L3353" t="s">
        <v>28</v>
      </c>
      <c r="M3353" t="s">
        <v>28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34</v>
      </c>
      <c r="T3353">
        <v>0</v>
      </c>
    </row>
    <row r="3354" spans="1:23" x14ac:dyDescent="0.25">
      <c r="A3354" t="s">
        <v>357</v>
      </c>
      <c r="C3354" t="s">
        <v>26</v>
      </c>
      <c r="E3354">
        <v>30</v>
      </c>
      <c r="F3354">
        <v>57.697468000000001</v>
      </c>
      <c r="G3354">
        <v>0</v>
      </c>
      <c r="H3354">
        <v>0</v>
      </c>
      <c r="I3354" t="s">
        <v>34</v>
      </c>
      <c r="J3354" t="s">
        <v>28</v>
      </c>
      <c r="K3354" t="s">
        <v>28</v>
      </c>
      <c r="L3354" t="s">
        <v>28</v>
      </c>
      <c r="M3354" t="s">
        <v>28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33</v>
      </c>
      <c r="T3354">
        <v>0</v>
      </c>
      <c r="W3354">
        <v>133</v>
      </c>
    </row>
    <row r="3355" spans="1:23" x14ac:dyDescent="0.25">
      <c r="A3355" t="s">
        <v>357</v>
      </c>
      <c r="C3355" t="s">
        <v>26</v>
      </c>
      <c r="E3355">
        <v>30</v>
      </c>
      <c r="F3355">
        <v>57.697468000000001</v>
      </c>
      <c r="G3355">
        <v>0</v>
      </c>
      <c r="H3355">
        <v>0</v>
      </c>
      <c r="I3355" t="s">
        <v>34</v>
      </c>
      <c r="J3355" t="s">
        <v>28</v>
      </c>
      <c r="K3355" t="s">
        <v>28</v>
      </c>
      <c r="L3355" t="s">
        <v>28</v>
      </c>
      <c r="M3355" t="s">
        <v>28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33</v>
      </c>
      <c r="T3355">
        <v>0</v>
      </c>
      <c r="V3355">
        <v>62</v>
      </c>
      <c r="W3355">
        <v>124</v>
      </c>
    </row>
    <row r="3356" spans="1:23" x14ac:dyDescent="0.25">
      <c r="A3356" t="s">
        <v>357</v>
      </c>
      <c r="C3356" t="s">
        <v>26</v>
      </c>
      <c r="E3356">
        <v>30</v>
      </c>
      <c r="F3356">
        <v>57.697468000000001</v>
      </c>
      <c r="G3356">
        <v>0</v>
      </c>
      <c r="H3356">
        <v>0</v>
      </c>
      <c r="I3356" t="s">
        <v>34</v>
      </c>
      <c r="J3356" t="s">
        <v>28</v>
      </c>
      <c r="K3356" t="s">
        <v>28</v>
      </c>
      <c r="L3356" t="s">
        <v>28</v>
      </c>
      <c r="M3356" t="s">
        <v>28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33</v>
      </c>
      <c r="T3356">
        <v>0</v>
      </c>
      <c r="V3356">
        <v>61</v>
      </c>
      <c r="W3356">
        <v>133</v>
      </c>
    </row>
    <row r="3357" spans="1:23" x14ac:dyDescent="0.25">
      <c r="A3357" t="s">
        <v>357</v>
      </c>
      <c r="C3357" t="s">
        <v>26</v>
      </c>
      <c r="E3357">
        <v>30</v>
      </c>
      <c r="F3357">
        <v>57.697468000000001</v>
      </c>
      <c r="G3357">
        <v>0</v>
      </c>
      <c r="H3357">
        <v>0</v>
      </c>
      <c r="I3357" t="s">
        <v>34</v>
      </c>
      <c r="J3357" t="s">
        <v>28</v>
      </c>
      <c r="K3357" t="s">
        <v>28</v>
      </c>
      <c r="L3357" t="s">
        <v>28</v>
      </c>
      <c r="M3357" t="s">
        <v>28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33</v>
      </c>
      <c r="T3357">
        <v>0</v>
      </c>
      <c r="V3357">
        <v>61</v>
      </c>
      <c r="W3357">
        <v>133</v>
      </c>
    </row>
    <row r="3358" spans="1:23" x14ac:dyDescent="0.25">
      <c r="A3358" t="s">
        <v>357</v>
      </c>
      <c r="C3358" t="s">
        <v>26</v>
      </c>
      <c r="E3358">
        <v>29</v>
      </c>
      <c r="F3358">
        <v>57.697468000000001</v>
      </c>
      <c r="G3358">
        <v>0</v>
      </c>
      <c r="H3358">
        <v>0</v>
      </c>
      <c r="I3358" t="s">
        <v>34</v>
      </c>
      <c r="J3358" t="s">
        <v>28</v>
      </c>
      <c r="K3358" t="s">
        <v>28</v>
      </c>
      <c r="L3358" t="s">
        <v>28</v>
      </c>
      <c r="M3358" t="s">
        <v>28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33</v>
      </c>
      <c r="T3358">
        <v>0</v>
      </c>
      <c r="V3358">
        <v>61</v>
      </c>
      <c r="W3358">
        <v>132</v>
      </c>
    </row>
    <row r="3359" spans="1:23" x14ac:dyDescent="0.25">
      <c r="A3359" t="s">
        <v>357</v>
      </c>
      <c r="C3359" t="s">
        <v>26</v>
      </c>
      <c r="E3359">
        <v>30</v>
      </c>
      <c r="F3359">
        <v>57.697468000000001</v>
      </c>
      <c r="G3359">
        <v>0</v>
      </c>
      <c r="H3359">
        <v>0</v>
      </c>
      <c r="I3359" t="s">
        <v>34</v>
      </c>
      <c r="J3359" t="s">
        <v>28</v>
      </c>
      <c r="K3359" t="s">
        <v>28</v>
      </c>
      <c r="L3359" t="s">
        <v>28</v>
      </c>
      <c r="M3359" t="s">
        <v>28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33</v>
      </c>
      <c r="T3359">
        <v>0</v>
      </c>
      <c r="V3359">
        <v>61</v>
      </c>
      <c r="W3359">
        <v>132</v>
      </c>
    </row>
    <row r="3360" spans="1:23" x14ac:dyDescent="0.25">
      <c r="A3360" t="s">
        <v>357</v>
      </c>
      <c r="C3360" t="s">
        <v>26</v>
      </c>
      <c r="E3360">
        <v>30</v>
      </c>
      <c r="F3360">
        <v>57.697468000000001</v>
      </c>
      <c r="G3360">
        <v>0</v>
      </c>
      <c r="H3360">
        <v>0</v>
      </c>
      <c r="I3360" t="s">
        <v>34</v>
      </c>
      <c r="J3360" t="s">
        <v>28</v>
      </c>
      <c r="K3360" t="s">
        <v>28</v>
      </c>
      <c r="L3360" t="s">
        <v>28</v>
      </c>
      <c r="M3360" t="s">
        <v>28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33</v>
      </c>
      <c r="T3360">
        <v>0</v>
      </c>
      <c r="V3360">
        <v>61</v>
      </c>
      <c r="W3360">
        <v>131</v>
      </c>
    </row>
    <row r="3361" spans="1:23" x14ac:dyDescent="0.25">
      <c r="A3361" t="s">
        <v>650</v>
      </c>
      <c r="C3361" t="s">
        <v>30</v>
      </c>
      <c r="E3361">
        <v>21</v>
      </c>
      <c r="F3361">
        <v>91.655029999999996</v>
      </c>
      <c r="G3361">
        <v>1</v>
      </c>
      <c r="H3361">
        <v>1</v>
      </c>
      <c r="I3361" t="s">
        <v>27</v>
      </c>
      <c r="J3361" t="s">
        <v>356</v>
      </c>
      <c r="K3361" t="s">
        <v>28</v>
      </c>
      <c r="L3361" t="s">
        <v>28</v>
      </c>
      <c r="M3361" t="s">
        <v>28</v>
      </c>
      <c r="N3361">
        <v>1</v>
      </c>
      <c r="O3361">
        <v>1</v>
      </c>
      <c r="P3361">
        <v>1</v>
      </c>
      <c r="Q3361">
        <v>1</v>
      </c>
      <c r="R3361">
        <v>0</v>
      </c>
      <c r="S3361">
        <v>33</v>
      </c>
      <c r="T3361">
        <v>5</v>
      </c>
      <c r="V3361">
        <v>68</v>
      </c>
      <c r="W3361">
        <v>180</v>
      </c>
    </row>
    <row r="3362" spans="1:23" x14ac:dyDescent="0.25">
      <c r="A3362" t="s">
        <v>650</v>
      </c>
      <c r="C3362" t="s">
        <v>30</v>
      </c>
      <c r="E3362">
        <v>18</v>
      </c>
      <c r="F3362">
        <v>91.655029999999996</v>
      </c>
      <c r="G3362">
        <v>2</v>
      </c>
      <c r="H3362">
        <v>2</v>
      </c>
      <c r="I3362" t="s">
        <v>200</v>
      </c>
      <c r="J3362" t="s">
        <v>42</v>
      </c>
      <c r="K3362" t="s">
        <v>28</v>
      </c>
      <c r="L3362" t="s">
        <v>28</v>
      </c>
      <c r="M3362" t="s">
        <v>28</v>
      </c>
      <c r="N3362">
        <v>2</v>
      </c>
      <c r="O3362">
        <v>2</v>
      </c>
      <c r="P3362">
        <v>2</v>
      </c>
      <c r="Q3362">
        <v>2</v>
      </c>
      <c r="R3362">
        <v>3</v>
      </c>
      <c r="S3362">
        <v>33</v>
      </c>
      <c r="T3362">
        <v>13</v>
      </c>
      <c r="V3362">
        <v>67</v>
      </c>
      <c r="W3362">
        <v>186</v>
      </c>
    </row>
    <row r="3363" spans="1:23" x14ac:dyDescent="0.25">
      <c r="A3363" t="s">
        <v>438</v>
      </c>
      <c r="C3363" t="s">
        <v>26</v>
      </c>
      <c r="E3363">
        <v>30</v>
      </c>
      <c r="F3363">
        <v>78.800820000000002</v>
      </c>
      <c r="G3363">
        <v>0</v>
      </c>
      <c r="H3363">
        <v>0</v>
      </c>
      <c r="I3363" t="s">
        <v>34</v>
      </c>
      <c r="J3363" t="s">
        <v>28</v>
      </c>
      <c r="K3363" t="s">
        <v>28</v>
      </c>
      <c r="L3363" t="s">
        <v>28</v>
      </c>
      <c r="M3363" t="s">
        <v>28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33</v>
      </c>
      <c r="T3363">
        <v>0</v>
      </c>
      <c r="W3363">
        <v>152</v>
      </c>
    </row>
    <row r="3364" spans="1:23" x14ac:dyDescent="0.25">
      <c r="A3364" t="s">
        <v>438</v>
      </c>
      <c r="C3364" t="s">
        <v>26</v>
      </c>
      <c r="E3364">
        <v>29</v>
      </c>
      <c r="F3364">
        <v>78.800820000000002</v>
      </c>
      <c r="G3364">
        <v>0</v>
      </c>
      <c r="H3364">
        <v>0</v>
      </c>
      <c r="I3364" t="s">
        <v>34</v>
      </c>
      <c r="J3364" t="s">
        <v>28</v>
      </c>
      <c r="K3364" t="s">
        <v>28</v>
      </c>
      <c r="L3364" t="s">
        <v>28</v>
      </c>
      <c r="M3364" t="s">
        <v>28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33</v>
      </c>
      <c r="T3364">
        <v>0</v>
      </c>
      <c r="W3364">
        <v>154</v>
      </c>
    </row>
    <row r="3365" spans="1:23" x14ac:dyDescent="0.25">
      <c r="A3365" t="s">
        <v>438</v>
      </c>
      <c r="C3365" t="s">
        <v>26</v>
      </c>
      <c r="E3365">
        <v>30</v>
      </c>
      <c r="F3365">
        <v>78.800820000000002</v>
      </c>
      <c r="G3365">
        <v>0</v>
      </c>
      <c r="H3365">
        <v>0</v>
      </c>
      <c r="I3365" t="s">
        <v>34</v>
      </c>
      <c r="J3365" t="s">
        <v>28</v>
      </c>
      <c r="K3365" t="s">
        <v>28</v>
      </c>
      <c r="L3365" t="s">
        <v>28</v>
      </c>
      <c r="M3365" t="s">
        <v>28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33</v>
      </c>
      <c r="T3365">
        <v>0</v>
      </c>
      <c r="W3365">
        <v>150</v>
      </c>
    </row>
    <row r="3366" spans="1:23" x14ac:dyDescent="0.25">
      <c r="A3366" t="s">
        <v>438</v>
      </c>
      <c r="C3366" t="s">
        <v>26</v>
      </c>
      <c r="E3366">
        <v>29</v>
      </c>
      <c r="F3366">
        <v>78.800820000000002</v>
      </c>
      <c r="G3366">
        <v>0</v>
      </c>
      <c r="H3366">
        <v>0</v>
      </c>
      <c r="I3366" t="s">
        <v>34</v>
      </c>
      <c r="J3366" t="s">
        <v>28</v>
      </c>
      <c r="K3366" t="s">
        <v>28</v>
      </c>
      <c r="L3366" t="s">
        <v>28</v>
      </c>
      <c r="M3366" t="s">
        <v>28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33</v>
      </c>
      <c r="T3366">
        <v>0</v>
      </c>
      <c r="W3366">
        <v>156</v>
      </c>
    </row>
    <row r="3367" spans="1:23" x14ac:dyDescent="0.25">
      <c r="A3367" t="s">
        <v>438</v>
      </c>
      <c r="C3367" t="s">
        <v>26</v>
      </c>
      <c r="E3367">
        <v>30</v>
      </c>
      <c r="F3367">
        <v>78.800820000000002</v>
      </c>
      <c r="G3367">
        <v>0</v>
      </c>
      <c r="H3367">
        <v>0</v>
      </c>
      <c r="I3367" t="s">
        <v>34</v>
      </c>
      <c r="J3367" t="s">
        <v>28</v>
      </c>
      <c r="K3367" t="s">
        <v>28</v>
      </c>
      <c r="L3367" t="s">
        <v>28</v>
      </c>
      <c r="M3367" t="s">
        <v>28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33</v>
      </c>
      <c r="T3367">
        <v>0</v>
      </c>
      <c r="W3367">
        <v>152</v>
      </c>
    </row>
    <row r="3368" spans="1:23" x14ac:dyDescent="0.25">
      <c r="A3368" t="s">
        <v>438</v>
      </c>
      <c r="C3368" t="s">
        <v>26</v>
      </c>
      <c r="E3368">
        <v>30</v>
      </c>
      <c r="F3368">
        <v>78.800820000000002</v>
      </c>
      <c r="G3368">
        <v>0</v>
      </c>
      <c r="H3368">
        <v>0</v>
      </c>
      <c r="I3368" t="s">
        <v>34</v>
      </c>
      <c r="J3368" t="s">
        <v>28</v>
      </c>
      <c r="K3368" t="s">
        <v>28</v>
      </c>
      <c r="L3368" t="s">
        <v>28</v>
      </c>
      <c r="M3368" t="s">
        <v>28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33</v>
      </c>
      <c r="T3368">
        <v>0</v>
      </c>
      <c r="W3368">
        <v>156</v>
      </c>
    </row>
    <row r="3369" spans="1:23" x14ac:dyDescent="0.25">
      <c r="A3369" t="s">
        <v>438</v>
      </c>
      <c r="C3369" t="s">
        <v>26</v>
      </c>
      <c r="E3369">
        <v>29</v>
      </c>
      <c r="F3369">
        <v>78.800820000000002</v>
      </c>
      <c r="G3369">
        <v>0</v>
      </c>
      <c r="H3369">
        <v>0</v>
      </c>
      <c r="I3369" t="s">
        <v>34</v>
      </c>
      <c r="J3369" t="s">
        <v>28</v>
      </c>
      <c r="K3369" t="s">
        <v>28</v>
      </c>
      <c r="L3369" t="s">
        <v>28</v>
      </c>
      <c r="M3369" t="s">
        <v>28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33</v>
      </c>
      <c r="T3369">
        <v>0</v>
      </c>
      <c r="V3369">
        <v>65</v>
      </c>
      <c r="W3369">
        <v>160</v>
      </c>
    </row>
    <row r="3370" spans="1:23" x14ac:dyDescent="0.25">
      <c r="A3370" t="s">
        <v>438</v>
      </c>
      <c r="C3370" t="s">
        <v>26</v>
      </c>
      <c r="E3370">
        <v>30</v>
      </c>
      <c r="F3370">
        <v>78.800820000000002</v>
      </c>
      <c r="G3370">
        <v>0</v>
      </c>
      <c r="H3370">
        <v>0</v>
      </c>
      <c r="I3370" t="s">
        <v>34</v>
      </c>
      <c r="J3370" t="s">
        <v>28</v>
      </c>
      <c r="K3370" t="s">
        <v>28</v>
      </c>
      <c r="L3370" t="s">
        <v>28</v>
      </c>
      <c r="M3370" t="s">
        <v>28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33</v>
      </c>
      <c r="T3370">
        <v>0</v>
      </c>
      <c r="V3370">
        <v>65</v>
      </c>
      <c r="W3370">
        <v>168</v>
      </c>
    </row>
    <row r="3371" spans="1:23" x14ac:dyDescent="0.25">
      <c r="A3371" t="s">
        <v>438</v>
      </c>
      <c r="C3371" t="s">
        <v>26</v>
      </c>
      <c r="E3371">
        <v>28</v>
      </c>
      <c r="F3371">
        <v>78.800820000000002</v>
      </c>
      <c r="G3371">
        <v>0</v>
      </c>
      <c r="H3371">
        <v>0</v>
      </c>
      <c r="I3371" t="s">
        <v>34</v>
      </c>
      <c r="J3371" t="s">
        <v>28</v>
      </c>
      <c r="K3371" t="s">
        <v>28</v>
      </c>
      <c r="L3371" t="s">
        <v>28</v>
      </c>
      <c r="M3371" t="s">
        <v>28</v>
      </c>
      <c r="N3371">
        <v>0.5</v>
      </c>
      <c r="O3371">
        <v>0</v>
      </c>
      <c r="P3371">
        <v>0</v>
      </c>
      <c r="Q3371">
        <v>0</v>
      </c>
      <c r="R3371">
        <v>0</v>
      </c>
      <c r="S3371">
        <v>33</v>
      </c>
      <c r="T3371">
        <v>0.5</v>
      </c>
      <c r="V3371">
        <v>64</v>
      </c>
      <c r="W3371">
        <v>166</v>
      </c>
    </row>
    <row r="3372" spans="1:23" x14ac:dyDescent="0.25">
      <c r="A3372" t="s">
        <v>438</v>
      </c>
      <c r="C3372" t="s">
        <v>26</v>
      </c>
      <c r="E3372">
        <v>28</v>
      </c>
      <c r="F3372">
        <v>78.800820000000002</v>
      </c>
      <c r="G3372">
        <v>0.5</v>
      </c>
      <c r="H3372">
        <v>0.5</v>
      </c>
      <c r="I3372" t="s">
        <v>27</v>
      </c>
      <c r="J3372" t="s">
        <v>28</v>
      </c>
      <c r="K3372" t="s">
        <v>28</v>
      </c>
      <c r="L3372" t="s">
        <v>28</v>
      </c>
      <c r="M3372" t="s">
        <v>28</v>
      </c>
      <c r="N3372">
        <v>0.5</v>
      </c>
      <c r="O3372">
        <v>1</v>
      </c>
      <c r="P3372">
        <v>0.5</v>
      </c>
      <c r="Q3372">
        <v>0.5</v>
      </c>
      <c r="R3372">
        <v>1</v>
      </c>
      <c r="S3372">
        <v>33</v>
      </c>
      <c r="T3372">
        <v>4</v>
      </c>
      <c r="V3372">
        <v>64</v>
      </c>
      <c r="W3372">
        <v>159</v>
      </c>
    </row>
    <row r="3373" spans="1:23" x14ac:dyDescent="0.25">
      <c r="A3373" t="s">
        <v>438</v>
      </c>
      <c r="C3373" t="s">
        <v>26</v>
      </c>
      <c r="E3373">
        <v>27</v>
      </c>
      <c r="F3373">
        <v>78.800820000000002</v>
      </c>
      <c r="G3373">
        <v>1</v>
      </c>
      <c r="H3373">
        <v>1</v>
      </c>
      <c r="I3373" t="s">
        <v>27</v>
      </c>
      <c r="J3373" t="s">
        <v>28</v>
      </c>
      <c r="K3373" t="s">
        <v>28</v>
      </c>
      <c r="L3373" t="s">
        <v>28</v>
      </c>
      <c r="M3373" t="s">
        <v>28</v>
      </c>
      <c r="N3373">
        <v>0.5</v>
      </c>
      <c r="O3373">
        <v>0.5</v>
      </c>
      <c r="P3373">
        <v>0.5</v>
      </c>
      <c r="Q3373">
        <v>1</v>
      </c>
      <c r="R3373">
        <v>1</v>
      </c>
      <c r="S3373">
        <v>33</v>
      </c>
      <c r="T3373">
        <v>4.5</v>
      </c>
      <c r="V3373">
        <v>63</v>
      </c>
      <c r="W3373">
        <v>156</v>
      </c>
    </row>
    <row r="3374" spans="1:23" x14ac:dyDescent="0.25">
      <c r="A3374" t="s">
        <v>438</v>
      </c>
      <c r="C3374" t="s">
        <v>26</v>
      </c>
      <c r="E3374">
        <v>27</v>
      </c>
      <c r="F3374">
        <v>78.800820000000002</v>
      </c>
      <c r="G3374">
        <v>1</v>
      </c>
      <c r="H3374">
        <v>1</v>
      </c>
      <c r="I3374" t="s">
        <v>27</v>
      </c>
      <c r="J3374" t="s">
        <v>952</v>
      </c>
      <c r="K3374" t="s">
        <v>28</v>
      </c>
      <c r="L3374" t="s">
        <v>28</v>
      </c>
      <c r="M3374" t="s">
        <v>28</v>
      </c>
      <c r="N3374">
        <v>2</v>
      </c>
      <c r="O3374">
        <v>0.5</v>
      </c>
      <c r="P3374">
        <v>0.5</v>
      </c>
      <c r="Q3374">
        <v>1</v>
      </c>
      <c r="R3374">
        <v>3</v>
      </c>
      <c r="S3374">
        <v>33</v>
      </c>
      <c r="T3374">
        <v>8</v>
      </c>
      <c r="V3374">
        <v>63</v>
      </c>
      <c r="W3374">
        <v>155</v>
      </c>
    </row>
    <row r="3375" spans="1:23" x14ac:dyDescent="0.25">
      <c r="A3375" t="s">
        <v>438</v>
      </c>
      <c r="C3375" t="s">
        <v>26</v>
      </c>
      <c r="E3375">
        <v>22</v>
      </c>
      <c r="F3375">
        <v>78.800820000000002</v>
      </c>
      <c r="G3375">
        <v>2</v>
      </c>
      <c r="H3375">
        <v>2</v>
      </c>
      <c r="I3375" t="s">
        <v>27</v>
      </c>
      <c r="J3375" t="s">
        <v>952</v>
      </c>
      <c r="K3375" t="s">
        <v>28</v>
      </c>
      <c r="L3375" t="s">
        <v>28</v>
      </c>
      <c r="M3375" t="s">
        <v>28</v>
      </c>
      <c r="N3375">
        <v>2</v>
      </c>
      <c r="O3375">
        <v>2</v>
      </c>
      <c r="P3375">
        <v>2</v>
      </c>
      <c r="Q3375">
        <v>1</v>
      </c>
      <c r="R3375">
        <v>3</v>
      </c>
      <c r="S3375">
        <v>33</v>
      </c>
      <c r="T3375">
        <v>12</v>
      </c>
      <c r="V3375">
        <v>65</v>
      </c>
      <c r="W3375">
        <v>141</v>
      </c>
    </row>
    <row r="3376" spans="1:23" x14ac:dyDescent="0.25">
      <c r="A3376" t="s">
        <v>1013</v>
      </c>
      <c r="C3376" t="s">
        <v>26</v>
      </c>
      <c r="E3376">
        <v>29</v>
      </c>
      <c r="F3376">
        <v>69.434629999999999</v>
      </c>
      <c r="G3376">
        <v>0</v>
      </c>
      <c r="H3376">
        <v>0</v>
      </c>
      <c r="I3376" t="s">
        <v>34</v>
      </c>
      <c r="J3376" t="s">
        <v>28</v>
      </c>
      <c r="K3376" t="s">
        <v>28</v>
      </c>
      <c r="L3376" t="s">
        <v>28</v>
      </c>
      <c r="M3376" t="s">
        <v>28</v>
      </c>
      <c r="N3376">
        <v>0</v>
      </c>
      <c r="O3376">
        <v>0</v>
      </c>
      <c r="P3376">
        <v>0</v>
      </c>
      <c r="Q3376">
        <v>0</v>
      </c>
      <c r="R3376">
        <v>0</v>
      </c>
      <c r="T3376">
        <v>0</v>
      </c>
      <c r="V3376">
        <v>62</v>
      </c>
      <c r="W3376">
        <v>219</v>
      </c>
    </row>
    <row r="3377" spans="1:23" x14ac:dyDescent="0.25">
      <c r="A3377" t="s">
        <v>1013</v>
      </c>
      <c r="C3377" t="s">
        <v>26</v>
      </c>
      <c r="E3377">
        <v>30</v>
      </c>
      <c r="F3377">
        <v>69.434629999999999</v>
      </c>
      <c r="G3377">
        <v>0</v>
      </c>
      <c r="H3377">
        <v>0</v>
      </c>
      <c r="I3377" t="s">
        <v>34</v>
      </c>
      <c r="J3377" t="s">
        <v>35</v>
      </c>
      <c r="K3377" t="s">
        <v>28</v>
      </c>
      <c r="L3377" t="s">
        <v>28</v>
      </c>
      <c r="M3377" t="s">
        <v>28</v>
      </c>
      <c r="N3377">
        <v>0</v>
      </c>
      <c r="O3377">
        <v>0</v>
      </c>
      <c r="P3377">
        <v>0</v>
      </c>
      <c r="Q3377">
        <v>0</v>
      </c>
      <c r="R3377">
        <v>0</v>
      </c>
      <c r="T3377">
        <v>0</v>
      </c>
      <c r="V3377">
        <v>61</v>
      </c>
      <c r="W3377">
        <v>193</v>
      </c>
    </row>
    <row r="3378" spans="1:23" x14ac:dyDescent="0.25">
      <c r="A3378" t="s">
        <v>275</v>
      </c>
      <c r="C3378" t="s">
        <v>26</v>
      </c>
      <c r="E3378">
        <v>30</v>
      </c>
      <c r="F3378">
        <v>66.039696000000006</v>
      </c>
      <c r="G3378">
        <v>0</v>
      </c>
      <c r="H3378">
        <v>0</v>
      </c>
      <c r="I3378" t="s">
        <v>34</v>
      </c>
      <c r="J3378" t="s">
        <v>119</v>
      </c>
      <c r="K3378" t="s">
        <v>35</v>
      </c>
      <c r="L3378" t="s">
        <v>28</v>
      </c>
      <c r="M3378" t="s">
        <v>28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23</v>
      </c>
      <c r="T3378">
        <v>0</v>
      </c>
      <c r="V3378">
        <v>63</v>
      </c>
      <c r="W3378">
        <v>200</v>
      </c>
    </row>
    <row r="3379" spans="1:23" x14ac:dyDescent="0.25">
      <c r="A3379" t="s">
        <v>275</v>
      </c>
      <c r="C3379" t="s">
        <v>26</v>
      </c>
      <c r="E3379">
        <v>30</v>
      </c>
      <c r="F3379">
        <v>66.039696000000006</v>
      </c>
      <c r="G3379">
        <v>0</v>
      </c>
      <c r="H3379">
        <v>0</v>
      </c>
      <c r="I3379" t="s">
        <v>34</v>
      </c>
      <c r="J3379" t="s">
        <v>28</v>
      </c>
      <c r="K3379" t="s">
        <v>28</v>
      </c>
      <c r="L3379" t="s">
        <v>28</v>
      </c>
      <c r="M3379" t="s">
        <v>28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23</v>
      </c>
      <c r="T3379">
        <v>0</v>
      </c>
      <c r="V3379">
        <v>63</v>
      </c>
      <c r="W3379">
        <v>194</v>
      </c>
    </row>
    <row r="3380" spans="1:23" x14ac:dyDescent="0.25">
      <c r="A3380" t="s">
        <v>275</v>
      </c>
      <c r="C3380" t="s">
        <v>26</v>
      </c>
      <c r="E3380">
        <v>30</v>
      </c>
      <c r="F3380">
        <v>66.039696000000006</v>
      </c>
      <c r="G3380">
        <v>0</v>
      </c>
      <c r="H3380">
        <v>0</v>
      </c>
      <c r="I3380" t="s">
        <v>34</v>
      </c>
      <c r="J3380" t="s">
        <v>28</v>
      </c>
      <c r="K3380" t="s">
        <v>28</v>
      </c>
      <c r="L3380" t="s">
        <v>28</v>
      </c>
      <c r="M3380" t="s">
        <v>28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23</v>
      </c>
      <c r="T3380">
        <v>0</v>
      </c>
      <c r="V3380">
        <v>64</v>
      </c>
      <c r="W3380">
        <v>198</v>
      </c>
    </row>
    <row r="3381" spans="1:23" x14ac:dyDescent="0.25">
      <c r="A3381" t="s">
        <v>275</v>
      </c>
      <c r="C3381" t="s">
        <v>26</v>
      </c>
      <c r="E3381">
        <v>30</v>
      </c>
      <c r="F3381">
        <v>66.039696000000006</v>
      </c>
      <c r="G3381">
        <v>0</v>
      </c>
      <c r="H3381">
        <v>0</v>
      </c>
      <c r="I3381" t="s">
        <v>34</v>
      </c>
      <c r="J3381" t="s">
        <v>28</v>
      </c>
      <c r="K3381" t="s">
        <v>28</v>
      </c>
      <c r="L3381" t="s">
        <v>28</v>
      </c>
      <c r="M3381" t="s">
        <v>28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23</v>
      </c>
      <c r="T3381">
        <v>0</v>
      </c>
      <c r="V3381">
        <v>63</v>
      </c>
      <c r="W3381">
        <v>185</v>
      </c>
    </row>
    <row r="3382" spans="1:23" x14ac:dyDescent="0.25">
      <c r="A3382" t="s">
        <v>275</v>
      </c>
      <c r="C3382" t="s">
        <v>26</v>
      </c>
      <c r="E3382">
        <v>30</v>
      </c>
      <c r="F3382">
        <v>66.039696000000006</v>
      </c>
      <c r="G3382">
        <v>0</v>
      </c>
      <c r="H3382">
        <v>0</v>
      </c>
      <c r="I3382" t="s">
        <v>34</v>
      </c>
      <c r="J3382" t="s">
        <v>119</v>
      </c>
      <c r="K3382" t="s">
        <v>35</v>
      </c>
      <c r="L3382" t="s">
        <v>28</v>
      </c>
      <c r="M3382" t="s">
        <v>28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23</v>
      </c>
      <c r="T3382">
        <v>0</v>
      </c>
      <c r="V3382">
        <v>63</v>
      </c>
      <c r="W3382">
        <v>184</v>
      </c>
    </row>
    <row r="3383" spans="1:23" x14ac:dyDescent="0.25">
      <c r="A3383" t="s">
        <v>275</v>
      </c>
      <c r="C3383" t="s">
        <v>26</v>
      </c>
      <c r="E3383">
        <v>30</v>
      </c>
      <c r="F3383">
        <v>66.039696000000006</v>
      </c>
      <c r="G3383">
        <v>0</v>
      </c>
      <c r="H3383">
        <v>0</v>
      </c>
      <c r="I3383" t="s">
        <v>34</v>
      </c>
      <c r="J3383" t="s">
        <v>35</v>
      </c>
      <c r="K3383" t="s">
        <v>28</v>
      </c>
      <c r="L3383" t="s">
        <v>28</v>
      </c>
      <c r="M3383" t="s">
        <v>28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23</v>
      </c>
      <c r="T3383">
        <v>0</v>
      </c>
      <c r="V3383">
        <v>63</v>
      </c>
      <c r="W3383">
        <v>182</v>
      </c>
    </row>
    <row r="3384" spans="1:23" x14ac:dyDescent="0.25">
      <c r="A3384" t="s">
        <v>275</v>
      </c>
      <c r="C3384" t="s">
        <v>26</v>
      </c>
      <c r="E3384">
        <v>29</v>
      </c>
      <c r="F3384">
        <v>66.039696000000006</v>
      </c>
      <c r="G3384">
        <v>0</v>
      </c>
      <c r="H3384">
        <v>0</v>
      </c>
      <c r="I3384" t="s">
        <v>34</v>
      </c>
      <c r="J3384" t="s">
        <v>119</v>
      </c>
      <c r="K3384" t="s">
        <v>41</v>
      </c>
      <c r="L3384" t="s">
        <v>28</v>
      </c>
      <c r="M3384" t="s">
        <v>28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23</v>
      </c>
      <c r="T3384">
        <v>0</v>
      </c>
      <c r="V3384">
        <v>63</v>
      </c>
      <c r="W3384">
        <v>257</v>
      </c>
    </row>
    <row r="3385" spans="1:23" x14ac:dyDescent="0.25">
      <c r="A3385" t="s">
        <v>275</v>
      </c>
      <c r="C3385" t="s">
        <v>26</v>
      </c>
      <c r="E3385">
        <v>29</v>
      </c>
      <c r="F3385">
        <v>66.039696000000006</v>
      </c>
      <c r="G3385">
        <v>0</v>
      </c>
      <c r="H3385">
        <v>0</v>
      </c>
      <c r="I3385" t="s">
        <v>34</v>
      </c>
      <c r="J3385" t="s">
        <v>28</v>
      </c>
      <c r="K3385" t="s">
        <v>28</v>
      </c>
      <c r="L3385" t="s">
        <v>28</v>
      </c>
      <c r="M3385" t="s">
        <v>28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23</v>
      </c>
      <c r="T3385">
        <v>0</v>
      </c>
      <c r="V3385">
        <v>64</v>
      </c>
      <c r="W3385">
        <v>169</v>
      </c>
    </row>
    <row r="3386" spans="1:23" x14ac:dyDescent="0.25">
      <c r="A3386" t="s">
        <v>275</v>
      </c>
      <c r="C3386" t="s">
        <v>26</v>
      </c>
      <c r="E3386">
        <v>30</v>
      </c>
      <c r="F3386">
        <v>66.039696000000006</v>
      </c>
      <c r="G3386">
        <v>0</v>
      </c>
      <c r="H3386">
        <v>0</v>
      </c>
      <c r="I3386" t="s">
        <v>34</v>
      </c>
      <c r="J3386" t="s">
        <v>35</v>
      </c>
      <c r="K3386" t="s">
        <v>28</v>
      </c>
      <c r="L3386" t="s">
        <v>28</v>
      </c>
      <c r="M3386" t="s">
        <v>28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23</v>
      </c>
      <c r="T3386">
        <v>0</v>
      </c>
    </row>
    <row r="3387" spans="1:23" x14ac:dyDescent="0.25">
      <c r="A3387" t="s">
        <v>389</v>
      </c>
      <c r="C3387" t="s">
        <v>26</v>
      </c>
      <c r="E3387">
        <v>29</v>
      </c>
      <c r="F3387">
        <v>76.361400000000003</v>
      </c>
      <c r="G3387">
        <v>0.5</v>
      </c>
      <c r="H3387">
        <v>0</v>
      </c>
      <c r="I3387" t="s">
        <v>52</v>
      </c>
      <c r="J3387" t="s">
        <v>41</v>
      </c>
      <c r="K3387" t="s">
        <v>28</v>
      </c>
      <c r="L3387" t="s">
        <v>28</v>
      </c>
      <c r="M3387" t="s">
        <v>28</v>
      </c>
      <c r="N3387">
        <v>0</v>
      </c>
      <c r="O3387">
        <v>0</v>
      </c>
      <c r="P3387">
        <v>0.5</v>
      </c>
      <c r="Q3387">
        <v>0</v>
      </c>
      <c r="R3387">
        <v>0</v>
      </c>
      <c r="S3387">
        <v>23</v>
      </c>
      <c r="T3387">
        <v>0.5</v>
      </c>
      <c r="W3387">
        <v>178</v>
      </c>
    </row>
    <row r="3388" spans="1:23" x14ac:dyDescent="0.25">
      <c r="A3388" t="s">
        <v>389</v>
      </c>
      <c r="C3388" t="s">
        <v>26</v>
      </c>
      <c r="E3388">
        <v>28</v>
      </c>
      <c r="F3388">
        <v>76.361400000000003</v>
      </c>
      <c r="G3388">
        <v>0.5</v>
      </c>
      <c r="H3388">
        <v>0</v>
      </c>
      <c r="I3388" t="s">
        <v>52</v>
      </c>
      <c r="J3388" t="s">
        <v>41</v>
      </c>
      <c r="K3388" t="s">
        <v>28</v>
      </c>
      <c r="L3388" t="s">
        <v>28</v>
      </c>
      <c r="M3388" t="s">
        <v>28</v>
      </c>
      <c r="N3388">
        <v>0</v>
      </c>
      <c r="O3388">
        <v>0</v>
      </c>
      <c r="P3388">
        <v>0.5</v>
      </c>
      <c r="Q3388">
        <v>0</v>
      </c>
      <c r="R3388">
        <v>0</v>
      </c>
      <c r="S3388">
        <v>23</v>
      </c>
      <c r="T3388">
        <v>0.5</v>
      </c>
      <c r="W3388">
        <v>176</v>
      </c>
    </row>
    <row r="3389" spans="1:23" x14ac:dyDescent="0.25">
      <c r="A3389" t="s">
        <v>389</v>
      </c>
      <c r="C3389" t="s">
        <v>26</v>
      </c>
      <c r="E3389">
        <v>28</v>
      </c>
      <c r="F3389">
        <v>76.361400000000003</v>
      </c>
      <c r="G3389">
        <v>0</v>
      </c>
      <c r="H3389">
        <v>0</v>
      </c>
      <c r="I3389" t="s">
        <v>34</v>
      </c>
      <c r="J3389" t="s">
        <v>41</v>
      </c>
      <c r="K3389" t="s">
        <v>28</v>
      </c>
      <c r="L3389" t="s">
        <v>28</v>
      </c>
      <c r="M3389" t="s">
        <v>28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23</v>
      </c>
      <c r="T3389">
        <v>0</v>
      </c>
      <c r="W3389">
        <v>176</v>
      </c>
    </row>
    <row r="3390" spans="1:23" x14ac:dyDescent="0.25">
      <c r="A3390" t="s">
        <v>389</v>
      </c>
      <c r="C3390" t="s">
        <v>26</v>
      </c>
      <c r="E3390">
        <v>23</v>
      </c>
      <c r="F3390">
        <v>76.361400000000003</v>
      </c>
      <c r="G3390">
        <v>0</v>
      </c>
      <c r="H3390">
        <v>0</v>
      </c>
      <c r="I3390" t="s">
        <v>34</v>
      </c>
      <c r="J3390" t="s">
        <v>41</v>
      </c>
      <c r="K3390" t="s">
        <v>28</v>
      </c>
      <c r="L3390" t="s">
        <v>28</v>
      </c>
      <c r="M3390" t="s">
        <v>28</v>
      </c>
      <c r="N3390">
        <v>0</v>
      </c>
      <c r="O3390">
        <v>0</v>
      </c>
      <c r="P3390">
        <v>0</v>
      </c>
      <c r="Q3390">
        <v>0.5</v>
      </c>
      <c r="R3390">
        <v>0</v>
      </c>
      <c r="S3390">
        <v>23</v>
      </c>
      <c r="T3390">
        <v>0.5</v>
      </c>
      <c r="V3390">
        <v>63</v>
      </c>
      <c r="W3390">
        <v>159</v>
      </c>
    </row>
    <row r="3391" spans="1:23" x14ac:dyDescent="0.25">
      <c r="A3391" t="s">
        <v>389</v>
      </c>
      <c r="C3391" t="s">
        <v>26</v>
      </c>
      <c r="E3391">
        <v>29</v>
      </c>
      <c r="F3391">
        <v>76.361400000000003</v>
      </c>
      <c r="G3391">
        <v>0</v>
      </c>
      <c r="H3391">
        <v>0</v>
      </c>
      <c r="I3391" t="s">
        <v>34</v>
      </c>
      <c r="J3391" t="s">
        <v>41</v>
      </c>
      <c r="K3391" t="s">
        <v>28</v>
      </c>
      <c r="L3391" t="s">
        <v>28</v>
      </c>
      <c r="M3391" t="s">
        <v>28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23</v>
      </c>
      <c r="T3391">
        <v>0</v>
      </c>
      <c r="V3391">
        <v>64</v>
      </c>
      <c r="W3391">
        <v>151</v>
      </c>
    </row>
    <row r="3392" spans="1:23" x14ac:dyDescent="0.25">
      <c r="A3392" t="s">
        <v>389</v>
      </c>
      <c r="C3392" t="s">
        <v>26</v>
      </c>
      <c r="E3392">
        <v>24</v>
      </c>
      <c r="F3392">
        <v>76.361400000000003</v>
      </c>
      <c r="G3392">
        <v>0.5</v>
      </c>
      <c r="H3392">
        <v>0</v>
      </c>
      <c r="I3392" t="s">
        <v>52</v>
      </c>
      <c r="J3392" t="s">
        <v>28</v>
      </c>
      <c r="K3392" t="s">
        <v>28</v>
      </c>
      <c r="L3392" t="s">
        <v>28</v>
      </c>
      <c r="M3392" t="s">
        <v>28</v>
      </c>
      <c r="N3392">
        <v>0</v>
      </c>
      <c r="O3392">
        <v>0.5</v>
      </c>
      <c r="P3392">
        <v>0</v>
      </c>
      <c r="Q3392">
        <v>0.5</v>
      </c>
      <c r="R3392">
        <v>0</v>
      </c>
      <c r="S3392">
        <v>23</v>
      </c>
      <c r="T3392">
        <v>1</v>
      </c>
      <c r="V3392">
        <v>62</v>
      </c>
      <c r="W3392">
        <v>138</v>
      </c>
    </row>
    <row r="3393" spans="1:23" x14ac:dyDescent="0.25">
      <c r="A3393" t="s">
        <v>389</v>
      </c>
      <c r="C3393" t="s">
        <v>26</v>
      </c>
      <c r="E3393">
        <v>27</v>
      </c>
      <c r="F3393">
        <v>76.361400000000003</v>
      </c>
      <c r="G3393">
        <v>0</v>
      </c>
      <c r="H3393">
        <v>0</v>
      </c>
      <c r="I3393" t="s">
        <v>34</v>
      </c>
      <c r="J3393" t="s">
        <v>35</v>
      </c>
      <c r="K3393" t="s">
        <v>28</v>
      </c>
      <c r="L3393" t="s">
        <v>28</v>
      </c>
      <c r="M3393" t="s">
        <v>28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23</v>
      </c>
      <c r="T3393">
        <v>0</v>
      </c>
      <c r="V3393">
        <v>63</v>
      </c>
      <c r="W3393">
        <v>114</v>
      </c>
    </row>
    <row r="3394" spans="1:23" x14ac:dyDescent="0.25">
      <c r="A3394" t="s">
        <v>389</v>
      </c>
      <c r="C3394" t="s">
        <v>26</v>
      </c>
      <c r="E3394">
        <v>26</v>
      </c>
      <c r="F3394">
        <v>76.361400000000003</v>
      </c>
      <c r="G3394">
        <v>0.5</v>
      </c>
      <c r="H3394">
        <v>0</v>
      </c>
      <c r="I3394" t="s">
        <v>52</v>
      </c>
      <c r="J3394" t="s">
        <v>41</v>
      </c>
      <c r="K3394" t="s">
        <v>28</v>
      </c>
      <c r="L3394" t="s">
        <v>28</v>
      </c>
      <c r="M3394" t="s">
        <v>28</v>
      </c>
      <c r="N3394">
        <v>0</v>
      </c>
      <c r="O3394">
        <v>0.5</v>
      </c>
      <c r="P3394">
        <v>0.5</v>
      </c>
      <c r="Q3394">
        <v>0.5</v>
      </c>
      <c r="R3394">
        <v>0</v>
      </c>
      <c r="S3394">
        <v>23</v>
      </c>
      <c r="T3394">
        <v>1.5</v>
      </c>
      <c r="V3394">
        <v>63</v>
      </c>
      <c r="W3394">
        <v>109</v>
      </c>
    </row>
    <row r="3395" spans="1:23" x14ac:dyDescent="0.25">
      <c r="A3395" t="s">
        <v>780</v>
      </c>
      <c r="C3395" t="s">
        <v>26</v>
      </c>
      <c r="E3395">
        <v>29</v>
      </c>
      <c r="F3395">
        <v>62.006844000000001</v>
      </c>
      <c r="G3395">
        <v>0</v>
      </c>
      <c r="H3395">
        <v>0</v>
      </c>
      <c r="I3395" t="s">
        <v>34</v>
      </c>
      <c r="J3395" t="s">
        <v>28</v>
      </c>
      <c r="K3395" t="s">
        <v>28</v>
      </c>
      <c r="L3395" t="s">
        <v>28</v>
      </c>
      <c r="M3395" t="s">
        <v>28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34</v>
      </c>
      <c r="T3395">
        <v>0</v>
      </c>
      <c r="V3395">
        <v>63</v>
      </c>
      <c r="W3395">
        <v>173</v>
      </c>
    </row>
    <row r="3396" spans="1:23" x14ac:dyDescent="0.25">
      <c r="A3396" t="s">
        <v>705</v>
      </c>
      <c r="C3396" t="s">
        <v>26</v>
      </c>
      <c r="E3396">
        <v>29</v>
      </c>
      <c r="F3396">
        <v>66.513339999999999</v>
      </c>
      <c r="G3396">
        <v>0.5</v>
      </c>
      <c r="H3396">
        <v>0</v>
      </c>
      <c r="I3396" t="s">
        <v>52</v>
      </c>
      <c r="J3396" t="s">
        <v>28</v>
      </c>
      <c r="K3396" t="s">
        <v>28</v>
      </c>
      <c r="L3396" t="s">
        <v>28</v>
      </c>
      <c r="M3396" t="s">
        <v>28</v>
      </c>
      <c r="N3396">
        <v>0</v>
      </c>
      <c r="O3396">
        <v>0</v>
      </c>
      <c r="P3396">
        <v>0.5</v>
      </c>
      <c r="Q3396">
        <v>0.5</v>
      </c>
      <c r="R3396">
        <v>0</v>
      </c>
      <c r="S3396">
        <v>33</v>
      </c>
      <c r="T3396">
        <v>1</v>
      </c>
      <c r="V3396">
        <v>62</v>
      </c>
      <c r="W3396">
        <v>141</v>
      </c>
    </row>
    <row r="3397" spans="1:23" x14ac:dyDescent="0.25">
      <c r="A3397" t="s">
        <v>705</v>
      </c>
      <c r="C3397" t="s">
        <v>26</v>
      </c>
      <c r="E3397">
        <v>30</v>
      </c>
      <c r="F3397">
        <v>66.513339999999999</v>
      </c>
      <c r="G3397">
        <v>0</v>
      </c>
      <c r="H3397">
        <v>0</v>
      </c>
      <c r="I3397" t="s">
        <v>34</v>
      </c>
      <c r="J3397" t="s">
        <v>35</v>
      </c>
      <c r="K3397" t="s">
        <v>28</v>
      </c>
      <c r="L3397" t="s">
        <v>28</v>
      </c>
      <c r="M3397" t="s">
        <v>28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33</v>
      </c>
      <c r="T3397">
        <v>0</v>
      </c>
      <c r="V3397">
        <v>62</v>
      </c>
      <c r="W3397">
        <v>140</v>
      </c>
    </row>
    <row r="3398" spans="1:23" x14ac:dyDescent="0.25">
      <c r="A3398" t="s">
        <v>705</v>
      </c>
      <c r="C3398" t="s">
        <v>26</v>
      </c>
      <c r="E3398">
        <v>29</v>
      </c>
      <c r="F3398">
        <v>66.513339999999999</v>
      </c>
      <c r="G3398">
        <v>0</v>
      </c>
      <c r="H3398">
        <v>0</v>
      </c>
      <c r="I3398" t="s">
        <v>34</v>
      </c>
      <c r="J3398" t="s">
        <v>28</v>
      </c>
      <c r="K3398" t="s">
        <v>28</v>
      </c>
      <c r="L3398" t="s">
        <v>28</v>
      </c>
      <c r="M3398" t="s">
        <v>28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33</v>
      </c>
      <c r="T3398">
        <v>0</v>
      </c>
      <c r="V3398">
        <v>62</v>
      </c>
      <c r="W3398">
        <v>134</v>
      </c>
    </row>
    <row r="3399" spans="1:23" x14ac:dyDescent="0.25">
      <c r="A3399" t="s">
        <v>705</v>
      </c>
      <c r="C3399" t="s">
        <v>26</v>
      </c>
      <c r="E3399">
        <v>27</v>
      </c>
      <c r="F3399">
        <v>66.513339999999999</v>
      </c>
      <c r="G3399">
        <v>0</v>
      </c>
      <c r="H3399">
        <v>0</v>
      </c>
      <c r="I3399" t="s">
        <v>34</v>
      </c>
      <c r="J3399" t="s">
        <v>28</v>
      </c>
      <c r="K3399" t="s">
        <v>28</v>
      </c>
      <c r="L3399" t="s">
        <v>28</v>
      </c>
      <c r="M3399" t="s">
        <v>28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33</v>
      </c>
      <c r="T3399">
        <v>0</v>
      </c>
      <c r="V3399">
        <v>62</v>
      </c>
      <c r="W3399">
        <v>134</v>
      </c>
    </row>
    <row r="3400" spans="1:23" x14ac:dyDescent="0.25">
      <c r="A3400" t="s">
        <v>705</v>
      </c>
      <c r="C3400" t="s">
        <v>26</v>
      </c>
      <c r="E3400">
        <v>27</v>
      </c>
      <c r="F3400">
        <v>66.513339999999999</v>
      </c>
      <c r="G3400">
        <v>0</v>
      </c>
      <c r="H3400">
        <v>0</v>
      </c>
      <c r="I3400" t="s">
        <v>34</v>
      </c>
      <c r="J3400" t="s">
        <v>28</v>
      </c>
      <c r="K3400" t="s">
        <v>28</v>
      </c>
      <c r="L3400" t="s">
        <v>28</v>
      </c>
      <c r="M3400" t="s">
        <v>28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33</v>
      </c>
      <c r="T3400">
        <v>0</v>
      </c>
    </row>
    <row r="3401" spans="1:23" x14ac:dyDescent="0.25">
      <c r="A3401" t="s">
        <v>678</v>
      </c>
      <c r="C3401" t="s">
        <v>26</v>
      </c>
      <c r="E3401">
        <v>30</v>
      </c>
      <c r="F3401">
        <v>47.400410000000001</v>
      </c>
      <c r="G3401">
        <v>0</v>
      </c>
      <c r="H3401">
        <v>0</v>
      </c>
      <c r="I3401" t="s">
        <v>34</v>
      </c>
      <c r="J3401" t="s">
        <v>41</v>
      </c>
      <c r="K3401" t="s">
        <v>28</v>
      </c>
      <c r="L3401" t="s">
        <v>28</v>
      </c>
      <c r="M3401" t="s">
        <v>28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34</v>
      </c>
      <c r="T3401">
        <v>0</v>
      </c>
      <c r="V3401">
        <v>64</v>
      </c>
      <c r="W3401">
        <v>183</v>
      </c>
    </row>
    <row r="3402" spans="1:23" x14ac:dyDescent="0.25">
      <c r="A3402" t="s">
        <v>678</v>
      </c>
      <c r="C3402" t="s">
        <v>26</v>
      </c>
      <c r="E3402">
        <v>30</v>
      </c>
      <c r="F3402">
        <v>47.400410000000001</v>
      </c>
      <c r="G3402">
        <v>0</v>
      </c>
      <c r="H3402">
        <v>0</v>
      </c>
      <c r="I3402" t="s">
        <v>34</v>
      </c>
      <c r="J3402" t="s">
        <v>28</v>
      </c>
      <c r="K3402" t="s">
        <v>28</v>
      </c>
      <c r="L3402" t="s">
        <v>28</v>
      </c>
      <c r="M3402" t="s">
        <v>28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34</v>
      </c>
      <c r="T3402">
        <v>0</v>
      </c>
      <c r="V3402">
        <v>64</v>
      </c>
      <c r="W3402">
        <v>166</v>
      </c>
    </row>
    <row r="3403" spans="1:23" x14ac:dyDescent="0.25">
      <c r="A3403" t="s">
        <v>678</v>
      </c>
      <c r="C3403" t="s">
        <v>26</v>
      </c>
      <c r="E3403">
        <v>30</v>
      </c>
      <c r="F3403">
        <v>47.400410000000001</v>
      </c>
      <c r="G3403">
        <v>0</v>
      </c>
      <c r="H3403">
        <v>0</v>
      </c>
      <c r="I3403" t="s">
        <v>34</v>
      </c>
      <c r="J3403" t="s">
        <v>35</v>
      </c>
      <c r="K3403" t="s">
        <v>28</v>
      </c>
      <c r="L3403" t="s">
        <v>28</v>
      </c>
      <c r="M3403" t="s">
        <v>28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34</v>
      </c>
      <c r="T3403">
        <v>0</v>
      </c>
    </row>
    <row r="3404" spans="1:23" x14ac:dyDescent="0.25">
      <c r="A3404" t="s">
        <v>678</v>
      </c>
      <c r="C3404" t="s">
        <v>26</v>
      </c>
      <c r="E3404">
        <v>28</v>
      </c>
      <c r="F3404">
        <v>47.400410000000001</v>
      </c>
      <c r="G3404">
        <v>0</v>
      </c>
      <c r="H3404">
        <v>0</v>
      </c>
      <c r="I3404" t="s">
        <v>34</v>
      </c>
      <c r="J3404" t="s">
        <v>42</v>
      </c>
      <c r="K3404" t="s">
        <v>28</v>
      </c>
      <c r="L3404" t="s">
        <v>28</v>
      </c>
      <c r="M3404" t="s">
        <v>28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34</v>
      </c>
      <c r="T3404">
        <v>0</v>
      </c>
      <c r="V3404">
        <v>64</v>
      </c>
      <c r="W3404">
        <v>189</v>
      </c>
    </row>
    <row r="3405" spans="1:23" x14ac:dyDescent="0.25">
      <c r="A3405" t="s">
        <v>294</v>
      </c>
      <c r="C3405" t="s">
        <v>30</v>
      </c>
      <c r="E3405">
        <v>28</v>
      </c>
      <c r="F3405">
        <v>70.850104999999999</v>
      </c>
      <c r="G3405">
        <v>0</v>
      </c>
      <c r="H3405">
        <v>0</v>
      </c>
      <c r="I3405" t="s">
        <v>34</v>
      </c>
      <c r="J3405" t="s">
        <v>386</v>
      </c>
      <c r="K3405" t="s">
        <v>28</v>
      </c>
      <c r="L3405" t="s">
        <v>28</v>
      </c>
      <c r="M3405" t="s">
        <v>28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33</v>
      </c>
      <c r="T3405">
        <v>0</v>
      </c>
      <c r="W3405">
        <v>164</v>
      </c>
    </row>
    <row r="3406" spans="1:23" x14ac:dyDescent="0.25">
      <c r="A3406" t="s">
        <v>294</v>
      </c>
      <c r="C3406" t="s">
        <v>30</v>
      </c>
      <c r="E3406">
        <v>29</v>
      </c>
      <c r="F3406">
        <v>70.850104999999999</v>
      </c>
      <c r="G3406">
        <v>0</v>
      </c>
      <c r="H3406">
        <v>0</v>
      </c>
      <c r="I3406" t="s">
        <v>34</v>
      </c>
      <c r="J3406" t="s">
        <v>28</v>
      </c>
      <c r="K3406" t="s">
        <v>28</v>
      </c>
      <c r="L3406" t="s">
        <v>28</v>
      </c>
      <c r="M3406" t="s">
        <v>28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33</v>
      </c>
      <c r="T3406">
        <v>0</v>
      </c>
      <c r="W3406">
        <v>161</v>
      </c>
    </row>
    <row r="3407" spans="1:23" x14ac:dyDescent="0.25">
      <c r="A3407" t="s">
        <v>294</v>
      </c>
      <c r="C3407" t="s">
        <v>30</v>
      </c>
      <c r="E3407">
        <v>30</v>
      </c>
      <c r="F3407">
        <v>70.850104999999999</v>
      </c>
      <c r="G3407">
        <v>0</v>
      </c>
      <c r="H3407">
        <v>0</v>
      </c>
      <c r="I3407" t="s">
        <v>34</v>
      </c>
      <c r="J3407" t="s">
        <v>38</v>
      </c>
      <c r="K3407" t="s">
        <v>28</v>
      </c>
      <c r="L3407" t="s">
        <v>28</v>
      </c>
      <c r="M3407" t="s">
        <v>28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33</v>
      </c>
      <c r="T3407">
        <v>0</v>
      </c>
      <c r="W3407">
        <v>165</v>
      </c>
    </row>
    <row r="3408" spans="1:23" x14ac:dyDescent="0.25">
      <c r="A3408" t="s">
        <v>294</v>
      </c>
      <c r="C3408" t="s">
        <v>30</v>
      </c>
      <c r="E3408">
        <v>29</v>
      </c>
      <c r="F3408">
        <v>70.850104999999999</v>
      </c>
      <c r="G3408">
        <v>0</v>
      </c>
      <c r="H3408">
        <v>0</v>
      </c>
      <c r="I3408" t="s">
        <v>34</v>
      </c>
      <c r="J3408" t="s">
        <v>35</v>
      </c>
      <c r="K3408" t="s">
        <v>28</v>
      </c>
      <c r="L3408" t="s">
        <v>28</v>
      </c>
      <c r="M3408" t="s">
        <v>28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33</v>
      </c>
      <c r="T3408">
        <v>0</v>
      </c>
      <c r="W3408">
        <v>161</v>
      </c>
    </row>
    <row r="3409" spans="1:23" x14ac:dyDescent="0.25">
      <c r="A3409" t="s">
        <v>294</v>
      </c>
      <c r="C3409" t="s">
        <v>30</v>
      </c>
      <c r="E3409">
        <v>30</v>
      </c>
      <c r="F3409">
        <v>70.850104999999999</v>
      </c>
      <c r="G3409">
        <v>0</v>
      </c>
      <c r="H3409">
        <v>0</v>
      </c>
      <c r="I3409" t="s">
        <v>34</v>
      </c>
      <c r="J3409" t="s">
        <v>119</v>
      </c>
      <c r="K3409" t="s">
        <v>41</v>
      </c>
      <c r="L3409" t="s">
        <v>28</v>
      </c>
      <c r="M3409" t="s">
        <v>28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33</v>
      </c>
      <c r="T3409">
        <v>0</v>
      </c>
      <c r="W3409">
        <v>163</v>
      </c>
    </row>
    <row r="3410" spans="1:23" x14ac:dyDescent="0.25">
      <c r="A3410" t="s">
        <v>294</v>
      </c>
      <c r="C3410" t="s">
        <v>30</v>
      </c>
      <c r="E3410">
        <v>30</v>
      </c>
      <c r="F3410">
        <v>70.850104999999999</v>
      </c>
      <c r="G3410">
        <v>0.5</v>
      </c>
      <c r="H3410">
        <v>0</v>
      </c>
      <c r="I3410" t="s">
        <v>75</v>
      </c>
      <c r="J3410" t="s">
        <v>28</v>
      </c>
      <c r="K3410" t="s">
        <v>28</v>
      </c>
      <c r="L3410" t="s">
        <v>28</v>
      </c>
      <c r="M3410" t="s">
        <v>28</v>
      </c>
      <c r="N3410">
        <v>0</v>
      </c>
      <c r="O3410">
        <v>0</v>
      </c>
      <c r="P3410">
        <v>0.5</v>
      </c>
      <c r="Q3410">
        <v>0</v>
      </c>
      <c r="R3410">
        <v>0</v>
      </c>
      <c r="S3410">
        <v>33</v>
      </c>
      <c r="T3410">
        <v>0.5</v>
      </c>
      <c r="W3410">
        <v>167</v>
      </c>
    </row>
    <row r="3411" spans="1:23" x14ac:dyDescent="0.25">
      <c r="A3411" t="s">
        <v>294</v>
      </c>
      <c r="C3411" t="s">
        <v>30</v>
      </c>
      <c r="E3411">
        <v>30</v>
      </c>
      <c r="F3411">
        <v>70.850104999999999</v>
      </c>
      <c r="G3411">
        <v>0</v>
      </c>
      <c r="H3411">
        <v>0</v>
      </c>
      <c r="I3411" t="s">
        <v>34</v>
      </c>
      <c r="J3411" t="s">
        <v>41</v>
      </c>
      <c r="K3411" t="s">
        <v>28</v>
      </c>
      <c r="L3411" t="s">
        <v>28</v>
      </c>
      <c r="M3411" t="s">
        <v>28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33</v>
      </c>
      <c r="T3411">
        <v>0</v>
      </c>
      <c r="W3411">
        <v>171</v>
      </c>
    </row>
    <row r="3412" spans="1:23" x14ac:dyDescent="0.25">
      <c r="A3412" t="s">
        <v>294</v>
      </c>
      <c r="C3412" t="s">
        <v>30</v>
      </c>
      <c r="E3412">
        <v>30</v>
      </c>
      <c r="F3412">
        <v>70.850104999999999</v>
      </c>
      <c r="G3412">
        <v>0</v>
      </c>
      <c r="H3412">
        <v>0</v>
      </c>
      <c r="I3412" t="s">
        <v>34</v>
      </c>
      <c r="J3412" t="s">
        <v>28</v>
      </c>
      <c r="K3412" t="s">
        <v>28</v>
      </c>
      <c r="L3412" t="s">
        <v>28</v>
      </c>
      <c r="M3412" t="s">
        <v>28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33</v>
      </c>
      <c r="T3412">
        <v>0</v>
      </c>
      <c r="W3412">
        <v>174</v>
      </c>
    </row>
    <row r="3413" spans="1:23" x14ac:dyDescent="0.25">
      <c r="A3413" t="s">
        <v>294</v>
      </c>
      <c r="C3413" t="s">
        <v>30</v>
      </c>
      <c r="E3413">
        <v>29</v>
      </c>
      <c r="F3413">
        <v>70.850104999999999</v>
      </c>
      <c r="G3413">
        <v>0.5</v>
      </c>
      <c r="H3413">
        <v>0</v>
      </c>
      <c r="I3413" t="s">
        <v>75</v>
      </c>
      <c r="J3413" t="s">
        <v>41</v>
      </c>
      <c r="K3413" t="s">
        <v>28</v>
      </c>
      <c r="L3413" t="s">
        <v>28</v>
      </c>
      <c r="M3413" t="s">
        <v>28</v>
      </c>
      <c r="N3413">
        <v>0</v>
      </c>
      <c r="O3413">
        <v>0</v>
      </c>
      <c r="P3413">
        <v>0.5</v>
      </c>
      <c r="Q3413">
        <v>0.5</v>
      </c>
      <c r="R3413">
        <v>0</v>
      </c>
      <c r="S3413">
        <v>33</v>
      </c>
      <c r="T3413">
        <v>1</v>
      </c>
      <c r="V3413">
        <v>70</v>
      </c>
      <c r="W3413">
        <v>177</v>
      </c>
    </row>
    <row r="3414" spans="1:23" x14ac:dyDescent="0.25">
      <c r="A3414" t="s">
        <v>294</v>
      </c>
      <c r="C3414" t="s">
        <v>30</v>
      </c>
      <c r="E3414">
        <v>30</v>
      </c>
      <c r="F3414">
        <v>70.850104999999999</v>
      </c>
      <c r="G3414">
        <v>0.5</v>
      </c>
      <c r="H3414">
        <v>0</v>
      </c>
      <c r="I3414" t="s">
        <v>953</v>
      </c>
      <c r="J3414" t="s">
        <v>41</v>
      </c>
      <c r="K3414" t="s">
        <v>28</v>
      </c>
      <c r="L3414" t="s">
        <v>28</v>
      </c>
      <c r="M3414" t="s">
        <v>28</v>
      </c>
      <c r="N3414">
        <v>0.5</v>
      </c>
      <c r="O3414">
        <v>0</v>
      </c>
      <c r="P3414">
        <v>0.5</v>
      </c>
      <c r="Q3414">
        <v>0.5</v>
      </c>
      <c r="R3414">
        <v>0</v>
      </c>
      <c r="S3414">
        <v>33</v>
      </c>
      <c r="T3414">
        <v>1.5</v>
      </c>
      <c r="V3414">
        <v>70</v>
      </c>
      <c r="W3414">
        <v>176</v>
      </c>
    </row>
    <row r="3415" spans="1:23" x14ac:dyDescent="0.25">
      <c r="A3415" t="s">
        <v>294</v>
      </c>
      <c r="C3415" t="s">
        <v>30</v>
      </c>
      <c r="E3415">
        <v>29</v>
      </c>
      <c r="F3415">
        <v>70.850104999999999</v>
      </c>
      <c r="G3415">
        <v>0</v>
      </c>
      <c r="H3415">
        <v>0</v>
      </c>
      <c r="I3415" t="s">
        <v>34</v>
      </c>
      <c r="J3415" t="s">
        <v>41</v>
      </c>
      <c r="K3415" t="s">
        <v>28</v>
      </c>
      <c r="L3415" t="s">
        <v>28</v>
      </c>
      <c r="M3415" t="s">
        <v>28</v>
      </c>
      <c r="N3415">
        <v>0</v>
      </c>
      <c r="O3415">
        <v>0</v>
      </c>
      <c r="P3415">
        <v>0</v>
      </c>
      <c r="Q3415">
        <v>0.5</v>
      </c>
      <c r="R3415">
        <v>0</v>
      </c>
      <c r="S3415">
        <v>33</v>
      </c>
      <c r="T3415">
        <v>0.5</v>
      </c>
      <c r="V3415">
        <v>70</v>
      </c>
      <c r="W3415">
        <v>178</v>
      </c>
    </row>
    <row r="3416" spans="1:23" x14ac:dyDescent="0.25">
      <c r="A3416" t="s">
        <v>294</v>
      </c>
      <c r="C3416" t="s">
        <v>30</v>
      </c>
      <c r="E3416">
        <v>29</v>
      </c>
      <c r="F3416">
        <v>70.850104999999999</v>
      </c>
      <c r="G3416">
        <v>0.5</v>
      </c>
      <c r="H3416">
        <v>0</v>
      </c>
      <c r="I3416" t="s">
        <v>52</v>
      </c>
      <c r="J3416" t="s">
        <v>28</v>
      </c>
      <c r="K3416" t="s">
        <v>28</v>
      </c>
      <c r="L3416" t="s">
        <v>28</v>
      </c>
      <c r="M3416" t="s">
        <v>28</v>
      </c>
      <c r="N3416">
        <v>0</v>
      </c>
      <c r="O3416">
        <v>0</v>
      </c>
      <c r="P3416">
        <v>0.5</v>
      </c>
      <c r="Q3416">
        <v>0</v>
      </c>
      <c r="R3416">
        <v>0</v>
      </c>
      <c r="S3416">
        <v>33</v>
      </c>
      <c r="T3416">
        <v>0.5</v>
      </c>
      <c r="V3416">
        <v>69</v>
      </c>
      <c r="W3416">
        <v>174</v>
      </c>
    </row>
    <row r="3417" spans="1:23" x14ac:dyDescent="0.25">
      <c r="A3417" t="s">
        <v>294</v>
      </c>
      <c r="C3417" t="s">
        <v>30</v>
      </c>
      <c r="E3417">
        <v>28</v>
      </c>
      <c r="F3417">
        <v>70.850104999999999</v>
      </c>
      <c r="G3417">
        <v>0.5</v>
      </c>
      <c r="H3417">
        <v>0.5</v>
      </c>
      <c r="I3417" t="s">
        <v>52</v>
      </c>
      <c r="J3417" t="s">
        <v>41</v>
      </c>
      <c r="K3417" t="s">
        <v>28</v>
      </c>
      <c r="L3417" t="s">
        <v>28</v>
      </c>
      <c r="M3417" t="s">
        <v>28</v>
      </c>
      <c r="N3417">
        <v>0.5</v>
      </c>
      <c r="O3417">
        <v>0</v>
      </c>
      <c r="P3417">
        <v>0.5</v>
      </c>
      <c r="Q3417">
        <v>0.5</v>
      </c>
      <c r="R3417">
        <v>0</v>
      </c>
      <c r="S3417">
        <v>33</v>
      </c>
      <c r="T3417">
        <v>2</v>
      </c>
      <c r="V3417">
        <v>69</v>
      </c>
      <c r="W3417">
        <v>163</v>
      </c>
    </row>
    <row r="3418" spans="1:23" x14ac:dyDescent="0.25">
      <c r="A3418" t="s">
        <v>577</v>
      </c>
      <c r="C3418" t="s">
        <v>30</v>
      </c>
      <c r="E3418">
        <v>29</v>
      </c>
      <c r="F3418">
        <v>71.668719999999993</v>
      </c>
      <c r="G3418">
        <v>0</v>
      </c>
      <c r="H3418">
        <v>0</v>
      </c>
      <c r="I3418" t="s">
        <v>34</v>
      </c>
      <c r="J3418" t="s">
        <v>35</v>
      </c>
      <c r="K3418" t="s">
        <v>28</v>
      </c>
      <c r="L3418" t="s">
        <v>28</v>
      </c>
      <c r="M3418" t="s">
        <v>28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34</v>
      </c>
      <c r="T3418">
        <v>0</v>
      </c>
      <c r="V3418">
        <v>68</v>
      </c>
      <c r="W3418">
        <v>175</v>
      </c>
    </row>
    <row r="3419" spans="1:23" x14ac:dyDescent="0.25">
      <c r="A3419" t="s">
        <v>577</v>
      </c>
      <c r="C3419" t="s">
        <v>30</v>
      </c>
      <c r="E3419">
        <v>28</v>
      </c>
      <c r="F3419">
        <v>71.668719999999993</v>
      </c>
      <c r="G3419">
        <v>0</v>
      </c>
      <c r="H3419">
        <v>0</v>
      </c>
      <c r="I3419" t="s">
        <v>34</v>
      </c>
      <c r="J3419" t="s">
        <v>35</v>
      </c>
      <c r="K3419" t="s">
        <v>28</v>
      </c>
      <c r="L3419" t="s">
        <v>28</v>
      </c>
      <c r="M3419" t="s">
        <v>28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34</v>
      </c>
      <c r="T3419">
        <v>0</v>
      </c>
      <c r="V3419">
        <v>68</v>
      </c>
      <c r="W3419">
        <v>174</v>
      </c>
    </row>
    <row r="3420" spans="1:23" x14ac:dyDescent="0.25">
      <c r="A3420" t="s">
        <v>577</v>
      </c>
      <c r="C3420" t="s">
        <v>30</v>
      </c>
      <c r="E3420">
        <v>30</v>
      </c>
      <c r="F3420">
        <v>71.668719999999993</v>
      </c>
      <c r="G3420">
        <v>0</v>
      </c>
      <c r="H3420">
        <v>0</v>
      </c>
      <c r="I3420" t="s">
        <v>34</v>
      </c>
      <c r="J3420" t="s">
        <v>35</v>
      </c>
      <c r="K3420" t="s">
        <v>116</v>
      </c>
      <c r="L3420" t="s">
        <v>28</v>
      </c>
      <c r="M3420" t="s">
        <v>28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34</v>
      </c>
      <c r="T3420">
        <v>0</v>
      </c>
      <c r="V3420">
        <v>67</v>
      </c>
      <c r="W3420">
        <v>176</v>
      </c>
    </row>
    <row r="3421" spans="1:23" x14ac:dyDescent="0.25">
      <c r="A3421" t="s">
        <v>577</v>
      </c>
      <c r="C3421" t="s">
        <v>30</v>
      </c>
      <c r="E3421">
        <v>23</v>
      </c>
      <c r="F3421">
        <v>71.668719999999993</v>
      </c>
      <c r="G3421">
        <v>0.5</v>
      </c>
      <c r="H3421">
        <v>0</v>
      </c>
      <c r="I3421" t="s">
        <v>52</v>
      </c>
      <c r="J3421" t="s">
        <v>41</v>
      </c>
      <c r="K3421" t="s">
        <v>116</v>
      </c>
      <c r="L3421" t="s">
        <v>38</v>
      </c>
      <c r="M3421" t="s">
        <v>42</v>
      </c>
      <c r="N3421">
        <v>0.5</v>
      </c>
      <c r="O3421">
        <v>0.5</v>
      </c>
      <c r="P3421">
        <v>0</v>
      </c>
      <c r="Q3421">
        <v>0.5</v>
      </c>
      <c r="R3421">
        <v>0</v>
      </c>
      <c r="S3421">
        <v>34</v>
      </c>
      <c r="T3421">
        <v>1.5</v>
      </c>
    </row>
    <row r="3422" spans="1:23" x14ac:dyDescent="0.25">
      <c r="A3422" t="s">
        <v>263</v>
      </c>
      <c r="C3422" t="s">
        <v>30</v>
      </c>
      <c r="E3422">
        <v>30</v>
      </c>
      <c r="F3422">
        <v>67.392200000000003</v>
      </c>
      <c r="G3422">
        <v>0</v>
      </c>
      <c r="H3422">
        <v>0</v>
      </c>
      <c r="I3422" t="s">
        <v>34</v>
      </c>
      <c r="J3422" t="s">
        <v>28</v>
      </c>
      <c r="K3422" t="s">
        <v>28</v>
      </c>
      <c r="L3422" t="s">
        <v>28</v>
      </c>
      <c r="M3422" t="s">
        <v>28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34</v>
      </c>
      <c r="T3422">
        <v>0</v>
      </c>
      <c r="V3422">
        <v>73</v>
      </c>
      <c r="W3422">
        <v>181</v>
      </c>
    </row>
    <row r="3423" spans="1:23" x14ac:dyDescent="0.25">
      <c r="A3423" t="s">
        <v>263</v>
      </c>
      <c r="C3423" t="s">
        <v>30</v>
      </c>
      <c r="E3423">
        <v>27</v>
      </c>
      <c r="F3423">
        <v>67.392200000000003</v>
      </c>
      <c r="G3423">
        <v>0</v>
      </c>
      <c r="H3423">
        <v>0</v>
      </c>
      <c r="I3423" t="s">
        <v>34</v>
      </c>
      <c r="J3423" t="s">
        <v>28</v>
      </c>
      <c r="K3423" t="s">
        <v>28</v>
      </c>
      <c r="L3423" t="s">
        <v>28</v>
      </c>
      <c r="M3423" t="s">
        <v>28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34</v>
      </c>
      <c r="T3423">
        <v>0</v>
      </c>
      <c r="V3423">
        <v>73</v>
      </c>
      <c r="W3423">
        <v>176</v>
      </c>
    </row>
    <row r="3424" spans="1:23" x14ac:dyDescent="0.25">
      <c r="A3424" t="s">
        <v>263</v>
      </c>
      <c r="C3424" t="s">
        <v>30</v>
      </c>
      <c r="E3424">
        <v>29</v>
      </c>
      <c r="F3424">
        <v>67.392200000000003</v>
      </c>
      <c r="G3424">
        <v>0</v>
      </c>
      <c r="H3424">
        <v>0</v>
      </c>
      <c r="I3424" t="s">
        <v>34</v>
      </c>
      <c r="J3424" t="s">
        <v>28</v>
      </c>
      <c r="K3424" t="s">
        <v>28</v>
      </c>
      <c r="L3424" t="s">
        <v>28</v>
      </c>
      <c r="M3424" t="s">
        <v>28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34</v>
      </c>
      <c r="T3424">
        <v>0</v>
      </c>
      <c r="V3424">
        <v>73</v>
      </c>
      <c r="W3424">
        <v>169</v>
      </c>
    </row>
    <row r="3425" spans="1:23" x14ac:dyDescent="0.25">
      <c r="A3425" t="s">
        <v>263</v>
      </c>
      <c r="C3425" t="s">
        <v>30</v>
      </c>
      <c r="E3425">
        <v>28</v>
      </c>
      <c r="F3425">
        <v>67.392200000000003</v>
      </c>
      <c r="G3425">
        <v>0</v>
      </c>
      <c r="H3425">
        <v>0</v>
      </c>
      <c r="I3425" t="s">
        <v>34</v>
      </c>
      <c r="J3425" t="s">
        <v>28</v>
      </c>
      <c r="K3425" t="s">
        <v>28</v>
      </c>
      <c r="L3425" t="s">
        <v>28</v>
      </c>
      <c r="M3425" t="s">
        <v>28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34</v>
      </c>
      <c r="T3425">
        <v>0</v>
      </c>
      <c r="V3425">
        <v>73</v>
      </c>
      <c r="W3425">
        <v>173</v>
      </c>
    </row>
    <row r="3426" spans="1:23" x14ac:dyDescent="0.25">
      <c r="A3426" t="s">
        <v>263</v>
      </c>
      <c r="C3426" t="s">
        <v>30</v>
      </c>
      <c r="E3426">
        <v>30</v>
      </c>
      <c r="F3426">
        <v>67.392200000000003</v>
      </c>
      <c r="G3426">
        <v>0</v>
      </c>
      <c r="H3426">
        <v>0</v>
      </c>
      <c r="I3426" t="s">
        <v>34</v>
      </c>
      <c r="J3426" t="s">
        <v>28</v>
      </c>
      <c r="K3426" t="s">
        <v>28</v>
      </c>
      <c r="L3426" t="s">
        <v>28</v>
      </c>
      <c r="M3426" t="s">
        <v>28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34</v>
      </c>
      <c r="T3426">
        <v>0</v>
      </c>
      <c r="V3426">
        <v>72</v>
      </c>
      <c r="W3426">
        <v>173</v>
      </c>
    </row>
    <row r="3427" spans="1:23" x14ac:dyDescent="0.25">
      <c r="A3427" t="s">
        <v>263</v>
      </c>
      <c r="C3427" t="s">
        <v>30</v>
      </c>
      <c r="E3427">
        <v>30</v>
      </c>
      <c r="F3427">
        <v>67.392200000000003</v>
      </c>
      <c r="G3427">
        <v>0</v>
      </c>
      <c r="H3427">
        <v>0</v>
      </c>
      <c r="I3427" t="s">
        <v>34</v>
      </c>
      <c r="J3427" t="s">
        <v>28</v>
      </c>
      <c r="K3427" t="s">
        <v>28</v>
      </c>
      <c r="L3427" t="s">
        <v>28</v>
      </c>
      <c r="M3427" t="s">
        <v>28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34</v>
      </c>
      <c r="T3427">
        <v>0</v>
      </c>
      <c r="V3427">
        <v>73</v>
      </c>
      <c r="W3427">
        <v>174</v>
      </c>
    </row>
    <row r="3428" spans="1:23" x14ac:dyDescent="0.25">
      <c r="A3428" t="s">
        <v>263</v>
      </c>
      <c r="C3428" t="s">
        <v>30</v>
      </c>
      <c r="E3428">
        <v>29</v>
      </c>
      <c r="F3428">
        <v>67.392200000000003</v>
      </c>
      <c r="G3428">
        <v>0</v>
      </c>
      <c r="H3428">
        <v>0</v>
      </c>
      <c r="I3428" t="s">
        <v>34</v>
      </c>
      <c r="J3428" t="s">
        <v>28</v>
      </c>
      <c r="K3428" t="s">
        <v>28</v>
      </c>
      <c r="L3428" t="s">
        <v>28</v>
      </c>
      <c r="M3428" t="s">
        <v>28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34</v>
      </c>
      <c r="T3428">
        <v>0</v>
      </c>
      <c r="V3428">
        <v>73</v>
      </c>
      <c r="W3428">
        <v>171</v>
      </c>
    </row>
    <row r="3429" spans="1:23" x14ac:dyDescent="0.25">
      <c r="A3429" t="s">
        <v>263</v>
      </c>
      <c r="C3429" t="s">
        <v>30</v>
      </c>
      <c r="E3429">
        <v>30</v>
      </c>
      <c r="F3429">
        <v>67.392200000000003</v>
      </c>
      <c r="G3429">
        <v>0</v>
      </c>
      <c r="H3429">
        <v>0</v>
      </c>
      <c r="I3429" t="s">
        <v>34</v>
      </c>
      <c r="J3429" t="s">
        <v>28</v>
      </c>
      <c r="K3429" t="s">
        <v>28</v>
      </c>
      <c r="L3429" t="s">
        <v>28</v>
      </c>
      <c r="M3429" t="s">
        <v>28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34</v>
      </c>
      <c r="T3429">
        <v>0</v>
      </c>
      <c r="V3429">
        <v>73</v>
      </c>
      <c r="W3429">
        <v>170</v>
      </c>
    </row>
    <row r="3430" spans="1:23" x14ac:dyDescent="0.25">
      <c r="A3430" t="s">
        <v>263</v>
      </c>
      <c r="C3430" t="s">
        <v>30</v>
      </c>
      <c r="E3430">
        <v>26</v>
      </c>
      <c r="F3430">
        <v>67.392200000000003</v>
      </c>
      <c r="G3430">
        <v>0</v>
      </c>
      <c r="H3430">
        <v>0</v>
      </c>
      <c r="I3430" t="s">
        <v>34</v>
      </c>
      <c r="J3430" t="s">
        <v>28</v>
      </c>
      <c r="K3430" t="s">
        <v>28</v>
      </c>
      <c r="L3430" t="s">
        <v>28</v>
      </c>
      <c r="M3430" t="s">
        <v>28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34</v>
      </c>
      <c r="T3430">
        <v>0</v>
      </c>
      <c r="V3430">
        <v>73</v>
      </c>
      <c r="W3430">
        <v>171</v>
      </c>
    </row>
    <row r="3431" spans="1:23" x14ac:dyDescent="0.25">
      <c r="A3431" t="s">
        <v>263</v>
      </c>
      <c r="C3431" t="s">
        <v>30</v>
      </c>
      <c r="E3431">
        <v>28</v>
      </c>
      <c r="F3431">
        <v>67.392200000000003</v>
      </c>
      <c r="G3431">
        <v>0</v>
      </c>
      <c r="H3431">
        <v>0</v>
      </c>
      <c r="I3431" t="s">
        <v>34</v>
      </c>
      <c r="J3431" t="s">
        <v>28</v>
      </c>
      <c r="K3431" t="s">
        <v>28</v>
      </c>
      <c r="L3431" t="s">
        <v>28</v>
      </c>
      <c r="M3431" t="s">
        <v>28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34</v>
      </c>
      <c r="T3431">
        <v>0</v>
      </c>
      <c r="V3431">
        <v>73</v>
      </c>
      <c r="W3431">
        <v>171</v>
      </c>
    </row>
    <row r="3432" spans="1:23" x14ac:dyDescent="0.25">
      <c r="A3432" t="s">
        <v>295</v>
      </c>
      <c r="C3432" t="s">
        <v>30</v>
      </c>
      <c r="E3432">
        <v>29</v>
      </c>
      <c r="F3432">
        <v>77.440110000000004</v>
      </c>
      <c r="G3432">
        <v>0.5</v>
      </c>
      <c r="H3432">
        <v>0</v>
      </c>
      <c r="I3432" t="s">
        <v>52</v>
      </c>
      <c r="J3432" t="s">
        <v>28</v>
      </c>
      <c r="K3432" t="s">
        <v>28</v>
      </c>
      <c r="L3432" t="s">
        <v>28</v>
      </c>
      <c r="M3432" t="s">
        <v>28</v>
      </c>
      <c r="N3432">
        <v>0</v>
      </c>
      <c r="O3432">
        <v>0.5</v>
      </c>
      <c r="P3432">
        <v>0.5</v>
      </c>
      <c r="Q3432">
        <v>0</v>
      </c>
      <c r="R3432">
        <v>0</v>
      </c>
      <c r="S3432">
        <v>33</v>
      </c>
      <c r="T3432">
        <v>1</v>
      </c>
      <c r="V3432">
        <v>68</v>
      </c>
      <c r="W3432">
        <v>151</v>
      </c>
    </row>
    <row r="3433" spans="1:23" x14ac:dyDescent="0.25">
      <c r="A3433" t="s">
        <v>295</v>
      </c>
      <c r="C3433" t="s">
        <v>30</v>
      </c>
      <c r="E3433">
        <v>27</v>
      </c>
      <c r="F3433">
        <v>77.440110000000004</v>
      </c>
      <c r="G3433">
        <v>0.5</v>
      </c>
      <c r="H3433">
        <v>0.5</v>
      </c>
      <c r="I3433" t="s">
        <v>27</v>
      </c>
      <c r="J3433" t="s">
        <v>28</v>
      </c>
      <c r="K3433" t="s">
        <v>28</v>
      </c>
      <c r="L3433" t="s">
        <v>28</v>
      </c>
      <c r="M3433" t="s">
        <v>28</v>
      </c>
      <c r="N3433">
        <v>0</v>
      </c>
      <c r="O3433">
        <v>0.5</v>
      </c>
      <c r="P3433">
        <v>0.5</v>
      </c>
      <c r="Q3433">
        <v>0</v>
      </c>
      <c r="R3433">
        <v>0</v>
      </c>
      <c r="S3433">
        <v>33</v>
      </c>
      <c r="T3433">
        <v>1.5</v>
      </c>
      <c r="V3433">
        <v>68</v>
      </c>
      <c r="W3433">
        <v>147</v>
      </c>
    </row>
    <row r="3434" spans="1:23" x14ac:dyDescent="0.25">
      <c r="A3434" t="s">
        <v>295</v>
      </c>
      <c r="C3434" t="s">
        <v>30</v>
      </c>
      <c r="E3434">
        <v>28</v>
      </c>
      <c r="F3434">
        <v>77.440110000000004</v>
      </c>
      <c r="G3434">
        <v>0.5</v>
      </c>
      <c r="H3434">
        <v>0</v>
      </c>
      <c r="I3434" t="s">
        <v>27</v>
      </c>
      <c r="J3434" t="s">
        <v>28</v>
      </c>
      <c r="K3434" t="s">
        <v>28</v>
      </c>
      <c r="L3434" t="s">
        <v>28</v>
      </c>
      <c r="M3434" t="s">
        <v>28</v>
      </c>
      <c r="N3434">
        <v>0</v>
      </c>
      <c r="O3434">
        <v>0.5</v>
      </c>
      <c r="P3434">
        <v>0.5</v>
      </c>
      <c r="Q3434">
        <v>0</v>
      </c>
      <c r="R3434">
        <v>0</v>
      </c>
      <c r="S3434">
        <v>33</v>
      </c>
      <c r="T3434">
        <v>1</v>
      </c>
      <c r="V3434">
        <v>67</v>
      </c>
      <c r="W3434">
        <v>150</v>
      </c>
    </row>
    <row r="3435" spans="1:23" x14ac:dyDescent="0.25">
      <c r="A3435" t="s">
        <v>295</v>
      </c>
      <c r="C3435" t="s">
        <v>30</v>
      </c>
      <c r="E3435">
        <v>30</v>
      </c>
      <c r="F3435">
        <v>77.440110000000004</v>
      </c>
      <c r="G3435">
        <v>0.5</v>
      </c>
      <c r="H3435">
        <v>0.5</v>
      </c>
      <c r="I3435" t="s">
        <v>179</v>
      </c>
      <c r="J3435" t="s">
        <v>44</v>
      </c>
      <c r="K3435" t="s">
        <v>28</v>
      </c>
      <c r="L3435" t="s">
        <v>28</v>
      </c>
      <c r="M3435" t="s">
        <v>28</v>
      </c>
      <c r="N3435">
        <v>0.5</v>
      </c>
      <c r="O3435">
        <v>0.5</v>
      </c>
      <c r="P3435">
        <v>0.5</v>
      </c>
      <c r="Q3435">
        <v>0</v>
      </c>
      <c r="R3435">
        <v>0</v>
      </c>
      <c r="S3435">
        <v>33</v>
      </c>
      <c r="T3435">
        <v>2</v>
      </c>
      <c r="V3435">
        <v>67</v>
      </c>
      <c r="W3435">
        <v>150</v>
      </c>
    </row>
    <row r="3436" spans="1:23" x14ac:dyDescent="0.25">
      <c r="A3436" t="s">
        <v>295</v>
      </c>
      <c r="C3436" t="s">
        <v>30</v>
      </c>
      <c r="E3436">
        <v>27</v>
      </c>
      <c r="F3436">
        <v>77.440110000000004</v>
      </c>
      <c r="G3436">
        <v>0.5</v>
      </c>
      <c r="H3436">
        <v>0.5</v>
      </c>
      <c r="I3436" t="s">
        <v>27</v>
      </c>
      <c r="J3436" t="s">
        <v>28</v>
      </c>
      <c r="K3436" t="s">
        <v>28</v>
      </c>
      <c r="L3436" t="s">
        <v>28</v>
      </c>
      <c r="M3436" t="s">
        <v>28</v>
      </c>
      <c r="N3436">
        <v>0.5</v>
      </c>
      <c r="O3436">
        <v>0.5</v>
      </c>
      <c r="P3436">
        <v>0.5</v>
      </c>
      <c r="Q3436">
        <v>0.5</v>
      </c>
      <c r="R3436">
        <v>1</v>
      </c>
      <c r="S3436">
        <v>33</v>
      </c>
      <c r="T3436">
        <v>3.5</v>
      </c>
      <c r="V3436">
        <v>67</v>
      </c>
      <c r="W3436">
        <v>147</v>
      </c>
    </row>
    <row r="3437" spans="1:23" x14ac:dyDescent="0.25">
      <c r="A3437" t="s">
        <v>295</v>
      </c>
      <c r="C3437" t="s">
        <v>30</v>
      </c>
      <c r="E3437">
        <v>29</v>
      </c>
      <c r="F3437">
        <v>77.440110000000004</v>
      </c>
      <c r="G3437">
        <v>0.5</v>
      </c>
      <c r="H3437">
        <v>0.5</v>
      </c>
      <c r="I3437" t="s">
        <v>27</v>
      </c>
      <c r="J3437" t="s">
        <v>28</v>
      </c>
      <c r="K3437" t="s">
        <v>28</v>
      </c>
      <c r="L3437" t="s">
        <v>28</v>
      </c>
      <c r="M3437" t="s">
        <v>28</v>
      </c>
      <c r="N3437">
        <v>0.5</v>
      </c>
      <c r="O3437">
        <v>1</v>
      </c>
      <c r="P3437">
        <v>0.5</v>
      </c>
      <c r="Q3437">
        <v>0.5</v>
      </c>
      <c r="R3437">
        <v>1</v>
      </c>
      <c r="S3437">
        <v>33</v>
      </c>
      <c r="T3437">
        <v>4</v>
      </c>
      <c r="V3437">
        <v>66</v>
      </c>
      <c r="W3437">
        <v>144</v>
      </c>
    </row>
    <row r="3438" spans="1:23" x14ac:dyDescent="0.25">
      <c r="A3438" t="s">
        <v>295</v>
      </c>
      <c r="C3438" t="s">
        <v>30</v>
      </c>
      <c r="E3438">
        <v>28</v>
      </c>
      <c r="F3438">
        <v>77.440110000000004</v>
      </c>
      <c r="G3438">
        <v>1</v>
      </c>
      <c r="H3438">
        <v>1</v>
      </c>
      <c r="I3438" t="s">
        <v>27</v>
      </c>
      <c r="J3438" t="s">
        <v>28</v>
      </c>
      <c r="K3438" t="s">
        <v>28</v>
      </c>
      <c r="L3438" t="s">
        <v>28</v>
      </c>
      <c r="M3438" t="s">
        <v>28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33</v>
      </c>
      <c r="T3438">
        <v>6</v>
      </c>
      <c r="V3438">
        <v>67</v>
      </c>
      <c r="W3438">
        <v>138</v>
      </c>
    </row>
    <row r="3439" spans="1:23" x14ac:dyDescent="0.25">
      <c r="A3439" t="s">
        <v>295</v>
      </c>
      <c r="C3439" t="s">
        <v>30</v>
      </c>
      <c r="E3439">
        <v>25</v>
      </c>
      <c r="F3439">
        <v>77.440110000000004</v>
      </c>
      <c r="G3439">
        <v>1</v>
      </c>
      <c r="H3439">
        <v>1</v>
      </c>
      <c r="I3439" t="s">
        <v>27</v>
      </c>
      <c r="J3439" t="s">
        <v>28</v>
      </c>
      <c r="K3439" t="s">
        <v>28</v>
      </c>
      <c r="L3439" t="s">
        <v>28</v>
      </c>
      <c r="M3439" t="s">
        <v>28</v>
      </c>
      <c r="N3439">
        <v>1</v>
      </c>
      <c r="O3439">
        <v>1</v>
      </c>
      <c r="P3439">
        <v>2</v>
      </c>
      <c r="Q3439">
        <v>1</v>
      </c>
      <c r="R3439">
        <v>1</v>
      </c>
      <c r="S3439">
        <v>33</v>
      </c>
      <c r="T3439">
        <v>7</v>
      </c>
      <c r="V3439">
        <v>67</v>
      </c>
      <c r="W3439">
        <v>146</v>
      </c>
    </row>
    <row r="3440" spans="1:23" x14ac:dyDescent="0.25">
      <c r="A3440" t="s">
        <v>295</v>
      </c>
      <c r="C3440" t="s">
        <v>30</v>
      </c>
      <c r="E3440">
        <v>23</v>
      </c>
      <c r="F3440">
        <v>77.440110000000004</v>
      </c>
      <c r="G3440">
        <v>1</v>
      </c>
      <c r="H3440">
        <v>2</v>
      </c>
      <c r="I3440" t="s">
        <v>27</v>
      </c>
      <c r="J3440" t="s">
        <v>200</v>
      </c>
      <c r="K3440" t="s">
        <v>28</v>
      </c>
      <c r="L3440" t="s">
        <v>28</v>
      </c>
      <c r="M3440" t="s">
        <v>28</v>
      </c>
      <c r="N3440">
        <v>2</v>
      </c>
      <c r="O3440">
        <v>1</v>
      </c>
      <c r="P3440">
        <v>1</v>
      </c>
      <c r="Q3440">
        <v>1</v>
      </c>
      <c r="R3440">
        <v>0</v>
      </c>
      <c r="S3440">
        <v>33</v>
      </c>
      <c r="T3440">
        <v>7</v>
      </c>
      <c r="V3440">
        <v>67</v>
      </c>
      <c r="W3440">
        <v>157</v>
      </c>
    </row>
    <row r="3441" spans="1:23" x14ac:dyDescent="0.25">
      <c r="A3441" t="s">
        <v>524</v>
      </c>
      <c r="C3441" t="s">
        <v>26</v>
      </c>
      <c r="E3441">
        <v>29</v>
      </c>
      <c r="F3441">
        <v>45.264890000000001</v>
      </c>
      <c r="G3441">
        <v>0</v>
      </c>
      <c r="H3441">
        <v>0</v>
      </c>
      <c r="I3441" t="s">
        <v>34</v>
      </c>
      <c r="J3441" t="s">
        <v>28</v>
      </c>
      <c r="K3441" t="s">
        <v>28</v>
      </c>
      <c r="L3441" t="s">
        <v>28</v>
      </c>
      <c r="M3441" t="s">
        <v>28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33</v>
      </c>
      <c r="T3441">
        <v>0</v>
      </c>
      <c r="V3441">
        <v>64</v>
      </c>
      <c r="W3441">
        <v>165</v>
      </c>
    </row>
    <row r="3442" spans="1:23" x14ac:dyDescent="0.25">
      <c r="A3442" t="s">
        <v>524</v>
      </c>
      <c r="C3442" t="s">
        <v>26</v>
      </c>
      <c r="E3442">
        <v>30</v>
      </c>
      <c r="F3442">
        <v>45.264890000000001</v>
      </c>
      <c r="G3442">
        <v>0</v>
      </c>
      <c r="H3442">
        <v>0</v>
      </c>
      <c r="I3442" t="s">
        <v>34</v>
      </c>
      <c r="J3442" t="s">
        <v>28</v>
      </c>
      <c r="K3442" t="s">
        <v>28</v>
      </c>
      <c r="L3442" t="s">
        <v>28</v>
      </c>
      <c r="M3442" t="s">
        <v>28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33</v>
      </c>
      <c r="T3442">
        <v>0</v>
      </c>
      <c r="V3442">
        <v>63</v>
      </c>
      <c r="W3442">
        <v>150</v>
      </c>
    </row>
    <row r="3443" spans="1:23" x14ac:dyDescent="0.25">
      <c r="A3443" t="s">
        <v>524</v>
      </c>
      <c r="C3443" t="s">
        <v>26</v>
      </c>
      <c r="E3443">
        <v>30</v>
      </c>
      <c r="F3443">
        <v>45.264890000000001</v>
      </c>
      <c r="G3443">
        <v>0</v>
      </c>
      <c r="H3443">
        <v>0</v>
      </c>
      <c r="I3443" t="s">
        <v>34</v>
      </c>
      <c r="J3443" t="s">
        <v>38</v>
      </c>
      <c r="K3443" t="s">
        <v>28</v>
      </c>
      <c r="L3443" t="s">
        <v>28</v>
      </c>
      <c r="M3443" t="s">
        <v>28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33</v>
      </c>
      <c r="T3443">
        <v>0</v>
      </c>
      <c r="V3443">
        <v>63</v>
      </c>
      <c r="W3443">
        <v>174</v>
      </c>
    </row>
    <row r="3444" spans="1:23" x14ac:dyDescent="0.25">
      <c r="A3444" t="s">
        <v>524</v>
      </c>
      <c r="C3444" t="s">
        <v>26</v>
      </c>
      <c r="E3444">
        <v>29</v>
      </c>
      <c r="F3444">
        <v>45.264890000000001</v>
      </c>
      <c r="G3444">
        <v>0</v>
      </c>
      <c r="H3444">
        <v>0</v>
      </c>
      <c r="I3444" t="s">
        <v>34</v>
      </c>
      <c r="J3444" t="s">
        <v>38</v>
      </c>
      <c r="K3444" t="s">
        <v>28</v>
      </c>
      <c r="L3444" t="s">
        <v>28</v>
      </c>
      <c r="M3444" t="s">
        <v>28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33</v>
      </c>
      <c r="T3444">
        <v>0</v>
      </c>
      <c r="V3444">
        <v>63</v>
      </c>
      <c r="W3444">
        <v>149</v>
      </c>
    </row>
    <row r="3445" spans="1:23" x14ac:dyDescent="0.25">
      <c r="A3445" t="s">
        <v>428</v>
      </c>
      <c r="C3445" t="s">
        <v>26</v>
      </c>
      <c r="E3445">
        <v>30</v>
      </c>
      <c r="F3445">
        <v>65.420944000000006</v>
      </c>
      <c r="G3445">
        <v>0</v>
      </c>
      <c r="H3445">
        <v>0</v>
      </c>
      <c r="I3445" t="s">
        <v>34</v>
      </c>
      <c r="J3445" t="s">
        <v>28</v>
      </c>
      <c r="K3445" t="s">
        <v>28</v>
      </c>
      <c r="L3445" t="s">
        <v>28</v>
      </c>
      <c r="M3445" t="s">
        <v>28</v>
      </c>
      <c r="N3445">
        <v>0</v>
      </c>
      <c r="O3445">
        <v>0.5</v>
      </c>
      <c r="P3445">
        <v>0</v>
      </c>
      <c r="Q3445">
        <v>0</v>
      </c>
      <c r="R3445">
        <v>0</v>
      </c>
      <c r="S3445">
        <v>34</v>
      </c>
      <c r="T3445">
        <v>0.5</v>
      </c>
      <c r="W3445">
        <v>121</v>
      </c>
    </row>
    <row r="3446" spans="1:23" x14ac:dyDescent="0.25">
      <c r="A3446" t="s">
        <v>428</v>
      </c>
      <c r="C3446" t="s">
        <v>26</v>
      </c>
      <c r="E3446">
        <v>30</v>
      </c>
      <c r="F3446">
        <v>65.420944000000006</v>
      </c>
      <c r="G3446">
        <v>0</v>
      </c>
      <c r="H3446">
        <v>0</v>
      </c>
      <c r="I3446" t="s">
        <v>34</v>
      </c>
      <c r="J3446" t="s">
        <v>28</v>
      </c>
      <c r="K3446" t="s">
        <v>28</v>
      </c>
      <c r="L3446" t="s">
        <v>28</v>
      </c>
      <c r="M3446" t="s">
        <v>28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34</v>
      </c>
      <c r="T3446">
        <v>0</v>
      </c>
      <c r="W3446">
        <v>123</v>
      </c>
    </row>
    <row r="3447" spans="1:23" x14ac:dyDescent="0.25">
      <c r="A3447" t="s">
        <v>428</v>
      </c>
      <c r="C3447" t="s">
        <v>26</v>
      </c>
      <c r="E3447">
        <v>30</v>
      </c>
      <c r="F3447">
        <v>65.420944000000006</v>
      </c>
      <c r="G3447">
        <v>0</v>
      </c>
      <c r="H3447">
        <v>0</v>
      </c>
      <c r="I3447" t="s">
        <v>34</v>
      </c>
      <c r="J3447" t="s">
        <v>28</v>
      </c>
      <c r="K3447" t="s">
        <v>28</v>
      </c>
      <c r="L3447" t="s">
        <v>28</v>
      </c>
      <c r="M3447" t="s">
        <v>28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34</v>
      </c>
      <c r="T3447">
        <v>0</v>
      </c>
      <c r="V3447">
        <v>63</v>
      </c>
      <c r="W3447">
        <v>122</v>
      </c>
    </row>
    <row r="3448" spans="1:23" x14ac:dyDescent="0.25">
      <c r="A3448" t="s">
        <v>428</v>
      </c>
      <c r="C3448" t="s">
        <v>26</v>
      </c>
      <c r="E3448">
        <v>30</v>
      </c>
      <c r="F3448">
        <v>65.420944000000006</v>
      </c>
      <c r="G3448">
        <v>0</v>
      </c>
      <c r="H3448">
        <v>0</v>
      </c>
      <c r="I3448" t="s">
        <v>34</v>
      </c>
      <c r="J3448" t="s">
        <v>28</v>
      </c>
      <c r="K3448" t="s">
        <v>28</v>
      </c>
      <c r="L3448" t="s">
        <v>28</v>
      </c>
      <c r="M3448" t="s">
        <v>28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34</v>
      </c>
      <c r="T3448">
        <v>0</v>
      </c>
      <c r="V3448">
        <v>64</v>
      </c>
      <c r="W3448">
        <v>124</v>
      </c>
    </row>
    <row r="3449" spans="1:23" x14ac:dyDescent="0.25">
      <c r="A3449" t="s">
        <v>428</v>
      </c>
      <c r="C3449" t="s">
        <v>26</v>
      </c>
      <c r="E3449">
        <v>29</v>
      </c>
      <c r="F3449">
        <v>65.420944000000006</v>
      </c>
      <c r="G3449">
        <v>0</v>
      </c>
      <c r="H3449">
        <v>0</v>
      </c>
      <c r="I3449" t="s">
        <v>34</v>
      </c>
      <c r="J3449" t="s">
        <v>28</v>
      </c>
      <c r="K3449" t="s">
        <v>28</v>
      </c>
      <c r="L3449" t="s">
        <v>28</v>
      </c>
      <c r="M3449" t="s">
        <v>28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34</v>
      </c>
      <c r="T3449">
        <v>0</v>
      </c>
      <c r="V3449">
        <v>63</v>
      </c>
      <c r="W3449">
        <v>122</v>
      </c>
    </row>
    <row r="3450" spans="1:23" x14ac:dyDescent="0.25">
      <c r="A3450" t="s">
        <v>428</v>
      </c>
      <c r="C3450" t="s">
        <v>26</v>
      </c>
      <c r="E3450">
        <v>30</v>
      </c>
      <c r="F3450">
        <v>65.420944000000006</v>
      </c>
      <c r="G3450">
        <v>0</v>
      </c>
      <c r="H3450">
        <v>0</v>
      </c>
      <c r="I3450" t="s">
        <v>34</v>
      </c>
      <c r="J3450" t="s">
        <v>119</v>
      </c>
      <c r="K3450" t="s">
        <v>35</v>
      </c>
      <c r="L3450" t="s">
        <v>405</v>
      </c>
      <c r="M3450" t="s">
        <v>102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34</v>
      </c>
      <c r="T3450">
        <v>0</v>
      </c>
      <c r="V3450">
        <v>63</v>
      </c>
      <c r="W3450">
        <v>119</v>
      </c>
    </row>
    <row r="3451" spans="1:23" x14ac:dyDescent="0.25">
      <c r="A3451" t="s">
        <v>428</v>
      </c>
      <c r="C3451" t="s">
        <v>26</v>
      </c>
      <c r="E3451">
        <v>28</v>
      </c>
      <c r="F3451">
        <v>65.420944000000006</v>
      </c>
      <c r="G3451">
        <v>0</v>
      </c>
      <c r="H3451">
        <v>0</v>
      </c>
      <c r="I3451" t="s">
        <v>34</v>
      </c>
      <c r="J3451" t="s">
        <v>28</v>
      </c>
      <c r="K3451" t="s">
        <v>28</v>
      </c>
      <c r="L3451" t="s">
        <v>28</v>
      </c>
      <c r="M3451" t="s">
        <v>28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34</v>
      </c>
      <c r="T3451">
        <v>0</v>
      </c>
      <c r="V3451">
        <v>63</v>
      </c>
      <c r="W3451">
        <v>121</v>
      </c>
    </row>
    <row r="3452" spans="1:23" x14ac:dyDescent="0.25">
      <c r="A3452" t="s">
        <v>428</v>
      </c>
      <c r="C3452" t="s">
        <v>26</v>
      </c>
      <c r="E3452">
        <v>30</v>
      </c>
      <c r="F3452">
        <v>65.420944000000006</v>
      </c>
      <c r="G3452">
        <v>0</v>
      </c>
      <c r="H3452">
        <v>0</v>
      </c>
      <c r="I3452" t="s">
        <v>34</v>
      </c>
      <c r="J3452" t="s">
        <v>41</v>
      </c>
      <c r="K3452" t="s">
        <v>28</v>
      </c>
      <c r="L3452" t="s">
        <v>28</v>
      </c>
      <c r="M3452" t="s">
        <v>28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34</v>
      </c>
      <c r="T3452">
        <v>0</v>
      </c>
      <c r="V3452">
        <v>63</v>
      </c>
      <c r="W3452">
        <v>121</v>
      </c>
    </row>
    <row r="3453" spans="1:23" x14ac:dyDescent="0.25">
      <c r="A3453" t="s">
        <v>148</v>
      </c>
      <c r="C3453" t="s">
        <v>30</v>
      </c>
      <c r="F3453">
        <v>68.958243999999993</v>
      </c>
      <c r="G3453">
        <v>0</v>
      </c>
      <c r="H3453">
        <v>0</v>
      </c>
      <c r="I3453" t="s">
        <v>28</v>
      </c>
      <c r="J3453" t="s">
        <v>28</v>
      </c>
      <c r="K3453" t="s">
        <v>28</v>
      </c>
      <c r="L3453" t="s">
        <v>28</v>
      </c>
      <c r="M3453" t="s">
        <v>28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33</v>
      </c>
      <c r="T3453">
        <v>0</v>
      </c>
    </row>
    <row r="3454" spans="1:23" x14ac:dyDescent="0.25">
      <c r="A3454" t="s">
        <v>148</v>
      </c>
      <c r="C3454" t="s">
        <v>30</v>
      </c>
      <c r="F3454">
        <v>68.958243999999993</v>
      </c>
      <c r="G3454">
        <v>0</v>
      </c>
      <c r="H3454">
        <v>0</v>
      </c>
      <c r="I3454" t="s">
        <v>28</v>
      </c>
      <c r="J3454" t="s">
        <v>28</v>
      </c>
      <c r="K3454" t="s">
        <v>28</v>
      </c>
      <c r="L3454" t="s">
        <v>28</v>
      </c>
      <c r="M3454" t="s">
        <v>28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33</v>
      </c>
      <c r="T3454">
        <v>0</v>
      </c>
    </row>
    <row r="3455" spans="1:23" x14ac:dyDescent="0.25">
      <c r="A3455" t="s">
        <v>148</v>
      </c>
      <c r="C3455" t="s">
        <v>30</v>
      </c>
      <c r="F3455">
        <v>68.958243999999993</v>
      </c>
      <c r="G3455">
        <v>0</v>
      </c>
      <c r="H3455">
        <v>0</v>
      </c>
      <c r="I3455" t="s">
        <v>28</v>
      </c>
      <c r="J3455" t="s">
        <v>28</v>
      </c>
      <c r="K3455" t="s">
        <v>28</v>
      </c>
      <c r="L3455" t="s">
        <v>28</v>
      </c>
      <c r="M3455" t="s">
        <v>28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33</v>
      </c>
      <c r="T3455">
        <v>0</v>
      </c>
    </row>
    <row r="3456" spans="1:23" x14ac:dyDescent="0.25">
      <c r="A3456" t="s">
        <v>148</v>
      </c>
      <c r="C3456" t="s">
        <v>30</v>
      </c>
      <c r="F3456">
        <v>68.958243999999993</v>
      </c>
      <c r="G3456">
        <v>0</v>
      </c>
      <c r="H3456">
        <v>0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33</v>
      </c>
      <c r="T3456">
        <v>0</v>
      </c>
    </row>
    <row r="3457" spans="1:23" x14ac:dyDescent="0.25">
      <c r="A3457" t="s">
        <v>148</v>
      </c>
      <c r="C3457" t="s">
        <v>30</v>
      </c>
      <c r="E3457">
        <v>27</v>
      </c>
      <c r="F3457">
        <v>68.958243999999993</v>
      </c>
      <c r="G3457">
        <v>0.5</v>
      </c>
      <c r="H3457">
        <v>0.5</v>
      </c>
      <c r="I3457" t="s">
        <v>27</v>
      </c>
      <c r="J3457" t="s">
        <v>28</v>
      </c>
      <c r="K3457" t="s">
        <v>28</v>
      </c>
      <c r="L3457" t="s">
        <v>28</v>
      </c>
      <c r="M3457" t="s">
        <v>28</v>
      </c>
      <c r="N3457">
        <v>0.5</v>
      </c>
      <c r="O3457">
        <v>0.5</v>
      </c>
      <c r="P3457">
        <v>0.5</v>
      </c>
      <c r="Q3457">
        <v>0.5</v>
      </c>
      <c r="R3457">
        <v>0</v>
      </c>
      <c r="S3457">
        <v>33</v>
      </c>
      <c r="T3457">
        <v>2.5</v>
      </c>
      <c r="V3457">
        <v>66</v>
      </c>
      <c r="W3457">
        <v>183</v>
      </c>
    </row>
    <row r="3458" spans="1:23" x14ac:dyDescent="0.25">
      <c r="A3458" t="s">
        <v>148</v>
      </c>
      <c r="C3458" t="s">
        <v>30</v>
      </c>
      <c r="E3458">
        <v>30</v>
      </c>
      <c r="F3458">
        <v>68.958243999999993</v>
      </c>
      <c r="G3458">
        <v>0.5</v>
      </c>
      <c r="H3458">
        <v>0</v>
      </c>
      <c r="I3458" t="s">
        <v>27</v>
      </c>
      <c r="J3458" t="s">
        <v>38</v>
      </c>
      <c r="K3458" t="s">
        <v>28</v>
      </c>
      <c r="L3458" t="s">
        <v>28</v>
      </c>
      <c r="M3458" t="s">
        <v>28</v>
      </c>
      <c r="N3458">
        <v>0</v>
      </c>
      <c r="O3458">
        <v>0.5</v>
      </c>
      <c r="P3458">
        <v>0.5</v>
      </c>
      <c r="Q3458">
        <v>1</v>
      </c>
      <c r="R3458">
        <v>0</v>
      </c>
      <c r="S3458">
        <v>33</v>
      </c>
      <c r="T3458">
        <v>2</v>
      </c>
      <c r="V3458">
        <v>67</v>
      </c>
      <c r="W3458">
        <v>180</v>
      </c>
    </row>
    <row r="3459" spans="1:23" x14ac:dyDescent="0.25">
      <c r="A3459" t="s">
        <v>148</v>
      </c>
      <c r="C3459" t="s">
        <v>30</v>
      </c>
      <c r="E3459">
        <v>18</v>
      </c>
      <c r="F3459">
        <v>68.958243999999993</v>
      </c>
      <c r="G3459">
        <v>1</v>
      </c>
      <c r="H3459">
        <v>2</v>
      </c>
      <c r="I3459" t="s">
        <v>441</v>
      </c>
      <c r="J3459" t="s">
        <v>258</v>
      </c>
      <c r="K3459" t="s">
        <v>28</v>
      </c>
      <c r="L3459" t="s">
        <v>28</v>
      </c>
      <c r="M3459" t="s">
        <v>28</v>
      </c>
      <c r="N3459">
        <v>1</v>
      </c>
      <c r="O3459">
        <v>1</v>
      </c>
      <c r="P3459">
        <v>1</v>
      </c>
      <c r="Q3459">
        <v>2</v>
      </c>
      <c r="R3459">
        <v>1</v>
      </c>
      <c r="S3459">
        <v>33</v>
      </c>
      <c r="T3459">
        <v>8</v>
      </c>
      <c r="V3459">
        <v>67</v>
      </c>
      <c r="W3459">
        <v>191</v>
      </c>
    </row>
    <row r="3460" spans="1:23" x14ac:dyDescent="0.25">
      <c r="A3460" t="s">
        <v>148</v>
      </c>
      <c r="C3460" t="s">
        <v>30</v>
      </c>
      <c r="F3460">
        <v>68.958243999999993</v>
      </c>
      <c r="G3460">
        <v>0</v>
      </c>
      <c r="H3460">
        <v>0</v>
      </c>
      <c r="I3460" t="s">
        <v>28</v>
      </c>
      <c r="J3460" t="s">
        <v>28</v>
      </c>
      <c r="K3460" t="s">
        <v>28</v>
      </c>
      <c r="L3460" t="s">
        <v>28</v>
      </c>
      <c r="M3460" t="s">
        <v>28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33</v>
      </c>
      <c r="T3460">
        <v>0</v>
      </c>
    </row>
    <row r="3461" spans="1:23" x14ac:dyDescent="0.25">
      <c r="A3461" t="s">
        <v>148</v>
      </c>
      <c r="C3461" t="s">
        <v>30</v>
      </c>
      <c r="F3461">
        <v>68.958243999999993</v>
      </c>
      <c r="G3461">
        <v>0</v>
      </c>
      <c r="H3461">
        <v>0</v>
      </c>
      <c r="I3461" t="s">
        <v>34</v>
      </c>
      <c r="J3461" t="s">
        <v>28</v>
      </c>
      <c r="K3461" t="s">
        <v>28</v>
      </c>
      <c r="L3461" t="s">
        <v>28</v>
      </c>
      <c r="M3461" t="s">
        <v>28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33</v>
      </c>
      <c r="T3461">
        <v>0</v>
      </c>
    </row>
    <row r="3462" spans="1:23" x14ac:dyDescent="0.25">
      <c r="A3462" t="s">
        <v>148</v>
      </c>
      <c r="C3462" t="s">
        <v>30</v>
      </c>
      <c r="F3462">
        <v>68.958243999999993</v>
      </c>
      <c r="G3462">
        <v>0</v>
      </c>
      <c r="H3462">
        <v>0</v>
      </c>
      <c r="I3462" t="s">
        <v>34</v>
      </c>
      <c r="J3462" t="s">
        <v>28</v>
      </c>
      <c r="K3462" t="s">
        <v>28</v>
      </c>
      <c r="L3462" t="s">
        <v>28</v>
      </c>
      <c r="M3462" t="s">
        <v>28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33</v>
      </c>
      <c r="T3462">
        <v>0</v>
      </c>
      <c r="W3462">
        <v>208</v>
      </c>
    </row>
    <row r="3463" spans="1:23" x14ac:dyDescent="0.25">
      <c r="A3463" t="s">
        <v>148</v>
      </c>
      <c r="C3463" t="s">
        <v>30</v>
      </c>
      <c r="F3463">
        <v>68.958243999999993</v>
      </c>
      <c r="G3463">
        <v>0.5</v>
      </c>
      <c r="H3463">
        <v>0</v>
      </c>
      <c r="I3463" t="s">
        <v>52</v>
      </c>
      <c r="J3463" t="s">
        <v>1030</v>
      </c>
      <c r="K3463" t="s">
        <v>28</v>
      </c>
      <c r="L3463" t="s">
        <v>28</v>
      </c>
      <c r="M3463" t="s">
        <v>28</v>
      </c>
      <c r="N3463">
        <v>0</v>
      </c>
      <c r="O3463">
        <v>0</v>
      </c>
      <c r="P3463">
        <v>0.5</v>
      </c>
      <c r="Q3463">
        <v>0</v>
      </c>
      <c r="R3463">
        <v>0</v>
      </c>
      <c r="S3463">
        <v>33</v>
      </c>
      <c r="T3463">
        <v>0.5</v>
      </c>
      <c r="W3463">
        <v>205</v>
      </c>
    </row>
    <row r="3464" spans="1:23" x14ac:dyDescent="0.25">
      <c r="A3464" t="s">
        <v>148</v>
      </c>
      <c r="C3464" t="s">
        <v>30</v>
      </c>
      <c r="F3464">
        <v>68.958243999999993</v>
      </c>
      <c r="G3464">
        <v>0</v>
      </c>
      <c r="H3464">
        <v>0</v>
      </c>
      <c r="I3464" t="s">
        <v>34</v>
      </c>
      <c r="J3464" t="s">
        <v>28</v>
      </c>
      <c r="K3464" t="s">
        <v>28</v>
      </c>
      <c r="L3464" t="s">
        <v>28</v>
      </c>
      <c r="M3464" t="s">
        <v>28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33</v>
      </c>
      <c r="T3464">
        <v>0</v>
      </c>
      <c r="W3464">
        <v>207</v>
      </c>
    </row>
    <row r="3465" spans="1:23" x14ac:dyDescent="0.25">
      <c r="A3465" t="s">
        <v>148</v>
      </c>
      <c r="C3465" t="s">
        <v>30</v>
      </c>
      <c r="F3465">
        <v>68.958243999999993</v>
      </c>
      <c r="G3465">
        <v>0</v>
      </c>
      <c r="H3465">
        <v>0</v>
      </c>
      <c r="I3465" t="s">
        <v>34</v>
      </c>
      <c r="J3465" t="s">
        <v>28</v>
      </c>
      <c r="K3465" t="s">
        <v>28</v>
      </c>
      <c r="L3465" t="s">
        <v>28</v>
      </c>
      <c r="M3465" t="s">
        <v>28</v>
      </c>
      <c r="N3465">
        <v>0</v>
      </c>
      <c r="O3465">
        <v>0.5</v>
      </c>
      <c r="P3465">
        <v>0</v>
      </c>
      <c r="Q3465">
        <v>0</v>
      </c>
      <c r="R3465">
        <v>0</v>
      </c>
      <c r="S3465">
        <v>33</v>
      </c>
      <c r="T3465">
        <v>0.5</v>
      </c>
      <c r="W3465">
        <v>211</v>
      </c>
    </row>
    <row r="3466" spans="1:23" x14ac:dyDescent="0.25">
      <c r="A3466" t="s">
        <v>148</v>
      </c>
      <c r="C3466" t="s">
        <v>30</v>
      </c>
      <c r="F3466">
        <v>68.958243999999993</v>
      </c>
      <c r="G3466">
        <v>0</v>
      </c>
      <c r="H3466">
        <v>0</v>
      </c>
      <c r="I3466" t="s">
        <v>34</v>
      </c>
      <c r="J3466" t="s">
        <v>28</v>
      </c>
      <c r="K3466" t="s">
        <v>28</v>
      </c>
      <c r="L3466" t="s">
        <v>28</v>
      </c>
      <c r="M3466" t="s">
        <v>28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33</v>
      </c>
      <c r="T3466">
        <v>0</v>
      </c>
    </row>
    <row r="3467" spans="1:23" x14ac:dyDescent="0.25">
      <c r="A3467" t="s">
        <v>148</v>
      </c>
      <c r="C3467" t="s">
        <v>30</v>
      </c>
      <c r="E3467">
        <v>29</v>
      </c>
      <c r="F3467">
        <v>68.958243999999993</v>
      </c>
      <c r="G3467">
        <v>0</v>
      </c>
      <c r="H3467">
        <v>0</v>
      </c>
      <c r="I3467" t="s">
        <v>34</v>
      </c>
      <c r="J3467" t="s">
        <v>28</v>
      </c>
      <c r="K3467" t="s">
        <v>28</v>
      </c>
      <c r="L3467" t="s">
        <v>28</v>
      </c>
      <c r="M3467" t="s">
        <v>28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33</v>
      </c>
      <c r="T3467">
        <v>0</v>
      </c>
      <c r="W3467">
        <v>213</v>
      </c>
    </row>
    <row r="3468" spans="1:23" x14ac:dyDescent="0.25">
      <c r="A3468" t="s">
        <v>148</v>
      </c>
      <c r="C3468" t="s">
        <v>30</v>
      </c>
      <c r="E3468">
        <v>29</v>
      </c>
      <c r="F3468">
        <v>68.958243999999993</v>
      </c>
      <c r="G3468">
        <v>0</v>
      </c>
      <c r="H3468">
        <v>0</v>
      </c>
      <c r="I3468" t="s">
        <v>34</v>
      </c>
      <c r="J3468" t="s">
        <v>28</v>
      </c>
      <c r="K3468" t="s">
        <v>28</v>
      </c>
      <c r="L3468" t="s">
        <v>28</v>
      </c>
      <c r="M3468" t="s">
        <v>28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33</v>
      </c>
      <c r="T3468">
        <v>0</v>
      </c>
      <c r="W3468">
        <v>216</v>
      </c>
    </row>
    <row r="3469" spans="1:23" x14ac:dyDescent="0.25">
      <c r="A3469" t="s">
        <v>148</v>
      </c>
      <c r="C3469" t="s">
        <v>30</v>
      </c>
      <c r="E3469">
        <v>28</v>
      </c>
      <c r="F3469">
        <v>68.958243999999993</v>
      </c>
      <c r="G3469">
        <v>0.5</v>
      </c>
      <c r="H3469">
        <v>0</v>
      </c>
      <c r="I3469" t="s">
        <v>203</v>
      </c>
      <c r="J3469" t="s">
        <v>28</v>
      </c>
      <c r="K3469" t="s">
        <v>28</v>
      </c>
      <c r="L3469" t="s">
        <v>28</v>
      </c>
      <c r="M3469" t="s">
        <v>28</v>
      </c>
      <c r="N3469">
        <v>0</v>
      </c>
      <c r="O3469">
        <v>0</v>
      </c>
      <c r="P3469">
        <v>0.5</v>
      </c>
      <c r="Q3469">
        <v>0</v>
      </c>
      <c r="R3469">
        <v>0</v>
      </c>
      <c r="S3469">
        <v>33</v>
      </c>
      <c r="T3469">
        <v>0.5</v>
      </c>
      <c r="W3469">
        <v>214</v>
      </c>
    </row>
    <row r="3470" spans="1:23" x14ac:dyDescent="0.25">
      <c r="A3470" t="s">
        <v>148</v>
      </c>
      <c r="C3470" t="s">
        <v>30</v>
      </c>
      <c r="E3470">
        <v>30</v>
      </c>
      <c r="F3470">
        <v>68.958243999999993</v>
      </c>
      <c r="G3470">
        <v>0</v>
      </c>
      <c r="H3470">
        <v>0</v>
      </c>
      <c r="I3470" t="s">
        <v>34</v>
      </c>
      <c r="J3470" t="s">
        <v>28</v>
      </c>
      <c r="K3470" t="s">
        <v>28</v>
      </c>
      <c r="L3470" t="s">
        <v>28</v>
      </c>
      <c r="M3470" t="s">
        <v>28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33</v>
      </c>
      <c r="T3470">
        <v>0</v>
      </c>
      <c r="W3470">
        <v>215</v>
      </c>
    </row>
    <row r="3471" spans="1:23" x14ac:dyDescent="0.25">
      <c r="A3471" t="s">
        <v>148</v>
      </c>
      <c r="C3471" t="s">
        <v>30</v>
      </c>
      <c r="E3471">
        <v>30</v>
      </c>
      <c r="F3471">
        <v>68.958243999999993</v>
      </c>
      <c r="G3471">
        <v>0</v>
      </c>
      <c r="H3471">
        <v>0</v>
      </c>
      <c r="I3471" t="s">
        <v>34</v>
      </c>
      <c r="J3471" t="s">
        <v>28</v>
      </c>
      <c r="K3471" t="s">
        <v>28</v>
      </c>
      <c r="L3471" t="s">
        <v>28</v>
      </c>
      <c r="M3471" t="s">
        <v>28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33</v>
      </c>
      <c r="T3471">
        <v>0</v>
      </c>
      <c r="W3471">
        <v>215</v>
      </c>
    </row>
    <row r="3472" spans="1:23" x14ac:dyDescent="0.25">
      <c r="A3472" t="s">
        <v>148</v>
      </c>
      <c r="C3472" t="s">
        <v>30</v>
      </c>
      <c r="E3472">
        <v>29</v>
      </c>
      <c r="F3472">
        <v>68.958243999999993</v>
      </c>
      <c r="G3472">
        <v>0</v>
      </c>
      <c r="H3472">
        <v>0</v>
      </c>
      <c r="I3472" t="s">
        <v>34</v>
      </c>
      <c r="J3472" t="s">
        <v>28</v>
      </c>
      <c r="K3472" t="s">
        <v>28</v>
      </c>
      <c r="L3472" t="s">
        <v>28</v>
      </c>
      <c r="M3472" t="s">
        <v>28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33</v>
      </c>
      <c r="T3472">
        <v>0</v>
      </c>
      <c r="W3472">
        <v>217</v>
      </c>
    </row>
    <row r="3473" spans="1:23" x14ac:dyDescent="0.25">
      <c r="A3473" t="s">
        <v>148</v>
      </c>
      <c r="C3473" t="s">
        <v>30</v>
      </c>
      <c r="E3473">
        <v>30</v>
      </c>
      <c r="F3473">
        <v>68.958243999999993</v>
      </c>
      <c r="G3473">
        <v>0</v>
      </c>
      <c r="H3473">
        <v>0</v>
      </c>
      <c r="I3473" t="s">
        <v>34</v>
      </c>
      <c r="J3473" t="s">
        <v>28</v>
      </c>
      <c r="K3473" t="s">
        <v>28</v>
      </c>
      <c r="L3473" t="s">
        <v>28</v>
      </c>
      <c r="M3473" t="s">
        <v>28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33</v>
      </c>
      <c r="T3473">
        <v>0</v>
      </c>
      <c r="W3473">
        <v>217</v>
      </c>
    </row>
    <row r="3474" spans="1:23" x14ac:dyDescent="0.25">
      <c r="A3474" t="s">
        <v>148</v>
      </c>
      <c r="C3474" t="s">
        <v>30</v>
      </c>
      <c r="E3474">
        <v>29</v>
      </c>
      <c r="F3474">
        <v>68.958243999999993</v>
      </c>
      <c r="G3474">
        <v>0</v>
      </c>
      <c r="H3474">
        <v>0</v>
      </c>
      <c r="I3474" t="s">
        <v>34</v>
      </c>
      <c r="J3474" t="s">
        <v>28</v>
      </c>
      <c r="K3474" t="s">
        <v>28</v>
      </c>
      <c r="L3474" t="s">
        <v>28</v>
      </c>
      <c r="M3474" t="s">
        <v>28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33</v>
      </c>
      <c r="T3474">
        <v>0</v>
      </c>
      <c r="W3474">
        <v>203</v>
      </c>
    </row>
    <row r="3475" spans="1:23" x14ac:dyDescent="0.25">
      <c r="A3475" t="s">
        <v>148</v>
      </c>
      <c r="C3475" t="s">
        <v>30</v>
      </c>
      <c r="E3475">
        <v>30</v>
      </c>
      <c r="F3475">
        <v>68.958243999999993</v>
      </c>
      <c r="G3475">
        <v>0.5</v>
      </c>
      <c r="H3475">
        <v>0</v>
      </c>
      <c r="I3475" t="s">
        <v>75</v>
      </c>
      <c r="J3475" t="s">
        <v>28</v>
      </c>
      <c r="K3475" t="s">
        <v>28</v>
      </c>
      <c r="L3475" t="s">
        <v>28</v>
      </c>
      <c r="M3475" t="s">
        <v>28</v>
      </c>
      <c r="N3475">
        <v>0</v>
      </c>
      <c r="O3475">
        <v>0</v>
      </c>
      <c r="P3475">
        <v>0.5</v>
      </c>
      <c r="Q3475">
        <v>0</v>
      </c>
      <c r="R3475">
        <v>0</v>
      </c>
      <c r="S3475">
        <v>33</v>
      </c>
      <c r="T3475">
        <v>0.5</v>
      </c>
      <c r="W3475">
        <v>202</v>
      </c>
    </row>
    <row r="3476" spans="1:23" x14ac:dyDescent="0.25">
      <c r="A3476" t="s">
        <v>148</v>
      </c>
      <c r="C3476" t="s">
        <v>30</v>
      </c>
      <c r="E3476">
        <v>29</v>
      </c>
      <c r="F3476">
        <v>68.958243999999993</v>
      </c>
      <c r="G3476">
        <v>0</v>
      </c>
      <c r="H3476">
        <v>0</v>
      </c>
      <c r="I3476" t="s">
        <v>34</v>
      </c>
      <c r="J3476" t="s">
        <v>28</v>
      </c>
      <c r="K3476" t="s">
        <v>28</v>
      </c>
      <c r="L3476" t="s">
        <v>28</v>
      </c>
      <c r="M3476" t="s">
        <v>28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33</v>
      </c>
      <c r="T3476">
        <v>0</v>
      </c>
      <c r="V3476">
        <v>67</v>
      </c>
      <c r="W3476">
        <v>202</v>
      </c>
    </row>
    <row r="3477" spans="1:23" x14ac:dyDescent="0.25">
      <c r="A3477" t="s">
        <v>148</v>
      </c>
      <c r="C3477" t="s">
        <v>30</v>
      </c>
      <c r="E3477">
        <v>30</v>
      </c>
      <c r="F3477">
        <v>68.958243999999993</v>
      </c>
      <c r="G3477">
        <v>0</v>
      </c>
      <c r="H3477">
        <v>0</v>
      </c>
      <c r="I3477" t="s">
        <v>34</v>
      </c>
      <c r="J3477" t="s">
        <v>28</v>
      </c>
      <c r="K3477" t="s">
        <v>28</v>
      </c>
      <c r="L3477" t="s">
        <v>28</v>
      </c>
      <c r="M3477" t="s">
        <v>28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33</v>
      </c>
      <c r="T3477">
        <v>0</v>
      </c>
      <c r="V3477">
        <v>67</v>
      </c>
      <c r="W3477">
        <v>198</v>
      </c>
    </row>
    <row r="3478" spans="1:23" x14ac:dyDescent="0.25">
      <c r="A3478" t="s">
        <v>148</v>
      </c>
      <c r="C3478" t="s">
        <v>30</v>
      </c>
      <c r="E3478">
        <v>30</v>
      </c>
      <c r="F3478">
        <v>68.958243999999993</v>
      </c>
      <c r="G3478">
        <v>0.5</v>
      </c>
      <c r="H3478">
        <v>0.5</v>
      </c>
      <c r="I3478" t="s">
        <v>52</v>
      </c>
      <c r="J3478" t="s">
        <v>28</v>
      </c>
      <c r="K3478" t="s">
        <v>28</v>
      </c>
      <c r="L3478" t="s">
        <v>28</v>
      </c>
      <c r="M3478" t="s">
        <v>28</v>
      </c>
      <c r="N3478">
        <v>0</v>
      </c>
      <c r="O3478">
        <v>0</v>
      </c>
      <c r="P3478">
        <v>0.5</v>
      </c>
      <c r="Q3478">
        <v>0</v>
      </c>
      <c r="R3478">
        <v>0</v>
      </c>
      <c r="S3478">
        <v>33</v>
      </c>
      <c r="T3478">
        <v>1</v>
      </c>
      <c r="V3478">
        <v>67</v>
      </c>
      <c r="W3478">
        <v>193</v>
      </c>
    </row>
    <row r="3479" spans="1:23" x14ac:dyDescent="0.25">
      <c r="A3479" t="s">
        <v>148</v>
      </c>
      <c r="C3479" t="s">
        <v>30</v>
      </c>
      <c r="E3479">
        <v>29</v>
      </c>
      <c r="F3479">
        <v>68.958243999999993</v>
      </c>
      <c r="G3479">
        <v>0</v>
      </c>
      <c r="H3479">
        <v>0</v>
      </c>
      <c r="I3479" t="s">
        <v>34</v>
      </c>
      <c r="J3479" t="s">
        <v>28</v>
      </c>
      <c r="K3479" t="s">
        <v>28</v>
      </c>
      <c r="L3479" t="s">
        <v>28</v>
      </c>
      <c r="M3479" t="s">
        <v>28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33</v>
      </c>
      <c r="T3479">
        <v>0</v>
      </c>
      <c r="V3479">
        <v>67</v>
      </c>
      <c r="W3479">
        <v>198</v>
      </c>
    </row>
    <row r="3480" spans="1:23" x14ac:dyDescent="0.25">
      <c r="A3480" t="s">
        <v>148</v>
      </c>
      <c r="C3480" t="s">
        <v>30</v>
      </c>
      <c r="E3480">
        <v>28</v>
      </c>
      <c r="F3480">
        <v>68.958243999999993</v>
      </c>
      <c r="G3480">
        <v>0.5</v>
      </c>
      <c r="H3480">
        <v>0</v>
      </c>
      <c r="I3480" t="s">
        <v>52</v>
      </c>
      <c r="J3480" t="s">
        <v>116</v>
      </c>
      <c r="K3480" t="s">
        <v>42</v>
      </c>
      <c r="L3480" t="s">
        <v>28</v>
      </c>
      <c r="M3480" t="s">
        <v>28</v>
      </c>
      <c r="N3480">
        <v>0</v>
      </c>
      <c r="O3480">
        <v>0</v>
      </c>
      <c r="P3480">
        <v>0.5</v>
      </c>
      <c r="Q3480">
        <v>0</v>
      </c>
      <c r="R3480">
        <v>0</v>
      </c>
      <c r="S3480">
        <v>33</v>
      </c>
      <c r="T3480">
        <v>0.5</v>
      </c>
      <c r="V3480">
        <v>66</v>
      </c>
      <c r="W3480">
        <v>193</v>
      </c>
    </row>
    <row r="3481" spans="1:23" x14ac:dyDescent="0.25">
      <c r="A3481" t="s">
        <v>148</v>
      </c>
      <c r="C3481" t="s">
        <v>30</v>
      </c>
      <c r="E3481">
        <v>30</v>
      </c>
      <c r="F3481">
        <v>68.958243999999993</v>
      </c>
      <c r="G3481">
        <v>0</v>
      </c>
      <c r="H3481">
        <v>0</v>
      </c>
      <c r="I3481" t="s">
        <v>34</v>
      </c>
      <c r="J3481" t="s">
        <v>28</v>
      </c>
      <c r="K3481" t="s">
        <v>28</v>
      </c>
      <c r="L3481" t="s">
        <v>28</v>
      </c>
      <c r="M3481" t="s">
        <v>28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33</v>
      </c>
      <c r="T3481">
        <v>0</v>
      </c>
      <c r="V3481">
        <v>67</v>
      </c>
      <c r="W3481">
        <v>186</v>
      </c>
    </row>
    <row r="3482" spans="1:23" x14ac:dyDescent="0.25">
      <c r="A3482" t="s">
        <v>148</v>
      </c>
      <c r="C3482" t="s">
        <v>30</v>
      </c>
      <c r="E3482">
        <v>29</v>
      </c>
      <c r="F3482">
        <v>68.958243999999993</v>
      </c>
      <c r="G3482">
        <v>0.5</v>
      </c>
      <c r="H3482">
        <v>0</v>
      </c>
      <c r="I3482" t="s">
        <v>52</v>
      </c>
      <c r="J3482" t="s">
        <v>28</v>
      </c>
      <c r="K3482" t="s">
        <v>28</v>
      </c>
      <c r="L3482" t="s">
        <v>28</v>
      </c>
      <c r="M3482" t="s">
        <v>28</v>
      </c>
      <c r="N3482">
        <v>0</v>
      </c>
      <c r="O3482">
        <v>0</v>
      </c>
      <c r="P3482">
        <v>0.5</v>
      </c>
      <c r="Q3482">
        <v>0</v>
      </c>
      <c r="R3482">
        <v>0</v>
      </c>
      <c r="S3482">
        <v>33</v>
      </c>
      <c r="T3482">
        <v>0.5</v>
      </c>
      <c r="V3482">
        <v>67</v>
      </c>
      <c r="W3482">
        <v>185</v>
      </c>
    </row>
    <row r="3483" spans="1:23" x14ac:dyDescent="0.25">
      <c r="A3483" t="s">
        <v>549</v>
      </c>
      <c r="C3483" t="s">
        <v>26</v>
      </c>
      <c r="E3483">
        <v>30</v>
      </c>
      <c r="F3483">
        <v>61.270363000000003</v>
      </c>
      <c r="G3483">
        <v>0</v>
      </c>
      <c r="H3483">
        <v>0</v>
      </c>
      <c r="I3483" t="s">
        <v>34</v>
      </c>
      <c r="J3483" t="s">
        <v>41</v>
      </c>
      <c r="K3483" t="s">
        <v>28</v>
      </c>
      <c r="L3483" t="s">
        <v>28</v>
      </c>
      <c r="M3483" t="s">
        <v>28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34</v>
      </c>
      <c r="T3483">
        <v>0</v>
      </c>
      <c r="W3483">
        <v>133</v>
      </c>
    </row>
    <row r="3484" spans="1:23" x14ac:dyDescent="0.25">
      <c r="A3484" t="s">
        <v>549</v>
      </c>
      <c r="C3484" t="s">
        <v>26</v>
      </c>
      <c r="E3484">
        <v>30</v>
      </c>
      <c r="F3484">
        <v>61.270363000000003</v>
      </c>
      <c r="G3484">
        <v>0</v>
      </c>
      <c r="H3484">
        <v>0</v>
      </c>
      <c r="I3484" t="s">
        <v>34</v>
      </c>
      <c r="J3484" t="s">
        <v>41</v>
      </c>
      <c r="K3484" t="s">
        <v>28</v>
      </c>
      <c r="L3484" t="s">
        <v>28</v>
      </c>
      <c r="M3484" t="s">
        <v>28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34</v>
      </c>
      <c r="T3484">
        <v>0</v>
      </c>
      <c r="V3484">
        <v>65</v>
      </c>
      <c r="W3484">
        <v>156</v>
      </c>
    </row>
    <row r="3485" spans="1:23" x14ac:dyDescent="0.25">
      <c r="A3485" t="s">
        <v>549</v>
      </c>
      <c r="C3485" t="s">
        <v>26</v>
      </c>
      <c r="E3485">
        <v>30</v>
      </c>
      <c r="F3485">
        <v>61.270363000000003</v>
      </c>
      <c r="G3485">
        <v>0</v>
      </c>
      <c r="H3485">
        <v>0</v>
      </c>
      <c r="I3485" t="s">
        <v>34</v>
      </c>
      <c r="J3485" t="s">
        <v>41</v>
      </c>
      <c r="K3485" t="s">
        <v>28</v>
      </c>
      <c r="L3485" t="s">
        <v>28</v>
      </c>
      <c r="M3485" t="s">
        <v>28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34</v>
      </c>
      <c r="T3485">
        <v>0</v>
      </c>
      <c r="V3485">
        <v>65</v>
      </c>
      <c r="W3485">
        <v>148</v>
      </c>
    </row>
    <row r="3486" spans="1:23" x14ac:dyDescent="0.25">
      <c r="A3486" t="s">
        <v>549</v>
      </c>
      <c r="C3486" t="s">
        <v>26</v>
      </c>
      <c r="E3486">
        <v>28</v>
      </c>
      <c r="F3486">
        <v>61.270363000000003</v>
      </c>
      <c r="G3486">
        <v>0</v>
      </c>
      <c r="H3486">
        <v>0</v>
      </c>
      <c r="I3486" t="s">
        <v>34</v>
      </c>
      <c r="J3486" t="s">
        <v>41</v>
      </c>
      <c r="K3486" t="s">
        <v>38</v>
      </c>
      <c r="L3486" t="s">
        <v>28</v>
      </c>
      <c r="M3486" t="s">
        <v>28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34</v>
      </c>
      <c r="T3486">
        <v>0</v>
      </c>
      <c r="V3486">
        <v>65</v>
      </c>
      <c r="W3486">
        <v>134</v>
      </c>
    </row>
    <row r="3487" spans="1:23" x14ac:dyDescent="0.25">
      <c r="A3487" t="s">
        <v>549</v>
      </c>
      <c r="C3487" t="s">
        <v>26</v>
      </c>
      <c r="E3487">
        <v>30</v>
      </c>
      <c r="F3487">
        <v>61.270363000000003</v>
      </c>
      <c r="G3487">
        <v>0</v>
      </c>
      <c r="H3487">
        <v>0</v>
      </c>
      <c r="I3487" t="s">
        <v>34</v>
      </c>
      <c r="J3487" t="s">
        <v>35</v>
      </c>
      <c r="K3487" t="s">
        <v>38</v>
      </c>
      <c r="L3487" t="s">
        <v>28</v>
      </c>
      <c r="M3487" t="s">
        <v>28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34</v>
      </c>
      <c r="T3487">
        <v>0</v>
      </c>
      <c r="V3487">
        <v>65</v>
      </c>
      <c r="W3487">
        <v>144</v>
      </c>
    </row>
    <row r="3488" spans="1:23" x14ac:dyDescent="0.25">
      <c r="A3488" t="s">
        <v>549</v>
      </c>
      <c r="C3488" t="s">
        <v>26</v>
      </c>
      <c r="E3488">
        <v>29</v>
      </c>
      <c r="F3488">
        <v>61.270363000000003</v>
      </c>
      <c r="G3488">
        <v>0</v>
      </c>
      <c r="H3488">
        <v>0</v>
      </c>
      <c r="I3488" t="s">
        <v>34</v>
      </c>
      <c r="J3488" t="s">
        <v>35</v>
      </c>
      <c r="K3488" t="s">
        <v>38</v>
      </c>
      <c r="L3488" t="s">
        <v>28</v>
      </c>
      <c r="M3488" t="s">
        <v>28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34</v>
      </c>
      <c r="T3488">
        <v>0</v>
      </c>
    </row>
    <row r="3489" spans="1:23" x14ac:dyDescent="0.25">
      <c r="A3489" t="s">
        <v>549</v>
      </c>
      <c r="C3489" t="s">
        <v>26</v>
      </c>
      <c r="E3489">
        <v>30</v>
      </c>
      <c r="F3489">
        <v>61.270363000000003</v>
      </c>
      <c r="G3489">
        <v>0</v>
      </c>
      <c r="H3489">
        <v>0</v>
      </c>
      <c r="I3489" t="s">
        <v>34</v>
      </c>
      <c r="J3489" t="s">
        <v>28</v>
      </c>
      <c r="K3489" t="s">
        <v>28</v>
      </c>
      <c r="L3489" t="s">
        <v>28</v>
      </c>
      <c r="M3489" t="s">
        <v>28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34</v>
      </c>
      <c r="T3489">
        <v>0</v>
      </c>
      <c r="V3489">
        <v>64</v>
      </c>
      <c r="W3489">
        <v>147</v>
      </c>
    </row>
    <row r="3490" spans="1:23" x14ac:dyDescent="0.25">
      <c r="A3490" t="s">
        <v>549</v>
      </c>
      <c r="C3490" t="s">
        <v>26</v>
      </c>
      <c r="E3490">
        <v>29</v>
      </c>
      <c r="F3490">
        <v>61.270363000000003</v>
      </c>
      <c r="G3490">
        <v>0</v>
      </c>
      <c r="H3490">
        <v>0</v>
      </c>
      <c r="I3490" t="s">
        <v>34</v>
      </c>
      <c r="J3490" t="s">
        <v>41</v>
      </c>
      <c r="K3490" t="s">
        <v>28</v>
      </c>
      <c r="L3490" t="s">
        <v>28</v>
      </c>
      <c r="M3490" t="s">
        <v>28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34</v>
      </c>
      <c r="T3490">
        <v>0</v>
      </c>
    </row>
    <row r="3491" spans="1:23" x14ac:dyDescent="0.25">
      <c r="A3491" t="s">
        <v>675</v>
      </c>
      <c r="C3491" t="s">
        <v>26</v>
      </c>
      <c r="E3491">
        <v>30</v>
      </c>
      <c r="F3491">
        <v>69.357969999999995</v>
      </c>
      <c r="G3491">
        <v>0</v>
      </c>
      <c r="H3491">
        <v>0</v>
      </c>
      <c r="I3491" t="s">
        <v>34</v>
      </c>
      <c r="J3491" t="s">
        <v>28</v>
      </c>
      <c r="K3491" t="s">
        <v>28</v>
      </c>
      <c r="L3491" t="s">
        <v>28</v>
      </c>
      <c r="M3491" t="s">
        <v>28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33</v>
      </c>
      <c r="T3491">
        <v>0</v>
      </c>
      <c r="V3491">
        <v>65</v>
      </c>
      <c r="W3491">
        <v>148</v>
      </c>
    </row>
    <row r="3492" spans="1:23" x14ac:dyDescent="0.25">
      <c r="A3492" t="s">
        <v>675</v>
      </c>
      <c r="C3492" t="s">
        <v>26</v>
      </c>
      <c r="E3492">
        <v>28</v>
      </c>
      <c r="F3492">
        <v>69.357969999999995</v>
      </c>
      <c r="G3492">
        <v>0</v>
      </c>
      <c r="H3492">
        <v>0</v>
      </c>
      <c r="I3492" t="s">
        <v>34</v>
      </c>
      <c r="J3492" t="s">
        <v>679</v>
      </c>
      <c r="K3492" t="s">
        <v>28</v>
      </c>
      <c r="L3492" t="s">
        <v>28</v>
      </c>
      <c r="M3492" t="s">
        <v>28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33</v>
      </c>
      <c r="T3492">
        <v>0</v>
      </c>
      <c r="V3492">
        <v>65</v>
      </c>
      <c r="W3492">
        <v>148</v>
      </c>
    </row>
    <row r="3493" spans="1:23" x14ac:dyDescent="0.25">
      <c r="A3493" t="s">
        <v>675</v>
      </c>
      <c r="C3493" t="s">
        <v>26</v>
      </c>
      <c r="E3493">
        <v>29</v>
      </c>
      <c r="F3493">
        <v>69.357969999999995</v>
      </c>
      <c r="G3493">
        <v>0</v>
      </c>
      <c r="H3493">
        <v>0</v>
      </c>
      <c r="I3493" t="s">
        <v>34</v>
      </c>
      <c r="J3493" t="s">
        <v>38</v>
      </c>
      <c r="K3493" t="s">
        <v>42</v>
      </c>
      <c r="L3493" t="s">
        <v>28</v>
      </c>
      <c r="M3493" t="s">
        <v>28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33</v>
      </c>
      <c r="T3493">
        <v>0</v>
      </c>
      <c r="V3493">
        <v>65</v>
      </c>
      <c r="W3493">
        <v>153</v>
      </c>
    </row>
    <row r="3494" spans="1:23" x14ac:dyDescent="0.25">
      <c r="A3494" t="s">
        <v>675</v>
      </c>
      <c r="C3494" t="s">
        <v>26</v>
      </c>
      <c r="E3494">
        <v>30</v>
      </c>
      <c r="F3494">
        <v>69.357969999999995</v>
      </c>
      <c r="G3494">
        <v>0</v>
      </c>
      <c r="H3494">
        <v>0</v>
      </c>
      <c r="I3494" t="s">
        <v>34</v>
      </c>
      <c r="J3494" t="s">
        <v>28</v>
      </c>
      <c r="K3494" t="s">
        <v>28</v>
      </c>
      <c r="L3494" t="s">
        <v>28</v>
      </c>
      <c r="M3494" t="s">
        <v>28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33</v>
      </c>
      <c r="T3494">
        <v>0</v>
      </c>
      <c r="V3494">
        <v>65</v>
      </c>
      <c r="W3494">
        <v>146</v>
      </c>
    </row>
    <row r="3495" spans="1:23" x14ac:dyDescent="0.25">
      <c r="A3495" t="s">
        <v>686</v>
      </c>
      <c r="C3495" t="s">
        <v>26</v>
      </c>
      <c r="E3495">
        <v>20</v>
      </c>
      <c r="F3495">
        <v>84.747439999999997</v>
      </c>
      <c r="G3495">
        <v>1</v>
      </c>
      <c r="H3495">
        <v>1</v>
      </c>
      <c r="I3495" t="s">
        <v>349</v>
      </c>
      <c r="J3495" t="s">
        <v>147</v>
      </c>
      <c r="K3495" t="s">
        <v>28</v>
      </c>
      <c r="L3495" t="s">
        <v>28</v>
      </c>
      <c r="M3495" t="s">
        <v>28</v>
      </c>
      <c r="N3495">
        <v>1</v>
      </c>
      <c r="O3495">
        <v>1</v>
      </c>
      <c r="P3495">
        <v>1</v>
      </c>
      <c r="Q3495">
        <v>1</v>
      </c>
      <c r="R3495">
        <v>0</v>
      </c>
      <c r="S3495">
        <v>23</v>
      </c>
      <c r="T3495">
        <v>5</v>
      </c>
      <c r="V3495">
        <v>51</v>
      </c>
      <c r="W3495">
        <v>131</v>
      </c>
    </row>
    <row r="3496" spans="1:23" x14ac:dyDescent="0.25">
      <c r="A3496" t="s">
        <v>1016</v>
      </c>
      <c r="C3496" t="s">
        <v>30</v>
      </c>
      <c r="E3496">
        <v>28</v>
      </c>
      <c r="F3496">
        <v>72.120469999999997</v>
      </c>
      <c r="G3496">
        <v>0</v>
      </c>
      <c r="H3496">
        <v>0</v>
      </c>
      <c r="I3496" t="s">
        <v>34</v>
      </c>
      <c r="J3496" t="s">
        <v>28</v>
      </c>
      <c r="K3496" t="s">
        <v>28</v>
      </c>
      <c r="L3496" t="s">
        <v>28</v>
      </c>
      <c r="M3496" t="s">
        <v>28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34</v>
      </c>
      <c r="T3496">
        <v>0</v>
      </c>
      <c r="V3496">
        <v>70</v>
      </c>
      <c r="W3496">
        <v>216</v>
      </c>
    </row>
    <row r="3497" spans="1:23" x14ac:dyDescent="0.25">
      <c r="A3497" t="s">
        <v>1016</v>
      </c>
      <c r="C3497" t="s">
        <v>30</v>
      </c>
      <c r="E3497">
        <v>29</v>
      </c>
      <c r="F3497">
        <v>72.120469999999997</v>
      </c>
      <c r="G3497">
        <v>0</v>
      </c>
      <c r="H3497">
        <v>0</v>
      </c>
      <c r="I3497" t="s">
        <v>34</v>
      </c>
      <c r="J3497" t="s">
        <v>28</v>
      </c>
      <c r="K3497" t="s">
        <v>28</v>
      </c>
      <c r="L3497" t="s">
        <v>28</v>
      </c>
      <c r="M3497" t="s">
        <v>28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34</v>
      </c>
      <c r="T3497">
        <v>0</v>
      </c>
      <c r="V3497">
        <v>69</v>
      </c>
      <c r="W3497">
        <v>218</v>
      </c>
    </row>
    <row r="3498" spans="1:23" x14ac:dyDescent="0.25">
      <c r="A3498" t="s">
        <v>170</v>
      </c>
      <c r="C3498" t="s">
        <v>30</v>
      </c>
      <c r="E3498">
        <v>30</v>
      </c>
      <c r="F3498">
        <v>72.062970000000007</v>
      </c>
      <c r="G3498">
        <v>0</v>
      </c>
      <c r="H3498">
        <v>0</v>
      </c>
      <c r="I3498" t="s">
        <v>34</v>
      </c>
      <c r="J3498" t="s">
        <v>28</v>
      </c>
      <c r="K3498" t="s">
        <v>28</v>
      </c>
      <c r="L3498" t="s">
        <v>28</v>
      </c>
      <c r="M3498" t="s">
        <v>28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33</v>
      </c>
      <c r="T3498">
        <v>0</v>
      </c>
      <c r="W3498">
        <v>176</v>
      </c>
    </row>
    <row r="3499" spans="1:23" x14ac:dyDescent="0.25">
      <c r="A3499" t="s">
        <v>170</v>
      </c>
      <c r="C3499" t="s">
        <v>30</v>
      </c>
      <c r="E3499">
        <v>30</v>
      </c>
      <c r="F3499">
        <v>72.062970000000007</v>
      </c>
      <c r="G3499">
        <v>0</v>
      </c>
      <c r="H3499">
        <v>0</v>
      </c>
      <c r="I3499" t="s">
        <v>34</v>
      </c>
      <c r="J3499" t="s">
        <v>28</v>
      </c>
      <c r="K3499" t="s">
        <v>28</v>
      </c>
      <c r="L3499" t="s">
        <v>28</v>
      </c>
      <c r="M3499" t="s">
        <v>28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33</v>
      </c>
      <c r="T3499">
        <v>0</v>
      </c>
      <c r="W3499">
        <v>167</v>
      </c>
    </row>
    <row r="3500" spans="1:23" x14ac:dyDescent="0.25">
      <c r="A3500" t="s">
        <v>170</v>
      </c>
      <c r="C3500" t="s">
        <v>30</v>
      </c>
      <c r="E3500">
        <v>30</v>
      </c>
      <c r="F3500">
        <v>72.062970000000007</v>
      </c>
      <c r="G3500">
        <v>0</v>
      </c>
      <c r="H3500">
        <v>0</v>
      </c>
      <c r="I3500" t="s">
        <v>34</v>
      </c>
      <c r="J3500" t="s">
        <v>28</v>
      </c>
      <c r="K3500" t="s">
        <v>28</v>
      </c>
      <c r="L3500" t="s">
        <v>28</v>
      </c>
      <c r="M3500" t="s">
        <v>28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33</v>
      </c>
      <c r="T3500">
        <v>0</v>
      </c>
      <c r="W3500">
        <v>165</v>
      </c>
    </row>
    <row r="3501" spans="1:23" x14ac:dyDescent="0.25">
      <c r="A3501" t="s">
        <v>170</v>
      </c>
      <c r="C3501" t="s">
        <v>30</v>
      </c>
      <c r="E3501">
        <v>29</v>
      </c>
      <c r="F3501">
        <v>72.062970000000007</v>
      </c>
      <c r="G3501">
        <v>0</v>
      </c>
      <c r="H3501">
        <v>0</v>
      </c>
      <c r="I3501" t="s">
        <v>34</v>
      </c>
      <c r="J3501" t="s">
        <v>28</v>
      </c>
      <c r="K3501" t="s">
        <v>28</v>
      </c>
      <c r="L3501" t="s">
        <v>28</v>
      </c>
      <c r="M3501" t="s">
        <v>28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33</v>
      </c>
      <c r="T3501">
        <v>0</v>
      </c>
      <c r="V3501">
        <v>64</v>
      </c>
      <c r="W3501">
        <v>156</v>
      </c>
    </row>
    <row r="3502" spans="1:23" x14ac:dyDescent="0.25">
      <c r="A3502" t="s">
        <v>170</v>
      </c>
      <c r="C3502" t="s">
        <v>30</v>
      </c>
      <c r="E3502">
        <v>29</v>
      </c>
      <c r="F3502">
        <v>72.062970000000007</v>
      </c>
      <c r="G3502">
        <v>0</v>
      </c>
      <c r="H3502">
        <v>0</v>
      </c>
      <c r="I3502" t="s">
        <v>34</v>
      </c>
      <c r="J3502" t="s">
        <v>28</v>
      </c>
      <c r="K3502" t="s">
        <v>28</v>
      </c>
      <c r="L3502" t="s">
        <v>28</v>
      </c>
      <c r="M3502" t="s">
        <v>28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33</v>
      </c>
      <c r="T3502">
        <v>0</v>
      </c>
      <c r="V3502">
        <v>66</v>
      </c>
      <c r="W3502">
        <v>154</v>
      </c>
    </row>
    <row r="3503" spans="1:23" x14ac:dyDescent="0.25">
      <c r="A3503" t="s">
        <v>170</v>
      </c>
      <c r="C3503" t="s">
        <v>30</v>
      </c>
      <c r="E3503">
        <v>28</v>
      </c>
      <c r="F3503">
        <v>72.062970000000007</v>
      </c>
      <c r="G3503">
        <v>0</v>
      </c>
      <c r="H3503">
        <v>0</v>
      </c>
      <c r="I3503" t="s">
        <v>34</v>
      </c>
      <c r="J3503" t="s">
        <v>42</v>
      </c>
      <c r="K3503" t="s">
        <v>28</v>
      </c>
      <c r="L3503" t="s">
        <v>28</v>
      </c>
      <c r="M3503" t="s">
        <v>28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33</v>
      </c>
      <c r="T3503">
        <v>0</v>
      </c>
      <c r="V3503">
        <v>63</v>
      </c>
      <c r="W3503">
        <v>149</v>
      </c>
    </row>
    <row r="3504" spans="1:23" x14ac:dyDescent="0.25">
      <c r="A3504" t="s">
        <v>170</v>
      </c>
      <c r="C3504" t="s">
        <v>30</v>
      </c>
      <c r="E3504">
        <v>30</v>
      </c>
      <c r="F3504">
        <v>72.062970000000007</v>
      </c>
      <c r="G3504">
        <v>0</v>
      </c>
      <c r="H3504">
        <v>0</v>
      </c>
      <c r="I3504" t="s">
        <v>34</v>
      </c>
      <c r="J3504" t="s">
        <v>28</v>
      </c>
      <c r="K3504" t="s">
        <v>28</v>
      </c>
      <c r="L3504" t="s">
        <v>28</v>
      </c>
      <c r="M3504" t="s">
        <v>28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33</v>
      </c>
      <c r="T3504">
        <v>0</v>
      </c>
      <c r="V3504">
        <v>63</v>
      </c>
      <c r="W3504">
        <v>152</v>
      </c>
    </row>
    <row r="3505" spans="1:23" x14ac:dyDescent="0.25">
      <c r="A3505" t="s">
        <v>170</v>
      </c>
      <c r="C3505" t="s">
        <v>30</v>
      </c>
      <c r="E3505">
        <v>30</v>
      </c>
      <c r="F3505">
        <v>72.062970000000007</v>
      </c>
      <c r="G3505">
        <v>0</v>
      </c>
      <c r="H3505">
        <v>0</v>
      </c>
      <c r="I3505" t="s">
        <v>34</v>
      </c>
      <c r="J3505" t="s">
        <v>28</v>
      </c>
      <c r="K3505" t="s">
        <v>28</v>
      </c>
      <c r="L3505" t="s">
        <v>28</v>
      </c>
      <c r="M3505" t="s">
        <v>28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33</v>
      </c>
      <c r="T3505">
        <v>0</v>
      </c>
      <c r="V3505">
        <v>62</v>
      </c>
      <c r="W3505">
        <v>149</v>
      </c>
    </row>
    <row r="3506" spans="1:23" x14ac:dyDescent="0.25">
      <c r="A3506" t="s">
        <v>170</v>
      </c>
      <c r="C3506" t="s">
        <v>30</v>
      </c>
      <c r="E3506">
        <v>28</v>
      </c>
      <c r="F3506">
        <v>72.062970000000007</v>
      </c>
      <c r="G3506">
        <v>0</v>
      </c>
      <c r="H3506">
        <v>0</v>
      </c>
      <c r="I3506" t="s">
        <v>34</v>
      </c>
      <c r="J3506" t="s">
        <v>28</v>
      </c>
      <c r="K3506" t="s">
        <v>28</v>
      </c>
      <c r="L3506" t="s">
        <v>28</v>
      </c>
      <c r="M3506" t="s">
        <v>28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33</v>
      </c>
      <c r="T3506">
        <v>0</v>
      </c>
      <c r="V3506">
        <v>63</v>
      </c>
      <c r="W3506">
        <v>151</v>
      </c>
    </row>
    <row r="3507" spans="1:23" x14ac:dyDescent="0.25">
      <c r="A3507" t="s">
        <v>170</v>
      </c>
      <c r="C3507" t="s">
        <v>30</v>
      </c>
      <c r="E3507">
        <v>30</v>
      </c>
      <c r="F3507">
        <v>72.062970000000007</v>
      </c>
      <c r="G3507">
        <v>0</v>
      </c>
      <c r="H3507">
        <v>0</v>
      </c>
      <c r="I3507" t="s">
        <v>34</v>
      </c>
      <c r="J3507" t="s">
        <v>28</v>
      </c>
      <c r="K3507" t="s">
        <v>28</v>
      </c>
      <c r="L3507" t="s">
        <v>28</v>
      </c>
      <c r="M3507" t="s">
        <v>28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33</v>
      </c>
      <c r="T3507">
        <v>0</v>
      </c>
      <c r="V3507">
        <v>62</v>
      </c>
      <c r="W3507">
        <v>141</v>
      </c>
    </row>
    <row r="3508" spans="1:23" x14ac:dyDescent="0.25">
      <c r="A3508" t="s">
        <v>170</v>
      </c>
      <c r="C3508" t="s">
        <v>30</v>
      </c>
      <c r="E3508">
        <v>30</v>
      </c>
      <c r="F3508">
        <v>72.062970000000007</v>
      </c>
      <c r="G3508">
        <v>0</v>
      </c>
      <c r="H3508">
        <v>0</v>
      </c>
      <c r="I3508" t="s">
        <v>34</v>
      </c>
      <c r="J3508" t="s">
        <v>28</v>
      </c>
      <c r="K3508" t="s">
        <v>28</v>
      </c>
      <c r="L3508" t="s">
        <v>28</v>
      </c>
      <c r="M3508" t="s">
        <v>28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33</v>
      </c>
      <c r="T3508">
        <v>0</v>
      </c>
      <c r="V3508">
        <v>62</v>
      </c>
      <c r="W3508">
        <v>141</v>
      </c>
    </row>
    <row r="3509" spans="1:23" x14ac:dyDescent="0.25">
      <c r="A3509" t="s">
        <v>170</v>
      </c>
      <c r="C3509" t="s">
        <v>30</v>
      </c>
      <c r="E3509">
        <v>29</v>
      </c>
      <c r="F3509">
        <v>72.062970000000007</v>
      </c>
      <c r="G3509">
        <v>0</v>
      </c>
      <c r="H3509">
        <v>0</v>
      </c>
      <c r="I3509" t="s">
        <v>34</v>
      </c>
      <c r="J3509" t="s">
        <v>28</v>
      </c>
      <c r="K3509" t="s">
        <v>28</v>
      </c>
      <c r="L3509" t="s">
        <v>28</v>
      </c>
      <c r="M3509" t="s">
        <v>28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33</v>
      </c>
      <c r="T3509">
        <v>0</v>
      </c>
      <c r="V3509">
        <v>62</v>
      </c>
      <c r="W3509">
        <v>140</v>
      </c>
    </row>
    <row r="3510" spans="1:23" x14ac:dyDescent="0.25">
      <c r="A3510" t="s">
        <v>170</v>
      </c>
      <c r="C3510" t="s">
        <v>30</v>
      </c>
      <c r="E3510">
        <v>30</v>
      </c>
      <c r="F3510">
        <v>72.062970000000007</v>
      </c>
      <c r="G3510">
        <v>0</v>
      </c>
      <c r="H3510">
        <v>0</v>
      </c>
      <c r="I3510" t="s">
        <v>34</v>
      </c>
      <c r="J3510" t="s">
        <v>28</v>
      </c>
      <c r="K3510" t="s">
        <v>28</v>
      </c>
      <c r="L3510" t="s">
        <v>28</v>
      </c>
      <c r="M3510" t="s">
        <v>28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33</v>
      </c>
      <c r="T3510">
        <v>0</v>
      </c>
    </row>
    <row r="3511" spans="1:23" x14ac:dyDescent="0.25">
      <c r="A3511" t="s">
        <v>1196</v>
      </c>
      <c r="C3511" t="s">
        <v>30</v>
      </c>
      <c r="E3511">
        <v>30</v>
      </c>
      <c r="F3511">
        <v>63.816563000000002</v>
      </c>
      <c r="G3511">
        <v>0</v>
      </c>
      <c r="H3511">
        <v>0</v>
      </c>
      <c r="I3511" t="s">
        <v>34</v>
      </c>
      <c r="J3511" t="s">
        <v>28</v>
      </c>
      <c r="K3511" t="s">
        <v>28</v>
      </c>
      <c r="L3511" t="s">
        <v>28</v>
      </c>
      <c r="M3511" t="s">
        <v>28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34</v>
      </c>
      <c r="T3511">
        <v>0</v>
      </c>
      <c r="V3511">
        <v>72</v>
      </c>
      <c r="W3511">
        <v>247</v>
      </c>
    </row>
    <row r="3512" spans="1:23" x14ac:dyDescent="0.25">
      <c r="A3512" t="s">
        <v>646</v>
      </c>
      <c r="C3512" t="s">
        <v>26</v>
      </c>
      <c r="E3512">
        <v>20</v>
      </c>
      <c r="F3512">
        <v>77.037639999999996</v>
      </c>
      <c r="G3512">
        <v>1</v>
      </c>
      <c r="H3512">
        <v>1</v>
      </c>
      <c r="I3512" t="s">
        <v>27</v>
      </c>
      <c r="J3512" t="s">
        <v>28</v>
      </c>
      <c r="K3512" t="s">
        <v>28</v>
      </c>
      <c r="L3512" t="s">
        <v>28</v>
      </c>
      <c r="M3512" t="s">
        <v>28</v>
      </c>
      <c r="N3512">
        <v>1</v>
      </c>
      <c r="O3512">
        <v>2</v>
      </c>
      <c r="P3512">
        <v>1</v>
      </c>
      <c r="Q3512">
        <v>1</v>
      </c>
      <c r="R3512">
        <v>0</v>
      </c>
      <c r="S3512">
        <v>34</v>
      </c>
      <c r="T3512">
        <v>6</v>
      </c>
      <c r="V3512">
        <v>59</v>
      </c>
      <c r="W3512">
        <v>94</v>
      </c>
    </row>
    <row r="3513" spans="1:23" x14ac:dyDescent="0.25">
      <c r="A3513" t="s">
        <v>646</v>
      </c>
      <c r="C3513" t="s">
        <v>26</v>
      </c>
      <c r="E3513">
        <v>15</v>
      </c>
      <c r="F3513">
        <v>77.037639999999996</v>
      </c>
      <c r="G3513">
        <v>1</v>
      </c>
      <c r="H3513">
        <v>1</v>
      </c>
      <c r="I3513" t="s">
        <v>31</v>
      </c>
      <c r="J3513" t="s">
        <v>28</v>
      </c>
      <c r="K3513" t="s">
        <v>28</v>
      </c>
      <c r="L3513" t="s">
        <v>28</v>
      </c>
      <c r="M3513" t="s">
        <v>28</v>
      </c>
      <c r="N3513">
        <v>2</v>
      </c>
      <c r="O3513">
        <v>2</v>
      </c>
      <c r="P3513">
        <v>1</v>
      </c>
      <c r="Q3513">
        <v>1</v>
      </c>
      <c r="R3513">
        <v>1</v>
      </c>
      <c r="S3513">
        <v>34</v>
      </c>
      <c r="T3513">
        <v>8</v>
      </c>
      <c r="V3513">
        <v>59</v>
      </c>
      <c r="W3513">
        <v>95</v>
      </c>
    </row>
    <row r="3514" spans="1:23" x14ac:dyDescent="0.25">
      <c r="A3514" t="s">
        <v>646</v>
      </c>
      <c r="C3514" t="s">
        <v>26</v>
      </c>
      <c r="E3514">
        <v>4</v>
      </c>
      <c r="F3514">
        <v>77.037639999999996</v>
      </c>
      <c r="G3514">
        <v>2</v>
      </c>
      <c r="H3514">
        <v>2</v>
      </c>
      <c r="I3514" t="s">
        <v>27</v>
      </c>
      <c r="J3514" t="s">
        <v>28</v>
      </c>
      <c r="K3514" t="s">
        <v>28</v>
      </c>
      <c r="L3514" t="s">
        <v>28</v>
      </c>
      <c r="M3514" t="s">
        <v>28</v>
      </c>
      <c r="N3514">
        <v>2</v>
      </c>
      <c r="O3514">
        <v>3</v>
      </c>
      <c r="P3514">
        <v>3</v>
      </c>
      <c r="Q3514">
        <v>3</v>
      </c>
      <c r="R3514">
        <v>2</v>
      </c>
      <c r="S3514">
        <v>34</v>
      </c>
      <c r="T3514">
        <v>15</v>
      </c>
      <c r="V3514">
        <v>58</v>
      </c>
      <c r="W3514">
        <v>102</v>
      </c>
    </row>
    <row r="3515" spans="1:23" x14ac:dyDescent="0.25">
      <c r="A3515" t="s">
        <v>925</v>
      </c>
      <c r="C3515" t="s">
        <v>26</v>
      </c>
      <c r="E3515">
        <v>30</v>
      </c>
      <c r="F3515">
        <v>61.535933999999997</v>
      </c>
      <c r="G3515">
        <v>0</v>
      </c>
      <c r="H3515">
        <v>0</v>
      </c>
      <c r="I3515" t="s">
        <v>34</v>
      </c>
      <c r="J3515" t="s">
        <v>28</v>
      </c>
      <c r="K3515" t="s">
        <v>28</v>
      </c>
      <c r="L3515" t="s">
        <v>28</v>
      </c>
      <c r="M3515" t="s">
        <v>28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33</v>
      </c>
      <c r="T3515">
        <v>0</v>
      </c>
      <c r="V3515">
        <v>68</v>
      </c>
      <c r="W3515">
        <v>156</v>
      </c>
    </row>
    <row r="3516" spans="1:23" x14ac:dyDescent="0.25">
      <c r="A3516" t="s">
        <v>925</v>
      </c>
      <c r="C3516" t="s">
        <v>26</v>
      </c>
      <c r="E3516">
        <v>29</v>
      </c>
      <c r="F3516">
        <v>61.535933999999997</v>
      </c>
      <c r="G3516">
        <v>0</v>
      </c>
      <c r="H3516">
        <v>0</v>
      </c>
      <c r="I3516" t="s">
        <v>34</v>
      </c>
      <c r="J3516" t="s">
        <v>28</v>
      </c>
      <c r="K3516" t="s">
        <v>28</v>
      </c>
      <c r="L3516" t="s">
        <v>28</v>
      </c>
      <c r="M3516" t="s">
        <v>28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33</v>
      </c>
      <c r="T3516">
        <v>0</v>
      </c>
    </row>
    <row r="3517" spans="1:23" x14ac:dyDescent="0.25">
      <c r="A3517" t="s">
        <v>925</v>
      </c>
      <c r="C3517" t="s">
        <v>26</v>
      </c>
      <c r="E3517">
        <v>30</v>
      </c>
      <c r="F3517">
        <v>61.535933999999997</v>
      </c>
      <c r="G3517">
        <v>0</v>
      </c>
      <c r="H3517">
        <v>0</v>
      </c>
      <c r="I3517" t="s">
        <v>34</v>
      </c>
      <c r="J3517" t="s">
        <v>28</v>
      </c>
      <c r="K3517" t="s">
        <v>28</v>
      </c>
      <c r="L3517" t="s">
        <v>28</v>
      </c>
      <c r="M3517" t="s">
        <v>28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33</v>
      </c>
      <c r="T3517">
        <v>0</v>
      </c>
      <c r="V3517">
        <v>68</v>
      </c>
      <c r="W3517">
        <v>157</v>
      </c>
    </row>
    <row r="3518" spans="1:23" x14ac:dyDescent="0.25">
      <c r="A3518" t="s">
        <v>272</v>
      </c>
      <c r="C3518" t="s">
        <v>26</v>
      </c>
      <c r="E3518">
        <v>29</v>
      </c>
      <c r="F3518">
        <v>68.553049999999999</v>
      </c>
      <c r="G3518">
        <v>0</v>
      </c>
      <c r="H3518">
        <v>0</v>
      </c>
      <c r="I3518" t="s">
        <v>34</v>
      </c>
      <c r="J3518" t="s">
        <v>28</v>
      </c>
      <c r="K3518" t="s">
        <v>28</v>
      </c>
      <c r="L3518" t="s">
        <v>28</v>
      </c>
      <c r="M3518" t="s">
        <v>28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33</v>
      </c>
      <c r="T3518">
        <v>0</v>
      </c>
      <c r="V3518">
        <v>65</v>
      </c>
      <c r="W3518">
        <v>121</v>
      </c>
    </row>
    <row r="3519" spans="1:23" x14ac:dyDescent="0.25">
      <c r="A3519" t="s">
        <v>272</v>
      </c>
      <c r="C3519" t="s">
        <v>26</v>
      </c>
      <c r="E3519">
        <v>29</v>
      </c>
      <c r="F3519">
        <v>68.553049999999999</v>
      </c>
      <c r="G3519">
        <v>0</v>
      </c>
      <c r="H3519">
        <v>0</v>
      </c>
      <c r="I3519" t="s">
        <v>34</v>
      </c>
      <c r="J3519" t="s">
        <v>28</v>
      </c>
      <c r="K3519" t="s">
        <v>28</v>
      </c>
      <c r="L3519" t="s">
        <v>28</v>
      </c>
      <c r="M3519" t="s">
        <v>28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33</v>
      </c>
      <c r="T3519">
        <v>0</v>
      </c>
      <c r="V3519">
        <v>65</v>
      </c>
      <c r="W3519">
        <v>132</v>
      </c>
    </row>
    <row r="3520" spans="1:23" x14ac:dyDescent="0.25">
      <c r="A3520" t="s">
        <v>272</v>
      </c>
      <c r="C3520" t="s">
        <v>26</v>
      </c>
      <c r="E3520">
        <v>30</v>
      </c>
      <c r="F3520">
        <v>68.553049999999999</v>
      </c>
      <c r="G3520">
        <v>0</v>
      </c>
      <c r="H3520">
        <v>0</v>
      </c>
      <c r="I3520" t="s">
        <v>34</v>
      </c>
      <c r="J3520" t="s">
        <v>28</v>
      </c>
      <c r="K3520" t="s">
        <v>28</v>
      </c>
      <c r="L3520" t="s">
        <v>28</v>
      </c>
      <c r="M3520" t="s">
        <v>28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33</v>
      </c>
      <c r="T3520">
        <v>0</v>
      </c>
      <c r="V3520">
        <v>64</v>
      </c>
      <c r="W3520">
        <v>132</v>
      </c>
    </row>
    <row r="3521" spans="1:23" x14ac:dyDescent="0.25">
      <c r="A3521" t="s">
        <v>272</v>
      </c>
      <c r="C3521" t="s">
        <v>26</v>
      </c>
      <c r="E3521">
        <v>29</v>
      </c>
      <c r="F3521">
        <v>68.553049999999999</v>
      </c>
      <c r="G3521">
        <v>0</v>
      </c>
      <c r="H3521">
        <v>0</v>
      </c>
      <c r="I3521" t="s">
        <v>34</v>
      </c>
      <c r="J3521" t="s">
        <v>28</v>
      </c>
      <c r="K3521" t="s">
        <v>28</v>
      </c>
      <c r="L3521" t="s">
        <v>28</v>
      </c>
      <c r="M3521" t="s">
        <v>28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33</v>
      </c>
      <c r="T3521">
        <v>0</v>
      </c>
      <c r="V3521">
        <v>64</v>
      </c>
      <c r="W3521">
        <v>122</v>
      </c>
    </row>
    <row r="3522" spans="1:23" x14ac:dyDescent="0.25">
      <c r="A3522" t="s">
        <v>272</v>
      </c>
      <c r="C3522" t="s">
        <v>26</v>
      </c>
      <c r="E3522">
        <v>28</v>
      </c>
      <c r="F3522">
        <v>68.553049999999999</v>
      </c>
      <c r="G3522">
        <v>0</v>
      </c>
      <c r="H3522">
        <v>0</v>
      </c>
      <c r="I3522" t="s">
        <v>34</v>
      </c>
      <c r="J3522" t="s">
        <v>28</v>
      </c>
      <c r="K3522" t="s">
        <v>28</v>
      </c>
      <c r="L3522" t="s">
        <v>28</v>
      </c>
      <c r="M3522" t="s">
        <v>28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</v>
      </c>
      <c r="T3522">
        <v>0</v>
      </c>
      <c r="V3522">
        <v>64</v>
      </c>
      <c r="W3522">
        <v>119</v>
      </c>
    </row>
    <row r="3523" spans="1:23" x14ac:dyDescent="0.25">
      <c r="A3523" t="s">
        <v>1005</v>
      </c>
      <c r="C3523" t="s">
        <v>30</v>
      </c>
      <c r="E3523">
        <v>26</v>
      </c>
      <c r="F3523">
        <v>69.938400000000001</v>
      </c>
      <c r="G3523">
        <v>0.5</v>
      </c>
      <c r="H3523">
        <v>0</v>
      </c>
      <c r="I3523" t="s">
        <v>52</v>
      </c>
      <c r="J3523" t="s">
        <v>41</v>
      </c>
      <c r="K3523" t="s">
        <v>28</v>
      </c>
      <c r="L3523" t="s">
        <v>28</v>
      </c>
      <c r="M3523" t="s">
        <v>28</v>
      </c>
      <c r="N3523">
        <v>0.5</v>
      </c>
      <c r="O3523">
        <v>0.5</v>
      </c>
      <c r="P3523">
        <v>1</v>
      </c>
      <c r="Q3523">
        <v>1</v>
      </c>
      <c r="R3523">
        <v>0</v>
      </c>
      <c r="S3523">
        <v>34</v>
      </c>
      <c r="T3523">
        <v>3</v>
      </c>
      <c r="V3523">
        <v>67</v>
      </c>
      <c r="W3523">
        <v>223</v>
      </c>
    </row>
    <row r="3524" spans="1:23" x14ac:dyDescent="0.25">
      <c r="A3524" t="s">
        <v>1005</v>
      </c>
      <c r="C3524" t="s">
        <v>30</v>
      </c>
      <c r="E3524">
        <v>27</v>
      </c>
      <c r="F3524">
        <v>69.938400000000001</v>
      </c>
      <c r="G3524">
        <v>0.5</v>
      </c>
      <c r="H3524">
        <v>0</v>
      </c>
      <c r="I3524" t="s">
        <v>52</v>
      </c>
      <c r="J3524" t="s">
        <v>41</v>
      </c>
      <c r="K3524" t="s">
        <v>28</v>
      </c>
      <c r="L3524" t="s">
        <v>28</v>
      </c>
      <c r="M3524" t="s">
        <v>28</v>
      </c>
      <c r="N3524">
        <v>0</v>
      </c>
      <c r="O3524">
        <v>0.5</v>
      </c>
      <c r="P3524">
        <v>0.5</v>
      </c>
      <c r="Q3524">
        <v>0</v>
      </c>
      <c r="R3524">
        <v>0</v>
      </c>
      <c r="S3524">
        <v>34</v>
      </c>
      <c r="T3524">
        <v>1</v>
      </c>
      <c r="V3524">
        <v>67</v>
      </c>
      <c r="W3524">
        <v>222</v>
      </c>
    </row>
    <row r="3525" spans="1:23" x14ac:dyDescent="0.25">
      <c r="A3525" t="s">
        <v>597</v>
      </c>
      <c r="C3525" t="s">
        <v>26</v>
      </c>
      <c r="E3525">
        <v>29</v>
      </c>
      <c r="F3525">
        <v>81.442850000000007</v>
      </c>
      <c r="G3525">
        <v>0</v>
      </c>
      <c r="H3525">
        <v>0</v>
      </c>
      <c r="I3525" t="s">
        <v>34</v>
      </c>
      <c r="J3525" t="s">
        <v>119</v>
      </c>
      <c r="K3525" t="s">
        <v>28</v>
      </c>
      <c r="L3525" t="s">
        <v>28</v>
      </c>
      <c r="M3525" t="s">
        <v>28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</v>
      </c>
      <c r="T3525">
        <v>0</v>
      </c>
      <c r="V3525">
        <v>60</v>
      </c>
      <c r="W3525">
        <v>161</v>
      </c>
    </row>
    <row r="3526" spans="1:23" x14ac:dyDescent="0.25">
      <c r="A3526" t="s">
        <v>597</v>
      </c>
      <c r="C3526" t="s">
        <v>26</v>
      </c>
      <c r="E3526">
        <v>26</v>
      </c>
      <c r="F3526">
        <v>81.442850000000007</v>
      </c>
      <c r="G3526">
        <v>0.5</v>
      </c>
      <c r="H3526">
        <v>0</v>
      </c>
      <c r="I3526" t="s">
        <v>52</v>
      </c>
      <c r="J3526" t="s">
        <v>119</v>
      </c>
      <c r="K3526" t="s">
        <v>116</v>
      </c>
      <c r="L3526" t="s">
        <v>132</v>
      </c>
      <c r="M3526" t="s">
        <v>28</v>
      </c>
      <c r="N3526">
        <v>0</v>
      </c>
      <c r="O3526">
        <v>0.5</v>
      </c>
      <c r="P3526">
        <v>0.5</v>
      </c>
      <c r="Q3526">
        <v>0</v>
      </c>
      <c r="R3526">
        <v>0</v>
      </c>
      <c r="S3526">
        <v>33</v>
      </c>
      <c r="T3526">
        <v>1</v>
      </c>
      <c r="V3526">
        <v>60</v>
      </c>
      <c r="W3526">
        <v>143</v>
      </c>
    </row>
    <row r="3527" spans="1:23" x14ac:dyDescent="0.25">
      <c r="A3527" t="s">
        <v>597</v>
      </c>
      <c r="C3527" t="s">
        <v>26</v>
      </c>
      <c r="E3527">
        <v>22</v>
      </c>
      <c r="F3527">
        <v>81.442850000000007</v>
      </c>
      <c r="G3527">
        <v>1</v>
      </c>
      <c r="H3527">
        <v>1</v>
      </c>
      <c r="I3527" t="s">
        <v>27</v>
      </c>
      <c r="J3527" t="s">
        <v>35</v>
      </c>
      <c r="K3527" t="s">
        <v>116</v>
      </c>
      <c r="L3527" t="s">
        <v>28</v>
      </c>
      <c r="M3527" t="s">
        <v>28</v>
      </c>
      <c r="N3527">
        <v>0.5</v>
      </c>
      <c r="O3527">
        <v>0.5</v>
      </c>
      <c r="P3527">
        <v>1</v>
      </c>
      <c r="Q3527">
        <v>1</v>
      </c>
      <c r="R3527">
        <v>2</v>
      </c>
      <c r="S3527">
        <v>33</v>
      </c>
      <c r="T3527">
        <v>6</v>
      </c>
      <c r="V3527">
        <v>60</v>
      </c>
      <c r="W3527">
        <v>149</v>
      </c>
    </row>
    <row r="3528" spans="1:23" x14ac:dyDescent="0.25">
      <c r="A3528" t="s">
        <v>461</v>
      </c>
      <c r="C3528" t="s">
        <v>26</v>
      </c>
      <c r="E3528">
        <v>29</v>
      </c>
      <c r="F3528">
        <v>66.844629999999995</v>
      </c>
      <c r="G3528">
        <v>0</v>
      </c>
      <c r="H3528">
        <v>0</v>
      </c>
      <c r="I3528" t="s">
        <v>34</v>
      </c>
      <c r="J3528" t="s">
        <v>35</v>
      </c>
      <c r="K3528" t="s">
        <v>28</v>
      </c>
      <c r="L3528" t="s">
        <v>28</v>
      </c>
      <c r="M3528" t="s">
        <v>28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34</v>
      </c>
      <c r="T3528">
        <v>0</v>
      </c>
      <c r="V3528">
        <v>64</v>
      </c>
      <c r="W3528">
        <v>157</v>
      </c>
    </row>
    <row r="3529" spans="1:23" x14ac:dyDescent="0.25">
      <c r="A3529" t="s">
        <v>461</v>
      </c>
      <c r="C3529" t="s">
        <v>26</v>
      </c>
      <c r="E3529">
        <v>30</v>
      </c>
      <c r="F3529">
        <v>66.844629999999995</v>
      </c>
      <c r="G3529">
        <v>0</v>
      </c>
      <c r="H3529">
        <v>0</v>
      </c>
      <c r="I3529" t="s">
        <v>34</v>
      </c>
      <c r="J3529" t="s">
        <v>28</v>
      </c>
      <c r="K3529" t="s">
        <v>28</v>
      </c>
      <c r="L3529" t="s">
        <v>28</v>
      </c>
      <c r="M3529" t="s">
        <v>28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34</v>
      </c>
      <c r="T3529">
        <v>0</v>
      </c>
      <c r="V3529">
        <v>64</v>
      </c>
      <c r="W3529">
        <v>142</v>
      </c>
    </row>
    <row r="3530" spans="1:23" x14ac:dyDescent="0.25">
      <c r="A3530" t="s">
        <v>461</v>
      </c>
      <c r="C3530" t="s">
        <v>26</v>
      </c>
      <c r="E3530">
        <v>30</v>
      </c>
      <c r="F3530">
        <v>66.844629999999995</v>
      </c>
      <c r="G3530">
        <v>0</v>
      </c>
      <c r="H3530">
        <v>0</v>
      </c>
      <c r="I3530" t="s">
        <v>34</v>
      </c>
      <c r="J3530" t="s">
        <v>28</v>
      </c>
      <c r="K3530" t="s">
        <v>28</v>
      </c>
      <c r="L3530" t="s">
        <v>28</v>
      </c>
      <c r="M3530" t="s">
        <v>28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34</v>
      </c>
      <c r="T3530">
        <v>0</v>
      </c>
      <c r="V3530">
        <v>64</v>
      </c>
      <c r="W3530">
        <v>150</v>
      </c>
    </row>
    <row r="3531" spans="1:23" x14ac:dyDescent="0.25">
      <c r="A3531" t="s">
        <v>461</v>
      </c>
      <c r="C3531" t="s">
        <v>26</v>
      </c>
      <c r="E3531">
        <v>30</v>
      </c>
      <c r="F3531">
        <v>66.844629999999995</v>
      </c>
      <c r="G3531">
        <v>0</v>
      </c>
      <c r="H3531">
        <v>0</v>
      </c>
      <c r="I3531" t="s">
        <v>34</v>
      </c>
      <c r="J3531" t="s">
        <v>28</v>
      </c>
      <c r="K3531" t="s">
        <v>28</v>
      </c>
      <c r="L3531" t="s">
        <v>28</v>
      </c>
      <c r="M3531" t="s">
        <v>28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</v>
      </c>
      <c r="T3531">
        <v>0</v>
      </c>
      <c r="V3531">
        <v>63</v>
      </c>
      <c r="W3531">
        <v>158</v>
      </c>
    </row>
    <row r="3532" spans="1:23" x14ac:dyDescent="0.25">
      <c r="A3532" t="s">
        <v>461</v>
      </c>
      <c r="C3532" t="s">
        <v>26</v>
      </c>
      <c r="E3532">
        <v>30</v>
      </c>
      <c r="F3532">
        <v>66.844629999999995</v>
      </c>
      <c r="G3532">
        <v>0</v>
      </c>
      <c r="H3532">
        <v>0</v>
      </c>
      <c r="I3532" t="s">
        <v>34</v>
      </c>
      <c r="J3532" t="s">
        <v>28</v>
      </c>
      <c r="K3532" t="s">
        <v>28</v>
      </c>
      <c r="L3532" t="s">
        <v>28</v>
      </c>
      <c r="M3532" t="s">
        <v>28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34</v>
      </c>
      <c r="T3532">
        <v>0</v>
      </c>
      <c r="V3532">
        <v>63</v>
      </c>
      <c r="W3532">
        <v>162</v>
      </c>
    </row>
    <row r="3533" spans="1:23" x14ac:dyDescent="0.25">
      <c r="A3533" t="s">
        <v>461</v>
      </c>
      <c r="C3533" t="s">
        <v>26</v>
      </c>
      <c r="E3533">
        <v>29</v>
      </c>
      <c r="F3533">
        <v>66.844629999999995</v>
      </c>
      <c r="G3533">
        <v>0</v>
      </c>
      <c r="H3533">
        <v>0</v>
      </c>
      <c r="I3533" t="s">
        <v>34</v>
      </c>
      <c r="J3533" t="s">
        <v>36</v>
      </c>
      <c r="K3533" t="s">
        <v>28</v>
      </c>
      <c r="L3533" t="s">
        <v>28</v>
      </c>
      <c r="M3533" t="s">
        <v>28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</v>
      </c>
      <c r="T3533">
        <v>0</v>
      </c>
      <c r="V3533">
        <v>64</v>
      </c>
      <c r="W3533">
        <v>162</v>
      </c>
    </row>
    <row r="3534" spans="1:23" x14ac:dyDescent="0.25">
      <c r="A3534" t="s">
        <v>461</v>
      </c>
      <c r="C3534" t="s">
        <v>26</v>
      </c>
      <c r="E3534">
        <v>30</v>
      </c>
      <c r="F3534">
        <v>66.844629999999995</v>
      </c>
      <c r="G3534">
        <v>0</v>
      </c>
      <c r="H3534">
        <v>0</v>
      </c>
      <c r="I3534" t="s">
        <v>34</v>
      </c>
      <c r="J3534" t="s">
        <v>28</v>
      </c>
      <c r="K3534" t="s">
        <v>28</v>
      </c>
      <c r="L3534" t="s">
        <v>28</v>
      </c>
      <c r="M3534" t="s">
        <v>28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34</v>
      </c>
      <c r="T3534">
        <v>0</v>
      </c>
      <c r="V3534">
        <v>64</v>
      </c>
      <c r="W3534">
        <v>162</v>
      </c>
    </row>
    <row r="3535" spans="1:23" x14ac:dyDescent="0.25">
      <c r="A3535" t="s">
        <v>461</v>
      </c>
      <c r="C3535" t="s">
        <v>26</v>
      </c>
      <c r="E3535">
        <v>30</v>
      </c>
      <c r="F3535">
        <v>66.844629999999995</v>
      </c>
      <c r="G3535">
        <v>0</v>
      </c>
      <c r="H3535">
        <v>0</v>
      </c>
      <c r="I3535" t="s">
        <v>34</v>
      </c>
      <c r="J3535" t="s">
        <v>28</v>
      </c>
      <c r="K3535" t="s">
        <v>28</v>
      </c>
      <c r="L3535" t="s">
        <v>28</v>
      </c>
      <c r="M3535" t="s">
        <v>28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</v>
      </c>
      <c r="T3535">
        <v>0</v>
      </c>
      <c r="V3535">
        <v>64</v>
      </c>
      <c r="W3535">
        <v>156</v>
      </c>
    </row>
    <row r="3536" spans="1:23" x14ac:dyDescent="0.25">
      <c r="A3536" t="s">
        <v>461</v>
      </c>
      <c r="C3536" t="s">
        <v>26</v>
      </c>
      <c r="E3536">
        <v>30</v>
      </c>
      <c r="F3536">
        <v>66.844629999999995</v>
      </c>
      <c r="G3536">
        <v>0</v>
      </c>
      <c r="H3536">
        <v>0</v>
      </c>
      <c r="I3536" t="s">
        <v>34</v>
      </c>
      <c r="J3536" t="s">
        <v>35</v>
      </c>
      <c r="K3536" t="s">
        <v>28</v>
      </c>
      <c r="L3536" t="s">
        <v>28</v>
      </c>
      <c r="M3536" t="s">
        <v>28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34</v>
      </c>
      <c r="T3536">
        <v>0</v>
      </c>
      <c r="V3536">
        <v>64</v>
      </c>
      <c r="W3536">
        <v>159</v>
      </c>
    </row>
    <row r="3537" spans="1:23" x14ac:dyDescent="0.25">
      <c r="A3537" t="s">
        <v>461</v>
      </c>
      <c r="C3537" t="s">
        <v>26</v>
      </c>
      <c r="E3537">
        <v>29</v>
      </c>
      <c r="F3537">
        <v>66.844629999999995</v>
      </c>
      <c r="G3537">
        <v>0</v>
      </c>
      <c r="H3537">
        <v>0</v>
      </c>
      <c r="I3537" t="s">
        <v>34</v>
      </c>
      <c r="J3537" t="s">
        <v>35</v>
      </c>
      <c r="K3537" t="s">
        <v>28</v>
      </c>
      <c r="L3537" t="s">
        <v>28</v>
      </c>
      <c r="M3537" t="s">
        <v>28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34</v>
      </c>
      <c r="T3537">
        <v>0</v>
      </c>
      <c r="V3537">
        <v>64</v>
      </c>
      <c r="W3537">
        <v>156</v>
      </c>
    </row>
    <row r="3538" spans="1:23" x14ac:dyDescent="0.25">
      <c r="A3538" t="s">
        <v>461</v>
      </c>
      <c r="C3538" t="s">
        <v>26</v>
      </c>
      <c r="E3538">
        <v>30</v>
      </c>
      <c r="F3538">
        <v>66.844629999999995</v>
      </c>
      <c r="G3538">
        <v>0</v>
      </c>
      <c r="H3538">
        <v>0</v>
      </c>
      <c r="I3538" t="s">
        <v>34</v>
      </c>
      <c r="J3538" t="s">
        <v>35</v>
      </c>
      <c r="K3538" t="s">
        <v>28</v>
      </c>
      <c r="L3538" t="s">
        <v>28</v>
      </c>
      <c r="M3538" t="s">
        <v>28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34</v>
      </c>
      <c r="T3538">
        <v>0</v>
      </c>
    </row>
    <row r="3539" spans="1:23" x14ac:dyDescent="0.25">
      <c r="A3539" t="s">
        <v>90</v>
      </c>
      <c r="C3539" t="s">
        <v>26</v>
      </c>
      <c r="E3539">
        <v>28</v>
      </c>
      <c r="F3539">
        <v>76.941820000000007</v>
      </c>
      <c r="G3539">
        <v>0</v>
      </c>
      <c r="H3539">
        <v>0</v>
      </c>
      <c r="I3539" t="s">
        <v>34</v>
      </c>
      <c r="J3539" t="s">
        <v>28</v>
      </c>
      <c r="K3539" t="s">
        <v>28</v>
      </c>
      <c r="L3539" t="s">
        <v>28</v>
      </c>
      <c r="M3539" t="s">
        <v>28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33</v>
      </c>
      <c r="T3539">
        <v>0</v>
      </c>
      <c r="W3539">
        <v>114</v>
      </c>
    </row>
    <row r="3540" spans="1:23" x14ac:dyDescent="0.25">
      <c r="A3540" t="s">
        <v>90</v>
      </c>
      <c r="C3540" t="s">
        <v>26</v>
      </c>
      <c r="E3540">
        <v>30</v>
      </c>
      <c r="F3540">
        <v>76.941820000000007</v>
      </c>
      <c r="G3540">
        <v>0</v>
      </c>
      <c r="H3540">
        <v>0</v>
      </c>
      <c r="I3540" t="s">
        <v>34</v>
      </c>
      <c r="J3540" t="s">
        <v>35</v>
      </c>
      <c r="K3540" t="s">
        <v>28</v>
      </c>
      <c r="L3540" t="s">
        <v>28</v>
      </c>
      <c r="M3540" t="s">
        <v>28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33</v>
      </c>
      <c r="T3540">
        <v>0</v>
      </c>
      <c r="W3540">
        <v>108</v>
      </c>
    </row>
    <row r="3541" spans="1:23" x14ac:dyDescent="0.25">
      <c r="A3541" t="s">
        <v>90</v>
      </c>
      <c r="C3541" t="s">
        <v>26</v>
      </c>
      <c r="E3541">
        <v>30</v>
      </c>
      <c r="F3541">
        <v>76.941820000000007</v>
      </c>
      <c r="G3541">
        <v>0</v>
      </c>
      <c r="H3541">
        <v>0</v>
      </c>
      <c r="I3541" t="s">
        <v>34</v>
      </c>
      <c r="J3541" t="s">
        <v>28</v>
      </c>
      <c r="K3541" t="s">
        <v>28</v>
      </c>
      <c r="L3541" t="s">
        <v>28</v>
      </c>
      <c r="M3541" t="s">
        <v>28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</v>
      </c>
      <c r="T3541">
        <v>0</v>
      </c>
      <c r="W3541">
        <v>107</v>
      </c>
    </row>
    <row r="3542" spans="1:23" x14ac:dyDescent="0.25">
      <c r="A3542" t="s">
        <v>90</v>
      </c>
      <c r="C3542" t="s">
        <v>26</v>
      </c>
      <c r="E3542">
        <v>30</v>
      </c>
      <c r="F3542">
        <v>76.941820000000007</v>
      </c>
      <c r="G3542">
        <v>0</v>
      </c>
      <c r="H3542">
        <v>0</v>
      </c>
      <c r="I3542" t="s">
        <v>34</v>
      </c>
      <c r="J3542" t="s">
        <v>41</v>
      </c>
      <c r="K3542" t="s">
        <v>28</v>
      </c>
      <c r="L3542" t="s">
        <v>28</v>
      </c>
      <c r="M3542" t="s">
        <v>28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33</v>
      </c>
      <c r="T3542">
        <v>0</v>
      </c>
      <c r="W3542">
        <v>105</v>
      </c>
    </row>
    <row r="3543" spans="1:23" x14ac:dyDescent="0.25">
      <c r="A3543" t="s">
        <v>90</v>
      </c>
      <c r="C3543" t="s">
        <v>26</v>
      </c>
      <c r="E3543">
        <v>29</v>
      </c>
      <c r="F3543">
        <v>76.941820000000007</v>
      </c>
      <c r="G3543">
        <v>0</v>
      </c>
      <c r="H3543">
        <v>0</v>
      </c>
      <c r="I3543" t="s">
        <v>34</v>
      </c>
      <c r="J3543" t="s">
        <v>28</v>
      </c>
      <c r="K3543" t="s">
        <v>28</v>
      </c>
      <c r="L3543" t="s">
        <v>28</v>
      </c>
      <c r="M3543" t="s">
        <v>28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</v>
      </c>
      <c r="T3543">
        <v>0</v>
      </c>
      <c r="W3543">
        <v>95</v>
      </c>
    </row>
    <row r="3544" spans="1:23" x14ac:dyDescent="0.25">
      <c r="A3544" t="s">
        <v>90</v>
      </c>
      <c r="C3544" t="s">
        <v>26</v>
      </c>
      <c r="E3544">
        <v>30</v>
      </c>
      <c r="F3544">
        <v>76.941820000000007</v>
      </c>
      <c r="G3544">
        <v>0</v>
      </c>
      <c r="H3544">
        <v>0</v>
      </c>
      <c r="I3544" t="s">
        <v>34</v>
      </c>
      <c r="J3544" t="s">
        <v>258</v>
      </c>
      <c r="K3544" t="s">
        <v>41</v>
      </c>
      <c r="L3544" t="s">
        <v>28</v>
      </c>
      <c r="M3544" t="s">
        <v>28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33</v>
      </c>
      <c r="T3544">
        <v>0</v>
      </c>
      <c r="V3544">
        <v>61</v>
      </c>
      <c r="W3544">
        <v>104</v>
      </c>
    </row>
    <row r="3545" spans="1:23" x14ac:dyDescent="0.25">
      <c r="A3545" t="s">
        <v>90</v>
      </c>
      <c r="C3545" t="s">
        <v>26</v>
      </c>
      <c r="E3545">
        <v>29</v>
      </c>
      <c r="F3545">
        <v>76.941820000000007</v>
      </c>
      <c r="G3545">
        <v>0</v>
      </c>
      <c r="H3545">
        <v>0</v>
      </c>
      <c r="I3545" t="s">
        <v>34</v>
      </c>
      <c r="J3545" t="s">
        <v>28</v>
      </c>
      <c r="K3545" t="s">
        <v>28</v>
      </c>
      <c r="L3545" t="s">
        <v>28</v>
      </c>
      <c r="M3545" t="s">
        <v>28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33</v>
      </c>
      <c r="T3545">
        <v>0</v>
      </c>
      <c r="V3545">
        <v>60</v>
      </c>
      <c r="W3545">
        <v>101</v>
      </c>
    </row>
    <row r="3546" spans="1:23" x14ac:dyDescent="0.25">
      <c r="A3546" t="s">
        <v>90</v>
      </c>
      <c r="C3546" t="s">
        <v>26</v>
      </c>
      <c r="E3546">
        <v>28</v>
      </c>
      <c r="F3546">
        <v>76.941820000000007</v>
      </c>
      <c r="G3546">
        <v>0</v>
      </c>
      <c r="H3546">
        <v>0</v>
      </c>
      <c r="I3546" t="s">
        <v>34</v>
      </c>
      <c r="J3546" t="s">
        <v>28</v>
      </c>
      <c r="K3546" t="s">
        <v>28</v>
      </c>
      <c r="L3546" t="s">
        <v>28</v>
      </c>
      <c r="M3546" t="s">
        <v>28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33</v>
      </c>
      <c r="T3546">
        <v>0</v>
      </c>
    </row>
    <row r="3547" spans="1:23" x14ac:dyDescent="0.25">
      <c r="A3547" t="s">
        <v>90</v>
      </c>
      <c r="C3547" t="s">
        <v>26</v>
      </c>
      <c r="E3547">
        <v>27</v>
      </c>
      <c r="F3547">
        <v>76.941820000000007</v>
      </c>
      <c r="G3547">
        <v>0</v>
      </c>
      <c r="H3547">
        <v>0</v>
      </c>
      <c r="I3547" t="s">
        <v>34</v>
      </c>
      <c r="J3547" t="s">
        <v>41</v>
      </c>
      <c r="K3547" t="s">
        <v>28</v>
      </c>
      <c r="L3547" t="s">
        <v>28</v>
      </c>
      <c r="M3547" t="s">
        <v>28</v>
      </c>
      <c r="N3547">
        <v>0</v>
      </c>
      <c r="O3547">
        <v>0</v>
      </c>
      <c r="P3547">
        <v>0</v>
      </c>
      <c r="Q3547">
        <v>0.5</v>
      </c>
      <c r="R3547">
        <v>0</v>
      </c>
      <c r="S3547">
        <v>33</v>
      </c>
      <c r="T3547">
        <v>0.5</v>
      </c>
      <c r="V3547">
        <v>60</v>
      </c>
      <c r="W3547">
        <v>101</v>
      </c>
    </row>
    <row r="3548" spans="1:23" x14ac:dyDescent="0.25">
      <c r="A3548" t="s">
        <v>90</v>
      </c>
      <c r="C3548" t="s">
        <v>26</v>
      </c>
      <c r="E3548">
        <v>30</v>
      </c>
      <c r="F3548">
        <v>76.941820000000007</v>
      </c>
      <c r="G3548">
        <v>0</v>
      </c>
      <c r="H3548">
        <v>0</v>
      </c>
      <c r="I3548" t="s">
        <v>34</v>
      </c>
      <c r="J3548" t="s">
        <v>41</v>
      </c>
      <c r="K3548" t="s">
        <v>28</v>
      </c>
      <c r="L3548" t="s">
        <v>28</v>
      </c>
      <c r="M3548" t="s">
        <v>28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33</v>
      </c>
      <c r="T3548">
        <v>0</v>
      </c>
      <c r="V3548">
        <v>59</v>
      </c>
      <c r="W3548">
        <v>91</v>
      </c>
    </row>
    <row r="3549" spans="1:23" x14ac:dyDescent="0.25">
      <c r="A3549" t="s">
        <v>339</v>
      </c>
      <c r="C3549" t="s">
        <v>30</v>
      </c>
      <c r="E3549">
        <v>29</v>
      </c>
      <c r="F3549">
        <v>59.687885000000001</v>
      </c>
      <c r="G3549">
        <v>0</v>
      </c>
      <c r="H3549">
        <v>0</v>
      </c>
      <c r="I3549" t="s">
        <v>34</v>
      </c>
      <c r="J3549" t="s">
        <v>28</v>
      </c>
      <c r="K3549" t="s">
        <v>28</v>
      </c>
      <c r="L3549" t="s">
        <v>28</v>
      </c>
      <c r="M3549" t="s">
        <v>28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34</v>
      </c>
      <c r="T3549">
        <v>0</v>
      </c>
      <c r="V3549">
        <v>70</v>
      </c>
      <c r="W3549">
        <v>230</v>
      </c>
    </row>
    <row r="3550" spans="1:23" x14ac:dyDescent="0.25">
      <c r="A3550" t="s">
        <v>837</v>
      </c>
      <c r="C3550" t="s">
        <v>26</v>
      </c>
      <c r="E3550">
        <v>30</v>
      </c>
      <c r="F3550">
        <v>69.511290000000002</v>
      </c>
      <c r="G3550">
        <v>0</v>
      </c>
      <c r="H3550">
        <v>0</v>
      </c>
      <c r="I3550" t="s">
        <v>34</v>
      </c>
      <c r="J3550" t="s">
        <v>35</v>
      </c>
      <c r="K3550" t="s">
        <v>132</v>
      </c>
      <c r="L3550" t="s">
        <v>28</v>
      </c>
      <c r="M3550" t="s">
        <v>28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33</v>
      </c>
      <c r="T3550">
        <v>0</v>
      </c>
      <c r="V3550">
        <v>65</v>
      </c>
      <c r="W3550">
        <v>120</v>
      </c>
    </row>
    <row r="3551" spans="1:23" x14ac:dyDescent="0.25">
      <c r="A3551" t="s">
        <v>433</v>
      </c>
      <c r="C3551" t="s">
        <v>30</v>
      </c>
      <c r="E3551">
        <v>29</v>
      </c>
      <c r="F3551">
        <v>71.928820000000002</v>
      </c>
      <c r="G3551">
        <v>0.5</v>
      </c>
      <c r="H3551">
        <v>0</v>
      </c>
      <c r="I3551" t="s">
        <v>52</v>
      </c>
      <c r="J3551" t="s">
        <v>28</v>
      </c>
      <c r="K3551" t="s">
        <v>28</v>
      </c>
      <c r="L3551" t="s">
        <v>28</v>
      </c>
      <c r="M3551" t="s">
        <v>28</v>
      </c>
      <c r="N3551">
        <v>0</v>
      </c>
      <c r="O3551">
        <v>0</v>
      </c>
      <c r="P3551">
        <v>0.5</v>
      </c>
      <c r="Q3551">
        <v>0</v>
      </c>
      <c r="R3551">
        <v>0</v>
      </c>
      <c r="S3551">
        <v>33</v>
      </c>
      <c r="T3551">
        <v>0.5</v>
      </c>
      <c r="W3551">
        <v>171</v>
      </c>
    </row>
    <row r="3552" spans="1:23" x14ac:dyDescent="0.25">
      <c r="A3552" t="s">
        <v>433</v>
      </c>
      <c r="C3552" t="s">
        <v>30</v>
      </c>
      <c r="E3552">
        <v>30</v>
      </c>
      <c r="F3552">
        <v>71.928820000000002</v>
      </c>
      <c r="G3552">
        <v>0.5</v>
      </c>
      <c r="H3552">
        <v>0</v>
      </c>
      <c r="I3552" t="s">
        <v>75</v>
      </c>
      <c r="J3552" t="s">
        <v>28</v>
      </c>
      <c r="K3552" t="s">
        <v>28</v>
      </c>
      <c r="L3552" t="s">
        <v>28</v>
      </c>
      <c r="M3552" t="s">
        <v>28</v>
      </c>
      <c r="N3552">
        <v>0</v>
      </c>
      <c r="O3552">
        <v>0.5</v>
      </c>
      <c r="P3552">
        <v>0.5</v>
      </c>
      <c r="Q3552">
        <v>0</v>
      </c>
      <c r="R3552">
        <v>0</v>
      </c>
      <c r="S3552">
        <v>33</v>
      </c>
      <c r="T3552">
        <v>1</v>
      </c>
      <c r="W3552">
        <v>166</v>
      </c>
    </row>
    <row r="3553" spans="1:23" x14ac:dyDescent="0.25">
      <c r="A3553" t="s">
        <v>433</v>
      </c>
      <c r="C3553" t="s">
        <v>30</v>
      </c>
      <c r="E3553">
        <v>30</v>
      </c>
      <c r="F3553">
        <v>71.928820000000002</v>
      </c>
      <c r="G3553">
        <v>0.5</v>
      </c>
      <c r="H3553">
        <v>0</v>
      </c>
      <c r="I3553" t="s">
        <v>75</v>
      </c>
      <c r="J3553" t="s">
        <v>28</v>
      </c>
      <c r="K3553" t="s">
        <v>28</v>
      </c>
      <c r="L3553" t="s">
        <v>28</v>
      </c>
      <c r="M3553" t="s">
        <v>28</v>
      </c>
      <c r="N3553">
        <v>0</v>
      </c>
      <c r="O3553">
        <v>0</v>
      </c>
      <c r="P3553">
        <v>0.5</v>
      </c>
      <c r="Q3553">
        <v>0</v>
      </c>
      <c r="R3553">
        <v>0</v>
      </c>
      <c r="S3553">
        <v>33</v>
      </c>
      <c r="T3553">
        <v>0.5</v>
      </c>
      <c r="W3553">
        <v>169</v>
      </c>
    </row>
    <row r="3554" spans="1:23" x14ac:dyDescent="0.25">
      <c r="A3554" t="s">
        <v>433</v>
      </c>
      <c r="C3554" t="s">
        <v>30</v>
      </c>
      <c r="E3554">
        <v>30</v>
      </c>
      <c r="F3554">
        <v>71.928820000000002</v>
      </c>
      <c r="G3554">
        <v>0.5</v>
      </c>
      <c r="H3554">
        <v>0</v>
      </c>
      <c r="I3554" t="s">
        <v>189</v>
      </c>
      <c r="J3554" t="s">
        <v>28</v>
      </c>
      <c r="K3554" t="s">
        <v>28</v>
      </c>
      <c r="L3554" t="s">
        <v>28</v>
      </c>
      <c r="M3554" t="s">
        <v>28</v>
      </c>
      <c r="N3554">
        <v>0</v>
      </c>
      <c r="O3554">
        <v>0.5</v>
      </c>
      <c r="P3554">
        <v>0.5</v>
      </c>
      <c r="Q3554">
        <v>0</v>
      </c>
      <c r="R3554">
        <v>0</v>
      </c>
      <c r="S3554">
        <v>33</v>
      </c>
      <c r="T3554">
        <v>1</v>
      </c>
      <c r="W3554">
        <v>161</v>
      </c>
    </row>
    <row r="3555" spans="1:23" x14ac:dyDescent="0.25">
      <c r="A3555" t="s">
        <v>433</v>
      </c>
      <c r="C3555" t="s">
        <v>30</v>
      </c>
      <c r="E3555">
        <v>29</v>
      </c>
      <c r="F3555">
        <v>71.928820000000002</v>
      </c>
      <c r="G3555">
        <v>0</v>
      </c>
      <c r="H3555">
        <v>0</v>
      </c>
      <c r="I3555" t="s">
        <v>34</v>
      </c>
      <c r="J3555" t="s">
        <v>28</v>
      </c>
      <c r="K3555" t="s">
        <v>28</v>
      </c>
      <c r="L3555" t="s">
        <v>28</v>
      </c>
      <c r="M3555" t="s">
        <v>28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33</v>
      </c>
      <c r="T3555">
        <v>0</v>
      </c>
      <c r="V3555">
        <v>72</v>
      </c>
      <c r="W3555">
        <v>166</v>
      </c>
    </row>
    <row r="3556" spans="1:23" x14ac:dyDescent="0.25">
      <c r="A3556" t="s">
        <v>433</v>
      </c>
      <c r="C3556" t="s">
        <v>30</v>
      </c>
      <c r="E3556">
        <v>30</v>
      </c>
      <c r="F3556">
        <v>71.928820000000002</v>
      </c>
      <c r="G3556">
        <v>0</v>
      </c>
      <c r="H3556">
        <v>0</v>
      </c>
      <c r="I3556" t="s">
        <v>34</v>
      </c>
      <c r="J3556" t="s">
        <v>28</v>
      </c>
      <c r="K3556" t="s">
        <v>28</v>
      </c>
      <c r="L3556" t="s">
        <v>28</v>
      </c>
      <c r="M3556" t="s">
        <v>28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33</v>
      </c>
      <c r="T3556">
        <v>0</v>
      </c>
      <c r="V3556">
        <v>71</v>
      </c>
      <c r="W3556">
        <v>164</v>
      </c>
    </row>
    <row r="3557" spans="1:23" x14ac:dyDescent="0.25">
      <c r="A3557" t="s">
        <v>433</v>
      </c>
      <c r="C3557" t="s">
        <v>30</v>
      </c>
      <c r="E3557">
        <v>28</v>
      </c>
      <c r="F3557">
        <v>71.928820000000002</v>
      </c>
      <c r="G3557">
        <v>0.5</v>
      </c>
      <c r="H3557">
        <v>0.5</v>
      </c>
      <c r="I3557" t="s">
        <v>31</v>
      </c>
      <c r="J3557" t="s">
        <v>28</v>
      </c>
      <c r="K3557" t="s">
        <v>28</v>
      </c>
      <c r="L3557" t="s">
        <v>28</v>
      </c>
      <c r="M3557" t="s">
        <v>28</v>
      </c>
      <c r="N3557">
        <v>0.5</v>
      </c>
      <c r="O3557">
        <v>1</v>
      </c>
      <c r="P3557">
        <v>0.5</v>
      </c>
      <c r="Q3557">
        <v>0</v>
      </c>
      <c r="R3557">
        <v>0</v>
      </c>
      <c r="S3557">
        <v>33</v>
      </c>
      <c r="T3557">
        <v>2.5</v>
      </c>
      <c r="V3557">
        <v>71</v>
      </c>
      <c r="W3557">
        <v>162</v>
      </c>
    </row>
    <row r="3558" spans="1:23" x14ac:dyDescent="0.25">
      <c r="A3558" t="s">
        <v>433</v>
      </c>
      <c r="C3558" t="s">
        <v>30</v>
      </c>
      <c r="E3558">
        <v>29</v>
      </c>
      <c r="F3558">
        <v>71.928820000000002</v>
      </c>
      <c r="G3558">
        <v>0.5</v>
      </c>
      <c r="H3558">
        <v>0</v>
      </c>
      <c r="I3558" t="s">
        <v>27</v>
      </c>
      <c r="J3558" t="s">
        <v>28</v>
      </c>
      <c r="K3558" t="s">
        <v>28</v>
      </c>
      <c r="L3558" t="s">
        <v>28</v>
      </c>
      <c r="M3558" t="s">
        <v>28</v>
      </c>
      <c r="N3558">
        <v>0</v>
      </c>
      <c r="O3558">
        <v>0</v>
      </c>
      <c r="P3558">
        <v>0.5</v>
      </c>
      <c r="Q3558">
        <v>0.5</v>
      </c>
      <c r="R3558">
        <v>0</v>
      </c>
      <c r="S3558">
        <v>33</v>
      </c>
      <c r="T3558">
        <v>1</v>
      </c>
      <c r="V3558">
        <v>72</v>
      </c>
      <c r="W3558">
        <v>166</v>
      </c>
    </row>
    <row r="3559" spans="1:23" x14ac:dyDescent="0.25">
      <c r="A3559" t="s">
        <v>433</v>
      </c>
      <c r="C3559" t="s">
        <v>30</v>
      </c>
      <c r="E3559">
        <v>27</v>
      </c>
      <c r="F3559">
        <v>71.928820000000002</v>
      </c>
      <c r="G3559">
        <v>0.5</v>
      </c>
      <c r="H3559">
        <v>0.5</v>
      </c>
      <c r="I3559" t="s">
        <v>976</v>
      </c>
      <c r="J3559" t="s">
        <v>28</v>
      </c>
      <c r="K3559" t="s">
        <v>28</v>
      </c>
      <c r="L3559" t="s">
        <v>28</v>
      </c>
      <c r="M3559" t="s">
        <v>28</v>
      </c>
      <c r="N3559">
        <v>0.5</v>
      </c>
      <c r="O3559">
        <v>0.5</v>
      </c>
      <c r="P3559">
        <v>0.5</v>
      </c>
      <c r="Q3559">
        <v>0</v>
      </c>
      <c r="R3559">
        <v>0</v>
      </c>
      <c r="S3559">
        <v>33</v>
      </c>
      <c r="T3559">
        <v>2</v>
      </c>
      <c r="V3559">
        <v>71</v>
      </c>
      <c r="W3559">
        <v>164</v>
      </c>
    </row>
    <row r="3560" spans="1:23" x14ac:dyDescent="0.25">
      <c r="A3560" t="s">
        <v>433</v>
      </c>
      <c r="C3560" t="s">
        <v>30</v>
      </c>
      <c r="E3560">
        <v>29</v>
      </c>
      <c r="F3560">
        <v>71.928820000000002</v>
      </c>
      <c r="G3560">
        <v>0.5</v>
      </c>
      <c r="H3560">
        <v>0</v>
      </c>
      <c r="I3560" t="s">
        <v>147</v>
      </c>
      <c r="J3560" t="s">
        <v>41</v>
      </c>
      <c r="K3560" t="s">
        <v>28</v>
      </c>
      <c r="L3560" t="s">
        <v>28</v>
      </c>
      <c r="M3560" t="s">
        <v>28</v>
      </c>
      <c r="N3560">
        <v>0</v>
      </c>
      <c r="O3560">
        <v>0.5</v>
      </c>
      <c r="P3560">
        <v>0.5</v>
      </c>
      <c r="Q3560">
        <v>0.5</v>
      </c>
      <c r="R3560">
        <v>0</v>
      </c>
      <c r="S3560">
        <v>33</v>
      </c>
      <c r="T3560">
        <v>1.5</v>
      </c>
      <c r="V3560">
        <v>71</v>
      </c>
      <c r="W3560">
        <v>166</v>
      </c>
    </row>
    <row r="3561" spans="1:23" x14ac:dyDescent="0.25">
      <c r="A3561" t="s">
        <v>433</v>
      </c>
      <c r="C3561" t="s">
        <v>30</v>
      </c>
      <c r="E3561">
        <v>27</v>
      </c>
      <c r="F3561">
        <v>71.928820000000002</v>
      </c>
      <c r="G3561">
        <v>0.5</v>
      </c>
      <c r="H3561">
        <v>0</v>
      </c>
      <c r="I3561" t="s">
        <v>27</v>
      </c>
      <c r="J3561" t="s">
        <v>28</v>
      </c>
      <c r="K3561" t="s">
        <v>28</v>
      </c>
      <c r="L3561" t="s">
        <v>28</v>
      </c>
      <c r="M3561" t="s">
        <v>28</v>
      </c>
      <c r="N3561">
        <v>0.5</v>
      </c>
      <c r="O3561">
        <v>0.5</v>
      </c>
      <c r="P3561">
        <v>0.5</v>
      </c>
      <c r="Q3561">
        <v>0</v>
      </c>
      <c r="R3561">
        <v>0</v>
      </c>
      <c r="S3561">
        <v>33</v>
      </c>
      <c r="T3561">
        <v>1.5</v>
      </c>
      <c r="V3561">
        <v>71</v>
      </c>
      <c r="W3561">
        <v>164</v>
      </c>
    </row>
    <row r="3562" spans="1:23" x14ac:dyDescent="0.25">
      <c r="A3562" t="s">
        <v>433</v>
      </c>
      <c r="C3562" t="s">
        <v>30</v>
      </c>
      <c r="E3562">
        <v>29</v>
      </c>
      <c r="F3562">
        <v>71.928820000000002</v>
      </c>
      <c r="G3562">
        <v>0.5</v>
      </c>
      <c r="H3562">
        <v>0</v>
      </c>
      <c r="I3562" t="s">
        <v>479</v>
      </c>
      <c r="J3562" t="s">
        <v>28</v>
      </c>
      <c r="K3562" t="s">
        <v>28</v>
      </c>
      <c r="L3562" t="s">
        <v>28</v>
      </c>
      <c r="M3562" t="s">
        <v>28</v>
      </c>
      <c r="N3562">
        <v>0</v>
      </c>
      <c r="O3562">
        <v>0</v>
      </c>
      <c r="P3562">
        <v>0.5</v>
      </c>
      <c r="Q3562">
        <v>0</v>
      </c>
      <c r="R3562">
        <v>0</v>
      </c>
      <c r="S3562">
        <v>33</v>
      </c>
      <c r="T3562">
        <v>0.5</v>
      </c>
      <c r="V3562">
        <v>71</v>
      </c>
      <c r="W3562">
        <v>170</v>
      </c>
    </row>
    <row r="3563" spans="1:23" x14ac:dyDescent="0.25">
      <c r="A3563" t="s">
        <v>433</v>
      </c>
      <c r="C3563" t="s">
        <v>30</v>
      </c>
      <c r="E3563">
        <v>25</v>
      </c>
      <c r="F3563">
        <v>71.928820000000002</v>
      </c>
      <c r="G3563">
        <v>0.5</v>
      </c>
      <c r="H3563">
        <v>0</v>
      </c>
      <c r="I3563" t="s">
        <v>52</v>
      </c>
      <c r="J3563" t="s">
        <v>28</v>
      </c>
      <c r="K3563" t="s">
        <v>28</v>
      </c>
      <c r="L3563" t="s">
        <v>28</v>
      </c>
      <c r="M3563" t="s">
        <v>28</v>
      </c>
      <c r="N3563">
        <v>0</v>
      </c>
      <c r="O3563">
        <v>0.5</v>
      </c>
      <c r="P3563">
        <v>0.5</v>
      </c>
      <c r="Q3563">
        <v>0</v>
      </c>
      <c r="R3563">
        <v>0</v>
      </c>
      <c r="S3563">
        <v>33</v>
      </c>
      <c r="T3563">
        <v>1</v>
      </c>
      <c r="V3563">
        <v>71</v>
      </c>
      <c r="W3563">
        <v>165</v>
      </c>
    </row>
    <row r="3564" spans="1:23" x14ac:dyDescent="0.25">
      <c r="A3564" t="s">
        <v>433</v>
      </c>
      <c r="C3564" t="s">
        <v>30</v>
      </c>
      <c r="E3564">
        <v>26</v>
      </c>
      <c r="F3564">
        <v>71.928820000000002</v>
      </c>
      <c r="G3564">
        <v>0.5</v>
      </c>
      <c r="H3564">
        <v>0</v>
      </c>
      <c r="I3564" t="s">
        <v>27</v>
      </c>
      <c r="J3564" t="s">
        <v>28</v>
      </c>
      <c r="K3564" t="s">
        <v>28</v>
      </c>
      <c r="L3564" t="s">
        <v>28</v>
      </c>
      <c r="M3564" t="s">
        <v>28</v>
      </c>
      <c r="N3564">
        <v>0.5</v>
      </c>
      <c r="O3564">
        <v>0</v>
      </c>
      <c r="P3564">
        <v>0.5</v>
      </c>
      <c r="Q3564">
        <v>0</v>
      </c>
      <c r="R3564">
        <v>0</v>
      </c>
      <c r="S3564">
        <v>33</v>
      </c>
      <c r="T3564">
        <v>1</v>
      </c>
      <c r="V3564">
        <v>70</v>
      </c>
      <c r="W3564">
        <v>167</v>
      </c>
    </row>
    <row r="3565" spans="1:23" x14ac:dyDescent="0.25">
      <c r="A3565" t="s">
        <v>433</v>
      </c>
      <c r="C3565" t="s">
        <v>30</v>
      </c>
      <c r="E3565">
        <v>29</v>
      </c>
      <c r="F3565">
        <v>71.928820000000002</v>
      </c>
      <c r="G3565">
        <v>0.5</v>
      </c>
      <c r="H3565">
        <v>0.5</v>
      </c>
      <c r="I3565" t="s">
        <v>27</v>
      </c>
      <c r="J3565" t="s">
        <v>28</v>
      </c>
      <c r="K3565" t="s">
        <v>28</v>
      </c>
      <c r="L3565" t="s">
        <v>28</v>
      </c>
      <c r="M3565" t="s">
        <v>28</v>
      </c>
      <c r="N3565">
        <v>0</v>
      </c>
      <c r="O3565">
        <v>0.5</v>
      </c>
      <c r="P3565">
        <v>0.5</v>
      </c>
      <c r="Q3565">
        <v>0</v>
      </c>
      <c r="R3565">
        <v>0</v>
      </c>
      <c r="S3565">
        <v>33</v>
      </c>
      <c r="T3565">
        <v>1.5</v>
      </c>
    </row>
    <row r="3566" spans="1:23" x14ac:dyDescent="0.25">
      <c r="A3566" t="s">
        <v>554</v>
      </c>
      <c r="C3566" t="s">
        <v>26</v>
      </c>
      <c r="E3566">
        <v>29</v>
      </c>
      <c r="F3566">
        <v>52.232716000000003</v>
      </c>
      <c r="G3566">
        <v>0</v>
      </c>
      <c r="H3566">
        <v>0</v>
      </c>
      <c r="I3566" t="s">
        <v>34</v>
      </c>
      <c r="J3566" t="s">
        <v>28</v>
      </c>
      <c r="K3566" t="s">
        <v>28</v>
      </c>
      <c r="L3566" t="s">
        <v>28</v>
      </c>
      <c r="M3566" t="s">
        <v>28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23</v>
      </c>
      <c r="T3566">
        <v>0</v>
      </c>
      <c r="V3566">
        <v>61</v>
      </c>
      <c r="W3566">
        <v>195</v>
      </c>
    </row>
    <row r="3567" spans="1:23" x14ac:dyDescent="0.25">
      <c r="A3567" t="s">
        <v>554</v>
      </c>
      <c r="C3567" t="s">
        <v>26</v>
      </c>
      <c r="E3567">
        <v>30</v>
      </c>
      <c r="F3567">
        <v>52.232716000000003</v>
      </c>
      <c r="G3567">
        <v>0</v>
      </c>
      <c r="H3567">
        <v>0</v>
      </c>
      <c r="I3567" t="s">
        <v>34</v>
      </c>
      <c r="J3567" t="s">
        <v>36</v>
      </c>
      <c r="K3567" t="s">
        <v>28</v>
      </c>
      <c r="L3567" t="s">
        <v>28</v>
      </c>
      <c r="M3567" t="s">
        <v>28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23</v>
      </c>
      <c r="T3567">
        <v>0</v>
      </c>
      <c r="V3567">
        <v>62</v>
      </c>
      <c r="W3567">
        <v>207</v>
      </c>
    </row>
    <row r="3568" spans="1:23" x14ac:dyDescent="0.25">
      <c r="A3568" t="s">
        <v>407</v>
      </c>
      <c r="C3568" t="s">
        <v>26</v>
      </c>
      <c r="E3568">
        <v>30</v>
      </c>
      <c r="F3568">
        <v>61.051333999999997</v>
      </c>
      <c r="G3568">
        <v>0</v>
      </c>
      <c r="H3568">
        <v>0</v>
      </c>
      <c r="I3568" t="s">
        <v>34</v>
      </c>
      <c r="J3568" t="s">
        <v>28</v>
      </c>
      <c r="K3568" t="s">
        <v>28</v>
      </c>
      <c r="L3568" t="s">
        <v>28</v>
      </c>
      <c r="M3568" t="s">
        <v>28</v>
      </c>
      <c r="N3568">
        <v>0</v>
      </c>
      <c r="O3568">
        <v>0</v>
      </c>
      <c r="P3568">
        <v>0</v>
      </c>
      <c r="Q3568">
        <v>0.5</v>
      </c>
      <c r="R3568">
        <v>0</v>
      </c>
      <c r="S3568">
        <v>33</v>
      </c>
      <c r="T3568">
        <v>0.5</v>
      </c>
      <c r="V3568">
        <v>64</v>
      </c>
      <c r="W3568">
        <v>205</v>
      </c>
    </row>
    <row r="3569" spans="1:23" x14ac:dyDescent="0.25">
      <c r="A3569" t="s">
        <v>407</v>
      </c>
      <c r="C3569" t="s">
        <v>26</v>
      </c>
      <c r="E3569">
        <v>29</v>
      </c>
      <c r="F3569">
        <v>61.051333999999997</v>
      </c>
      <c r="G3569">
        <v>0</v>
      </c>
      <c r="H3569">
        <v>0</v>
      </c>
      <c r="I3569" t="s">
        <v>34</v>
      </c>
      <c r="J3569" t="s">
        <v>28</v>
      </c>
      <c r="K3569" t="s">
        <v>28</v>
      </c>
      <c r="L3569" t="s">
        <v>28</v>
      </c>
      <c r="M3569" t="s">
        <v>28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33</v>
      </c>
      <c r="T3569">
        <v>0</v>
      </c>
    </row>
    <row r="3570" spans="1:23" x14ac:dyDescent="0.25">
      <c r="A3570" t="s">
        <v>464</v>
      </c>
      <c r="C3570" t="s">
        <v>30</v>
      </c>
      <c r="E3570">
        <v>30</v>
      </c>
      <c r="F3570">
        <v>71.780974999999998</v>
      </c>
      <c r="G3570">
        <v>0</v>
      </c>
      <c r="H3570">
        <v>0</v>
      </c>
      <c r="I3570" t="s">
        <v>34</v>
      </c>
      <c r="J3570" t="s">
        <v>28</v>
      </c>
      <c r="K3570" t="s">
        <v>28</v>
      </c>
      <c r="L3570" t="s">
        <v>28</v>
      </c>
      <c r="M3570" t="s">
        <v>28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44</v>
      </c>
      <c r="T3570">
        <v>0</v>
      </c>
      <c r="V3570">
        <v>71</v>
      </c>
      <c r="W3570">
        <v>187</v>
      </c>
    </row>
    <row r="3571" spans="1:23" x14ac:dyDescent="0.25">
      <c r="A3571" t="s">
        <v>464</v>
      </c>
      <c r="C3571" t="s">
        <v>30</v>
      </c>
      <c r="E3571">
        <v>29</v>
      </c>
      <c r="F3571">
        <v>71.780974999999998</v>
      </c>
      <c r="G3571">
        <v>0</v>
      </c>
      <c r="H3571">
        <v>0</v>
      </c>
      <c r="I3571" t="s">
        <v>34</v>
      </c>
      <c r="J3571" t="s">
        <v>28</v>
      </c>
      <c r="K3571" t="s">
        <v>28</v>
      </c>
      <c r="L3571" t="s">
        <v>28</v>
      </c>
      <c r="M3571" t="s">
        <v>28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44</v>
      </c>
      <c r="T3571">
        <v>0</v>
      </c>
      <c r="V3571">
        <v>71</v>
      </c>
      <c r="W3571">
        <v>187</v>
      </c>
    </row>
    <row r="3572" spans="1:23" x14ac:dyDescent="0.25">
      <c r="A3572" t="s">
        <v>315</v>
      </c>
      <c r="C3572" t="s">
        <v>30</v>
      </c>
      <c r="E3572">
        <v>29</v>
      </c>
      <c r="F3572">
        <v>88.26831</v>
      </c>
      <c r="G3572">
        <v>0</v>
      </c>
      <c r="H3572">
        <v>0</v>
      </c>
      <c r="I3572" t="s">
        <v>34</v>
      </c>
      <c r="J3572" t="s">
        <v>28</v>
      </c>
      <c r="K3572" t="s">
        <v>28</v>
      </c>
      <c r="L3572" t="s">
        <v>28</v>
      </c>
      <c r="M3572" t="s">
        <v>28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33</v>
      </c>
      <c r="T3572">
        <v>0</v>
      </c>
      <c r="W3572">
        <v>156</v>
      </c>
    </row>
    <row r="3573" spans="1:23" x14ac:dyDescent="0.25">
      <c r="A3573" t="s">
        <v>315</v>
      </c>
      <c r="C3573" t="s">
        <v>30</v>
      </c>
      <c r="E3573">
        <v>28</v>
      </c>
      <c r="F3573">
        <v>88.26831</v>
      </c>
      <c r="G3573">
        <v>0</v>
      </c>
      <c r="H3573">
        <v>0</v>
      </c>
      <c r="I3573" t="s">
        <v>34</v>
      </c>
      <c r="J3573" t="s">
        <v>28</v>
      </c>
      <c r="K3573" t="s">
        <v>28</v>
      </c>
      <c r="L3573" t="s">
        <v>28</v>
      </c>
      <c r="M3573" t="s">
        <v>28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33</v>
      </c>
      <c r="T3573">
        <v>0</v>
      </c>
      <c r="W3573">
        <v>162</v>
      </c>
    </row>
    <row r="3574" spans="1:23" x14ac:dyDescent="0.25">
      <c r="A3574" t="s">
        <v>315</v>
      </c>
      <c r="C3574" t="s">
        <v>30</v>
      </c>
      <c r="E3574">
        <v>28</v>
      </c>
      <c r="F3574">
        <v>88.26831</v>
      </c>
      <c r="G3574">
        <v>0</v>
      </c>
      <c r="H3574">
        <v>0</v>
      </c>
      <c r="I3574" t="s">
        <v>34</v>
      </c>
      <c r="J3574" t="s">
        <v>41</v>
      </c>
      <c r="K3574" t="s">
        <v>28</v>
      </c>
      <c r="L3574" t="s">
        <v>28</v>
      </c>
      <c r="M3574" t="s">
        <v>28</v>
      </c>
      <c r="N3574">
        <v>0</v>
      </c>
      <c r="O3574">
        <v>0.5</v>
      </c>
      <c r="P3574">
        <v>0</v>
      </c>
      <c r="Q3574">
        <v>0</v>
      </c>
      <c r="R3574">
        <v>0</v>
      </c>
      <c r="S3574">
        <v>33</v>
      </c>
      <c r="T3574">
        <v>0.5</v>
      </c>
      <c r="W3574">
        <v>158</v>
      </c>
    </row>
    <row r="3575" spans="1:23" x14ac:dyDescent="0.25">
      <c r="A3575" t="s">
        <v>315</v>
      </c>
      <c r="C3575" t="s">
        <v>30</v>
      </c>
      <c r="E3575">
        <v>30</v>
      </c>
      <c r="F3575">
        <v>88.26831</v>
      </c>
      <c r="G3575">
        <v>0</v>
      </c>
      <c r="H3575">
        <v>0</v>
      </c>
      <c r="I3575" t="s">
        <v>34</v>
      </c>
      <c r="J3575" t="s">
        <v>41</v>
      </c>
      <c r="K3575" t="s">
        <v>28</v>
      </c>
      <c r="L3575" t="s">
        <v>28</v>
      </c>
      <c r="M3575" t="s">
        <v>28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33</v>
      </c>
      <c r="T3575">
        <v>0</v>
      </c>
      <c r="W3575">
        <v>156</v>
      </c>
    </row>
    <row r="3576" spans="1:23" x14ac:dyDescent="0.25">
      <c r="A3576" t="s">
        <v>315</v>
      </c>
      <c r="C3576" t="s">
        <v>30</v>
      </c>
      <c r="E3576">
        <v>27</v>
      </c>
      <c r="F3576">
        <v>88.26831</v>
      </c>
      <c r="G3576">
        <v>0</v>
      </c>
      <c r="H3576">
        <v>0</v>
      </c>
      <c r="I3576" t="s">
        <v>34</v>
      </c>
      <c r="J3576" t="s">
        <v>28</v>
      </c>
      <c r="K3576" t="s">
        <v>28</v>
      </c>
      <c r="L3576" t="s">
        <v>28</v>
      </c>
      <c r="M3576" t="s">
        <v>28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33</v>
      </c>
      <c r="T3576">
        <v>0</v>
      </c>
      <c r="V3576">
        <v>67</v>
      </c>
      <c r="W3576">
        <v>158</v>
      </c>
    </row>
    <row r="3577" spans="1:23" x14ac:dyDescent="0.25">
      <c r="A3577" t="s">
        <v>315</v>
      </c>
      <c r="C3577" t="s">
        <v>30</v>
      </c>
      <c r="F3577">
        <v>88.26831</v>
      </c>
      <c r="G3577">
        <v>0</v>
      </c>
      <c r="H3577">
        <v>0</v>
      </c>
      <c r="I3577" t="s">
        <v>34</v>
      </c>
      <c r="J3577" t="s">
        <v>28</v>
      </c>
      <c r="K3577" t="s">
        <v>28</v>
      </c>
      <c r="L3577" t="s">
        <v>28</v>
      </c>
      <c r="M3577" t="s">
        <v>28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33</v>
      </c>
      <c r="T3577">
        <v>0</v>
      </c>
    </row>
    <row r="3578" spans="1:23" x14ac:dyDescent="0.25">
      <c r="A3578" t="s">
        <v>977</v>
      </c>
      <c r="C3578" t="s">
        <v>30</v>
      </c>
      <c r="E3578">
        <v>29</v>
      </c>
      <c r="F3578">
        <v>43.471595999999998</v>
      </c>
      <c r="G3578">
        <v>0</v>
      </c>
      <c r="H3578">
        <v>0</v>
      </c>
      <c r="I3578" t="s">
        <v>34</v>
      </c>
      <c r="J3578" t="s">
        <v>28</v>
      </c>
      <c r="K3578" t="s">
        <v>28</v>
      </c>
      <c r="L3578" t="s">
        <v>28</v>
      </c>
      <c r="M3578" t="s">
        <v>28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33</v>
      </c>
      <c r="T3578">
        <v>0</v>
      </c>
      <c r="W3578">
        <v>232</v>
      </c>
    </row>
    <row r="3579" spans="1:23" x14ac:dyDescent="0.25">
      <c r="A3579" t="s">
        <v>977</v>
      </c>
      <c r="C3579" t="s">
        <v>30</v>
      </c>
      <c r="E3579">
        <v>30</v>
      </c>
      <c r="F3579">
        <v>43.471595999999998</v>
      </c>
      <c r="G3579">
        <v>0</v>
      </c>
      <c r="H3579">
        <v>0</v>
      </c>
      <c r="I3579" t="s">
        <v>34</v>
      </c>
      <c r="J3579" t="s">
        <v>28</v>
      </c>
      <c r="K3579" t="s">
        <v>28</v>
      </c>
      <c r="L3579" t="s">
        <v>28</v>
      </c>
      <c r="M3579" t="s">
        <v>28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33</v>
      </c>
      <c r="T3579">
        <v>0</v>
      </c>
      <c r="V3579">
        <v>79</v>
      </c>
      <c r="W3579">
        <v>244</v>
      </c>
    </row>
    <row r="3580" spans="1:23" x14ac:dyDescent="0.25">
      <c r="A3580" t="s">
        <v>977</v>
      </c>
      <c r="C3580" t="s">
        <v>30</v>
      </c>
      <c r="E3580">
        <v>30</v>
      </c>
      <c r="F3580">
        <v>43.471595999999998</v>
      </c>
      <c r="G3580">
        <v>0</v>
      </c>
      <c r="H3580">
        <v>0</v>
      </c>
      <c r="I3580" t="s">
        <v>34</v>
      </c>
      <c r="J3580" t="s">
        <v>28</v>
      </c>
      <c r="K3580" t="s">
        <v>28</v>
      </c>
      <c r="L3580" t="s">
        <v>28</v>
      </c>
      <c r="M3580" t="s">
        <v>28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33</v>
      </c>
      <c r="T3580">
        <v>0</v>
      </c>
      <c r="V3580">
        <v>79</v>
      </c>
      <c r="W3580">
        <v>230</v>
      </c>
    </row>
    <row r="3581" spans="1:23" x14ac:dyDescent="0.25">
      <c r="A3581" t="s">
        <v>977</v>
      </c>
      <c r="C3581" t="s">
        <v>30</v>
      </c>
      <c r="E3581">
        <v>30</v>
      </c>
      <c r="F3581">
        <v>43.471595999999998</v>
      </c>
      <c r="G3581">
        <v>0</v>
      </c>
      <c r="H3581">
        <v>0</v>
      </c>
      <c r="I3581" t="s">
        <v>34</v>
      </c>
      <c r="J3581" t="s">
        <v>28</v>
      </c>
      <c r="K3581" t="s">
        <v>28</v>
      </c>
      <c r="L3581" t="s">
        <v>28</v>
      </c>
      <c r="M3581" t="s">
        <v>28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33</v>
      </c>
      <c r="T3581">
        <v>0</v>
      </c>
      <c r="V3581">
        <v>79</v>
      </c>
      <c r="W3581">
        <v>228</v>
      </c>
    </row>
    <row r="3582" spans="1:23" x14ac:dyDescent="0.25">
      <c r="A3582" t="s">
        <v>977</v>
      </c>
      <c r="C3582" t="s">
        <v>30</v>
      </c>
      <c r="E3582">
        <v>30</v>
      </c>
      <c r="F3582">
        <v>43.471595999999998</v>
      </c>
      <c r="G3582">
        <v>0</v>
      </c>
      <c r="H3582">
        <v>0</v>
      </c>
      <c r="I3582" t="s">
        <v>34</v>
      </c>
      <c r="J3582" t="s">
        <v>28</v>
      </c>
      <c r="K3582" t="s">
        <v>28</v>
      </c>
      <c r="L3582" t="s">
        <v>28</v>
      </c>
      <c r="M3582" t="s">
        <v>28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33</v>
      </c>
      <c r="T3582">
        <v>0</v>
      </c>
      <c r="V3582">
        <v>79</v>
      </c>
      <c r="W3582">
        <v>229</v>
      </c>
    </row>
    <row r="3583" spans="1:23" x14ac:dyDescent="0.25">
      <c r="A3583" t="s">
        <v>238</v>
      </c>
      <c r="C3583" t="s">
        <v>26</v>
      </c>
      <c r="E3583">
        <v>29</v>
      </c>
      <c r="F3583">
        <v>79.542779999999993</v>
      </c>
      <c r="G3583">
        <v>0</v>
      </c>
      <c r="H3583">
        <v>0</v>
      </c>
      <c r="I3583" t="s">
        <v>34</v>
      </c>
      <c r="J3583" t="s">
        <v>28</v>
      </c>
      <c r="K3583" t="s">
        <v>28</v>
      </c>
      <c r="L3583" t="s">
        <v>28</v>
      </c>
      <c r="M3583" t="s">
        <v>28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33</v>
      </c>
      <c r="T3583">
        <v>0</v>
      </c>
      <c r="W3583">
        <v>121</v>
      </c>
    </row>
    <row r="3584" spans="1:23" x14ac:dyDescent="0.25">
      <c r="A3584" t="s">
        <v>238</v>
      </c>
      <c r="C3584" t="s">
        <v>26</v>
      </c>
      <c r="E3584">
        <v>28</v>
      </c>
      <c r="F3584">
        <v>79.542779999999993</v>
      </c>
      <c r="G3584">
        <v>0</v>
      </c>
      <c r="H3584">
        <v>0</v>
      </c>
      <c r="I3584" t="s">
        <v>34</v>
      </c>
      <c r="J3584" t="s">
        <v>28</v>
      </c>
      <c r="K3584" t="s">
        <v>28</v>
      </c>
      <c r="L3584" t="s">
        <v>28</v>
      </c>
      <c r="M3584" t="s">
        <v>28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33</v>
      </c>
      <c r="T3584">
        <v>0</v>
      </c>
      <c r="W3584">
        <v>116</v>
      </c>
    </row>
    <row r="3585" spans="1:23" x14ac:dyDescent="0.25">
      <c r="A3585" t="s">
        <v>238</v>
      </c>
      <c r="C3585" t="s">
        <v>26</v>
      </c>
      <c r="E3585">
        <v>29</v>
      </c>
      <c r="F3585">
        <v>79.542779999999993</v>
      </c>
      <c r="G3585">
        <v>0</v>
      </c>
      <c r="H3585">
        <v>0</v>
      </c>
      <c r="I3585" t="s">
        <v>34</v>
      </c>
      <c r="J3585" t="s">
        <v>28</v>
      </c>
      <c r="K3585" t="s">
        <v>28</v>
      </c>
      <c r="L3585" t="s">
        <v>28</v>
      </c>
      <c r="M3585" t="s">
        <v>28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33</v>
      </c>
      <c r="T3585">
        <v>0</v>
      </c>
      <c r="W3585">
        <v>120</v>
      </c>
    </row>
    <row r="3586" spans="1:23" x14ac:dyDescent="0.25">
      <c r="A3586" t="s">
        <v>238</v>
      </c>
      <c r="C3586" t="s">
        <v>26</v>
      </c>
      <c r="E3586">
        <v>29</v>
      </c>
      <c r="F3586">
        <v>79.542779999999993</v>
      </c>
      <c r="G3586">
        <v>0</v>
      </c>
      <c r="H3586">
        <v>0</v>
      </c>
      <c r="I3586" t="s">
        <v>34</v>
      </c>
      <c r="J3586" t="s">
        <v>28</v>
      </c>
      <c r="K3586" t="s">
        <v>28</v>
      </c>
      <c r="L3586" t="s">
        <v>28</v>
      </c>
      <c r="M3586" t="s">
        <v>28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33</v>
      </c>
      <c r="T3586">
        <v>0</v>
      </c>
      <c r="W3586">
        <v>119</v>
      </c>
    </row>
    <row r="3587" spans="1:23" x14ac:dyDescent="0.25">
      <c r="A3587" t="s">
        <v>238</v>
      </c>
      <c r="C3587" t="s">
        <v>26</v>
      </c>
      <c r="E3587">
        <v>29</v>
      </c>
      <c r="F3587">
        <v>79.542779999999993</v>
      </c>
      <c r="G3587">
        <v>0</v>
      </c>
      <c r="H3587">
        <v>0</v>
      </c>
      <c r="I3587" t="s">
        <v>34</v>
      </c>
      <c r="J3587" t="s">
        <v>28</v>
      </c>
      <c r="K3587" t="s">
        <v>28</v>
      </c>
      <c r="L3587" t="s">
        <v>28</v>
      </c>
      <c r="M3587" t="s">
        <v>28</v>
      </c>
      <c r="N3587">
        <v>0.5</v>
      </c>
      <c r="O3587">
        <v>0</v>
      </c>
      <c r="P3587">
        <v>0</v>
      </c>
      <c r="Q3587">
        <v>0</v>
      </c>
      <c r="R3587">
        <v>0</v>
      </c>
      <c r="S3587">
        <v>33</v>
      </c>
      <c r="T3587">
        <v>0.5</v>
      </c>
      <c r="W3587">
        <v>119</v>
      </c>
    </row>
    <row r="3588" spans="1:23" x14ac:dyDescent="0.25">
      <c r="A3588" t="s">
        <v>238</v>
      </c>
      <c r="C3588" t="s">
        <v>26</v>
      </c>
      <c r="E3588">
        <v>30</v>
      </c>
      <c r="F3588">
        <v>79.542779999999993</v>
      </c>
      <c r="G3588">
        <v>0</v>
      </c>
      <c r="H3588">
        <v>0</v>
      </c>
      <c r="I3588" t="s">
        <v>34</v>
      </c>
      <c r="J3588" t="s">
        <v>28</v>
      </c>
      <c r="K3588" t="s">
        <v>28</v>
      </c>
      <c r="L3588" t="s">
        <v>28</v>
      </c>
      <c r="M3588" t="s">
        <v>28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</v>
      </c>
      <c r="T3588">
        <v>0</v>
      </c>
      <c r="W3588">
        <v>195</v>
      </c>
    </row>
    <row r="3589" spans="1:23" x14ac:dyDescent="0.25">
      <c r="A3589" t="s">
        <v>238</v>
      </c>
      <c r="C3589" t="s">
        <v>26</v>
      </c>
      <c r="E3589">
        <v>29</v>
      </c>
      <c r="F3589">
        <v>79.542779999999993</v>
      </c>
      <c r="G3589">
        <v>0</v>
      </c>
      <c r="H3589">
        <v>0</v>
      </c>
      <c r="I3589" t="s">
        <v>34</v>
      </c>
      <c r="J3589" t="s">
        <v>28</v>
      </c>
      <c r="K3589" t="s">
        <v>28</v>
      </c>
      <c r="L3589" t="s">
        <v>28</v>
      </c>
      <c r="M3589" t="s">
        <v>28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33</v>
      </c>
      <c r="T3589">
        <v>0</v>
      </c>
      <c r="V3589">
        <v>61</v>
      </c>
      <c r="W3589">
        <v>114</v>
      </c>
    </row>
    <row r="3590" spans="1:23" x14ac:dyDescent="0.25">
      <c r="A3590" t="s">
        <v>238</v>
      </c>
      <c r="C3590" t="s">
        <v>26</v>
      </c>
      <c r="E3590">
        <v>27</v>
      </c>
      <c r="F3590">
        <v>79.542779999999993</v>
      </c>
      <c r="G3590">
        <v>0.5</v>
      </c>
      <c r="H3590">
        <v>0.5</v>
      </c>
      <c r="I3590" t="s">
        <v>75</v>
      </c>
      <c r="J3590" t="s">
        <v>28</v>
      </c>
      <c r="K3590" t="s">
        <v>28</v>
      </c>
      <c r="L3590" t="s">
        <v>28</v>
      </c>
      <c r="M3590" t="s">
        <v>28</v>
      </c>
      <c r="N3590">
        <v>0.5</v>
      </c>
      <c r="O3590">
        <v>0.5</v>
      </c>
      <c r="P3590">
        <v>0</v>
      </c>
      <c r="Q3590">
        <v>0.5</v>
      </c>
      <c r="R3590">
        <v>0</v>
      </c>
      <c r="S3590">
        <v>33</v>
      </c>
      <c r="T3590">
        <v>1.5</v>
      </c>
      <c r="V3590">
        <v>62</v>
      </c>
      <c r="W3590">
        <v>117</v>
      </c>
    </row>
    <row r="3591" spans="1:23" x14ac:dyDescent="0.25">
      <c r="A3591" t="s">
        <v>238</v>
      </c>
      <c r="C3591" t="s">
        <v>26</v>
      </c>
      <c r="E3591">
        <v>29</v>
      </c>
      <c r="F3591">
        <v>79.542779999999993</v>
      </c>
      <c r="G3591">
        <v>0</v>
      </c>
      <c r="H3591">
        <v>0</v>
      </c>
      <c r="I3591" t="s">
        <v>34</v>
      </c>
      <c r="J3591" t="s">
        <v>28</v>
      </c>
      <c r="K3591" t="s">
        <v>28</v>
      </c>
      <c r="L3591" t="s">
        <v>28</v>
      </c>
      <c r="M3591" t="s">
        <v>28</v>
      </c>
      <c r="N3591">
        <v>0</v>
      </c>
      <c r="O3591">
        <v>0.5</v>
      </c>
      <c r="P3591">
        <v>0</v>
      </c>
      <c r="Q3591">
        <v>0</v>
      </c>
      <c r="R3591">
        <v>0</v>
      </c>
      <c r="S3591">
        <v>33</v>
      </c>
      <c r="T3591">
        <v>0.5</v>
      </c>
      <c r="V3591">
        <v>60</v>
      </c>
      <c r="W3591">
        <v>105</v>
      </c>
    </row>
    <row r="3592" spans="1:23" x14ac:dyDescent="0.25">
      <c r="A3592" t="s">
        <v>238</v>
      </c>
      <c r="C3592" t="s">
        <v>26</v>
      </c>
      <c r="E3592">
        <v>25</v>
      </c>
      <c r="F3592">
        <v>79.542779999999993</v>
      </c>
      <c r="G3592">
        <v>0.5</v>
      </c>
      <c r="H3592">
        <v>0</v>
      </c>
      <c r="I3592" t="s">
        <v>52</v>
      </c>
      <c r="J3592" t="s">
        <v>28</v>
      </c>
      <c r="K3592" t="s">
        <v>28</v>
      </c>
      <c r="L3592" t="s">
        <v>28</v>
      </c>
      <c r="M3592" t="s">
        <v>28</v>
      </c>
      <c r="N3592">
        <v>0.5</v>
      </c>
      <c r="O3592">
        <v>0.5</v>
      </c>
      <c r="P3592">
        <v>0</v>
      </c>
      <c r="Q3592">
        <v>0</v>
      </c>
      <c r="R3592">
        <v>0</v>
      </c>
      <c r="S3592">
        <v>33</v>
      </c>
      <c r="T3592">
        <v>1</v>
      </c>
      <c r="V3592">
        <v>60</v>
      </c>
      <c r="W3592">
        <v>107</v>
      </c>
    </row>
    <row r="3593" spans="1:23" x14ac:dyDescent="0.25">
      <c r="A3593" t="s">
        <v>238</v>
      </c>
      <c r="C3593" t="s">
        <v>26</v>
      </c>
      <c r="F3593">
        <v>79.542779999999993</v>
      </c>
      <c r="G3593">
        <v>0.5</v>
      </c>
      <c r="H3593">
        <v>0</v>
      </c>
      <c r="I3593" t="s">
        <v>52</v>
      </c>
      <c r="J3593" t="s">
        <v>28</v>
      </c>
      <c r="K3593" t="s">
        <v>28</v>
      </c>
      <c r="L3593" t="s">
        <v>28</v>
      </c>
      <c r="M3593" t="s">
        <v>28</v>
      </c>
      <c r="N3593">
        <v>0</v>
      </c>
      <c r="O3593">
        <v>0.5</v>
      </c>
      <c r="P3593">
        <v>0</v>
      </c>
      <c r="Q3593">
        <v>0.5</v>
      </c>
      <c r="R3593">
        <v>0</v>
      </c>
      <c r="S3593">
        <v>33</v>
      </c>
      <c r="T3593">
        <v>1</v>
      </c>
    </row>
    <row r="3594" spans="1:23" x14ac:dyDescent="0.25">
      <c r="A3594" t="s">
        <v>242</v>
      </c>
      <c r="C3594" t="s">
        <v>26</v>
      </c>
      <c r="E3594">
        <v>30</v>
      </c>
      <c r="F3594">
        <v>45.976726999999997</v>
      </c>
      <c r="G3594">
        <v>0</v>
      </c>
      <c r="H3594">
        <v>0</v>
      </c>
      <c r="I3594" t="s">
        <v>34</v>
      </c>
      <c r="J3594" t="s">
        <v>28</v>
      </c>
      <c r="K3594" t="s">
        <v>28</v>
      </c>
      <c r="L3594" t="s">
        <v>28</v>
      </c>
      <c r="M3594" t="s">
        <v>28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</v>
      </c>
      <c r="T3594">
        <v>0</v>
      </c>
      <c r="V3594">
        <v>65</v>
      </c>
      <c r="W3594">
        <v>128</v>
      </c>
    </row>
    <row r="3595" spans="1:23" x14ac:dyDescent="0.25">
      <c r="A3595" t="s">
        <v>242</v>
      </c>
      <c r="C3595" t="s">
        <v>26</v>
      </c>
      <c r="E3595">
        <v>29</v>
      </c>
      <c r="F3595">
        <v>45.976726999999997</v>
      </c>
      <c r="G3595">
        <v>0</v>
      </c>
      <c r="H3595">
        <v>0</v>
      </c>
      <c r="I3595" t="s">
        <v>34</v>
      </c>
      <c r="J3595" t="s">
        <v>42</v>
      </c>
      <c r="K3595" t="s">
        <v>28</v>
      </c>
      <c r="L3595" t="s">
        <v>28</v>
      </c>
      <c r="M3595" t="s">
        <v>28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34</v>
      </c>
      <c r="T3595">
        <v>0</v>
      </c>
    </row>
    <row r="3596" spans="1:23" x14ac:dyDescent="0.25">
      <c r="A3596" t="s">
        <v>242</v>
      </c>
      <c r="C3596" t="s">
        <v>26</v>
      </c>
      <c r="E3596">
        <v>30</v>
      </c>
      <c r="F3596">
        <v>45.976726999999997</v>
      </c>
      <c r="G3596">
        <v>0</v>
      </c>
      <c r="H3596">
        <v>0</v>
      </c>
      <c r="I3596" t="s">
        <v>34</v>
      </c>
      <c r="J3596" t="s">
        <v>42</v>
      </c>
      <c r="K3596" t="s">
        <v>28</v>
      </c>
      <c r="L3596" t="s">
        <v>28</v>
      </c>
      <c r="M3596" t="s">
        <v>28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34</v>
      </c>
      <c r="T3596">
        <v>0</v>
      </c>
      <c r="V3596">
        <v>64</v>
      </c>
      <c r="W3596">
        <v>136</v>
      </c>
    </row>
    <row r="3597" spans="1:23" x14ac:dyDescent="0.25">
      <c r="A3597" t="s">
        <v>242</v>
      </c>
      <c r="C3597" t="s">
        <v>26</v>
      </c>
      <c r="E3597">
        <v>30</v>
      </c>
      <c r="F3597">
        <v>45.976726999999997</v>
      </c>
      <c r="G3597">
        <v>0</v>
      </c>
      <c r="H3597">
        <v>0</v>
      </c>
      <c r="I3597" t="s">
        <v>34</v>
      </c>
      <c r="J3597" t="s">
        <v>28</v>
      </c>
      <c r="K3597" t="s">
        <v>28</v>
      </c>
      <c r="L3597" t="s">
        <v>28</v>
      </c>
      <c r="M3597" t="s">
        <v>28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34</v>
      </c>
      <c r="T3597">
        <v>0</v>
      </c>
    </row>
    <row r="3598" spans="1:23" x14ac:dyDescent="0.25">
      <c r="A3598" t="s">
        <v>488</v>
      </c>
      <c r="C3598" t="s">
        <v>26</v>
      </c>
      <c r="E3598">
        <v>30</v>
      </c>
      <c r="F3598">
        <v>72.298419999999993</v>
      </c>
      <c r="G3598">
        <v>0.5</v>
      </c>
      <c r="H3598">
        <v>0.5</v>
      </c>
      <c r="I3598" t="s">
        <v>27</v>
      </c>
      <c r="J3598" t="s">
        <v>28</v>
      </c>
      <c r="K3598" t="s">
        <v>28</v>
      </c>
      <c r="L3598" t="s">
        <v>28</v>
      </c>
      <c r="M3598" t="s">
        <v>28</v>
      </c>
      <c r="N3598">
        <v>0.5</v>
      </c>
      <c r="O3598">
        <v>0.5</v>
      </c>
      <c r="P3598">
        <v>0.5</v>
      </c>
      <c r="Q3598">
        <v>0.5</v>
      </c>
      <c r="R3598">
        <v>0</v>
      </c>
      <c r="S3598">
        <v>34</v>
      </c>
      <c r="T3598">
        <v>2.5</v>
      </c>
      <c r="V3598">
        <v>65</v>
      </c>
      <c r="W3598">
        <v>186</v>
      </c>
    </row>
    <row r="3599" spans="1:23" x14ac:dyDescent="0.25">
      <c r="A3599" t="s">
        <v>488</v>
      </c>
      <c r="C3599" t="s">
        <v>26</v>
      </c>
      <c r="E3599">
        <v>27</v>
      </c>
      <c r="F3599">
        <v>72.298419999999993</v>
      </c>
      <c r="G3599">
        <v>0.5</v>
      </c>
      <c r="H3599">
        <v>0.5</v>
      </c>
      <c r="I3599" t="s">
        <v>27</v>
      </c>
      <c r="J3599" t="s">
        <v>28</v>
      </c>
      <c r="K3599" t="s">
        <v>28</v>
      </c>
      <c r="L3599" t="s">
        <v>28</v>
      </c>
      <c r="M3599" t="s">
        <v>28</v>
      </c>
      <c r="N3599">
        <v>0.5</v>
      </c>
      <c r="O3599">
        <v>0.5</v>
      </c>
      <c r="P3599">
        <v>0.5</v>
      </c>
      <c r="Q3599">
        <v>0.5</v>
      </c>
      <c r="R3599">
        <v>0</v>
      </c>
      <c r="S3599">
        <v>34</v>
      </c>
      <c r="T3599">
        <v>2.5</v>
      </c>
      <c r="V3599">
        <v>63</v>
      </c>
      <c r="W3599">
        <v>187</v>
      </c>
    </row>
    <row r="3600" spans="1:23" x14ac:dyDescent="0.25">
      <c r="A3600" t="s">
        <v>488</v>
      </c>
      <c r="C3600" t="s">
        <v>26</v>
      </c>
      <c r="E3600">
        <v>25</v>
      </c>
      <c r="F3600">
        <v>72.298419999999993</v>
      </c>
      <c r="G3600">
        <v>0.5</v>
      </c>
      <c r="H3600">
        <v>0.5</v>
      </c>
      <c r="I3600" t="s">
        <v>27</v>
      </c>
      <c r="J3600" t="s">
        <v>28</v>
      </c>
      <c r="K3600" t="s">
        <v>28</v>
      </c>
      <c r="L3600" t="s">
        <v>28</v>
      </c>
      <c r="M3600" t="s">
        <v>28</v>
      </c>
      <c r="N3600">
        <v>0.5</v>
      </c>
      <c r="O3600">
        <v>0.5</v>
      </c>
      <c r="P3600">
        <v>1</v>
      </c>
      <c r="Q3600">
        <v>0.5</v>
      </c>
      <c r="R3600">
        <v>0</v>
      </c>
      <c r="S3600">
        <v>34</v>
      </c>
      <c r="T3600">
        <v>3</v>
      </c>
      <c r="V3600">
        <v>63</v>
      </c>
      <c r="W3600">
        <v>190</v>
      </c>
    </row>
    <row r="3601" spans="1:23" x14ac:dyDescent="0.25">
      <c r="A3601" t="s">
        <v>488</v>
      </c>
      <c r="C3601" t="s">
        <v>26</v>
      </c>
      <c r="E3601">
        <v>26</v>
      </c>
      <c r="F3601">
        <v>72.298419999999993</v>
      </c>
      <c r="G3601">
        <v>1</v>
      </c>
      <c r="H3601">
        <v>1</v>
      </c>
      <c r="I3601" t="s">
        <v>27</v>
      </c>
      <c r="J3601" t="s">
        <v>28</v>
      </c>
      <c r="K3601" t="s">
        <v>28</v>
      </c>
      <c r="L3601" t="s">
        <v>28</v>
      </c>
      <c r="M3601" t="s">
        <v>28</v>
      </c>
      <c r="N3601">
        <v>1</v>
      </c>
      <c r="O3601">
        <v>1</v>
      </c>
      <c r="P3601">
        <v>2</v>
      </c>
      <c r="Q3601">
        <v>1</v>
      </c>
      <c r="R3601">
        <v>0</v>
      </c>
      <c r="S3601">
        <v>34</v>
      </c>
      <c r="T3601">
        <v>6</v>
      </c>
      <c r="V3601">
        <v>62</v>
      </c>
      <c r="W3601">
        <v>175</v>
      </c>
    </row>
    <row r="3602" spans="1:23" x14ac:dyDescent="0.25">
      <c r="A3602" t="s">
        <v>332</v>
      </c>
      <c r="C3602" t="s">
        <v>26</v>
      </c>
      <c r="E3602">
        <v>30</v>
      </c>
      <c r="F3602">
        <v>72.511979999999994</v>
      </c>
      <c r="G3602">
        <v>0</v>
      </c>
      <c r="H3602">
        <v>0</v>
      </c>
      <c r="I3602" t="s">
        <v>34</v>
      </c>
      <c r="J3602" t="s">
        <v>28</v>
      </c>
      <c r="K3602" t="s">
        <v>28</v>
      </c>
      <c r="L3602" t="s">
        <v>28</v>
      </c>
      <c r="M3602" t="s">
        <v>28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33</v>
      </c>
      <c r="T3602">
        <v>0</v>
      </c>
      <c r="V3602">
        <v>64</v>
      </c>
      <c r="W3602">
        <v>191</v>
      </c>
    </row>
    <row r="3603" spans="1:23" x14ac:dyDescent="0.25">
      <c r="A3603" t="s">
        <v>332</v>
      </c>
      <c r="C3603" t="s">
        <v>26</v>
      </c>
      <c r="E3603">
        <v>30</v>
      </c>
      <c r="F3603">
        <v>72.511979999999994</v>
      </c>
      <c r="G3603">
        <v>0</v>
      </c>
      <c r="H3603">
        <v>0</v>
      </c>
      <c r="I3603" t="s">
        <v>34</v>
      </c>
      <c r="J3603" t="s">
        <v>28</v>
      </c>
      <c r="K3603" t="s">
        <v>28</v>
      </c>
      <c r="L3603" t="s">
        <v>28</v>
      </c>
      <c r="M3603" t="s">
        <v>28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33</v>
      </c>
      <c r="T3603">
        <v>0</v>
      </c>
      <c r="V3603">
        <v>64</v>
      </c>
      <c r="W3603">
        <v>191</v>
      </c>
    </row>
    <row r="3604" spans="1:23" x14ac:dyDescent="0.25">
      <c r="A3604" t="s">
        <v>332</v>
      </c>
      <c r="C3604" t="s">
        <v>26</v>
      </c>
      <c r="E3604">
        <v>30</v>
      </c>
      <c r="F3604">
        <v>72.511979999999994</v>
      </c>
      <c r="G3604">
        <v>0</v>
      </c>
      <c r="H3604">
        <v>0</v>
      </c>
      <c r="I3604" t="s">
        <v>34</v>
      </c>
      <c r="J3604" t="s">
        <v>28</v>
      </c>
      <c r="K3604" t="s">
        <v>28</v>
      </c>
      <c r="L3604" t="s">
        <v>28</v>
      </c>
      <c r="M3604" t="s">
        <v>28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33</v>
      </c>
      <c r="T3604">
        <v>0</v>
      </c>
      <c r="V3604">
        <v>63</v>
      </c>
      <c r="W3604">
        <v>192</v>
      </c>
    </row>
    <row r="3605" spans="1:23" x14ac:dyDescent="0.25">
      <c r="A3605" t="s">
        <v>332</v>
      </c>
      <c r="C3605" t="s">
        <v>26</v>
      </c>
      <c r="E3605">
        <v>30</v>
      </c>
      <c r="F3605">
        <v>72.511979999999994</v>
      </c>
      <c r="G3605">
        <v>0</v>
      </c>
      <c r="H3605">
        <v>0</v>
      </c>
      <c r="I3605" t="s">
        <v>34</v>
      </c>
      <c r="J3605" t="s">
        <v>28</v>
      </c>
      <c r="K3605" t="s">
        <v>28</v>
      </c>
      <c r="L3605" t="s">
        <v>28</v>
      </c>
      <c r="M3605" t="s">
        <v>28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33</v>
      </c>
      <c r="T3605">
        <v>0</v>
      </c>
      <c r="V3605">
        <v>63</v>
      </c>
      <c r="W3605">
        <v>197</v>
      </c>
    </row>
    <row r="3606" spans="1:23" x14ac:dyDescent="0.25">
      <c r="A3606" t="s">
        <v>332</v>
      </c>
      <c r="C3606" t="s">
        <v>26</v>
      </c>
      <c r="E3606">
        <v>30</v>
      </c>
      <c r="F3606">
        <v>72.511979999999994</v>
      </c>
      <c r="G3606">
        <v>0</v>
      </c>
      <c r="H3606">
        <v>0</v>
      </c>
      <c r="I3606" t="s">
        <v>34</v>
      </c>
      <c r="J3606" t="s">
        <v>28</v>
      </c>
      <c r="K3606" t="s">
        <v>28</v>
      </c>
      <c r="L3606" t="s">
        <v>28</v>
      </c>
      <c r="M3606" t="s">
        <v>28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33</v>
      </c>
      <c r="T3606">
        <v>0</v>
      </c>
      <c r="V3606">
        <v>63</v>
      </c>
      <c r="W3606">
        <v>191</v>
      </c>
    </row>
    <row r="3607" spans="1:23" x14ac:dyDescent="0.25">
      <c r="A3607" t="s">
        <v>332</v>
      </c>
      <c r="C3607" t="s">
        <v>26</v>
      </c>
      <c r="E3607">
        <v>27</v>
      </c>
      <c r="F3607">
        <v>72.511979999999994</v>
      </c>
      <c r="G3607">
        <v>0</v>
      </c>
      <c r="H3607">
        <v>0</v>
      </c>
      <c r="I3607" t="s">
        <v>34</v>
      </c>
      <c r="J3607" t="s">
        <v>28</v>
      </c>
      <c r="K3607" t="s">
        <v>28</v>
      </c>
      <c r="L3607" t="s">
        <v>28</v>
      </c>
      <c r="M3607" t="s">
        <v>28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</v>
      </c>
      <c r="T3607">
        <v>0</v>
      </c>
      <c r="V3607">
        <v>64</v>
      </c>
      <c r="W3607">
        <v>176</v>
      </c>
    </row>
    <row r="3608" spans="1:23" x14ac:dyDescent="0.25">
      <c r="A3608" t="s">
        <v>66</v>
      </c>
      <c r="C3608" t="s">
        <v>30</v>
      </c>
      <c r="E3608">
        <v>26</v>
      </c>
      <c r="F3608">
        <v>67.301850000000002</v>
      </c>
      <c r="G3608">
        <v>0</v>
      </c>
      <c r="H3608">
        <v>0</v>
      </c>
      <c r="I3608" t="s">
        <v>34</v>
      </c>
      <c r="J3608" t="s">
        <v>28</v>
      </c>
      <c r="K3608" t="s">
        <v>28</v>
      </c>
      <c r="L3608" t="s">
        <v>28</v>
      </c>
      <c r="M3608" t="s">
        <v>28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33</v>
      </c>
      <c r="T3608">
        <v>0</v>
      </c>
      <c r="V3608">
        <v>70</v>
      </c>
      <c r="W3608">
        <v>266</v>
      </c>
    </row>
    <row r="3609" spans="1:23" x14ac:dyDescent="0.25">
      <c r="A3609" t="s">
        <v>66</v>
      </c>
      <c r="C3609" t="s">
        <v>30</v>
      </c>
      <c r="E3609">
        <v>30</v>
      </c>
      <c r="F3609">
        <v>67.301850000000002</v>
      </c>
      <c r="G3609">
        <v>0</v>
      </c>
      <c r="H3609">
        <v>0</v>
      </c>
      <c r="I3609" t="s">
        <v>34</v>
      </c>
      <c r="J3609" t="s">
        <v>28</v>
      </c>
      <c r="K3609" t="s">
        <v>28</v>
      </c>
      <c r="L3609" t="s">
        <v>28</v>
      </c>
      <c r="M3609" t="s">
        <v>28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33</v>
      </c>
      <c r="T3609">
        <v>0</v>
      </c>
      <c r="V3609">
        <v>71</v>
      </c>
      <c r="W3609">
        <v>273</v>
      </c>
    </row>
    <row r="3610" spans="1:23" x14ac:dyDescent="0.25">
      <c r="A3610" t="s">
        <v>66</v>
      </c>
      <c r="C3610" t="s">
        <v>30</v>
      </c>
      <c r="E3610">
        <v>30</v>
      </c>
      <c r="F3610">
        <v>67.301850000000002</v>
      </c>
      <c r="G3610">
        <v>0.5</v>
      </c>
      <c r="H3610">
        <v>0.5</v>
      </c>
      <c r="I3610" t="s">
        <v>101</v>
      </c>
      <c r="J3610" t="s">
        <v>42</v>
      </c>
      <c r="K3610" t="s">
        <v>28</v>
      </c>
      <c r="L3610" t="s">
        <v>28</v>
      </c>
      <c r="M3610" t="s">
        <v>28</v>
      </c>
      <c r="N3610">
        <v>0.5</v>
      </c>
      <c r="O3610">
        <v>0.5</v>
      </c>
      <c r="P3610">
        <v>0</v>
      </c>
      <c r="Q3610">
        <v>0</v>
      </c>
      <c r="R3610">
        <v>0</v>
      </c>
      <c r="S3610">
        <v>33</v>
      </c>
      <c r="T3610">
        <v>1.5</v>
      </c>
      <c r="V3610">
        <v>70</v>
      </c>
      <c r="W3610">
        <v>277</v>
      </c>
    </row>
    <row r="3611" spans="1:23" x14ac:dyDescent="0.25">
      <c r="A3611" t="s">
        <v>66</v>
      </c>
      <c r="C3611" t="s">
        <v>30</v>
      </c>
      <c r="E3611">
        <v>30</v>
      </c>
      <c r="F3611">
        <v>67.301850000000002</v>
      </c>
      <c r="G3611">
        <v>0</v>
      </c>
      <c r="H3611">
        <v>0</v>
      </c>
      <c r="I3611" t="s">
        <v>34</v>
      </c>
      <c r="J3611" t="s">
        <v>28</v>
      </c>
      <c r="K3611" t="s">
        <v>28</v>
      </c>
      <c r="L3611" t="s">
        <v>28</v>
      </c>
      <c r="M3611" t="s">
        <v>28</v>
      </c>
      <c r="N3611">
        <v>0</v>
      </c>
      <c r="O3611">
        <v>0.5</v>
      </c>
      <c r="P3611">
        <v>0</v>
      </c>
      <c r="Q3611">
        <v>0</v>
      </c>
      <c r="R3611">
        <v>0</v>
      </c>
      <c r="S3611">
        <v>33</v>
      </c>
      <c r="T3611">
        <v>0.5</v>
      </c>
      <c r="V3611">
        <v>70</v>
      </c>
      <c r="W3611">
        <v>280</v>
      </c>
    </row>
    <row r="3612" spans="1:23" x14ac:dyDescent="0.25">
      <c r="A3612" t="s">
        <v>66</v>
      </c>
      <c r="C3612" t="s">
        <v>30</v>
      </c>
      <c r="E3612">
        <v>30</v>
      </c>
      <c r="F3612">
        <v>67.301850000000002</v>
      </c>
      <c r="G3612">
        <v>0</v>
      </c>
      <c r="H3612">
        <v>0</v>
      </c>
      <c r="I3612" t="s">
        <v>34</v>
      </c>
      <c r="J3612" t="s">
        <v>28</v>
      </c>
      <c r="K3612" t="s">
        <v>28</v>
      </c>
      <c r="L3612" t="s">
        <v>28</v>
      </c>
      <c r="M3612" t="s">
        <v>28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33</v>
      </c>
      <c r="T3612">
        <v>0</v>
      </c>
      <c r="V3612">
        <v>70</v>
      </c>
      <c r="W3612">
        <v>295</v>
      </c>
    </row>
    <row r="3613" spans="1:23" x14ac:dyDescent="0.25">
      <c r="A3613" t="s">
        <v>379</v>
      </c>
      <c r="C3613" t="s">
        <v>26</v>
      </c>
      <c r="E3613">
        <v>29</v>
      </c>
      <c r="F3613">
        <v>66.540726000000006</v>
      </c>
      <c r="G3613">
        <v>0.5</v>
      </c>
      <c r="H3613">
        <v>0.5</v>
      </c>
      <c r="I3613" t="s">
        <v>27</v>
      </c>
      <c r="J3613" t="s">
        <v>119</v>
      </c>
      <c r="K3613" t="s">
        <v>41</v>
      </c>
      <c r="L3613" t="s">
        <v>28</v>
      </c>
      <c r="M3613" t="s">
        <v>28</v>
      </c>
      <c r="N3613">
        <v>1</v>
      </c>
      <c r="O3613">
        <v>0.5</v>
      </c>
      <c r="P3613">
        <v>1</v>
      </c>
      <c r="Q3613">
        <v>0.5</v>
      </c>
      <c r="R3613">
        <v>0</v>
      </c>
      <c r="S3613">
        <v>34</v>
      </c>
      <c r="T3613">
        <v>3.5</v>
      </c>
      <c r="V3613">
        <v>65</v>
      </c>
      <c r="W3613">
        <v>172</v>
      </c>
    </row>
    <row r="3614" spans="1:23" x14ac:dyDescent="0.25">
      <c r="A3614" t="s">
        <v>379</v>
      </c>
      <c r="C3614" t="s">
        <v>26</v>
      </c>
      <c r="E3614">
        <v>28</v>
      </c>
      <c r="F3614">
        <v>66.540726000000006</v>
      </c>
      <c r="G3614">
        <v>0.5</v>
      </c>
      <c r="H3614">
        <v>0.5</v>
      </c>
      <c r="I3614" t="s">
        <v>147</v>
      </c>
      <c r="J3614" t="s">
        <v>102</v>
      </c>
      <c r="K3614" t="s">
        <v>28</v>
      </c>
      <c r="L3614" t="s">
        <v>28</v>
      </c>
      <c r="M3614" t="s">
        <v>28</v>
      </c>
      <c r="N3614">
        <v>0</v>
      </c>
      <c r="O3614">
        <v>0.5</v>
      </c>
      <c r="P3614">
        <v>0.5</v>
      </c>
      <c r="Q3614">
        <v>0.5</v>
      </c>
      <c r="R3614">
        <v>0</v>
      </c>
      <c r="S3614">
        <v>34</v>
      </c>
      <c r="T3614">
        <v>2</v>
      </c>
      <c r="V3614">
        <v>64</v>
      </c>
      <c r="W3614">
        <v>164</v>
      </c>
    </row>
    <row r="3615" spans="1:23" x14ac:dyDescent="0.25">
      <c r="A3615" t="s">
        <v>379</v>
      </c>
      <c r="C3615" t="s">
        <v>26</v>
      </c>
      <c r="E3615">
        <v>28</v>
      </c>
      <c r="F3615">
        <v>66.540726000000006</v>
      </c>
      <c r="G3615">
        <v>0.5</v>
      </c>
      <c r="H3615">
        <v>0.5</v>
      </c>
      <c r="I3615" t="s">
        <v>44</v>
      </c>
      <c r="J3615" t="s">
        <v>41</v>
      </c>
      <c r="K3615" t="s">
        <v>28</v>
      </c>
      <c r="L3615" t="s">
        <v>28</v>
      </c>
      <c r="M3615" t="s">
        <v>28</v>
      </c>
      <c r="N3615">
        <v>1</v>
      </c>
      <c r="O3615">
        <v>1</v>
      </c>
      <c r="P3615">
        <v>1</v>
      </c>
      <c r="Q3615">
        <v>0.5</v>
      </c>
      <c r="R3615">
        <v>0</v>
      </c>
      <c r="S3615">
        <v>34</v>
      </c>
      <c r="T3615">
        <v>4</v>
      </c>
      <c r="V3615">
        <v>64</v>
      </c>
      <c r="W3615">
        <v>165</v>
      </c>
    </row>
    <row r="3616" spans="1:23" x14ac:dyDescent="0.25">
      <c r="A3616" t="s">
        <v>379</v>
      </c>
      <c r="C3616" t="s">
        <v>26</v>
      </c>
      <c r="E3616">
        <v>27</v>
      </c>
      <c r="F3616">
        <v>66.540726000000006</v>
      </c>
      <c r="G3616">
        <v>0.5</v>
      </c>
      <c r="H3616">
        <v>0.5</v>
      </c>
      <c r="I3616" t="s">
        <v>147</v>
      </c>
      <c r="J3616" t="s">
        <v>41</v>
      </c>
      <c r="K3616" t="s">
        <v>28</v>
      </c>
      <c r="L3616" t="s">
        <v>28</v>
      </c>
      <c r="M3616" t="s">
        <v>28</v>
      </c>
      <c r="N3616">
        <v>0.5</v>
      </c>
      <c r="O3616">
        <v>0.5</v>
      </c>
      <c r="P3616">
        <v>1</v>
      </c>
      <c r="Q3616">
        <v>0.5</v>
      </c>
      <c r="R3616">
        <v>0</v>
      </c>
      <c r="S3616">
        <v>34</v>
      </c>
      <c r="T3616">
        <v>3</v>
      </c>
      <c r="V3616">
        <v>64</v>
      </c>
      <c r="W3616">
        <v>142</v>
      </c>
    </row>
    <row r="3617" spans="1:23" x14ac:dyDescent="0.25">
      <c r="A3617" t="s">
        <v>379</v>
      </c>
      <c r="C3617" t="s">
        <v>26</v>
      </c>
      <c r="E3617">
        <v>24</v>
      </c>
      <c r="F3617">
        <v>66.540726000000006</v>
      </c>
      <c r="G3617">
        <v>0.5</v>
      </c>
      <c r="H3617">
        <v>0.5</v>
      </c>
      <c r="I3617" t="s">
        <v>27</v>
      </c>
      <c r="J3617" t="s">
        <v>44</v>
      </c>
      <c r="K3617" t="s">
        <v>41</v>
      </c>
      <c r="L3617" t="s">
        <v>28</v>
      </c>
      <c r="M3617" t="s">
        <v>28</v>
      </c>
      <c r="N3617">
        <v>0.5</v>
      </c>
      <c r="O3617">
        <v>0.5</v>
      </c>
      <c r="P3617">
        <v>1</v>
      </c>
      <c r="Q3617">
        <v>1</v>
      </c>
      <c r="R3617">
        <v>0</v>
      </c>
      <c r="S3617">
        <v>34</v>
      </c>
      <c r="T3617">
        <v>3.5</v>
      </c>
      <c r="V3617">
        <v>65</v>
      </c>
      <c r="W3617">
        <v>147</v>
      </c>
    </row>
    <row r="3618" spans="1:23" x14ac:dyDescent="0.25">
      <c r="A3618" t="s">
        <v>379</v>
      </c>
      <c r="C3618" t="s">
        <v>26</v>
      </c>
      <c r="E3618">
        <v>25</v>
      </c>
      <c r="F3618">
        <v>66.540726000000006</v>
      </c>
      <c r="G3618">
        <v>1</v>
      </c>
      <c r="H3618">
        <v>1</v>
      </c>
      <c r="I3618" t="s">
        <v>27</v>
      </c>
      <c r="J3618" t="s">
        <v>44</v>
      </c>
      <c r="K3618" t="s">
        <v>41</v>
      </c>
      <c r="L3618" t="s">
        <v>28</v>
      </c>
      <c r="M3618" t="s">
        <v>28</v>
      </c>
      <c r="N3618">
        <v>0.5</v>
      </c>
      <c r="O3618">
        <v>1</v>
      </c>
      <c r="P3618">
        <v>1</v>
      </c>
      <c r="Q3618">
        <v>1</v>
      </c>
      <c r="R3618">
        <v>0</v>
      </c>
      <c r="S3618">
        <v>34</v>
      </c>
      <c r="T3618">
        <v>4.5</v>
      </c>
      <c r="V3618">
        <v>64</v>
      </c>
      <c r="W3618">
        <v>149</v>
      </c>
    </row>
    <row r="3619" spans="1:23" x14ac:dyDescent="0.25">
      <c r="A3619" t="s">
        <v>379</v>
      </c>
      <c r="C3619" t="s">
        <v>26</v>
      </c>
      <c r="E3619">
        <v>24</v>
      </c>
      <c r="F3619">
        <v>66.540726000000006</v>
      </c>
      <c r="G3619">
        <v>1</v>
      </c>
      <c r="H3619">
        <v>1</v>
      </c>
      <c r="I3619" t="s">
        <v>27</v>
      </c>
      <c r="J3619" t="s">
        <v>41</v>
      </c>
      <c r="K3619" t="s">
        <v>28</v>
      </c>
      <c r="L3619" t="s">
        <v>28</v>
      </c>
      <c r="M3619" t="s">
        <v>28</v>
      </c>
      <c r="N3619">
        <v>1</v>
      </c>
      <c r="O3619">
        <v>1</v>
      </c>
      <c r="P3619">
        <v>1</v>
      </c>
      <c r="Q3619">
        <v>1</v>
      </c>
      <c r="R3619">
        <v>0</v>
      </c>
      <c r="S3619">
        <v>34</v>
      </c>
      <c r="T3619">
        <v>5</v>
      </c>
      <c r="V3619">
        <v>64</v>
      </c>
      <c r="W3619">
        <v>143</v>
      </c>
    </row>
    <row r="3620" spans="1:23" x14ac:dyDescent="0.25">
      <c r="A3620" t="s">
        <v>1033</v>
      </c>
      <c r="C3620" t="s">
        <v>30</v>
      </c>
      <c r="E3620">
        <v>30</v>
      </c>
      <c r="F3620">
        <v>80.10951</v>
      </c>
      <c r="G3620">
        <v>0</v>
      </c>
      <c r="H3620">
        <v>0</v>
      </c>
      <c r="I3620" t="s">
        <v>34</v>
      </c>
      <c r="J3620" t="s">
        <v>28</v>
      </c>
      <c r="K3620" t="s">
        <v>28</v>
      </c>
      <c r="L3620" t="s">
        <v>28</v>
      </c>
      <c r="M3620" t="s">
        <v>28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34</v>
      </c>
      <c r="T3620">
        <v>0</v>
      </c>
      <c r="V3620">
        <v>70</v>
      </c>
      <c r="W3620">
        <v>131</v>
      </c>
    </row>
    <row r="3621" spans="1:23" x14ac:dyDescent="0.25">
      <c r="A3621" t="s">
        <v>1033</v>
      </c>
      <c r="C3621" t="s">
        <v>30</v>
      </c>
      <c r="E3621">
        <v>27</v>
      </c>
      <c r="F3621">
        <v>80.10951</v>
      </c>
      <c r="G3621">
        <v>0</v>
      </c>
      <c r="H3621">
        <v>0</v>
      </c>
      <c r="I3621" t="s">
        <v>34</v>
      </c>
      <c r="J3621" t="s">
        <v>132</v>
      </c>
      <c r="K3621" t="s">
        <v>28</v>
      </c>
      <c r="L3621" t="s">
        <v>28</v>
      </c>
      <c r="M3621" t="s">
        <v>28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34</v>
      </c>
      <c r="T3621">
        <v>0</v>
      </c>
      <c r="V3621">
        <v>70</v>
      </c>
      <c r="W3621">
        <v>123</v>
      </c>
    </row>
    <row r="3622" spans="1:23" x14ac:dyDescent="0.25">
      <c r="A3622" t="s">
        <v>1033</v>
      </c>
      <c r="C3622" t="s">
        <v>30</v>
      </c>
      <c r="E3622">
        <v>30</v>
      </c>
      <c r="F3622">
        <v>80.10951</v>
      </c>
      <c r="G3622">
        <v>0</v>
      </c>
      <c r="H3622">
        <v>0</v>
      </c>
      <c r="I3622" t="s">
        <v>34</v>
      </c>
      <c r="J3622" t="s">
        <v>28</v>
      </c>
      <c r="K3622" t="s">
        <v>28</v>
      </c>
      <c r="L3622" t="s">
        <v>28</v>
      </c>
      <c r="M3622" t="s">
        <v>28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34</v>
      </c>
      <c r="T3622">
        <v>0</v>
      </c>
    </row>
    <row r="3623" spans="1:23" x14ac:dyDescent="0.25">
      <c r="A3623" t="s">
        <v>326</v>
      </c>
      <c r="C3623" t="s">
        <v>30</v>
      </c>
      <c r="E3623">
        <v>29</v>
      </c>
      <c r="F3623">
        <v>83.274469999999994</v>
      </c>
      <c r="G3623">
        <v>0</v>
      </c>
      <c r="H3623">
        <v>0</v>
      </c>
      <c r="I3623" t="s">
        <v>34</v>
      </c>
      <c r="J3623" t="s">
        <v>35</v>
      </c>
      <c r="K3623" t="s">
        <v>28</v>
      </c>
      <c r="L3623" t="s">
        <v>28</v>
      </c>
      <c r="M3623" t="s">
        <v>28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34</v>
      </c>
      <c r="T3623">
        <v>0</v>
      </c>
      <c r="V3623">
        <v>70</v>
      </c>
      <c r="W3623">
        <v>177</v>
      </c>
    </row>
    <row r="3624" spans="1:23" x14ac:dyDescent="0.25">
      <c r="A3624" t="s">
        <v>326</v>
      </c>
      <c r="C3624" t="s">
        <v>30</v>
      </c>
      <c r="E3624">
        <v>29</v>
      </c>
      <c r="F3624">
        <v>83.274469999999994</v>
      </c>
      <c r="G3624">
        <v>0</v>
      </c>
      <c r="H3624">
        <v>0</v>
      </c>
      <c r="I3624" t="s">
        <v>34</v>
      </c>
      <c r="J3624" t="s">
        <v>28</v>
      </c>
      <c r="K3624" t="s">
        <v>28</v>
      </c>
      <c r="L3624" t="s">
        <v>28</v>
      </c>
      <c r="M3624" t="s">
        <v>28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</v>
      </c>
      <c r="T3624">
        <v>0</v>
      </c>
      <c r="V3624">
        <v>70</v>
      </c>
      <c r="W3624">
        <v>193</v>
      </c>
    </row>
    <row r="3625" spans="1:23" x14ac:dyDescent="0.25">
      <c r="A3625" t="s">
        <v>326</v>
      </c>
      <c r="C3625" t="s">
        <v>30</v>
      </c>
      <c r="E3625">
        <v>27</v>
      </c>
      <c r="F3625">
        <v>83.274469999999994</v>
      </c>
      <c r="G3625">
        <v>0</v>
      </c>
      <c r="H3625">
        <v>0</v>
      </c>
      <c r="I3625" t="s">
        <v>34</v>
      </c>
      <c r="J3625" t="s">
        <v>28</v>
      </c>
      <c r="K3625" t="s">
        <v>28</v>
      </c>
      <c r="L3625" t="s">
        <v>28</v>
      </c>
      <c r="M3625" t="s">
        <v>28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34</v>
      </c>
      <c r="T3625">
        <v>0</v>
      </c>
      <c r="V3625">
        <v>70</v>
      </c>
      <c r="W3625">
        <v>191</v>
      </c>
    </row>
    <row r="3626" spans="1:23" x14ac:dyDescent="0.25">
      <c r="A3626" t="s">
        <v>326</v>
      </c>
      <c r="C3626" t="s">
        <v>30</v>
      </c>
      <c r="E3626">
        <v>29</v>
      </c>
      <c r="F3626">
        <v>83.274469999999994</v>
      </c>
      <c r="G3626">
        <v>0.5</v>
      </c>
      <c r="H3626">
        <v>0.5</v>
      </c>
      <c r="I3626" t="s">
        <v>52</v>
      </c>
      <c r="J3626" t="s">
        <v>28</v>
      </c>
      <c r="K3626" t="s">
        <v>28</v>
      </c>
      <c r="L3626" t="s">
        <v>28</v>
      </c>
      <c r="M3626" t="s">
        <v>28</v>
      </c>
      <c r="N3626">
        <v>0</v>
      </c>
      <c r="O3626">
        <v>0.5</v>
      </c>
      <c r="P3626">
        <v>0.5</v>
      </c>
      <c r="Q3626">
        <v>0</v>
      </c>
      <c r="R3626">
        <v>0</v>
      </c>
      <c r="S3626">
        <v>34</v>
      </c>
      <c r="T3626">
        <v>1.5</v>
      </c>
      <c r="V3626">
        <v>70</v>
      </c>
      <c r="W3626">
        <v>191</v>
      </c>
    </row>
    <row r="3627" spans="1:23" x14ac:dyDescent="0.25">
      <c r="A3627" t="s">
        <v>326</v>
      </c>
      <c r="C3627" t="s">
        <v>30</v>
      </c>
      <c r="E3627">
        <v>29</v>
      </c>
      <c r="F3627">
        <v>83.274469999999994</v>
      </c>
      <c r="G3627">
        <v>0.5</v>
      </c>
      <c r="H3627">
        <v>1</v>
      </c>
      <c r="I3627" t="s">
        <v>327</v>
      </c>
      <c r="J3627" t="s">
        <v>88</v>
      </c>
      <c r="K3627" t="s">
        <v>28</v>
      </c>
      <c r="L3627" t="s">
        <v>28</v>
      </c>
      <c r="M3627" t="s">
        <v>28</v>
      </c>
      <c r="N3627">
        <v>0.5</v>
      </c>
      <c r="O3627">
        <v>0.5</v>
      </c>
      <c r="P3627">
        <v>0.5</v>
      </c>
      <c r="Q3627">
        <v>0.5</v>
      </c>
      <c r="R3627">
        <v>0</v>
      </c>
      <c r="S3627">
        <v>34</v>
      </c>
      <c r="T3627">
        <v>3</v>
      </c>
      <c r="V3627">
        <v>69</v>
      </c>
      <c r="W3627">
        <v>190</v>
      </c>
    </row>
    <row r="3628" spans="1:23" x14ac:dyDescent="0.25">
      <c r="A3628" t="s">
        <v>326</v>
      </c>
      <c r="C3628" t="s">
        <v>30</v>
      </c>
      <c r="E3628">
        <v>29</v>
      </c>
      <c r="F3628">
        <v>83.274469999999994</v>
      </c>
      <c r="G3628">
        <v>0.5</v>
      </c>
      <c r="H3628">
        <v>1</v>
      </c>
      <c r="I3628" t="s">
        <v>706</v>
      </c>
      <c r="J3628" t="s">
        <v>28</v>
      </c>
      <c r="K3628" t="s">
        <v>28</v>
      </c>
      <c r="L3628" t="s">
        <v>28</v>
      </c>
      <c r="M3628" t="s">
        <v>28</v>
      </c>
      <c r="N3628">
        <v>0.5</v>
      </c>
      <c r="O3628">
        <v>0.5</v>
      </c>
      <c r="P3628">
        <v>0.5</v>
      </c>
      <c r="Q3628">
        <v>0.5</v>
      </c>
      <c r="R3628">
        <v>0</v>
      </c>
      <c r="S3628">
        <v>34</v>
      </c>
      <c r="T3628">
        <v>3</v>
      </c>
      <c r="V3628">
        <v>69</v>
      </c>
      <c r="W3628">
        <v>191</v>
      </c>
    </row>
    <row r="3629" spans="1:23" x14ac:dyDescent="0.25">
      <c r="A3629" t="s">
        <v>326</v>
      </c>
      <c r="C3629" t="s">
        <v>30</v>
      </c>
      <c r="E3629">
        <v>25</v>
      </c>
      <c r="F3629">
        <v>83.274469999999994</v>
      </c>
      <c r="G3629">
        <v>1</v>
      </c>
      <c r="H3629">
        <v>2</v>
      </c>
      <c r="I3629" t="s">
        <v>40</v>
      </c>
      <c r="J3629" t="s">
        <v>245</v>
      </c>
      <c r="K3629" t="s">
        <v>232</v>
      </c>
      <c r="L3629" t="s">
        <v>28</v>
      </c>
      <c r="M3629" t="s">
        <v>28</v>
      </c>
      <c r="N3629">
        <v>2</v>
      </c>
      <c r="O3629">
        <v>0.5</v>
      </c>
      <c r="P3629">
        <v>1</v>
      </c>
      <c r="Q3629">
        <v>1</v>
      </c>
      <c r="R3629">
        <v>1</v>
      </c>
      <c r="S3629">
        <v>34</v>
      </c>
      <c r="T3629">
        <v>7.5</v>
      </c>
      <c r="W3629">
        <v>199</v>
      </c>
    </row>
    <row r="3630" spans="1:23" x14ac:dyDescent="0.25">
      <c r="A3630" t="s">
        <v>326</v>
      </c>
      <c r="C3630" t="s">
        <v>30</v>
      </c>
      <c r="E3630">
        <v>27</v>
      </c>
      <c r="F3630">
        <v>83.274469999999994</v>
      </c>
      <c r="G3630">
        <v>1</v>
      </c>
      <c r="H3630">
        <v>1</v>
      </c>
      <c r="I3630" t="s">
        <v>327</v>
      </c>
      <c r="J3630" t="s">
        <v>411</v>
      </c>
      <c r="K3630" t="s">
        <v>245</v>
      </c>
      <c r="L3630" t="s">
        <v>232</v>
      </c>
      <c r="M3630" t="s">
        <v>28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34</v>
      </c>
      <c r="T3630">
        <v>6</v>
      </c>
    </row>
    <row r="3631" spans="1:23" x14ac:dyDescent="0.25">
      <c r="A3631" t="s">
        <v>345</v>
      </c>
      <c r="C3631" t="s">
        <v>26</v>
      </c>
      <c r="E3631">
        <v>30</v>
      </c>
      <c r="F3631">
        <v>81.503079999999997</v>
      </c>
      <c r="G3631">
        <v>0</v>
      </c>
      <c r="H3631">
        <v>0</v>
      </c>
      <c r="I3631" t="s">
        <v>34</v>
      </c>
      <c r="J3631" t="s">
        <v>28</v>
      </c>
      <c r="K3631" t="s">
        <v>28</v>
      </c>
      <c r="L3631" t="s">
        <v>28</v>
      </c>
      <c r="M3631" t="s">
        <v>28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33</v>
      </c>
      <c r="T3631">
        <v>0</v>
      </c>
      <c r="V3631">
        <v>64</v>
      </c>
      <c r="W3631">
        <v>205</v>
      </c>
    </row>
    <row r="3632" spans="1:23" x14ac:dyDescent="0.25">
      <c r="A3632" t="s">
        <v>345</v>
      </c>
      <c r="C3632" t="s">
        <v>26</v>
      </c>
      <c r="E3632">
        <v>30</v>
      </c>
      <c r="F3632">
        <v>81.503079999999997</v>
      </c>
      <c r="G3632">
        <v>0</v>
      </c>
      <c r="H3632">
        <v>0</v>
      </c>
      <c r="I3632" t="s">
        <v>34</v>
      </c>
      <c r="J3632" t="s">
        <v>28</v>
      </c>
      <c r="K3632" t="s">
        <v>28</v>
      </c>
      <c r="L3632" t="s">
        <v>28</v>
      </c>
      <c r="M3632" t="s">
        <v>28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33</v>
      </c>
      <c r="T3632">
        <v>0</v>
      </c>
      <c r="V3632">
        <v>64</v>
      </c>
      <c r="W3632">
        <v>193</v>
      </c>
    </row>
    <row r="3633" spans="1:23" x14ac:dyDescent="0.25">
      <c r="A3633" t="s">
        <v>545</v>
      </c>
      <c r="C3633" t="s">
        <v>26</v>
      </c>
      <c r="E3633">
        <v>29</v>
      </c>
      <c r="F3633">
        <v>47.74812</v>
      </c>
      <c r="G3633">
        <v>0</v>
      </c>
      <c r="H3633">
        <v>0</v>
      </c>
      <c r="I3633" t="s">
        <v>34</v>
      </c>
      <c r="J3633" t="s">
        <v>96</v>
      </c>
      <c r="K3633" t="s">
        <v>28</v>
      </c>
      <c r="L3633" t="s">
        <v>28</v>
      </c>
      <c r="M3633" t="s">
        <v>28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</v>
      </c>
      <c r="T3633">
        <v>0</v>
      </c>
      <c r="W3633">
        <v>81</v>
      </c>
    </row>
    <row r="3634" spans="1:23" x14ac:dyDescent="0.25">
      <c r="A3634" t="s">
        <v>545</v>
      </c>
      <c r="C3634" t="s">
        <v>26</v>
      </c>
      <c r="E3634">
        <v>29</v>
      </c>
      <c r="F3634">
        <v>47.74812</v>
      </c>
      <c r="G3634">
        <v>0</v>
      </c>
      <c r="H3634">
        <v>0</v>
      </c>
      <c r="I3634" t="s">
        <v>34</v>
      </c>
      <c r="J3634" t="s">
        <v>28</v>
      </c>
      <c r="K3634" t="s">
        <v>28</v>
      </c>
      <c r="L3634" t="s">
        <v>28</v>
      </c>
      <c r="M3634" t="s">
        <v>28</v>
      </c>
      <c r="N3634">
        <v>0</v>
      </c>
      <c r="O3634">
        <v>0.5</v>
      </c>
      <c r="P3634">
        <v>0</v>
      </c>
      <c r="Q3634">
        <v>0</v>
      </c>
      <c r="R3634">
        <v>0</v>
      </c>
      <c r="S3634">
        <v>34</v>
      </c>
      <c r="T3634">
        <v>0.5</v>
      </c>
      <c r="V3634">
        <v>64</v>
      </c>
      <c r="W3634">
        <v>165</v>
      </c>
    </row>
    <row r="3635" spans="1:23" x14ac:dyDescent="0.25">
      <c r="A3635" t="s">
        <v>86</v>
      </c>
      <c r="C3635" t="s">
        <v>26</v>
      </c>
      <c r="E3635">
        <v>30</v>
      </c>
      <c r="F3635">
        <v>65.546880000000002</v>
      </c>
      <c r="G3635">
        <v>0</v>
      </c>
      <c r="H3635">
        <v>0</v>
      </c>
      <c r="I3635" t="s">
        <v>34</v>
      </c>
      <c r="J3635" t="s">
        <v>28</v>
      </c>
      <c r="K3635" t="s">
        <v>28</v>
      </c>
      <c r="L3635" t="s">
        <v>28</v>
      </c>
      <c r="M3635" t="s">
        <v>28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33</v>
      </c>
      <c r="T3635">
        <v>0</v>
      </c>
      <c r="V3635">
        <v>68</v>
      </c>
      <c r="W3635">
        <v>162</v>
      </c>
    </row>
    <row r="3636" spans="1:23" x14ac:dyDescent="0.25">
      <c r="A3636" t="s">
        <v>86</v>
      </c>
      <c r="C3636" t="s">
        <v>26</v>
      </c>
      <c r="E3636">
        <v>30</v>
      </c>
      <c r="F3636">
        <v>65.546880000000002</v>
      </c>
      <c r="G3636">
        <v>0</v>
      </c>
      <c r="H3636">
        <v>0</v>
      </c>
      <c r="I3636" t="s">
        <v>34</v>
      </c>
      <c r="J3636" t="s">
        <v>41</v>
      </c>
      <c r="K3636" t="s">
        <v>28</v>
      </c>
      <c r="L3636" t="s">
        <v>28</v>
      </c>
      <c r="M3636" t="s">
        <v>28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33</v>
      </c>
      <c r="T3636">
        <v>0</v>
      </c>
      <c r="V3636">
        <v>69</v>
      </c>
      <c r="W3636">
        <v>166</v>
      </c>
    </row>
    <row r="3637" spans="1:23" x14ac:dyDescent="0.25">
      <c r="A3637" t="s">
        <v>86</v>
      </c>
      <c r="C3637" t="s">
        <v>26</v>
      </c>
      <c r="E3637">
        <v>30</v>
      </c>
      <c r="F3637">
        <v>65.546880000000002</v>
      </c>
      <c r="G3637">
        <v>0</v>
      </c>
      <c r="H3637">
        <v>0</v>
      </c>
      <c r="I3637" t="s">
        <v>34</v>
      </c>
      <c r="J3637" t="s">
        <v>41</v>
      </c>
      <c r="K3637" t="s">
        <v>28</v>
      </c>
      <c r="L3637" t="s">
        <v>28</v>
      </c>
      <c r="M3637" t="s">
        <v>28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33</v>
      </c>
      <c r="T3637">
        <v>0</v>
      </c>
    </row>
    <row r="3638" spans="1:23" x14ac:dyDescent="0.25">
      <c r="A3638" t="s">
        <v>86</v>
      </c>
      <c r="C3638" t="s">
        <v>26</v>
      </c>
      <c r="E3638">
        <v>30</v>
      </c>
      <c r="F3638">
        <v>65.546880000000002</v>
      </c>
      <c r="G3638">
        <v>0</v>
      </c>
      <c r="H3638">
        <v>0</v>
      </c>
      <c r="I3638" t="s">
        <v>34</v>
      </c>
      <c r="J3638" t="s">
        <v>41</v>
      </c>
      <c r="K3638" t="s">
        <v>28</v>
      </c>
      <c r="L3638" t="s">
        <v>28</v>
      </c>
      <c r="M3638" t="s">
        <v>28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33</v>
      </c>
      <c r="T3638">
        <v>0</v>
      </c>
    </row>
    <row r="3639" spans="1:23" x14ac:dyDescent="0.25">
      <c r="A3639" t="s">
        <v>86</v>
      </c>
      <c r="C3639" t="s">
        <v>26</v>
      </c>
      <c r="E3639">
        <v>30</v>
      </c>
      <c r="F3639">
        <v>65.546880000000002</v>
      </c>
      <c r="G3639">
        <v>0</v>
      </c>
      <c r="H3639">
        <v>0</v>
      </c>
      <c r="I3639" t="s">
        <v>34</v>
      </c>
      <c r="J3639" t="s">
        <v>28</v>
      </c>
      <c r="K3639" t="s">
        <v>28</v>
      </c>
      <c r="L3639" t="s">
        <v>28</v>
      </c>
      <c r="M3639" t="s">
        <v>28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33</v>
      </c>
      <c r="T3639">
        <v>0</v>
      </c>
    </row>
    <row r="3640" spans="1:23" x14ac:dyDescent="0.25">
      <c r="A3640" t="s">
        <v>86</v>
      </c>
      <c r="C3640" t="s">
        <v>26</v>
      </c>
      <c r="E3640">
        <v>30</v>
      </c>
      <c r="F3640">
        <v>65.546880000000002</v>
      </c>
      <c r="G3640">
        <v>0</v>
      </c>
      <c r="H3640">
        <v>0</v>
      </c>
      <c r="I3640" t="s">
        <v>34</v>
      </c>
      <c r="J3640" t="s">
        <v>41</v>
      </c>
      <c r="K3640" t="s">
        <v>28</v>
      </c>
      <c r="L3640" t="s">
        <v>28</v>
      </c>
      <c r="M3640" t="s">
        <v>28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33</v>
      </c>
      <c r="T3640">
        <v>0</v>
      </c>
    </row>
    <row r="3641" spans="1:23" x14ac:dyDescent="0.25">
      <c r="A3641" t="s">
        <v>86</v>
      </c>
      <c r="C3641" t="s">
        <v>26</v>
      </c>
      <c r="E3641">
        <v>30</v>
      </c>
      <c r="F3641">
        <v>65.546880000000002</v>
      </c>
      <c r="G3641">
        <v>0</v>
      </c>
      <c r="H3641">
        <v>0</v>
      </c>
      <c r="I3641" t="s">
        <v>34</v>
      </c>
      <c r="J3641" t="s">
        <v>41</v>
      </c>
      <c r="K3641" t="s">
        <v>28</v>
      </c>
      <c r="L3641" t="s">
        <v>28</v>
      </c>
      <c r="M3641" t="s">
        <v>28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33</v>
      </c>
      <c r="T3641">
        <v>0</v>
      </c>
      <c r="V3641">
        <v>69</v>
      </c>
      <c r="W3641">
        <v>156</v>
      </c>
    </row>
    <row r="3642" spans="1:23" x14ac:dyDescent="0.25">
      <c r="A3642" t="s">
        <v>86</v>
      </c>
      <c r="C3642" t="s">
        <v>26</v>
      </c>
      <c r="E3642">
        <v>30</v>
      </c>
      <c r="F3642">
        <v>65.546880000000002</v>
      </c>
      <c r="G3642">
        <v>0</v>
      </c>
      <c r="H3642">
        <v>0</v>
      </c>
      <c r="I3642" t="s">
        <v>34</v>
      </c>
      <c r="J3642" t="s">
        <v>41</v>
      </c>
      <c r="K3642" t="s">
        <v>28</v>
      </c>
      <c r="L3642" t="s">
        <v>28</v>
      </c>
      <c r="M3642" t="s">
        <v>28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33</v>
      </c>
      <c r="T3642">
        <v>0</v>
      </c>
      <c r="V3642">
        <v>68</v>
      </c>
      <c r="W3642">
        <v>163</v>
      </c>
    </row>
    <row r="3643" spans="1:23" x14ac:dyDescent="0.25">
      <c r="A3643" t="s">
        <v>86</v>
      </c>
      <c r="C3643" t="s">
        <v>26</v>
      </c>
      <c r="E3643">
        <v>29</v>
      </c>
      <c r="F3643">
        <v>65.546880000000002</v>
      </c>
      <c r="G3643">
        <v>0</v>
      </c>
      <c r="H3643">
        <v>0</v>
      </c>
      <c r="I3643" t="s">
        <v>34</v>
      </c>
      <c r="J3643" t="s">
        <v>41</v>
      </c>
      <c r="K3643" t="s">
        <v>28</v>
      </c>
      <c r="L3643" t="s">
        <v>28</v>
      </c>
      <c r="M3643" t="s">
        <v>28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</v>
      </c>
      <c r="T3643">
        <v>0</v>
      </c>
      <c r="V3643">
        <v>68</v>
      </c>
      <c r="W3643">
        <v>164</v>
      </c>
    </row>
    <row r="3644" spans="1:23" x14ac:dyDescent="0.25">
      <c r="A3644" t="s">
        <v>86</v>
      </c>
      <c r="C3644" t="s">
        <v>26</v>
      </c>
      <c r="E3644">
        <v>29</v>
      </c>
      <c r="F3644">
        <v>65.546880000000002</v>
      </c>
      <c r="G3644">
        <v>0</v>
      </c>
      <c r="H3644">
        <v>0</v>
      </c>
      <c r="I3644" t="s">
        <v>34</v>
      </c>
      <c r="J3644" t="s">
        <v>41</v>
      </c>
      <c r="K3644" t="s">
        <v>28</v>
      </c>
      <c r="L3644" t="s">
        <v>28</v>
      </c>
      <c r="M3644" t="s">
        <v>28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33</v>
      </c>
      <c r="T3644">
        <v>0</v>
      </c>
    </row>
    <row r="3645" spans="1:23" x14ac:dyDescent="0.25">
      <c r="A3645" t="s">
        <v>728</v>
      </c>
      <c r="C3645" t="s">
        <v>26</v>
      </c>
      <c r="E3645">
        <v>30</v>
      </c>
      <c r="F3645">
        <v>58.239562999999997</v>
      </c>
      <c r="G3645">
        <v>0</v>
      </c>
      <c r="H3645">
        <v>0</v>
      </c>
      <c r="I3645" t="s">
        <v>34</v>
      </c>
      <c r="J3645" t="s">
        <v>28</v>
      </c>
      <c r="K3645" t="s">
        <v>28</v>
      </c>
      <c r="L3645" t="s">
        <v>28</v>
      </c>
      <c r="M3645" t="s">
        <v>28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33</v>
      </c>
      <c r="T3645">
        <v>0</v>
      </c>
      <c r="V3645">
        <v>65</v>
      </c>
      <c r="W3645">
        <v>248</v>
      </c>
    </row>
    <row r="3646" spans="1:23" x14ac:dyDescent="0.25">
      <c r="A3646" t="s">
        <v>728</v>
      </c>
      <c r="C3646" t="s">
        <v>26</v>
      </c>
      <c r="E3646">
        <v>29</v>
      </c>
      <c r="F3646">
        <v>58.239562999999997</v>
      </c>
      <c r="G3646">
        <v>0</v>
      </c>
      <c r="H3646">
        <v>0</v>
      </c>
      <c r="I3646" t="s">
        <v>34</v>
      </c>
      <c r="J3646" t="s">
        <v>28</v>
      </c>
      <c r="K3646" t="s">
        <v>28</v>
      </c>
      <c r="L3646" t="s">
        <v>28</v>
      </c>
      <c r="M3646" t="s">
        <v>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</v>
      </c>
      <c r="T3646">
        <v>0</v>
      </c>
      <c r="V3646">
        <v>64</v>
      </c>
      <c r="W3646">
        <v>250</v>
      </c>
    </row>
    <row r="3647" spans="1:23" x14ac:dyDescent="0.25">
      <c r="A3647" t="s">
        <v>728</v>
      </c>
      <c r="C3647" t="s">
        <v>26</v>
      </c>
      <c r="E3647">
        <v>29</v>
      </c>
      <c r="F3647">
        <v>58.239562999999997</v>
      </c>
      <c r="G3647">
        <v>0</v>
      </c>
      <c r="H3647">
        <v>0</v>
      </c>
      <c r="I3647" t="s">
        <v>34</v>
      </c>
      <c r="J3647" t="s">
        <v>28</v>
      </c>
      <c r="K3647" t="s">
        <v>28</v>
      </c>
      <c r="L3647" t="s">
        <v>28</v>
      </c>
      <c r="M3647" t="s">
        <v>28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33</v>
      </c>
      <c r="T3647">
        <v>0</v>
      </c>
    </row>
    <row r="3648" spans="1:23" x14ac:dyDescent="0.25">
      <c r="A3648" t="s">
        <v>728</v>
      </c>
      <c r="C3648" t="s">
        <v>26</v>
      </c>
      <c r="E3648">
        <v>30</v>
      </c>
      <c r="F3648">
        <v>58.239562999999997</v>
      </c>
      <c r="G3648">
        <v>0</v>
      </c>
      <c r="H3648">
        <v>0</v>
      </c>
      <c r="I3648" t="s">
        <v>34</v>
      </c>
      <c r="J3648" t="s">
        <v>28</v>
      </c>
      <c r="K3648" t="s">
        <v>28</v>
      </c>
      <c r="L3648" t="s">
        <v>28</v>
      </c>
      <c r="M3648" t="s">
        <v>28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33</v>
      </c>
      <c r="T3648">
        <v>0</v>
      </c>
      <c r="V3648">
        <v>64</v>
      </c>
      <c r="W3648">
        <v>254</v>
      </c>
    </row>
    <row r="3649" spans="1:23" x14ac:dyDescent="0.25">
      <c r="A3649" t="s">
        <v>97</v>
      </c>
      <c r="C3649" t="s">
        <v>30</v>
      </c>
      <c r="E3649">
        <v>30</v>
      </c>
      <c r="F3649">
        <v>70.622860000000003</v>
      </c>
      <c r="G3649">
        <v>0</v>
      </c>
      <c r="H3649">
        <v>0</v>
      </c>
      <c r="I3649" t="s">
        <v>34</v>
      </c>
      <c r="J3649" t="s">
        <v>28</v>
      </c>
      <c r="K3649" t="s">
        <v>28</v>
      </c>
      <c r="L3649" t="s">
        <v>28</v>
      </c>
      <c r="M3649" t="s">
        <v>28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</v>
      </c>
      <c r="T3649">
        <v>0</v>
      </c>
      <c r="V3649">
        <v>67</v>
      </c>
      <c r="W3649">
        <v>163</v>
      </c>
    </row>
    <row r="3650" spans="1:23" x14ac:dyDescent="0.25">
      <c r="A3650" t="s">
        <v>97</v>
      </c>
      <c r="C3650" t="s">
        <v>30</v>
      </c>
      <c r="E3650">
        <v>30</v>
      </c>
      <c r="F3650">
        <v>70.622860000000003</v>
      </c>
      <c r="G3650">
        <v>0</v>
      </c>
      <c r="H3650">
        <v>0</v>
      </c>
      <c r="I3650" t="s">
        <v>34</v>
      </c>
      <c r="J3650" t="s">
        <v>28</v>
      </c>
      <c r="K3650" t="s">
        <v>28</v>
      </c>
      <c r="L3650" t="s">
        <v>28</v>
      </c>
      <c r="M3650" t="s">
        <v>28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33</v>
      </c>
      <c r="T3650">
        <v>0</v>
      </c>
      <c r="V3650">
        <v>67</v>
      </c>
      <c r="W3650">
        <v>159</v>
      </c>
    </row>
    <row r="3651" spans="1:23" x14ac:dyDescent="0.25">
      <c r="A3651" t="s">
        <v>97</v>
      </c>
      <c r="C3651" t="s">
        <v>30</v>
      </c>
      <c r="E3651">
        <v>30</v>
      </c>
      <c r="F3651">
        <v>70.622860000000003</v>
      </c>
      <c r="G3651">
        <v>0</v>
      </c>
      <c r="H3651">
        <v>0</v>
      </c>
      <c r="I3651" t="s">
        <v>34</v>
      </c>
      <c r="J3651" t="s">
        <v>28</v>
      </c>
      <c r="K3651" t="s">
        <v>28</v>
      </c>
      <c r="L3651" t="s">
        <v>28</v>
      </c>
      <c r="M3651" t="s">
        <v>28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33</v>
      </c>
      <c r="T3651">
        <v>0</v>
      </c>
      <c r="V3651">
        <v>67</v>
      </c>
      <c r="W3651">
        <v>159</v>
      </c>
    </row>
    <row r="3652" spans="1:23" x14ac:dyDescent="0.25">
      <c r="A3652" t="s">
        <v>97</v>
      </c>
      <c r="C3652" t="s">
        <v>30</v>
      </c>
      <c r="E3652">
        <v>30</v>
      </c>
      <c r="F3652">
        <v>70.622860000000003</v>
      </c>
      <c r="G3652">
        <v>0</v>
      </c>
      <c r="H3652">
        <v>0</v>
      </c>
      <c r="I3652" t="s">
        <v>34</v>
      </c>
      <c r="J3652" t="s">
        <v>28</v>
      </c>
      <c r="K3652" t="s">
        <v>28</v>
      </c>
      <c r="L3652" t="s">
        <v>28</v>
      </c>
      <c r="M3652" t="s">
        <v>28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33</v>
      </c>
      <c r="T3652">
        <v>0</v>
      </c>
      <c r="V3652">
        <v>67</v>
      </c>
      <c r="W3652">
        <v>155</v>
      </c>
    </row>
    <row r="3653" spans="1:23" x14ac:dyDescent="0.25">
      <c r="A3653" t="s">
        <v>97</v>
      </c>
      <c r="C3653" t="s">
        <v>30</v>
      </c>
      <c r="E3653">
        <v>30</v>
      </c>
      <c r="F3653">
        <v>70.622860000000003</v>
      </c>
      <c r="G3653">
        <v>0</v>
      </c>
      <c r="H3653">
        <v>0</v>
      </c>
      <c r="I3653" t="s">
        <v>34</v>
      </c>
      <c r="J3653" t="s">
        <v>28</v>
      </c>
      <c r="K3653" t="s">
        <v>28</v>
      </c>
      <c r="L3653" t="s">
        <v>28</v>
      </c>
      <c r="M3653" t="s">
        <v>28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33</v>
      </c>
      <c r="T3653">
        <v>0</v>
      </c>
      <c r="V3653">
        <v>67</v>
      </c>
      <c r="W3653">
        <v>155</v>
      </c>
    </row>
    <row r="3654" spans="1:23" x14ac:dyDescent="0.25">
      <c r="A3654" t="s">
        <v>97</v>
      </c>
      <c r="C3654" t="s">
        <v>30</v>
      </c>
      <c r="E3654">
        <v>30</v>
      </c>
      <c r="F3654">
        <v>70.622860000000003</v>
      </c>
      <c r="G3654">
        <v>0.5</v>
      </c>
      <c r="H3654">
        <v>0</v>
      </c>
      <c r="I3654" t="s">
        <v>52</v>
      </c>
      <c r="J3654" t="s">
        <v>28</v>
      </c>
      <c r="K3654" t="s">
        <v>28</v>
      </c>
      <c r="L3654" t="s">
        <v>28</v>
      </c>
      <c r="M3654" t="s">
        <v>28</v>
      </c>
      <c r="N3654">
        <v>0.5</v>
      </c>
      <c r="O3654">
        <v>0.5</v>
      </c>
      <c r="P3654">
        <v>0</v>
      </c>
      <c r="Q3654">
        <v>0</v>
      </c>
      <c r="R3654">
        <v>0</v>
      </c>
      <c r="S3654">
        <v>33</v>
      </c>
      <c r="T3654">
        <v>1</v>
      </c>
      <c r="V3654">
        <v>67</v>
      </c>
      <c r="W3654">
        <v>155</v>
      </c>
    </row>
    <row r="3655" spans="1:23" x14ac:dyDescent="0.25">
      <c r="A3655" t="s">
        <v>97</v>
      </c>
      <c r="C3655" t="s">
        <v>30</v>
      </c>
      <c r="E3655">
        <v>29</v>
      </c>
      <c r="F3655">
        <v>70.622860000000003</v>
      </c>
      <c r="G3655">
        <v>0</v>
      </c>
      <c r="H3655">
        <v>0</v>
      </c>
      <c r="I3655" t="s">
        <v>34</v>
      </c>
      <c r="J3655" t="s">
        <v>28</v>
      </c>
      <c r="K3655" t="s">
        <v>28</v>
      </c>
      <c r="L3655" t="s">
        <v>28</v>
      </c>
      <c r="M3655" t="s">
        <v>28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33</v>
      </c>
      <c r="T3655">
        <v>0</v>
      </c>
      <c r="V3655">
        <v>67</v>
      </c>
      <c r="W3655">
        <v>157</v>
      </c>
    </row>
    <row r="3656" spans="1:23" x14ac:dyDescent="0.25">
      <c r="A3656" t="s">
        <v>97</v>
      </c>
      <c r="C3656" t="s">
        <v>30</v>
      </c>
      <c r="E3656">
        <v>28</v>
      </c>
      <c r="F3656">
        <v>70.622860000000003</v>
      </c>
      <c r="G3656">
        <v>0.5</v>
      </c>
      <c r="H3656">
        <v>0</v>
      </c>
      <c r="I3656" t="s">
        <v>52</v>
      </c>
      <c r="J3656" t="s">
        <v>42</v>
      </c>
      <c r="K3656" t="s">
        <v>28</v>
      </c>
      <c r="L3656" t="s">
        <v>28</v>
      </c>
      <c r="M3656" t="s">
        <v>28</v>
      </c>
      <c r="N3656">
        <v>0.5</v>
      </c>
      <c r="O3656">
        <v>0.5</v>
      </c>
      <c r="P3656">
        <v>0.5</v>
      </c>
      <c r="Q3656">
        <v>0.5</v>
      </c>
      <c r="R3656">
        <v>0</v>
      </c>
      <c r="S3656">
        <v>33</v>
      </c>
      <c r="T3656">
        <v>2</v>
      </c>
      <c r="V3656">
        <v>67</v>
      </c>
      <c r="W3656">
        <v>153</v>
      </c>
    </row>
    <row r="3657" spans="1:23" x14ac:dyDescent="0.25">
      <c r="A3657" t="s">
        <v>97</v>
      </c>
      <c r="C3657" t="s">
        <v>30</v>
      </c>
      <c r="E3657">
        <v>29</v>
      </c>
      <c r="F3657">
        <v>70.622860000000003</v>
      </c>
      <c r="G3657">
        <v>0</v>
      </c>
      <c r="H3657">
        <v>0</v>
      </c>
      <c r="I3657" t="s">
        <v>34</v>
      </c>
      <c r="J3657" t="s">
        <v>28</v>
      </c>
      <c r="K3657" t="s">
        <v>28</v>
      </c>
      <c r="L3657" t="s">
        <v>28</v>
      </c>
      <c r="M3657" t="s">
        <v>28</v>
      </c>
      <c r="N3657">
        <v>0</v>
      </c>
      <c r="O3657">
        <v>0.5</v>
      </c>
      <c r="P3657">
        <v>0</v>
      </c>
      <c r="Q3657">
        <v>0</v>
      </c>
      <c r="R3657">
        <v>0</v>
      </c>
      <c r="S3657">
        <v>33</v>
      </c>
      <c r="T3657">
        <v>0.5</v>
      </c>
      <c r="V3657">
        <v>66</v>
      </c>
      <c r="W3657">
        <v>148</v>
      </c>
    </row>
    <row r="3658" spans="1:23" x14ac:dyDescent="0.25">
      <c r="A3658" t="s">
        <v>1193</v>
      </c>
      <c r="C3658" t="s">
        <v>26</v>
      </c>
      <c r="E3658">
        <v>29</v>
      </c>
      <c r="F3658">
        <v>66.234084999999993</v>
      </c>
      <c r="G3658">
        <v>0.5</v>
      </c>
      <c r="H3658">
        <v>0</v>
      </c>
      <c r="I3658" t="s">
        <v>75</v>
      </c>
      <c r="J3658" t="s">
        <v>28</v>
      </c>
      <c r="K3658" t="s">
        <v>28</v>
      </c>
      <c r="L3658" t="s">
        <v>28</v>
      </c>
      <c r="M3658" t="s">
        <v>28</v>
      </c>
      <c r="N3658">
        <v>0</v>
      </c>
      <c r="O3658">
        <v>0.5</v>
      </c>
      <c r="P3658">
        <v>0.5</v>
      </c>
      <c r="Q3658">
        <v>0</v>
      </c>
      <c r="R3658">
        <v>0</v>
      </c>
      <c r="S3658">
        <v>34</v>
      </c>
      <c r="T3658">
        <v>1</v>
      </c>
      <c r="V3658">
        <v>67</v>
      </c>
      <c r="W3658">
        <v>166</v>
      </c>
    </row>
    <row r="3659" spans="1:23" x14ac:dyDescent="0.25">
      <c r="A3659" t="s">
        <v>1116</v>
      </c>
      <c r="C3659" t="s">
        <v>30</v>
      </c>
      <c r="E3659">
        <v>30</v>
      </c>
      <c r="F3659">
        <v>52.813139999999997</v>
      </c>
      <c r="G3659">
        <v>0</v>
      </c>
      <c r="H3659">
        <v>0</v>
      </c>
      <c r="I3659" t="s">
        <v>34</v>
      </c>
      <c r="J3659" t="s">
        <v>28</v>
      </c>
      <c r="K3659" t="s">
        <v>28</v>
      </c>
      <c r="L3659" t="s">
        <v>28</v>
      </c>
      <c r="M3659" t="s">
        <v>28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34</v>
      </c>
      <c r="T3659">
        <v>0</v>
      </c>
    </row>
    <row r="3660" spans="1:23" x14ac:dyDescent="0.25">
      <c r="A3660" t="s">
        <v>1116</v>
      </c>
      <c r="C3660" t="s">
        <v>30</v>
      </c>
      <c r="E3660">
        <v>30</v>
      </c>
      <c r="F3660">
        <v>52.813139999999997</v>
      </c>
      <c r="G3660">
        <v>0</v>
      </c>
      <c r="H3660">
        <v>0</v>
      </c>
      <c r="I3660" t="s">
        <v>34</v>
      </c>
      <c r="J3660" t="s">
        <v>88</v>
      </c>
      <c r="K3660" t="s">
        <v>28</v>
      </c>
      <c r="L3660" t="s">
        <v>28</v>
      </c>
      <c r="M3660" t="s">
        <v>28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34</v>
      </c>
      <c r="T3660">
        <v>0</v>
      </c>
      <c r="V3660">
        <v>70</v>
      </c>
      <c r="W3660">
        <v>184</v>
      </c>
    </row>
    <row r="3661" spans="1:23" x14ac:dyDescent="0.25">
      <c r="A3661" t="s">
        <v>934</v>
      </c>
      <c r="C3661" t="s">
        <v>26</v>
      </c>
      <c r="E3661">
        <v>30</v>
      </c>
      <c r="F3661">
        <v>72.177959999999999</v>
      </c>
      <c r="G3661">
        <v>0</v>
      </c>
      <c r="H3661">
        <v>0</v>
      </c>
      <c r="I3661" t="s">
        <v>34</v>
      </c>
      <c r="J3661" t="s">
        <v>119</v>
      </c>
      <c r="K3661" t="s">
        <v>35</v>
      </c>
      <c r="L3661" t="s">
        <v>28</v>
      </c>
      <c r="M3661" t="s">
        <v>28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34</v>
      </c>
      <c r="T3661">
        <v>0</v>
      </c>
      <c r="V3661">
        <v>68</v>
      </c>
      <c r="W3661">
        <v>184</v>
      </c>
    </row>
    <row r="3662" spans="1:23" x14ac:dyDescent="0.25">
      <c r="A3662" t="s">
        <v>1061</v>
      </c>
      <c r="C3662" t="s">
        <v>26</v>
      </c>
      <c r="E3662">
        <v>30</v>
      </c>
      <c r="F3662">
        <v>57.451059999999998</v>
      </c>
      <c r="G3662">
        <v>0</v>
      </c>
      <c r="H3662">
        <v>0</v>
      </c>
      <c r="I3662" t="s">
        <v>34</v>
      </c>
      <c r="J3662" t="s">
        <v>28</v>
      </c>
      <c r="K3662" t="s">
        <v>28</v>
      </c>
      <c r="L3662" t="s">
        <v>28</v>
      </c>
      <c r="M3662" t="s">
        <v>28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33</v>
      </c>
      <c r="T3662">
        <v>0</v>
      </c>
      <c r="V3662">
        <v>66</v>
      </c>
      <c r="W3662">
        <v>262</v>
      </c>
    </row>
    <row r="3663" spans="1:23" x14ac:dyDescent="0.25">
      <c r="A3663" t="s">
        <v>1061</v>
      </c>
      <c r="C3663" t="s">
        <v>26</v>
      </c>
      <c r="E3663">
        <v>30</v>
      </c>
      <c r="F3663">
        <v>57.451059999999998</v>
      </c>
      <c r="G3663">
        <v>0</v>
      </c>
      <c r="H3663">
        <v>0</v>
      </c>
      <c r="I3663" t="s">
        <v>34</v>
      </c>
      <c r="J3663" t="s">
        <v>41</v>
      </c>
      <c r="K3663" t="s">
        <v>28</v>
      </c>
      <c r="L3663" t="s">
        <v>28</v>
      </c>
      <c r="M3663" t="s">
        <v>28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</v>
      </c>
      <c r="T3663">
        <v>0</v>
      </c>
      <c r="V3663">
        <v>66</v>
      </c>
      <c r="W3663">
        <v>258</v>
      </c>
    </row>
    <row r="3664" spans="1:23" x14ac:dyDescent="0.25">
      <c r="A3664" t="s">
        <v>1061</v>
      </c>
      <c r="C3664" t="s">
        <v>26</v>
      </c>
      <c r="E3664">
        <v>29</v>
      </c>
      <c r="F3664">
        <v>57.451059999999998</v>
      </c>
      <c r="G3664">
        <v>0.5</v>
      </c>
      <c r="H3664">
        <v>0</v>
      </c>
      <c r="I3664" t="s">
        <v>52</v>
      </c>
      <c r="J3664" t="s">
        <v>28</v>
      </c>
      <c r="K3664" t="s">
        <v>28</v>
      </c>
      <c r="L3664" t="s">
        <v>28</v>
      </c>
      <c r="M3664" t="s">
        <v>28</v>
      </c>
      <c r="N3664">
        <v>0</v>
      </c>
      <c r="O3664">
        <v>0</v>
      </c>
      <c r="P3664">
        <v>0.5</v>
      </c>
      <c r="Q3664">
        <v>0</v>
      </c>
      <c r="R3664">
        <v>0</v>
      </c>
      <c r="S3664">
        <v>33</v>
      </c>
      <c r="T3664">
        <v>0.5</v>
      </c>
      <c r="V3664">
        <v>66</v>
      </c>
      <c r="W3664">
        <v>254</v>
      </c>
    </row>
    <row r="3665" spans="1:23" x14ac:dyDescent="0.25">
      <c r="A3665" t="s">
        <v>1061</v>
      </c>
      <c r="C3665" t="s">
        <v>26</v>
      </c>
      <c r="E3665">
        <v>28</v>
      </c>
      <c r="F3665">
        <v>57.451059999999998</v>
      </c>
      <c r="G3665">
        <v>0</v>
      </c>
      <c r="H3665">
        <v>0</v>
      </c>
      <c r="I3665" t="s">
        <v>34</v>
      </c>
      <c r="J3665" t="s">
        <v>28</v>
      </c>
      <c r="K3665" t="s">
        <v>28</v>
      </c>
      <c r="L3665" t="s">
        <v>28</v>
      </c>
      <c r="M3665" t="s">
        <v>28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33</v>
      </c>
      <c r="T3665">
        <v>0</v>
      </c>
    </row>
    <row r="3666" spans="1:23" x14ac:dyDescent="0.25">
      <c r="A3666" t="s">
        <v>149</v>
      </c>
      <c r="C3666" t="s">
        <v>26</v>
      </c>
      <c r="F3666">
        <v>75.364819999999995</v>
      </c>
      <c r="G3666">
        <v>0</v>
      </c>
      <c r="I3666" t="s">
        <v>28</v>
      </c>
      <c r="J3666" t="s">
        <v>28</v>
      </c>
      <c r="K3666" t="s">
        <v>28</v>
      </c>
      <c r="L3666" t="s">
        <v>28</v>
      </c>
      <c r="M3666" t="s">
        <v>28</v>
      </c>
      <c r="S3666">
        <v>24</v>
      </c>
    </row>
    <row r="3667" spans="1:23" x14ac:dyDescent="0.25">
      <c r="A3667" t="s">
        <v>149</v>
      </c>
      <c r="C3667" t="s">
        <v>26</v>
      </c>
      <c r="F3667">
        <v>75.364819999999995</v>
      </c>
      <c r="G3667">
        <v>0</v>
      </c>
      <c r="I3667" t="s">
        <v>28</v>
      </c>
      <c r="J3667" t="s">
        <v>28</v>
      </c>
      <c r="K3667" t="s">
        <v>28</v>
      </c>
      <c r="L3667" t="s">
        <v>28</v>
      </c>
      <c r="M3667" t="s">
        <v>28</v>
      </c>
      <c r="S3667">
        <v>24</v>
      </c>
    </row>
    <row r="3668" spans="1:23" x14ac:dyDescent="0.25">
      <c r="A3668" t="s">
        <v>149</v>
      </c>
      <c r="C3668" t="s">
        <v>26</v>
      </c>
      <c r="F3668">
        <v>75.364819999999995</v>
      </c>
      <c r="G3668">
        <v>0</v>
      </c>
      <c r="I3668" t="s">
        <v>28</v>
      </c>
      <c r="J3668" t="s">
        <v>28</v>
      </c>
      <c r="K3668" t="s">
        <v>28</v>
      </c>
      <c r="L3668" t="s">
        <v>28</v>
      </c>
      <c r="M3668" t="s">
        <v>28</v>
      </c>
      <c r="S3668">
        <v>24</v>
      </c>
    </row>
    <row r="3669" spans="1:23" x14ac:dyDescent="0.25">
      <c r="A3669" t="s">
        <v>149</v>
      </c>
      <c r="C3669" t="s">
        <v>26</v>
      </c>
      <c r="F3669">
        <v>75.364819999999995</v>
      </c>
      <c r="G3669">
        <v>0</v>
      </c>
      <c r="I3669" t="s">
        <v>28</v>
      </c>
      <c r="J3669" t="s">
        <v>28</v>
      </c>
      <c r="K3669" t="s">
        <v>28</v>
      </c>
      <c r="L3669" t="s">
        <v>28</v>
      </c>
      <c r="M3669" t="s">
        <v>28</v>
      </c>
      <c r="S3669">
        <v>24</v>
      </c>
    </row>
    <row r="3670" spans="1:23" x14ac:dyDescent="0.25">
      <c r="A3670" t="s">
        <v>149</v>
      </c>
      <c r="C3670" t="s">
        <v>26</v>
      </c>
      <c r="F3670">
        <v>75.364819999999995</v>
      </c>
      <c r="G3670">
        <v>0</v>
      </c>
      <c r="I3670" t="s">
        <v>28</v>
      </c>
      <c r="J3670" t="s">
        <v>28</v>
      </c>
      <c r="K3670" t="s">
        <v>28</v>
      </c>
      <c r="L3670" t="s">
        <v>28</v>
      </c>
      <c r="M3670" t="s">
        <v>28</v>
      </c>
      <c r="S3670">
        <v>24</v>
      </c>
    </row>
    <row r="3671" spans="1:23" x14ac:dyDescent="0.25">
      <c r="A3671" t="s">
        <v>149</v>
      </c>
      <c r="C3671" t="s">
        <v>26</v>
      </c>
      <c r="E3671">
        <v>28</v>
      </c>
      <c r="F3671">
        <v>75.364819999999995</v>
      </c>
      <c r="G3671">
        <v>0</v>
      </c>
      <c r="H3671">
        <v>0</v>
      </c>
      <c r="I3671" t="s">
        <v>34</v>
      </c>
      <c r="J3671" t="s">
        <v>28</v>
      </c>
      <c r="K3671" t="s">
        <v>28</v>
      </c>
      <c r="L3671" t="s">
        <v>28</v>
      </c>
      <c r="M3671" t="s">
        <v>28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24</v>
      </c>
      <c r="T3671">
        <v>0</v>
      </c>
      <c r="W3671">
        <v>142</v>
      </c>
    </row>
    <row r="3672" spans="1:23" x14ac:dyDescent="0.25">
      <c r="A3672" t="s">
        <v>149</v>
      </c>
      <c r="C3672" t="s">
        <v>26</v>
      </c>
      <c r="E3672">
        <v>29</v>
      </c>
      <c r="F3672">
        <v>75.364819999999995</v>
      </c>
      <c r="G3672">
        <v>0</v>
      </c>
      <c r="H3672">
        <v>0</v>
      </c>
      <c r="I3672" t="s">
        <v>34</v>
      </c>
      <c r="J3672" t="s">
        <v>28</v>
      </c>
      <c r="K3672" t="s">
        <v>28</v>
      </c>
      <c r="L3672" t="s">
        <v>28</v>
      </c>
      <c r="M3672" t="s">
        <v>28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24</v>
      </c>
      <c r="T3672">
        <v>0</v>
      </c>
      <c r="W3672">
        <v>140</v>
      </c>
    </row>
    <row r="3673" spans="1:23" x14ac:dyDescent="0.25">
      <c r="A3673" t="s">
        <v>149</v>
      </c>
      <c r="C3673" t="s">
        <v>26</v>
      </c>
      <c r="E3673">
        <v>27</v>
      </c>
      <c r="F3673">
        <v>75.364819999999995</v>
      </c>
      <c r="G3673">
        <v>0</v>
      </c>
      <c r="H3673">
        <v>0</v>
      </c>
      <c r="I3673" t="s">
        <v>34</v>
      </c>
      <c r="J3673" t="s">
        <v>28</v>
      </c>
      <c r="K3673" t="s">
        <v>28</v>
      </c>
      <c r="L3673" t="s">
        <v>28</v>
      </c>
      <c r="M3673" t="s">
        <v>28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24</v>
      </c>
      <c r="T3673">
        <v>0</v>
      </c>
      <c r="W3673">
        <v>138</v>
      </c>
    </row>
    <row r="3674" spans="1:23" x14ac:dyDescent="0.25">
      <c r="A3674" t="s">
        <v>149</v>
      </c>
      <c r="C3674" t="s">
        <v>26</v>
      </c>
      <c r="E3674">
        <v>29</v>
      </c>
      <c r="F3674">
        <v>75.364819999999995</v>
      </c>
      <c r="G3674">
        <v>0</v>
      </c>
      <c r="H3674">
        <v>0</v>
      </c>
      <c r="I3674" t="s">
        <v>34</v>
      </c>
      <c r="J3674" t="s">
        <v>28</v>
      </c>
      <c r="K3674" t="s">
        <v>28</v>
      </c>
      <c r="L3674" t="s">
        <v>28</v>
      </c>
      <c r="M3674" t="s">
        <v>28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24</v>
      </c>
      <c r="T3674">
        <v>0</v>
      </c>
      <c r="W3674">
        <v>145</v>
      </c>
    </row>
    <row r="3675" spans="1:23" x14ac:dyDescent="0.25">
      <c r="A3675" t="s">
        <v>149</v>
      </c>
      <c r="C3675" t="s">
        <v>26</v>
      </c>
      <c r="E3675">
        <v>28</v>
      </c>
      <c r="F3675">
        <v>75.364819999999995</v>
      </c>
      <c r="G3675">
        <v>0</v>
      </c>
      <c r="H3675">
        <v>0</v>
      </c>
      <c r="I3675" t="s">
        <v>34</v>
      </c>
      <c r="J3675" t="s">
        <v>28</v>
      </c>
      <c r="K3675" t="s">
        <v>28</v>
      </c>
      <c r="L3675" t="s">
        <v>28</v>
      </c>
      <c r="M3675" t="s">
        <v>28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24</v>
      </c>
      <c r="T3675">
        <v>0</v>
      </c>
      <c r="W3675">
        <v>140</v>
      </c>
    </row>
    <row r="3676" spans="1:23" x14ac:dyDescent="0.25">
      <c r="A3676" t="s">
        <v>149</v>
      </c>
      <c r="C3676" t="s">
        <v>26</v>
      </c>
      <c r="E3676">
        <v>26</v>
      </c>
      <c r="F3676">
        <v>75.364819999999995</v>
      </c>
      <c r="G3676">
        <v>0</v>
      </c>
      <c r="H3676">
        <v>0</v>
      </c>
      <c r="I3676" t="s">
        <v>34</v>
      </c>
      <c r="J3676" t="s">
        <v>28</v>
      </c>
      <c r="K3676" t="s">
        <v>28</v>
      </c>
      <c r="L3676" t="s">
        <v>28</v>
      </c>
      <c r="M3676" t="s">
        <v>28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24</v>
      </c>
      <c r="T3676">
        <v>0</v>
      </c>
      <c r="W3676">
        <v>134</v>
      </c>
    </row>
    <row r="3677" spans="1:23" x14ac:dyDescent="0.25">
      <c r="A3677" t="s">
        <v>149</v>
      </c>
      <c r="C3677" t="s">
        <v>26</v>
      </c>
      <c r="E3677">
        <v>27</v>
      </c>
      <c r="F3677">
        <v>75.364819999999995</v>
      </c>
      <c r="G3677">
        <v>0</v>
      </c>
      <c r="H3677">
        <v>0</v>
      </c>
      <c r="I3677" t="s">
        <v>34</v>
      </c>
      <c r="J3677" t="s">
        <v>28</v>
      </c>
      <c r="K3677" t="s">
        <v>28</v>
      </c>
      <c r="L3677" t="s">
        <v>28</v>
      </c>
      <c r="M3677" t="s">
        <v>28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24</v>
      </c>
      <c r="T3677">
        <v>0</v>
      </c>
      <c r="V3677">
        <v>62</v>
      </c>
      <c r="W3677">
        <v>135</v>
      </c>
    </row>
    <row r="3678" spans="1:23" x14ac:dyDescent="0.25">
      <c r="A3678" t="s">
        <v>149</v>
      </c>
      <c r="C3678" t="s">
        <v>26</v>
      </c>
      <c r="E3678">
        <v>29</v>
      </c>
      <c r="F3678">
        <v>75.364819999999995</v>
      </c>
      <c r="G3678">
        <v>0</v>
      </c>
      <c r="H3678">
        <v>0</v>
      </c>
      <c r="I3678" t="s">
        <v>34</v>
      </c>
      <c r="J3678" t="s">
        <v>28</v>
      </c>
      <c r="K3678" t="s">
        <v>28</v>
      </c>
      <c r="L3678" t="s">
        <v>28</v>
      </c>
      <c r="M3678" t="s">
        <v>28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24</v>
      </c>
      <c r="T3678">
        <v>0</v>
      </c>
      <c r="V3678">
        <v>62</v>
      </c>
      <c r="W3678">
        <v>135</v>
      </c>
    </row>
    <row r="3679" spans="1:23" x14ac:dyDescent="0.25">
      <c r="A3679" t="s">
        <v>541</v>
      </c>
      <c r="C3679" t="s">
        <v>26</v>
      </c>
      <c r="E3679">
        <v>29</v>
      </c>
      <c r="F3679">
        <v>60.903492</v>
      </c>
      <c r="G3679">
        <v>0</v>
      </c>
      <c r="H3679">
        <v>0</v>
      </c>
      <c r="I3679" t="s">
        <v>34</v>
      </c>
      <c r="J3679" t="s">
        <v>28</v>
      </c>
      <c r="K3679" t="s">
        <v>28</v>
      </c>
      <c r="L3679" t="s">
        <v>28</v>
      </c>
      <c r="M3679" t="s">
        <v>28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34</v>
      </c>
      <c r="T3679">
        <v>0</v>
      </c>
      <c r="W3679">
        <v>120</v>
      </c>
    </row>
    <row r="3680" spans="1:23" x14ac:dyDescent="0.25">
      <c r="A3680" t="s">
        <v>541</v>
      </c>
      <c r="C3680" t="s">
        <v>26</v>
      </c>
      <c r="E3680">
        <v>30</v>
      </c>
      <c r="F3680">
        <v>60.903492</v>
      </c>
      <c r="G3680">
        <v>0</v>
      </c>
      <c r="H3680">
        <v>0</v>
      </c>
      <c r="I3680" t="s">
        <v>34</v>
      </c>
      <c r="J3680" t="s">
        <v>28</v>
      </c>
      <c r="K3680" t="s">
        <v>28</v>
      </c>
      <c r="L3680" t="s">
        <v>28</v>
      </c>
      <c r="M3680" t="s">
        <v>28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</v>
      </c>
      <c r="T3680">
        <v>0</v>
      </c>
      <c r="V3680">
        <v>62</v>
      </c>
      <c r="W3680">
        <v>116</v>
      </c>
    </row>
    <row r="3681" spans="1:23" x14ac:dyDescent="0.25">
      <c r="A3681" t="s">
        <v>541</v>
      </c>
      <c r="C3681" t="s">
        <v>26</v>
      </c>
      <c r="E3681">
        <v>29</v>
      </c>
      <c r="F3681">
        <v>60.903492</v>
      </c>
      <c r="G3681">
        <v>0</v>
      </c>
      <c r="H3681">
        <v>0</v>
      </c>
      <c r="I3681" t="s">
        <v>34</v>
      </c>
      <c r="J3681" t="s">
        <v>28</v>
      </c>
      <c r="K3681" t="s">
        <v>28</v>
      </c>
      <c r="L3681" t="s">
        <v>28</v>
      </c>
      <c r="M3681" t="s">
        <v>28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</v>
      </c>
      <c r="T3681">
        <v>0</v>
      </c>
      <c r="V3681">
        <v>62</v>
      </c>
      <c r="W3681">
        <v>117</v>
      </c>
    </row>
    <row r="3682" spans="1:23" x14ac:dyDescent="0.25">
      <c r="A3682" t="s">
        <v>541</v>
      </c>
      <c r="C3682" t="s">
        <v>26</v>
      </c>
      <c r="E3682">
        <v>30</v>
      </c>
      <c r="F3682">
        <v>60.903492</v>
      </c>
      <c r="G3682">
        <v>0</v>
      </c>
      <c r="H3682">
        <v>0</v>
      </c>
      <c r="I3682" t="s">
        <v>34</v>
      </c>
      <c r="J3682" t="s">
        <v>28</v>
      </c>
      <c r="K3682" t="s">
        <v>28</v>
      </c>
      <c r="L3682" t="s">
        <v>28</v>
      </c>
      <c r="M3682" t="s">
        <v>28</v>
      </c>
      <c r="N3682">
        <v>0</v>
      </c>
      <c r="O3682">
        <v>0.5</v>
      </c>
      <c r="P3682">
        <v>0</v>
      </c>
      <c r="Q3682">
        <v>0</v>
      </c>
      <c r="R3682">
        <v>0</v>
      </c>
      <c r="S3682">
        <v>34</v>
      </c>
      <c r="T3682">
        <v>0.5</v>
      </c>
      <c r="V3682">
        <v>62</v>
      </c>
      <c r="W3682">
        <v>120</v>
      </c>
    </row>
    <row r="3683" spans="1:23" x14ac:dyDescent="0.25">
      <c r="A3683" t="s">
        <v>541</v>
      </c>
      <c r="C3683" t="s">
        <v>26</v>
      </c>
      <c r="E3683">
        <v>28</v>
      </c>
      <c r="F3683">
        <v>60.903492</v>
      </c>
      <c r="G3683">
        <v>0</v>
      </c>
      <c r="H3683">
        <v>0</v>
      </c>
      <c r="I3683" t="s">
        <v>34</v>
      </c>
      <c r="J3683" t="s">
        <v>28</v>
      </c>
      <c r="K3683" t="s">
        <v>28</v>
      </c>
      <c r="L3683" t="s">
        <v>28</v>
      </c>
      <c r="M3683" t="s">
        <v>28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</v>
      </c>
      <c r="T3683">
        <v>0</v>
      </c>
      <c r="V3683">
        <v>62</v>
      </c>
      <c r="W3683">
        <v>117</v>
      </c>
    </row>
    <row r="3684" spans="1:23" x14ac:dyDescent="0.25">
      <c r="A3684" t="s">
        <v>541</v>
      </c>
      <c r="C3684" t="s">
        <v>26</v>
      </c>
      <c r="E3684">
        <v>30</v>
      </c>
      <c r="F3684">
        <v>60.903492</v>
      </c>
      <c r="G3684">
        <v>0</v>
      </c>
      <c r="H3684">
        <v>0</v>
      </c>
      <c r="I3684" t="s">
        <v>34</v>
      </c>
      <c r="J3684" t="s">
        <v>28</v>
      </c>
      <c r="K3684" t="s">
        <v>28</v>
      </c>
      <c r="L3684" t="s">
        <v>28</v>
      </c>
      <c r="M3684" t="s">
        <v>28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34</v>
      </c>
      <c r="T3684">
        <v>0</v>
      </c>
      <c r="V3684">
        <v>62</v>
      </c>
      <c r="W3684">
        <v>118</v>
      </c>
    </row>
    <row r="3685" spans="1:23" x14ac:dyDescent="0.25">
      <c r="A3685" t="s">
        <v>541</v>
      </c>
      <c r="C3685" t="s">
        <v>26</v>
      </c>
      <c r="E3685">
        <v>30</v>
      </c>
      <c r="F3685">
        <v>60.903492</v>
      </c>
      <c r="G3685">
        <v>0</v>
      </c>
      <c r="H3685">
        <v>0</v>
      </c>
      <c r="I3685" t="s">
        <v>34</v>
      </c>
      <c r="J3685" t="s">
        <v>28</v>
      </c>
      <c r="K3685" t="s">
        <v>28</v>
      </c>
      <c r="L3685" t="s">
        <v>28</v>
      </c>
      <c r="M3685" t="s">
        <v>28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</v>
      </c>
      <c r="T3685">
        <v>0</v>
      </c>
      <c r="V3685">
        <v>62</v>
      </c>
      <c r="W3685">
        <v>108</v>
      </c>
    </row>
    <row r="3686" spans="1:23" x14ac:dyDescent="0.25">
      <c r="A3686" t="s">
        <v>541</v>
      </c>
      <c r="C3686" t="s">
        <v>26</v>
      </c>
      <c r="E3686">
        <v>29</v>
      </c>
      <c r="F3686">
        <v>60.903492</v>
      </c>
      <c r="G3686">
        <v>0.5</v>
      </c>
      <c r="H3686">
        <v>0</v>
      </c>
      <c r="I3686" t="s">
        <v>52</v>
      </c>
      <c r="J3686" t="s">
        <v>28</v>
      </c>
      <c r="K3686" t="s">
        <v>28</v>
      </c>
      <c r="L3686" t="s">
        <v>28</v>
      </c>
      <c r="M3686" t="s">
        <v>28</v>
      </c>
      <c r="N3686">
        <v>0</v>
      </c>
      <c r="O3686">
        <v>0</v>
      </c>
      <c r="P3686">
        <v>0.5</v>
      </c>
      <c r="Q3686">
        <v>0</v>
      </c>
      <c r="R3686">
        <v>0</v>
      </c>
      <c r="S3686">
        <v>34</v>
      </c>
      <c r="T3686">
        <v>0.5</v>
      </c>
      <c r="V3686">
        <v>62</v>
      </c>
      <c r="W3686">
        <v>116</v>
      </c>
    </row>
    <row r="3687" spans="1:23" x14ac:dyDescent="0.25">
      <c r="A3687" t="s">
        <v>541</v>
      </c>
      <c r="C3687" t="s">
        <v>26</v>
      </c>
      <c r="E3687">
        <v>30</v>
      </c>
      <c r="F3687">
        <v>60.903492</v>
      </c>
      <c r="G3687">
        <v>0.5</v>
      </c>
      <c r="H3687">
        <v>0</v>
      </c>
      <c r="I3687" t="s">
        <v>52</v>
      </c>
      <c r="J3687" t="s">
        <v>28</v>
      </c>
      <c r="K3687" t="s">
        <v>28</v>
      </c>
      <c r="L3687" t="s">
        <v>28</v>
      </c>
      <c r="M3687" t="s">
        <v>28</v>
      </c>
      <c r="N3687">
        <v>0</v>
      </c>
      <c r="O3687">
        <v>0.5</v>
      </c>
      <c r="P3687">
        <v>0.5</v>
      </c>
      <c r="Q3687">
        <v>0</v>
      </c>
      <c r="R3687">
        <v>0</v>
      </c>
      <c r="S3687">
        <v>34</v>
      </c>
      <c r="T3687">
        <v>1</v>
      </c>
      <c r="V3687">
        <v>62</v>
      </c>
      <c r="W3687">
        <v>124</v>
      </c>
    </row>
    <row r="3688" spans="1:23" x14ac:dyDescent="0.25">
      <c r="A3688" t="s">
        <v>541</v>
      </c>
      <c r="C3688" t="s">
        <v>26</v>
      </c>
      <c r="E3688">
        <v>27</v>
      </c>
      <c r="F3688">
        <v>60.903492</v>
      </c>
      <c r="G3688">
        <v>0</v>
      </c>
      <c r="H3688">
        <v>0</v>
      </c>
      <c r="I3688" t="s">
        <v>34</v>
      </c>
      <c r="J3688" t="s">
        <v>28</v>
      </c>
      <c r="K3688" t="s">
        <v>28</v>
      </c>
      <c r="L3688" t="s">
        <v>28</v>
      </c>
      <c r="M3688" t="s">
        <v>28</v>
      </c>
      <c r="N3688">
        <v>0</v>
      </c>
      <c r="O3688">
        <v>0.5</v>
      </c>
      <c r="P3688">
        <v>0</v>
      </c>
      <c r="Q3688">
        <v>0</v>
      </c>
      <c r="R3688">
        <v>0</v>
      </c>
      <c r="S3688">
        <v>34</v>
      </c>
      <c r="T3688">
        <v>0.5</v>
      </c>
      <c r="V3688">
        <v>62</v>
      </c>
      <c r="W3688">
        <v>122</v>
      </c>
    </row>
    <row r="3689" spans="1:23" x14ac:dyDescent="0.25">
      <c r="A3689" t="s">
        <v>541</v>
      </c>
      <c r="C3689" t="s">
        <v>26</v>
      </c>
      <c r="F3689">
        <v>60.903492</v>
      </c>
      <c r="G3689">
        <v>0.5</v>
      </c>
      <c r="H3689">
        <v>0</v>
      </c>
      <c r="I3689" t="s">
        <v>27</v>
      </c>
      <c r="J3689" t="s">
        <v>28</v>
      </c>
      <c r="K3689" t="s">
        <v>28</v>
      </c>
      <c r="L3689" t="s">
        <v>28</v>
      </c>
      <c r="M3689" t="s">
        <v>28</v>
      </c>
      <c r="N3689">
        <v>0</v>
      </c>
      <c r="O3689">
        <v>0.5</v>
      </c>
      <c r="P3689">
        <v>1</v>
      </c>
      <c r="Q3689">
        <v>0.5</v>
      </c>
      <c r="R3689">
        <v>0</v>
      </c>
      <c r="S3689">
        <v>34</v>
      </c>
      <c r="T3689">
        <v>2</v>
      </c>
    </row>
    <row r="3690" spans="1:23" x14ac:dyDescent="0.25">
      <c r="A3690" t="s">
        <v>174</v>
      </c>
      <c r="C3690" t="s">
        <v>30</v>
      </c>
      <c r="E3690">
        <v>30</v>
      </c>
      <c r="F3690">
        <v>61.242984999999997</v>
      </c>
      <c r="G3690">
        <v>1</v>
      </c>
      <c r="H3690">
        <v>0.5</v>
      </c>
      <c r="I3690" t="s">
        <v>44</v>
      </c>
      <c r="J3690" t="s">
        <v>35</v>
      </c>
      <c r="K3690" t="s">
        <v>28</v>
      </c>
      <c r="L3690" t="s">
        <v>28</v>
      </c>
      <c r="M3690" t="s">
        <v>28</v>
      </c>
      <c r="N3690">
        <v>1</v>
      </c>
      <c r="O3690">
        <v>1</v>
      </c>
      <c r="P3690">
        <v>0.5</v>
      </c>
      <c r="Q3690">
        <v>1</v>
      </c>
      <c r="R3690">
        <v>0</v>
      </c>
      <c r="S3690">
        <v>33</v>
      </c>
      <c r="T3690">
        <v>4</v>
      </c>
      <c r="W3690">
        <v>199</v>
      </c>
    </row>
    <row r="3691" spans="1:23" x14ac:dyDescent="0.25">
      <c r="A3691" t="s">
        <v>174</v>
      </c>
      <c r="C3691" t="s">
        <v>30</v>
      </c>
      <c r="E3691">
        <v>30</v>
      </c>
      <c r="F3691">
        <v>61.242984999999997</v>
      </c>
      <c r="G3691">
        <v>0.5</v>
      </c>
      <c r="H3691">
        <v>0.5</v>
      </c>
      <c r="I3691" t="s">
        <v>27</v>
      </c>
      <c r="J3691" t="s">
        <v>44</v>
      </c>
      <c r="K3691" t="s">
        <v>35</v>
      </c>
      <c r="L3691" t="s">
        <v>28</v>
      </c>
      <c r="M3691" t="s">
        <v>28</v>
      </c>
      <c r="N3691">
        <v>0.5</v>
      </c>
      <c r="O3691">
        <v>0.5</v>
      </c>
      <c r="P3691">
        <v>1</v>
      </c>
      <c r="Q3691">
        <v>0.5</v>
      </c>
      <c r="R3691">
        <v>1</v>
      </c>
      <c r="S3691">
        <v>33</v>
      </c>
      <c r="T3691">
        <v>4</v>
      </c>
      <c r="V3691">
        <v>73</v>
      </c>
      <c r="W3691">
        <v>186</v>
      </c>
    </row>
    <row r="3692" spans="1:23" x14ac:dyDescent="0.25">
      <c r="A3692" t="s">
        <v>174</v>
      </c>
      <c r="C3692" t="s">
        <v>30</v>
      </c>
      <c r="E3692">
        <v>30</v>
      </c>
      <c r="F3692">
        <v>61.242984999999997</v>
      </c>
      <c r="G3692">
        <v>0.5</v>
      </c>
      <c r="H3692">
        <v>0.5</v>
      </c>
      <c r="I3692" t="s">
        <v>27</v>
      </c>
      <c r="J3692" t="s">
        <v>35</v>
      </c>
      <c r="K3692" t="s">
        <v>28</v>
      </c>
      <c r="L3692" t="s">
        <v>28</v>
      </c>
      <c r="M3692" t="s">
        <v>28</v>
      </c>
      <c r="N3692">
        <v>0.5</v>
      </c>
      <c r="O3692">
        <v>1</v>
      </c>
      <c r="P3692">
        <v>1</v>
      </c>
      <c r="Q3692">
        <v>0.5</v>
      </c>
      <c r="R3692">
        <v>1</v>
      </c>
      <c r="S3692">
        <v>33</v>
      </c>
      <c r="T3692">
        <v>4.5</v>
      </c>
      <c r="V3692">
        <v>74</v>
      </c>
      <c r="W3692">
        <v>213</v>
      </c>
    </row>
    <row r="3693" spans="1:23" x14ac:dyDescent="0.25">
      <c r="A3693" t="s">
        <v>174</v>
      </c>
      <c r="C3693" t="s">
        <v>30</v>
      </c>
      <c r="E3693">
        <v>30</v>
      </c>
      <c r="F3693">
        <v>61.242984999999997</v>
      </c>
      <c r="G3693">
        <v>1</v>
      </c>
      <c r="H3693">
        <v>2</v>
      </c>
      <c r="I3693" t="s">
        <v>27</v>
      </c>
      <c r="J3693" t="s">
        <v>28</v>
      </c>
      <c r="K3693" t="s">
        <v>28</v>
      </c>
      <c r="L3693" t="s">
        <v>28</v>
      </c>
      <c r="M3693" t="s">
        <v>28</v>
      </c>
      <c r="N3693">
        <v>1</v>
      </c>
      <c r="O3693">
        <v>1</v>
      </c>
      <c r="P3693">
        <v>1</v>
      </c>
      <c r="Q3693">
        <v>1</v>
      </c>
      <c r="R3693">
        <v>0</v>
      </c>
      <c r="S3693">
        <v>33</v>
      </c>
      <c r="T3693">
        <v>6</v>
      </c>
      <c r="V3693">
        <v>74</v>
      </c>
      <c r="W3693">
        <v>223</v>
      </c>
    </row>
    <row r="3694" spans="1:23" x14ac:dyDescent="0.25">
      <c r="A3694" t="s">
        <v>174</v>
      </c>
      <c r="C3694" t="s">
        <v>30</v>
      </c>
      <c r="E3694">
        <v>30</v>
      </c>
      <c r="F3694">
        <v>61.242984999999997</v>
      </c>
      <c r="G3694">
        <v>0.5</v>
      </c>
      <c r="H3694">
        <v>0.5</v>
      </c>
      <c r="I3694" t="s">
        <v>27</v>
      </c>
      <c r="J3694" t="s">
        <v>175</v>
      </c>
      <c r="K3694" t="s">
        <v>28</v>
      </c>
      <c r="L3694" t="s">
        <v>28</v>
      </c>
      <c r="M3694" t="s">
        <v>28</v>
      </c>
      <c r="N3694">
        <v>0.5</v>
      </c>
      <c r="O3694">
        <v>0.5</v>
      </c>
      <c r="P3694">
        <v>1</v>
      </c>
      <c r="Q3694">
        <v>0.5</v>
      </c>
      <c r="R3694">
        <v>0</v>
      </c>
      <c r="S3694">
        <v>33</v>
      </c>
      <c r="T3694">
        <v>3</v>
      </c>
      <c r="V3694">
        <v>74</v>
      </c>
      <c r="W3694">
        <v>222</v>
      </c>
    </row>
    <row r="3695" spans="1:23" x14ac:dyDescent="0.25">
      <c r="A3695" t="s">
        <v>174</v>
      </c>
      <c r="C3695" t="s">
        <v>30</v>
      </c>
      <c r="E3695">
        <v>30</v>
      </c>
      <c r="F3695">
        <v>61.242984999999997</v>
      </c>
      <c r="G3695">
        <v>0.5</v>
      </c>
      <c r="H3695">
        <v>0.5</v>
      </c>
      <c r="I3695" t="s">
        <v>31</v>
      </c>
      <c r="J3695" t="s">
        <v>28</v>
      </c>
      <c r="K3695" t="s">
        <v>28</v>
      </c>
      <c r="L3695" t="s">
        <v>28</v>
      </c>
      <c r="M3695" t="s">
        <v>28</v>
      </c>
      <c r="N3695">
        <v>0.5</v>
      </c>
      <c r="O3695">
        <v>0.5</v>
      </c>
      <c r="P3695">
        <v>0.5</v>
      </c>
      <c r="Q3695">
        <v>1</v>
      </c>
      <c r="R3695">
        <v>1</v>
      </c>
      <c r="S3695">
        <v>33</v>
      </c>
      <c r="T3695">
        <v>4</v>
      </c>
      <c r="V3695">
        <v>73</v>
      </c>
      <c r="W3695">
        <v>224</v>
      </c>
    </row>
    <row r="3696" spans="1:23" x14ac:dyDescent="0.25">
      <c r="A3696" t="s">
        <v>174</v>
      </c>
      <c r="C3696" t="s">
        <v>30</v>
      </c>
      <c r="E3696">
        <v>30</v>
      </c>
      <c r="F3696">
        <v>61.242984999999997</v>
      </c>
      <c r="G3696">
        <v>0.5</v>
      </c>
      <c r="H3696">
        <v>0.5</v>
      </c>
      <c r="I3696" t="s">
        <v>52</v>
      </c>
      <c r="J3696" t="s">
        <v>28</v>
      </c>
      <c r="K3696" t="s">
        <v>28</v>
      </c>
      <c r="L3696" t="s">
        <v>28</v>
      </c>
      <c r="M3696" t="s">
        <v>28</v>
      </c>
      <c r="N3696">
        <v>0.5</v>
      </c>
      <c r="O3696">
        <v>0.5</v>
      </c>
      <c r="P3696">
        <v>0.5</v>
      </c>
      <c r="Q3696">
        <v>0.5</v>
      </c>
      <c r="R3696">
        <v>0</v>
      </c>
      <c r="S3696">
        <v>33</v>
      </c>
      <c r="T3696">
        <v>2.5</v>
      </c>
      <c r="V3696">
        <v>73</v>
      </c>
      <c r="W3696">
        <v>223</v>
      </c>
    </row>
    <row r="3697" spans="1:23" x14ac:dyDescent="0.25">
      <c r="A3697" t="s">
        <v>174</v>
      </c>
      <c r="C3697" t="s">
        <v>30</v>
      </c>
      <c r="E3697">
        <v>30</v>
      </c>
      <c r="F3697">
        <v>61.242984999999997</v>
      </c>
      <c r="G3697">
        <v>1</v>
      </c>
      <c r="H3697">
        <v>1</v>
      </c>
      <c r="I3697" t="s">
        <v>101</v>
      </c>
      <c r="J3697" t="s">
        <v>175</v>
      </c>
      <c r="K3697" t="s">
        <v>28</v>
      </c>
      <c r="L3697" t="s">
        <v>28</v>
      </c>
      <c r="M3697" t="s">
        <v>28</v>
      </c>
      <c r="N3697">
        <v>1</v>
      </c>
      <c r="O3697">
        <v>0.5</v>
      </c>
      <c r="P3697">
        <v>1</v>
      </c>
      <c r="Q3697">
        <v>1</v>
      </c>
      <c r="R3697">
        <v>1</v>
      </c>
      <c r="S3697">
        <v>33</v>
      </c>
      <c r="T3697">
        <v>5.5</v>
      </c>
      <c r="V3697">
        <v>73</v>
      </c>
      <c r="W3697">
        <v>213</v>
      </c>
    </row>
    <row r="3698" spans="1:23" x14ac:dyDescent="0.25">
      <c r="A3698" t="s">
        <v>174</v>
      </c>
      <c r="C3698" t="s">
        <v>30</v>
      </c>
      <c r="E3698">
        <v>29</v>
      </c>
      <c r="F3698">
        <v>61.242984999999997</v>
      </c>
      <c r="G3698">
        <v>1</v>
      </c>
      <c r="H3698">
        <v>1</v>
      </c>
      <c r="I3698" t="s">
        <v>27</v>
      </c>
      <c r="J3698" t="s">
        <v>175</v>
      </c>
      <c r="K3698" t="s">
        <v>28</v>
      </c>
      <c r="L3698" t="s">
        <v>28</v>
      </c>
      <c r="M3698" t="s">
        <v>28</v>
      </c>
      <c r="N3698">
        <v>1</v>
      </c>
      <c r="O3698">
        <v>1</v>
      </c>
      <c r="P3698">
        <v>0.5</v>
      </c>
      <c r="Q3698">
        <v>0</v>
      </c>
      <c r="R3698">
        <v>1</v>
      </c>
      <c r="S3698">
        <v>33</v>
      </c>
      <c r="T3698">
        <v>4.5</v>
      </c>
      <c r="V3698">
        <v>73</v>
      </c>
      <c r="W3698">
        <v>216</v>
      </c>
    </row>
    <row r="3699" spans="1:23" x14ac:dyDescent="0.25">
      <c r="A3699" t="s">
        <v>174</v>
      </c>
      <c r="C3699" t="s">
        <v>30</v>
      </c>
      <c r="E3699">
        <v>30</v>
      </c>
      <c r="F3699">
        <v>61.242984999999997</v>
      </c>
      <c r="G3699">
        <v>1</v>
      </c>
      <c r="H3699">
        <v>1</v>
      </c>
      <c r="I3699" t="s">
        <v>101</v>
      </c>
      <c r="J3699" t="s">
        <v>28</v>
      </c>
      <c r="K3699" t="s">
        <v>28</v>
      </c>
      <c r="L3699" t="s">
        <v>28</v>
      </c>
      <c r="M3699" t="s">
        <v>28</v>
      </c>
      <c r="N3699">
        <v>1</v>
      </c>
      <c r="O3699">
        <v>1</v>
      </c>
      <c r="P3699">
        <v>1</v>
      </c>
      <c r="Q3699">
        <v>0.5</v>
      </c>
      <c r="R3699">
        <v>1</v>
      </c>
      <c r="S3699">
        <v>33</v>
      </c>
      <c r="T3699">
        <v>5.5</v>
      </c>
      <c r="V3699">
        <v>73</v>
      </c>
      <c r="W3699">
        <v>214</v>
      </c>
    </row>
    <row r="3700" spans="1:23" x14ac:dyDescent="0.25">
      <c r="A3700" t="s">
        <v>174</v>
      </c>
      <c r="C3700" t="s">
        <v>30</v>
      </c>
      <c r="E3700">
        <v>29</v>
      </c>
      <c r="F3700">
        <v>61.242984999999997</v>
      </c>
      <c r="G3700">
        <v>0.5</v>
      </c>
      <c r="H3700">
        <v>0.5</v>
      </c>
      <c r="I3700" t="s">
        <v>101</v>
      </c>
      <c r="J3700" t="s">
        <v>175</v>
      </c>
      <c r="K3700" t="s">
        <v>28</v>
      </c>
      <c r="L3700" t="s">
        <v>28</v>
      </c>
      <c r="M3700" t="s">
        <v>28</v>
      </c>
      <c r="N3700">
        <v>0.5</v>
      </c>
      <c r="O3700">
        <v>0.5</v>
      </c>
      <c r="P3700">
        <v>0.5</v>
      </c>
      <c r="Q3700">
        <v>0</v>
      </c>
      <c r="R3700">
        <v>1</v>
      </c>
      <c r="S3700">
        <v>33</v>
      </c>
      <c r="T3700">
        <v>3</v>
      </c>
      <c r="V3700">
        <v>73</v>
      </c>
      <c r="W3700">
        <v>223</v>
      </c>
    </row>
    <row r="3701" spans="1:23" x14ac:dyDescent="0.25">
      <c r="A3701" t="s">
        <v>174</v>
      </c>
      <c r="C3701" t="s">
        <v>30</v>
      </c>
      <c r="E3701">
        <v>29</v>
      </c>
      <c r="F3701">
        <v>61.242984999999997</v>
      </c>
      <c r="G3701">
        <v>1</v>
      </c>
      <c r="H3701">
        <v>1</v>
      </c>
      <c r="I3701" t="s">
        <v>101</v>
      </c>
      <c r="J3701" t="s">
        <v>28</v>
      </c>
      <c r="K3701" t="s">
        <v>28</v>
      </c>
      <c r="L3701" t="s">
        <v>28</v>
      </c>
      <c r="M3701" t="s">
        <v>28</v>
      </c>
      <c r="N3701">
        <v>0.5</v>
      </c>
      <c r="O3701">
        <v>1</v>
      </c>
      <c r="P3701">
        <v>0.5</v>
      </c>
      <c r="Q3701">
        <v>0.5</v>
      </c>
      <c r="R3701">
        <v>1</v>
      </c>
      <c r="S3701">
        <v>33</v>
      </c>
      <c r="T3701">
        <v>4.5</v>
      </c>
      <c r="V3701">
        <v>73</v>
      </c>
      <c r="W3701">
        <v>206</v>
      </c>
    </row>
    <row r="3702" spans="1:23" x14ac:dyDescent="0.25">
      <c r="A3702" t="s">
        <v>174</v>
      </c>
      <c r="C3702" t="s">
        <v>30</v>
      </c>
      <c r="E3702">
        <v>28</v>
      </c>
      <c r="F3702">
        <v>61.242984999999997</v>
      </c>
      <c r="G3702">
        <v>1</v>
      </c>
      <c r="H3702">
        <v>1</v>
      </c>
      <c r="I3702" t="s">
        <v>101</v>
      </c>
      <c r="J3702" t="s">
        <v>28</v>
      </c>
      <c r="K3702" t="s">
        <v>28</v>
      </c>
      <c r="L3702" t="s">
        <v>28</v>
      </c>
      <c r="M3702" t="s">
        <v>28</v>
      </c>
      <c r="N3702">
        <v>1</v>
      </c>
      <c r="O3702">
        <v>1</v>
      </c>
      <c r="P3702">
        <v>1</v>
      </c>
      <c r="Q3702">
        <v>1</v>
      </c>
      <c r="R3702">
        <v>0</v>
      </c>
      <c r="S3702">
        <v>33</v>
      </c>
      <c r="T3702">
        <v>5</v>
      </c>
      <c r="V3702">
        <v>73</v>
      </c>
      <c r="W3702">
        <v>226</v>
      </c>
    </row>
    <row r="3703" spans="1:23" x14ac:dyDescent="0.25">
      <c r="A3703" t="s">
        <v>328</v>
      </c>
      <c r="C3703" t="s">
        <v>26</v>
      </c>
      <c r="E3703">
        <v>30</v>
      </c>
      <c r="F3703">
        <v>66.346339999999998</v>
      </c>
      <c r="G3703">
        <v>0</v>
      </c>
      <c r="H3703">
        <v>0</v>
      </c>
      <c r="I3703" t="s">
        <v>34</v>
      </c>
      <c r="J3703" t="s">
        <v>35</v>
      </c>
      <c r="K3703" t="s">
        <v>28</v>
      </c>
      <c r="L3703" t="s">
        <v>28</v>
      </c>
      <c r="M3703" t="s">
        <v>28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34</v>
      </c>
      <c r="T3703">
        <v>0</v>
      </c>
      <c r="V3703">
        <v>65</v>
      </c>
      <c r="W3703">
        <v>132</v>
      </c>
    </row>
    <row r="3704" spans="1:23" x14ac:dyDescent="0.25">
      <c r="A3704" t="s">
        <v>328</v>
      </c>
      <c r="C3704" t="s">
        <v>26</v>
      </c>
      <c r="E3704">
        <v>28</v>
      </c>
      <c r="F3704">
        <v>66.346339999999998</v>
      </c>
      <c r="G3704">
        <v>0</v>
      </c>
      <c r="H3704">
        <v>0</v>
      </c>
      <c r="I3704" t="s">
        <v>34</v>
      </c>
      <c r="J3704" t="s">
        <v>41</v>
      </c>
      <c r="K3704" t="s">
        <v>28</v>
      </c>
      <c r="L3704" t="s">
        <v>28</v>
      </c>
      <c r="M3704" t="s">
        <v>28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34</v>
      </c>
      <c r="T3704">
        <v>0</v>
      </c>
      <c r="W3704">
        <v>127</v>
      </c>
    </row>
    <row r="3705" spans="1:23" x14ac:dyDescent="0.25">
      <c r="A3705" t="s">
        <v>328</v>
      </c>
      <c r="C3705" t="s">
        <v>26</v>
      </c>
      <c r="E3705">
        <v>30</v>
      </c>
      <c r="F3705">
        <v>66.346339999999998</v>
      </c>
      <c r="G3705">
        <v>0</v>
      </c>
      <c r="H3705">
        <v>0</v>
      </c>
      <c r="I3705" t="s">
        <v>34</v>
      </c>
      <c r="J3705" t="s">
        <v>41</v>
      </c>
      <c r="K3705" t="s">
        <v>28</v>
      </c>
      <c r="L3705" t="s">
        <v>28</v>
      </c>
      <c r="M3705" t="s">
        <v>28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34</v>
      </c>
      <c r="T3705">
        <v>0</v>
      </c>
      <c r="V3705">
        <v>65</v>
      </c>
      <c r="W3705">
        <v>119</v>
      </c>
    </row>
    <row r="3706" spans="1:23" x14ac:dyDescent="0.25">
      <c r="A3706" t="s">
        <v>328</v>
      </c>
      <c r="C3706" t="s">
        <v>26</v>
      </c>
      <c r="E3706">
        <v>29</v>
      </c>
      <c r="F3706">
        <v>66.346339999999998</v>
      </c>
      <c r="G3706">
        <v>0</v>
      </c>
      <c r="H3706">
        <v>0</v>
      </c>
      <c r="I3706" t="s">
        <v>34</v>
      </c>
      <c r="J3706" t="s">
        <v>41</v>
      </c>
      <c r="K3706" t="s">
        <v>42</v>
      </c>
      <c r="L3706" t="s">
        <v>28</v>
      </c>
      <c r="M3706" t="s">
        <v>28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34</v>
      </c>
      <c r="T3706">
        <v>0</v>
      </c>
      <c r="V3706">
        <v>65</v>
      </c>
      <c r="W3706">
        <v>115</v>
      </c>
    </row>
    <row r="3707" spans="1:23" x14ac:dyDescent="0.25">
      <c r="A3707" t="s">
        <v>328</v>
      </c>
      <c r="C3707" t="s">
        <v>26</v>
      </c>
      <c r="E3707">
        <v>30</v>
      </c>
      <c r="F3707">
        <v>66.346339999999998</v>
      </c>
      <c r="G3707">
        <v>0</v>
      </c>
      <c r="H3707">
        <v>0</v>
      </c>
      <c r="I3707" t="s">
        <v>34</v>
      </c>
      <c r="J3707" t="s">
        <v>41</v>
      </c>
      <c r="K3707" t="s">
        <v>28</v>
      </c>
      <c r="L3707" t="s">
        <v>28</v>
      </c>
      <c r="M3707" t="s">
        <v>28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34</v>
      </c>
      <c r="T3707">
        <v>0</v>
      </c>
      <c r="V3707">
        <v>65</v>
      </c>
      <c r="W3707">
        <v>115</v>
      </c>
    </row>
    <row r="3708" spans="1:23" x14ac:dyDescent="0.25">
      <c r="A3708" t="s">
        <v>792</v>
      </c>
      <c r="C3708" t="s">
        <v>30</v>
      </c>
      <c r="E3708">
        <v>30</v>
      </c>
      <c r="F3708">
        <v>69.007530000000003</v>
      </c>
      <c r="G3708">
        <v>0</v>
      </c>
      <c r="H3708">
        <v>0</v>
      </c>
      <c r="I3708" t="s">
        <v>34</v>
      </c>
      <c r="J3708" t="s">
        <v>28</v>
      </c>
      <c r="K3708" t="s">
        <v>28</v>
      </c>
      <c r="L3708" t="s">
        <v>28</v>
      </c>
      <c r="M3708" t="s">
        <v>28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</v>
      </c>
      <c r="T3708">
        <v>0</v>
      </c>
      <c r="V3708">
        <v>67</v>
      </c>
      <c r="W3708">
        <v>191</v>
      </c>
    </row>
    <row r="3709" spans="1:23" x14ac:dyDescent="0.25">
      <c r="A3709" t="s">
        <v>792</v>
      </c>
      <c r="C3709" t="s">
        <v>30</v>
      </c>
      <c r="E3709">
        <v>30</v>
      </c>
      <c r="F3709">
        <v>69.007530000000003</v>
      </c>
      <c r="G3709">
        <v>0</v>
      </c>
      <c r="H3709">
        <v>0</v>
      </c>
      <c r="I3709" t="s">
        <v>34</v>
      </c>
      <c r="J3709" t="s">
        <v>28</v>
      </c>
      <c r="K3709" t="s">
        <v>28</v>
      </c>
      <c r="L3709" t="s">
        <v>28</v>
      </c>
      <c r="M3709" t="s">
        <v>28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34</v>
      </c>
      <c r="T3709">
        <v>0</v>
      </c>
      <c r="V3709">
        <v>66</v>
      </c>
      <c r="W3709">
        <v>185</v>
      </c>
    </row>
    <row r="3710" spans="1:23" x14ac:dyDescent="0.25">
      <c r="A3710" t="s">
        <v>792</v>
      </c>
      <c r="C3710" t="s">
        <v>30</v>
      </c>
      <c r="E3710">
        <v>29</v>
      </c>
      <c r="F3710">
        <v>69.007530000000003</v>
      </c>
      <c r="G3710">
        <v>0</v>
      </c>
      <c r="H3710">
        <v>0</v>
      </c>
      <c r="I3710" t="s">
        <v>34</v>
      </c>
      <c r="J3710" t="s">
        <v>28</v>
      </c>
      <c r="K3710" t="s">
        <v>28</v>
      </c>
      <c r="L3710" t="s">
        <v>28</v>
      </c>
      <c r="M3710" t="s">
        <v>28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34</v>
      </c>
      <c r="T3710">
        <v>0</v>
      </c>
      <c r="V3710">
        <v>66</v>
      </c>
      <c r="W3710">
        <v>192</v>
      </c>
    </row>
    <row r="3711" spans="1:23" x14ac:dyDescent="0.25">
      <c r="A3711" t="s">
        <v>792</v>
      </c>
      <c r="C3711" t="s">
        <v>30</v>
      </c>
      <c r="E3711">
        <v>28</v>
      </c>
      <c r="F3711">
        <v>69.007530000000003</v>
      </c>
      <c r="G3711">
        <v>0</v>
      </c>
      <c r="H3711">
        <v>0</v>
      </c>
      <c r="I3711" t="s">
        <v>34</v>
      </c>
      <c r="J3711" t="s">
        <v>28</v>
      </c>
      <c r="K3711" t="s">
        <v>28</v>
      </c>
      <c r="L3711" t="s">
        <v>28</v>
      </c>
      <c r="M3711" t="s">
        <v>28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34</v>
      </c>
      <c r="T3711">
        <v>0</v>
      </c>
      <c r="V3711">
        <v>66</v>
      </c>
      <c r="W3711">
        <v>189</v>
      </c>
    </row>
    <row r="3712" spans="1:23" x14ac:dyDescent="0.25">
      <c r="A3712" t="s">
        <v>792</v>
      </c>
      <c r="C3712" t="s">
        <v>30</v>
      </c>
      <c r="E3712">
        <v>30</v>
      </c>
      <c r="F3712">
        <v>69.007530000000003</v>
      </c>
      <c r="G3712">
        <v>0</v>
      </c>
      <c r="H3712">
        <v>0</v>
      </c>
      <c r="I3712" t="s">
        <v>34</v>
      </c>
      <c r="J3712" t="s">
        <v>28</v>
      </c>
      <c r="K3712" t="s">
        <v>28</v>
      </c>
      <c r="L3712" t="s">
        <v>28</v>
      </c>
      <c r="M3712" t="s">
        <v>28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34</v>
      </c>
      <c r="T3712">
        <v>0</v>
      </c>
      <c r="V3712">
        <v>66</v>
      </c>
      <c r="W3712">
        <v>192</v>
      </c>
    </row>
    <row r="3713" spans="1:23" x14ac:dyDescent="0.25">
      <c r="A3713" t="s">
        <v>792</v>
      </c>
      <c r="C3713" t="s">
        <v>30</v>
      </c>
      <c r="E3713">
        <v>28</v>
      </c>
      <c r="F3713">
        <v>69.007530000000003</v>
      </c>
      <c r="G3713">
        <v>0</v>
      </c>
      <c r="H3713">
        <v>0</v>
      </c>
      <c r="I3713" t="s">
        <v>34</v>
      </c>
      <c r="J3713" t="s">
        <v>28</v>
      </c>
      <c r="K3713" t="s">
        <v>28</v>
      </c>
      <c r="L3713" t="s">
        <v>28</v>
      </c>
      <c r="M3713" t="s">
        <v>28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34</v>
      </c>
      <c r="T3713">
        <v>0</v>
      </c>
      <c r="V3713">
        <v>66</v>
      </c>
      <c r="W3713">
        <v>188</v>
      </c>
    </row>
    <row r="3714" spans="1:23" x14ac:dyDescent="0.25">
      <c r="A3714" t="s">
        <v>792</v>
      </c>
      <c r="C3714" t="s">
        <v>30</v>
      </c>
      <c r="E3714">
        <v>30</v>
      </c>
      <c r="F3714">
        <v>69.007530000000003</v>
      </c>
      <c r="G3714">
        <v>0</v>
      </c>
      <c r="H3714">
        <v>0</v>
      </c>
      <c r="I3714" t="s">
        <v>34</v>
      </c>
      <c r="J3714" t="s">
        <v>28</v>
      </c>
      <c r="K3714" t="s">
        <v>28</v>
      </c>
      <c r="L3714" t="s">
        <v>28</v>
      </c>
      <c r="M3714" t="s">
        <v>28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34</v>
      </c>
      <c r="T3714">
        <v>0</v>
      </c>
      <c r="V3714">
        <v>66</v>
      </c>
      <c r="W3714">
        <v>187</v>
      </c>
    </row>
    <row r="3715" spans="1:23" x14ac:dyDescent="0.25">
      <c r="A3715" t="s">
        <v>792</v>
      </c>
      <c r="C3715" t="s">
        <v>30</v>
      </c>
      <c r="E3715">
        <v>30</v>
      </c>
      <c r="F3715">
        <v>69.007530000000003</v>
      </c>
      <c r="G3715">
        <v>0</v>
      </c>
      <c r="H3715">
        <v>0</v>
      </c>
      <c r="I3715" t="s">
        <v>34</v>
      </c>
      <c r="J3715" t="s">
        <v>38</v>
      </c>
      <c r="K3715" t="s">
        <v>28</v>
      </c>
      <c r="L3715" t="s">
        <v>28</v>
      </c>
      <c r="M3715" t="s">
        <v>28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34</v>
      </c>
      <c r="T3715">
        <v>0</v>
      </c>
      <c r="V3715">
        <v>66</v>
      </c>
      <c r="W3715">
        <v>187</v>
      </c>
    </row>
    <row r="3716" spans="1:23" x14ac:dyDescent="0.25">
      <c r="A3716" t="s">
        <v>792</v>
      </c>
      <c r="C3716" t="s">
        <v>30</v>
      </c>
      <c r="E3716">
        <v>29</v>
      </c>
      <c r="F3716">
        <v>69.007530000000003</v>
      </c>
      <c r="G3716">
        <v>0</v>
      </c>
      <c r="H3716">
        <v>0</v>
      </c>
      <c r="I3716" t="s">
        <v>34</v>
      </c>
      <c r="J3716" t="s">
        <v>38</v>
      </c>
      <c r="K3716" t="s">
        <v>28</v>
      </c>
      <c r="L3716" t="s">
        <v>28</v>
      </c>
      <c r="M3716" t="s">
        <v>28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34</v>
      </c>
      <c r="T3716">
        <v>0</v>
      </c>
      <c r="V3716">
        <v>66</v>
      </c>
      <c r="W3716">
        <v>189</v>
      </c>
    </row>
    <row r="3717" spans="1:23" x14ac:dyDescent="0.25">
      <c r="A3717" t="s">
        <v>792</v>
      </c>
      <c r="C3717" t="s">
        <v>30</v>
      </c>
      <c r="E3717">
        <v>29</v>
      </c>
      <c r="F3717">
        <v>69.007530000000003</v>
      </c>
      <c r="G3717">
        <v>0</v>
      </c>
      <c r="H3717">
        <v>0</v>
      </c>
      <c r="I3717" t="s">
        <v>34</v>
      </c>
      <c r="J3717" t="s">
        <v>28</v>
      </c>
      <c r="K3717" t="s">
        <v>28</v>
      </c>
      <c r="L3717" t="s">
        <v>28</v>
      </c>
      <c r="M3717" t="s">
        <v>28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34</v>
      </c>
      <c r="T3717">
        <v>0</v>
      </c>
    </row>
    <row r="3718" spans="1:23" x14ac:dyDescent="0.25">
      <c r="A3718" t="s">
        <v>884</v>
      </c>
      <c r="C3718" t="s">
        <v>30</v>
      </c>
      <c r="E3718">
        <v>30</v>
      </c>
      <c r="F3718">
        <v>68.766599999999997</v>
      </c>
      <c r="G3718">
        <v>0</v>
      </c>
      <c r="H3718">
        <v>0</v>
      </c>
      <c r="I3718" t="s">
        <v>34</v>
      </c>
      <c r="J3718" t="s">
        <v>96</v>
      </c>
      <c r="K3718" t="s">
        <v>28</v>
      </c>
      <c r="L3718" t="s">
        <v>28</v>
      </c>
      <c r="M3718" t="s">
        <v>28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34</v>
      </c>
      <c r="T3718">
        <v>0</v>
      </c>
      <c r="W3718">
        <v>184</v>
      </c>
    </row>
    <row r="3719" spans="1:23" x14ac:dyDescent="0.25">
      <c r="A3719" t="s">
        <v>884</v>
      </c>
      <c r="C3719" t="s">
        <v>30</v>
      </c>
      <c r="E3719">
        <v>30</v>
      </c>
      <c r="F3719">
        <v>68.766599999999997</v>
      </c>
      <c r="G3719">
        <v>0</v>
      </c>
      <c r="H3719">
        <v>0</v>
      </c>
      <c r="I3719" t="s">
        <v>34</v>
      </c>
      <c r="J3719" t="s">
        <v>251</v>
      </c>
      <c r="K3719" t="s">
        <v>28</v>
      </c>
      <c r="L3719" t="s">
        <v>28</v>
      </c>
      <c r="M3719" t="s">
        <v>28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</v>
      </c>
      <c r="T3719">
        <v>0</v>
      </c>
      <c r="W3719">
        <v>166</v>
      </c>
    </row>
    <row r="3720" spans="1:23" x14ac:dyDescent="0.25">
      <c r="A3720" t="s">
        <v>884</v>
      </c>
      <c r="C3720" t="s">
        <v>30</v>
      </c>
      <c r="E3720">
        <v>30</v>
      </c>
      <c r="F3720">
        <v>68.766599999999997</v>
      </c>
      <c r="G3720">
        <v>0</v>
      </c>
      <c r="H3720">
        <v>0</v>
      </c>
      <c r="I3720" t="s">
        <v>34</v>
      </c>
      <c r="J3720" t="s">
        <v>35</v>
      </c>
      <c r="K3720" t="s">
        <v>28</v>
      </c>
      <c r="L3720" t="s">
        <v>28</v>
      </c>
      <c r="M3720" t="s">
        <v>28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34</v>
      </c>
      <c r="T3720">
        <v>0</v>
      </c>
      <c r="W3720">
        <v>180</v>
      </c>
    </row>
    <row r="3721" spans="1:23" x14ac:dyDescent="0.25">
      <c r="A3721" t="s">
        <v>884</v>
      </c>
      <c r="C3721" t="s">
        <v>30</v>
      </c>
      <c r="E3721">
        <v>30</v>
      </c>
      <c r="F3721">
        <v>68.766599999999997</v>
      </c>
      <c r="G3721">
        <v>0</v>
      </c>
      <c r="H3721">
        <v>0</v>
      </c>
      <c r="I3721" t="s">
        <v>34</v>
      </c>
      <c r="J3721" t="s">
        <v>35</v>
      </c>
      <c r="K3721" t="s">
        <v>28</v>
      </c>
      <c r="L3721" t="s">
        <v>28</v>
      </c>
      <c r="M3721" t="s">
        <v>28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</v>
      </c>
      <c r="T3721">
        <v>0</v>
      </c>
      <c r="W3721">
        <v>183</v>
      </c>
    </row>
    <row r="3722" spans="1:23" x14ac:dyDescent="0.25">
      <c r="A3722" t="s">
        <v>884</v>
      </c>
      <c r="C3722" t="s">
        <v>30</v>
      </c>
      <c r="E3722">
        <v>29</v>
      </c>
      <c r="F3722">
        <v>68.766599999999997</v>
      </c>
      <c r="G3722">
        <v>0</v>
      </c>
      <c r="H3722">
        <v>0</v>
      </c>
      <c r="I3722" t="s">
        <v>34</v>
      </c>
      <c r="J3722" t="s">
        <v>35</v>
      </c>
      <c r="K3722" t="s">
        <v>28</v>
      </c>
      <c r="L3722" t="s">
        <v>28</v>
      </c>
      <c r="M3722" t="s">
        <v>28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34</v>
      </c>
      <c r="T3722">
        <v>0</v>
      </c>
      <c r="W3722">
        <v>180</v>
      </c>
    </row>
    <row r="3723" spans="1:23" x14ac:dyDescent="0.25">
      <c r="A3723" t="s">
        <v>884</v>
      </c>
      <c r="C3723" t="s">
        <v>30</v>
      </c>
      <c r="E3723">
        <v>30</v>
      </c>
      <c r="F3723">
        <v>68.766599999999997</v>
      </c>
      <c r="G3723">
        <v>0</v>
      </c>
      <c r="H3723">
        <v>0</v>
      </c>
      <c r="I3723" t="s">
        <v>34</v>
      </c>
      <c r="J3723" t="s">
        <v>35</v>
      </c>
      <c r="K3723" t="s">
        <v>28</v>
      </c>
      <c r="L3723" t="s">
        <v>28</v>
      </c>
      <c r="M3723" t="s">
        <v>28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34</v>
      </c>
      <c r="T3723">
        <v>0</v>
      </c>
      <c r="W3723">
        <v>166</v>
      </c>
    </row>
    <row r="3724" spans="1:23" x14ac:dyDescent="0.25">
      <c r="A3724" t="s">
        <v>884</v>
      </c>
      <c r="C3724" t="s">
        <v>30</v>
      </c>
      <c r="E3724">
        <v>29</v>
      </c>
      <c r="F3724">
        <v>68.766599999999997</v>
      </c>
      <c r="G3724">
        <v>0</v>
      </c>
      <c r="H3724">
        <v>0</v>
      </c>
      <c r="I3724" t="s">
        <v>34</v>
      </c>
      <c r="J3724" t="s">
        <v>28</v>
      </c>
      <c r="K3724" t="s">
        <v>28</v>
      </c>
      <c r="L3724" t="s">
        <v>28</v>
      </c>
      <c r="M3724" t="s">
        <v>28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34</v>
      </c>
      <c r="T3724">
        <v>0</v>
      </c>
      <c r="V3724">
        <v>70</v>
      </c>
      <c r="W3724">
        <v>165</v>
      </c>
    </row>
    <row r="3725" spans="1:23" x14ac:dyDescent="0.25">
      <c r="A3725" t="s">
        <v>884</v>
      </c>
      <c r="C3725" t="s">
        <v>30</v>
      </c>
      <c r="E3725">
        <v>27</v>
      </c>
      <c r="F3725">
        <v>68.766599999999997</v>
      </c>
      <c r="G3725">
        <v>0</v>
      </c>
      <c r="H3725">
        <v>0</v>
      </c>
      <c r="I3725" t="s">
        <v>34</v>
      </c>
      <c r="J3725" t="s">
        <v>35</v>
      </c>
      <c r="K3725" t="s">
        <v>28</v>
      </c>
      <c r="L3725" t="s">
        <v>28</v>
      </c>
      <c r="M3725" t="s">
        <v>28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</v>
      </c>
      <c r="T3725">
        <v>0</v>
      </c>
      <c r="V3725">
        <v>70</v>
      </c>
      <c r="W3725">
        <v>163</v>
      </c>
    </row>
    <row r="3726" spans="1:23" x14ac:dyDescent="0.25">
      <c r="A3726" t="s">
        <v>884</v>
      </c>
      <c r="C3726" t="s">
        <v>30</v>
      </c>
      <c r="E3726">
        <v>29</v>
      </c>
      <c r="F3726">
        <v>68.766599999999997</v>
      </c>
      <c r="G3726">
        <v>0</v>
      </c>
      <c r="H3726">
        <v>0</v>
      </c>
      <c r="I3726" t="s">
        <v>34</v>
      </c>
      <c r="J3726" t="s">
        <v>28</v>
      </c>
      <c r="K3726" t="s">
        <v>28</v>
      </c>
      <c r="L3726" t="s">
        <v>28</v>
      </c>
      <c r="M3726" t="s">
        <v>28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34</v>
      </c>
      <c r="T3726">
        <v>0</v>
      </c>
      <c r="V3726">
        <v>70</v>
      </c>
      <c r="W3726">
        <v>161</v>
      </c>
    </row>
    <row r="3727" spans="1:23" x14ac:dyDescent="0.25">
      <c r="A3727" t="s">
        <v>884</v>
      </c>
      <c r="C3727" t="s">
        <v>30</v>
      </c>
      <c r="E3727">
        <v>29</v>
      </c>
      <c r="F3727">
        <v>68.766599999999997</v>
      </c>
      <c r="G3727">
        <v>0</v>
      </c>
      <c r="H3727">
        <v>0</v>
      </c>
      <c r="I3727" t="s">
        <v>34</v>
      </c>
      <c r="J3727" t="s">
        <v>96</v>
      </c>
      <c r="K3727" t="s">
        <v>28</v>
      </c>
      <c r="L3727" t="s">
        <v>28</v>
      </c>
      <c r="M3727" t="s">
        <v>28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</v>
      </c>
      <c r="T3727">
        <v>0</v>
      </c>
      <c r="V3727">
        <v>70</v>
      </c>
      <c r="W3727">
        <v>163</v>
      </c>
    </row>
    <row r="3728" spans="1:23" x14ac:dyDescent="0.25">
      <c r="A3728" t="s">
        <v>884</v>
      </c>
      <c r="C3728" t="s">
        <v>30</v>
      </c>
      <c r="E3728">
        <v>26</v>
      </c>
      <c r="F3728">
        <v>68.766599999999997</v>
      </c>
      <c r="G3728">
        <v>0</v>
      </c>
      <c r="H3728">
        <v>0</v>
      </c>
      <c r="I3728" t="s">
        <v>34</v>
      </c>
      <c r="J3728" t="s">
        <v>41</v>
      </c>
      <c r="K3728" t="s">
        <v>28</v>
      </c>
      <c r="L3728" t="s">
        <v>28</v>
      </c>
      <c r="M3728" t="s">
        <v>28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34</v>
      </c>
      <c r="T3728">
        <v>0</v>
      </c>
      <c r="V3728">
        <v>69</v>
      </c>
      <c r="W3728">
        <v>158</v>
      </c>
    </row>
    <row r="3729" spans="1:23" x14ac:dyDescent="0.25">
      <c r="A3729" t="s">
        <v>884</v>
      </c>
      <c r="C3729" t="s">
        <v>30</v>
      </c>
      <c r="E3729">
        <v>27</v>
      </c>
      <c r="F3729">
        <v>68.766599999999997</v>
      </c>
      <c r="G3729">
        <v>0.5</v>
      </c>
      <c r="H3729">
        <v>0.5</v>
      </c>
      <c r="I3729" t="s">
        <v>52</v>
      </c>
      <c r="J3729" t="s">
        <v>41</v>
      </c>
      <c r="K3729" t="s">
        <v>28</v>
      </c>
      <c r="L3729" t="s">
        <v>28</v>
      </c>
      <c r="M3729" t="s">
        <v>28</v>
      </c>
      <c r="N3729">
        <v>0.5</v>
      </c>
      <c r="O3729">
        <v>0.5</v>
      </c>
      <c r="P3729">
        <v>0.5</v>
      </c>
      <c r="Q3729">
        <v>0.5</v>
      </c>
      <c r="R3729">
        <v>0</v>
      </c>
      <c r="S3729">
        <v>34</v>
      </c>
      <c r="T3729">
        <v>2.5</v>
      </c>
      <c r="V3729">
        <v>69</v>
      </c>
      <c r="W3729">
        <v>166</v>
      </c>
    </row>
    <row r="3730" spans="1:23" x14ac:dyDescent="0.25">
      <c r="A3730" t="s">
        <v>884</v>
      </c>
      <c r="C3730" t="s">
        <v>30</v>
      </c>
      <c r="E3730">
        <v>27</v>
      </c>
      <c r="F3730">
        <v>68.766599999999997</v>
      </c>
      <c r="G3730">
        <v>1</v>
      </c>
      <c r="H3730">
        <v>0.5</v>
      </c>
      <c r="I3730" t="s">
        <v>27</v>
      </c>
      <c r="J3730" t="s">
        <v>41</v>
      </c>
      <c r="K3730" t="s">
        <v>28</v>
      </c>
      <c r="L3730" t="s">
        <v>28</v>
      </c>
      <c r="M3730" t="s">
        <v>28</v>
      </c>
      <c r="N3730">
        <v>1</v>
      </c>
      <c r="O3730">
        <v>1</v>
      </c>
      <c r="P3730">
        <v>1</v>
      </c>
      <c r="Q3730">
        <v>1</v>
      </c>
      <c r="R3730">
        <v>0</v>
      </c>
      <c r="S3730">
        <v>34</v>
      </c>
      <c r="T3730">
        <v>4.5</v>
      </c>
      <c r="V3730">
        <v>69</v>
      </c>
      <c r="W3730">
        <v>168</v>
      </c>
    </row>
    <row r="3731" spans="1:23" x14ac:dyDescent="0.25">
      <c r="A3731" t="s">
        <v>665</v>
      </c>
      <c r="C3731" t="s">
        <v>26</v>
      </c>
      <c r="E3731">
        <v>30</v>
      </c>
      <c r="F3731">
        <v>60.312114999999999</v>
      </c>
      <c r="G3731">
        <v>0</v>
      </c>
      <c r="H3731">
        <v>0</v>
      </c>
      <c r="I3731" t="s">
        <v>34</v>
      </c>
      <c r="J3731" t="s">
        <v>28</v>
      </c>
      <c r="K3731" t="s">
        <v>28</v>
      </c>
      <c r="L3731" t="s">
        <v>28</v>
      </c>
      <c r="M3731" t="s">
        <v>28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</v>
      </c>
      <c r="T3731">
        <v>0</v>
      </c>
      <c r="V3731">
        <v>61</v>
      </c>
      <c r="W3731">
        <v>162</v>
      </c>
    </row>
    <row r="3732" spans="1:23" x14ac:dyDescent="0.25">
      <c r="A3732" t="s">
        <v>665</v>
      </c>
      <c r="C3732" t="s">
        <v>26</v>
      </c>
      <c r="E3732">
        <v>30</v>
      </c>
      <c r="F3732">
        <v>60.312114999999999</v>
      </c>
      <c r="G3732">
        <v>0</v>
      </c>
      <c r="H3732">
        <v>0</v>
      </c>
      <c r="I3732" t="s">
        <v>34</v>
      </c>
      <c r="J3732" t="s">
        <v>28</v>
      </c>
      <c r="K3732" t="s">
        <v>28</v>
      </c>
      <c r="L3732" t="s">
        <v>28</v>
      </c>
      <c r="M3732" t="s">
        <v>28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33</v>
      </c>
      <c r="T3732">
        <v>0</v>
      </c>
      <c r="V3732">
        <v>62</v>
      </c>
      <c r="W3732">
        <v>190</v>
      </c>
    </row>
    <row r="3733" spans="1:23" x14ac:dyDescent="0.25">
      <c r="A3733" t="s">
        <v>665</v>
      </c>
      <c r="C3733" t="s">
        <v>26</v>
      </c>
      <c r="E3733">
        <v>28</v>
      </c>
      <c r="F3733">
        <v>60.312114999999999</v>
      </c>
      <c r="G3733">
        <v>0</v>
      </c>
      <c r="H3733">
        <v>0</v>
      </c>
      <c r="I3733" t="s">
        <v>34</v>
      </c>
      <c r="J3733" t="s">
        <v>28</v>
      </c>
      <c r="K3733" t="s">
        <v>28</v>
      </c>
      <c r="L3733" t="s">
        <v>28</v>
      </c>
      <c r="M3733" t="s">
        <v>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33</v>
      </c>
      <c r="T3733">
        <v>0</v>
      </c>
    </row>
    <row r="3734" spans="1:23" x14ac:dyDescent="0.25">
      <c r="A3734" t="s">
        <v>665</v>
      </c>
      <c r="C3734" t="s">
        <v>26</v>
      </c>
      <c r="E3734">
        <v>30</v>
      </c>
      <c r="F3734">
        <v>60.312114999999999</v>
      </c>
      <c r="G3734">
        <v>0</v>
      </c>
      <c r="H3734">
        <v>0</v>
      </c>
      <c r="I3734" t="s">
        <v>34</v>
      </c>
      <c r="J3734" t="s">
        <v>28</v>
      </c>
      <c r="K3734" t="s">
        <v>28</v>
      </c>
      <c r="L3734" t="s">
        <v>28</v>
      </c>
      <c r="M3734" t="s">
        <v>28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33</v>
      </c>
      <c r="T3734">
        <v>0</v>
      </c>
      <c r="V3734">
        <v>62</v>
      </c>
      <c r="W3734">
        <v>181</v>
      </c>
    </row>
    <row r="3735" spans="1:23" x14ac:dyDescent="0.25">
      <c r="A3735" t="s">
        <v>665</v>
      </c>
      <c r="C3735" t="s">
        <v>26</v>
      </c>
      <c r="E3735">
        <v>30</v>
      </c>
      <c r="F3735">
        <v>60.312114999999999</v>
      </c>
      <c r="G3735">
        <v>0</v>
      </c>
      <c r="H3735">
        <v>0</v>
      </c>
      <c r="I3735" t="s">
        <v>34</v>
      </c>
      <c r="J3735" t="s">
        <v>28</v>
      </c>
      <c r="K3735" t="s">
        <v>28</v>
      </c>
      <c r="L3735" t="s">
        <v>28</v>
      </c>
      <c r="M3735" t="s">
        <v>28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</v>
      </c>
      <c r="T3735">
        <v>0</v>
      </c>
      <c r="V3735">
        <v>62</v>
      </c>
      <c r="W3735">
        <v>184</v>
      </c>
    </row>
    <row r="3736" spans="1:23" x14ac:dyDescent="0.25">
      <c r="A3736" t="s">
        <v>665</v>
      </c>
      <c r="C3736" t="s">
        <v>26</v>
      </c>
      <c r="E3736">
        <v>29</v>
      </c>
      <c r="F3736">
        <v>60.312114999999999</v>
      </c>
      <c r="G3736">
        <v>0</v>
      </c>
      <c r="H3736">
        <v>0</v>
      </c>
      <c r="I3736" t="s">
        <v>34</v>
      </c>
      <c r="J3736" t="s">
        <v>28</v>
      </c>
      <c r="K3736" t="s">
        <v>28</v>
      </c>
      <c r="L3736" t="s">
        <v>28</v>
      </c>
      <c r="M3736" t="s">
        <v>28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</v>
      </c>
      <c r="T3736">
        <v>0</v>
      </c>
      <c r="V3736">
        <v>62</v>
      </c>
      <c r="W3736">
        <v>180</v>
      </c>
    </row>
    <row r="3737" spans="1:23" x14ac:dyDescent="0.25">
      <c r="A3737" t="s">
        <v>1037</v>
      </c>
      <c r="C3737" t="s">
        <v>30</v>
      </c>
      <c r="E3737">
        <v>29</v>
      </c>
      <c r="F3737">
        <v>65.251199999999997</v>
      </c>
      <c r="G3737">
        <v>0</v>
      </c>
      <c r="H3737">
        <v>0</v>
      </c>
      <c r="I3737" t="s">
        <v>34</v>
      </c>
      <c r="J3737" t="s">
        <v>28</v>
      </c>
      <c r="K3737" t="s">
        <v>28</v>
      </c>
      <c r="L3737" t="s">
        <v>28</v>
      </c>
      <c r="M3737" t="s">
        <v>28</v>
      </c>
      <c r="N3737">
        <v>0</v>
      </c>
      <c r="O3737">
        <v>0.5</v>
      </c>
      <c r="P3737">
        <v>0</v>
      </c>
      <c r="Q3737">
        <v>0</v>
      </c>
      <c r="R3737">
        <v>0</v>
      </c>
      <c r="S3737">
        <v>23</v>
      </c>
      <c r="T3737">
        <v>0.5</v>
      </c>
    </row>
    <row r="3738" spans="1:23" x14ac:dyDescent="0.25">
      <c r="A3738" t="s">
        <v>1037</v>
      </c>
      <c r="C3738" t="s">
        <v>30</v>
      </c>
      <c r="E3738">
        <v>26</v>
      </c>
      <c r="F3738">
        <v>65.251199999999997</v>
      </c>
      <c r="G3738">
        <v>0</v>
      </c>
      <c r="H3738">
        <v>0</v>
      </c>
      <c r="I3738" t="s">
        <v>34</v>
      </c>
      <c r="J3738" t="s">
        <v>88</v>
      </c>
      <c r="K3738" t="s">
        <v>28</v>
      </c>
      <c r="L3738" t="s">
        <v>28</v>
      </c>
      <c r="M3738" t="s">
        <v>28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23</v>
      </c>
      <c r="T3738">
        <v>0</v>
      </c>
      <c r="V3738">
        <v>71</v>
      </c>
      <c r="W3738">
        <v>206</v>
      </c>
    </row>
    <row r="3739" spans="1:23" x14ac:dyDescent="0.25">
      <c r="A3739" t="s">
        <v>1037</v>
      </c>
      <c r="C3739" t="s">
        <v>30</v>
      </c>
      <c r="E3739">
        <v>29</v>
      </c>
      <c r="F3739">
        <v>65.251199999999997</v>
      </c>
      <c r="G3739">
        <v>0</v>
      </c>
      <c r="H3739">
        <v>0</v>
      </c>
      <c r="I3739" t="s">
        <v>34</v>
      </c>
      <c r="J3739" t="s">
        <v>28</v>
      </c>
      <c r="K3739" t="s">
        <v>28</v>
      </c>
      <c r="L3739" t="s">
        <v>28</v>
      </c>
      <c r="M3739" t="s">
        <v>28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23</v>
      </c>
      <c r="T3739">
        <v>0</v>
      </c>
      <c r="V3739">
        <v>71</v>
      </c>
      <c r="W3739">
        <v>207</v>
      </c>
    </row>
    <row r="3740" spans="1:23" x14ac:dyDescent="0.25">
      <c r="A3740" t="s">
        <v>733</v>
      </c>
      <c r="C3740" t="s">
        <v>30</v>
      </c>
      <c r="E3740">
        <v>30</v>
      </c>
      <c r="F3740">
        <v>66.825460000000007</v>
      </c>
      <c r="G3740">
        <v>0</v>
      </c>
      <c r="H3740">
        <v>0</v>
      </c>
      <c r="I3740" t="s">
        <v>34</v>
      </c>
      <c r="J3740" t="s">
        <v>35</v>
      </c>
      <c r="K3740" t="s">
        <v>28</v>
      </c>
      <c r="L3740" t="s">
        <v>28</v>
      </c>
      <c r="M3740" t="s">
        <v>28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</v>
      </c>
      <c r="T3740">
        <v>0</v>
      </c>
      <c r="V3740">
        <v>65</v>
      </c>
      <c r="W3740">
        <v>182</v>
      </c>
    </row>
    <row r="3741" spans="1:23" x14ac:dyDescent="0.25">
      <c r="A3741" t="s">
        <v>733</v>
      </c>
      <c r="C3741" t="s">
        <v>30</v>
      </c>
      <c r="E3741">
        <v>30</v>
      </c>
      <c r="F3741">
        <v>66.825460000000007</v>
      </c>
      <c r="G3741">
        <v>0</v>
      </c>
      <c r="H3741">
        <v>0</v>
      </c>
      <c r="I3741" t="s">
        <v>34</v>
      </c>
      <c r="J3741" t="s">
        <v>28</v>
      </c>
      <c r="K3741" t="s">
        <v>28</v>
      </c>
      <c r="L3741" t="s">
        <v>28</v>
      </c>
      <c r="M3741" t="s">
        <v>28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34</v>
      </c>
      <c r="T3741">
        <v>0</v>
      </c>
      <c r="V3741">
        <v>64</v>
      </c>
      <c r="W3741">
        <v>190</v>
      </c>
    </row>
    <row r="3742" spans="1:23" x14ac:dyDescent="0.25">
      <c r="A3742" t="s">
        <v>733</v>
      </c>
      <c r="C3742" t="s">
        <v>30</v>
      </c>
      <c r="E3742">
        <v>29</v>
      </c>
      <c r="F3742">
        <v>66.825460000000007</v>
      </c>
      <c r="G3742">
        <v>0</v>
      </c>
      <c r="H3742">
        <v>0</v>
      </c>
      <c r="I3742" t="s">
        <v>34</v>
      </c>
      <c r="J3742" t="s">
        <v>28</v>
      </c>
      <c r="K3742" t="s">
        <v>28</v>
      </c>
      <c r="L3742" t="s">
        <v>28</v>
      </c>
      <c r="M3742" t="s">
        <v>28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34</v>
      </c>
      <c r="T3742">
        <v>0</v>
      </c>
      <c r="V3742">
        <v>64</v>
      </c>
      <c r="W3742">
        <v>198</v>
      </c>
    </row>
    <row r="3743" spans="1:23" x14ac:dyDescent="0.25">
      <c r="A3743" t="s">
        <v>733</v>
      </c>
      <c r="C3743" t="s">
        <v>30</v>
      </c>
      <c r="E3743">
        <v>29</v>
      </c>
      <c r="F3743">
        <v>66.825460000000007</v>
      </c>
      <c r="G3743">
        <v>0</v>
      </c>
      <c r="H3743">
        <v>0</v>
      </c>
      <c r="I3743" t="s">
        <v>34</v>
      </c>
      <c r="J3743" t="s">
        <v>28</v>
      </c>
      <c r="K3743" t="s">
        <v>28</v>
      </c>
      <c r="L3743" t="s">
        <v>28</v>
      </c>
      <c r="M3743" t="s">
        <v>28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34</v>
      </c>
      <c r="T3743">
        <v>0</v>
      </c>
      <c r="V3743">
        <v>66</v>
      </c>
      <c r="W3743">
        <v>213</v>
      </c>
    </row>
    <row r="3744" spans="1:23" x14ac:dyDescent="0.25">
      <c r="A3744" t="s">
        <v>733</v>
      </c>
      <c r="C3744" t="s">
        <v>30</v>
      </c>
      <c r="E3744">
        <v>26</v>
      </c>
      <c r="F3744">
        <v>66.825460000000007</v>
      </c>
      <c r="G3744">
        <v>0</v>
      </c>
      <c r="H3744">
        <v>0</v>
      </c>
      <c r="I3744" t="s">
        <v>34</v>
      </c>
      <c r="J3744" t="s">
        <v>28</v>
      </c>
      <c r="K3744" t="s">
        <v>28</v>
      </c>
      <c r="L3744" t="s">
        <v>28</v>
      </c>
      <c r="M3744" t="s">
        <v>28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34</v>
      </c>
      <c r="T3744">
        <v>0</v>
      </c>
      <c r="V3744">
        <v>65</v>
      </c>
      <c r="W3744">
        <v>227</v>
      </c>
    </row>
    <row r="3745" spans="1:23" x14ac:dyDescent="0.25">
      <c r="A3745" t="s">
        <v>733</v>
      </c>
      <c r="C3745" t="s">
        <v>30</v>
      </c>
      <c r="E3745">
        <v>30</v>
      </c>
      <c r="F3745">
        <v>66.825460000000007</v>
      </c>
      <c r="G3745">
        <v>0</v>
      </c>
      <c r="H3745">
        <v>0</v>
      </c>
      <c r="I3745" t="s">
        <v>34</v>
      </c>
      <c r="J3745" t="s">
        <v>28</v>
      </c>
      <c r="K3745" t="s">
        <v>28</v>
      </c>
      <c r="L3745" t="s">
        <v>28</v>
      </c>
      <c r="M3745" t="s">
        <v>28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34</v>
      </c>
      <c r="T3745">
        <v>0</v>
      </c>
      <c r="V3745">
        <v>65</v>
      </c>
      <c r="W3745">
        <v>230</v>
      </c>
    </row>
    <row r="3746" spans="1:23" x14ac:dyDescent="0.25">
      <c r="A3746" t="s">
        <v>733</v>
      </c>
      <c r="C3746" t="s">
        <v>30</v>
      </c>
      <c r="E3746">
        <v>30</v>
      </c>
      <c r="F3746">
        <v>66.825460000000007</v>
      </c>
      <c r="G3746">
        <v>0</v>
      </c>
      <c r="H3746">
        <v>0</v>
      </c>
      <c r="I3746" t="s">
        <v>34</v>
      </c>
      <c r="J3746" t="s">
        <v>28</v>
      </c>
      <c r="K3746" t="s">
        <v>28</v>
      </c>
      <c r="L3746" t="s">
        <v>28</v>
      </c>
      <c r="M3746" t="s">
        <v>28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</v>
      </c>
      <c r="T3746">
        <v>0</v>
      </c>
      <c r="V3746">
        <v>65</v>
      </c>
      <c r="W3746">
        <v>223</v>
      </c>
    </row>
    <row r="3747" spans="1:23" x14ac:dyDescent="0.25">
      <c r="A3747" t="s">
        <v>803</v>
      </c>
      <c r="C3747" t="s">
        <v>30</v>
      </c>
      <c r="E3747">
        <v>28</v>
      </c>
      <c r="F3747">
        <v>77.122519999999994</v>
      </c>
      <c r="G3747">
        <v>0</v>
      </c>
      <c r="H3747">
        <v>0</v>
      </c>
      <c r="I3747" t="s">
        <v>34</v>
      </c>
      <c r="J3747" t="s">
        <v>28</v>
      </c>
      <c r="K3747" t="s">
        <v>28</v>
      </c>
      <c r="L3747" t="s">
        <v>28</v>
      </c>
      <c r="M3747" t="s">
        <v>28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22</v>
      </c>
      <c r="T3747">
        <v>0</v>
      </c>
      <c r="V3747">
        <v>65</v>
      </c>
      <c r="W3747">
        <v>181</v>
      </c>
    </row>
    <row r="3748" spans="1:23" x14ac:dyDescent="0.25">
      <c r="A3748" t="s">
        <v>803</v>
      </c>
      <c r="C3748" t="s">
        <v>30</v>
      </c>
      <c r="E3748">
        <v>29</v>
      </c>
      <c r="F3748">
        <v>77.122519999999994</v>
      </c>
      <c r="G3748">
        <v>0</v>
      </c>
      <c r="H3748">
        <v>0</v>
      </c>
      <c r="I3748" t="s">
        <v>34</v>
      </c>
      <c r="J3748" t="s">
        <v>28</v>
      </c>
      <c r="K3748" t="s">
        <v>28</v>
      </c>
      <c r="L3748" t="s">
        <v>28</v>
      </c>
      <c r="M3748" t="s">
        <v>28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22</v>
      </c>
      <c r="T3748">
        <v>0</v>
      </c>
      <c r="V3748">
        <v>65</v>
      </c>
      <c r="W3748">
        <v>183</v>
      </c>
    </row>
    <row r="3749" spans="1:23" x14ac:dyDescent="0.25">
      <c r="A3749" t="s">
        <v>803</v>
      </c>
      <c r="C3749" t="s">
        <v>30</v>
      </c>
      <c r="E3749">
        <v>29</v>
      </c>
      <c r="F3749">
        <v>77.122519999999994</v>
      </c>
      <c r="G3749">
        <v>0</v>
      </c>
      <c r="H3749">
        <v>0</v>
      </c>
      <c r="I3749" t="s">
        <v>34</v>
      </c>
      <c r="J3749" t="s">
        <v>28</v>
      </c>
      <c r="K3749" t="s">
        <v>28</v>
      </c>
      <c r="L3749" t="s">
        <v>28</v>
      </c>
      <c r="M3749" t="s">
        <v>28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22</v>
      </c>
      <c r="T3749">
        <v>0</v>
      </c>
      <c r="V3749">
        <v>65</v>
      </c>
      <c r="W3749">
        <v>175</v>
      </c>
    </row>
    <row r="3750" spans="1:23" x14ac:dyDescent="0.25">
      <c r="A3750" t="s">
        <v>107</v>
      </c>
      <c r="C3750" t="s">
        <v>30</v>
      </c>
      <c r="E3750">
        <v>29</v>
      </c>
      <c r="F3750">
        <v>63.069130000000001</v>
      </c>
      <c r="G3750">
        <v>0</v>
      </c>
      <c r="H3750">
        <v>0</v>
      </c>
      <c r="I3750" t="s">
        <v>34</v>
      </c>
      <c r="J3750" t="s">
        <v>28</v>
      </c>
      <c r="K3750" t="s">
        <v>28</v>
      </c>
      <c r="L3750" t="s">
        <v>28</v>
      </c>
      <c r="M3750" t="s">
        <v>28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33</v>
      </c>
      <c r="T3750">
        <v>0</v>
      </c>
      <c r="W3750">
        <v>209</v>
      </c>
    </row>
    <row r="3751" spans="1:23" x14ac:dyDescent="0.25">
      <c r="A3751" t="s">
        <v>107</v>
      </c>
      <c r="C3751" t="s">
        <v>30</v>
      </c>
      <c r="E3751">
        <v>29</v>
      </c>
      <c r="F3751">
        <v>63.069130000000001</v>
      </c>
      <c r="G3751">
        <v>0</v>
      </c>
      <c r="H3751">
        <v>0</v>
      </c>
      <c r="I3751" t="s">
        <v>34</v>
      </c>
      <c r="J3751" t="s">
        <v>28</v>
      </c>
      <c r="K3751" t="s">
        <v>28</v>
      </c>
      <c r="L3751" t="s">
        <v>28</v>
      </c>
      <c r="M3751" t="s">
        <v>28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33</v>
      </c>
      <c r="T3751">
        <v>0</v>
      </c>
      <c r="W3751">
        <v>202</v>
      </c>
    </row>
    <row r="3752" spans="1:23" x14ac:dyDescent="0.25">
      <c r="A3752" t="s">
        <v>107</v>
      </c>
      <c r="C3752" t="s">
        <v>30</v>
      </c>
      <c r="E3752">
        <v>29</v>
      </c>
      <c r="F3752">
        <v>63.069130000000001</v>
      </c>
      <c r="G3752">
        <v>0</v>
      </c>
      <c r="H3752">
        <v>0</v>
      </c>
      <c r="I3752" t="s">
        <v>34</v>
      </c>
      <c r="J3752" t="s">
        <v>28</v>
      </c>
      <c r="K3752" t="s">
        <v>28</v>
      </c>
      <c r="L3752" t="s">
        <v>28</v>
      </c>
      <c r="M3752" t="s">
        <v>28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33</v>
      </c>
      <c r="T3752">
        <v>0</v>
      </c>
      <c r="W3752">
        <v>210</v>
      </c>
    </row>
    <row r="3753" spans="1:23" x14ac:dyDescent="0.25">
      <c r="A3753" t="s">
        <v>107</v>
      </c>
      <c r="C3753" t="s">
        <v>30</v>
      </c>
      <c r="E3753">
        <v>30</v>
      </c>
      <c r="F3753">
        <v>63.069130000000001</v>
      </c>
      <c r="G3753">
        <v>0</v>
      </c>
      <c r="H3753">
        <v>0</v>
      </c>
      <c r="I3753" t="s">
        <v>34</v>
      </c>
      <c r="J3753" t="s">
        <v>28</v>
      </c>
      <c r="K3753" t="s">
        <v>28</v>
      </c>
      <c r="L3753" t="s">
        <v>28</v>
      </c>
      <c r="M3753" t="s">
        <v>28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33</v>
      </c>
      <c r="T3753">
        <v>0</v>
      </c>
      <c r="W3753">
        <v>205</v>
      </c>
    </row>
    <row r="3754" spans="1:23" x14ac:dyDescent="0.25">
      <c r="A3754" t="s">
        <v>107</v>
      </c>
      <c r="C3754" t="s">
        <v>30</v>
      </c>
      <c r="E3754">
        <v>28</v>
      </c>
      <c r="F3754">
        <v>63.069130000000001</v>
      </c>
      <c r="G3754">
        <v>0</v>
      </c>
      <c r="H3754">
        <v>0</v>
      </c>
      <c r="I3754" t="s">
        <v>34</v>
      </c>
      <c r="J3754" t="s">
        <v>28</v>
      </c>
      <c r="K3754" t="s">
        <v>28</v>
      </c>
      <c r="L3754" t="s">
        <v>28</v>
      </c>
      <c r="M3754" t="s">
        <v>28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33</v>
      </c>
      <c r="T3754">
        <v>0</v>
      </c>
      <c r="V3754">
        <v>71</v>
      </c>
      <c r="W3754">
        <v>196</v>
      </c>
    </row>
    <row r="3755" spans="1:23" x14ac:dyDescent="0.25">
      <c r="A3755" t="s">
        <v>107</v>
      </c>
      <c r="C3755" t="s">
        <v>30</v>
      </c>
      <c r="E3755">
        <v>29</v>
      </c>
      <c r="F3755">
        <v>63.069130000000001</v>
      </c>
      <c r="G3755">
        <v>0</v>
      </c>
      <c r="H3755">
        <v>0</v>
      </c>
      <c r="I3755" t="s">
        <v>34</v>
      </c>
      <c r="J3755" t="s">
        <v>28</v>
      </c>
      <c r="K3755" t="s">
        <v>28</v>
      </c>
      <c r="L3755" t="s">
        <v>28</v>
      </c>
      <c r="M3755" t="s">
        <v>28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33</v>
      </c>
      <c r="T3755">
        <v>0</v>
      </c>
      <c r="V3755">
        <v>72</v>
      </c>
      <c r="W3755">
        <v>202</v>
      </c>
    </row>
    <row r="3756" spans="1:23" x14ac:dyDescent="0.25">
      <c r="A3756" t="s">
        <v>107</v>
      </c>
      <c r="C3756" t="s">
        <v>30</v>
      </c>
      <c r="E3756">
        <v>29</v>
      </c>
      <c r="F3756">
        <v>63.069130000000001</v>
      </c>
      <c r="G3756">
        <v>0</v>
      </c>
      <c r="H3756">
        <v>0</v>
      </c>
      <c r="I3756" t="s">
        <v>34</v>
      </c>
      <c r="J3756" t="s">
        <v>41</v>
      </c>
      <c r="K3756" t="s">
        <v>28</v>
      </c>
      <c r="L3756" t="s">
        <v>28</v>
      </c>
      <c r="M3756" t="s">
        <v>28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33</v>
      </c>
      <c r="T3756">
        <v>0</v>
      </c>
      <c r="V3756">
        <v>71</v>
      </c>
      <c r="W3756">
        <v>197</v>
      </c>
    </row>
    <row r="3757" spans="1:23" x14ac:dyDescent="0.25">
      <c r="A3757" t="s">
        <v>107</v>
      </c>
      <c r="C3757" t="s">
        <v>30</v>
      </c>
      <c r="E3757">
        <v>27</v>
      </c>
      <c r="F3757">
        <v>63.069130000000001</v>
      </c>
      <c r="G3757">
        <v>0</v>
      </c>
      <c r="H3757">
        <v>0</v>
      </c>
      <c r="I3757" t="s">
        <v>34</v>
      </c>
      <c r="J3757" t="s">
        <v>28</v>
      </c>
      <c r="K3757" t="s">
        <v>28</v>
      </c>
      <c r="L3757" t="s">
        <v>28</v>
      </c>
      <c r="M3757" t="s">
        <v>28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33</v>
      </c>
      <c r="T3757">
        <v>0</v>
      </c>
      <c r="V3757">
        <v>71</v>
      </c>
      <c r="W3757">
        <v>200</v>
      </c>
    </row>
    <row r="3758" spans="1:23" x14ac:dyDescent="0.25">
      <c r="A3758" t="s">
        <v>107</v>
      </c>
      <c r="C3758" t="s">
        <v>30</v>
      </c>
      <c r="E3758">
        <v>29</v>
      </c>
      <c r="F3758">
        <v>63.069130000000001</v>
      </c>
      <c r="G3758">
        <v>0</v>
      </c>
      <c r="H3758">
        <v>0</v>
      </c>
      <c r="I3758" t="s">
        <v>34</v>
      </c>
      <c r="J3758" t="s">
        <v>28</v>
      </c>
      <c r="K3758" t="s">
        <v>28</v>
      </c>
      <c r="L3758" t="s">
        <v>28</v>
      </c>
      <c r="M3758" t="s">
        <v>28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33</v>
      </c>
      <c r="T3758">
        <v>0</v>
      </c>
      <c r="V3758">
        <v>72</v>
      </c>
      <c r="W3758">
        <v>196</v>
      </c>
    </row>
    <row r="3759" spans="1:23" x14ac:dyDescent="0.25">
      <c r="A3759" t="s">
        <v>107</v>
      </c>
      <c r="C3759" t="s">
        <v>30</v>
      </c>
      <c r="E3759">
        <v>28</v>
      </c>
      <c r="F3759">
        <v>63.069130000000001</v>
      </c>
      <c r="G3759">
        <v>0</v>
      </c>
      <c r="H3759">
        <v>0</v>
      </c>
      <c r="I3759" t="s">
        <v>34</v>
      </c>
      <c r="J3759" t="s">
        <v>28</v>
      </c>
      <c r="K3759" t="s">
        <v>28</v>
      </c>
      <c r="L3759" t="s">
        <v>28</v>
      </c>
      <c r="M3759" t="s">
        <v>28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33</v>
      </c>
      <c r="T3759">
        <v>0</v>
      </c>
      <c r="V3759">
        <v>72</v>
      </c>
      <c r="W3759">
        <v>192</v>
      </c>
    </row>
    <row r="3760" spans="1:23" x14ac:dyDescent="0.25">
      <c r="A3760" t="s">
        <v>107</v>
      </c>
      <c r="C3760" t="s">
        <v>30</v>
      </c>
      <c r="E3760">
        <v>27</v>
      </c>
      <c r="F3760">
        <v>63.069130000000001</v>
      </c>
      <c r="G3760">
        <v>0</v>
      </c>
      <c r="H3760">
        <v>0</v>
      </c>
      <c r="I3760" t="s">
        <v>34</v>
      </c>
      <c r="J3760" t="s">
        <v>35</v>
      </c>
      <c r="K3760" t="s">
        <v>28</v>
      </c>
      <c r="L3760" t="s">
        <v>28</v>
      </c>
      <c r="M3760" t="s">
        <v>28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</v>
      </c>
      <c r="T3760">
        <v>0</v>
      </c>
      <c r="V3760">
        <v>71</v>
      </c>
      <c r="W3760">
        <v>188</v>
      </c>
    </row>
    <row r="3761" spans="1:23" x14ac:dyDescent="0.25">
      <c r="A3761" t="s">
        <v>107</v>
      </c>
      <c r="C3761" t="s">
        <v>30</v>
      </c>
      <c r="E3761">
        <v>30</v>
      </c>
      <c r="F3761">
        <v>63.069130000000001</v>
      </c>
      <c r="G3761">
        <v>0</v>
      </c>
      <c r="H3761">
        <v>0</v>
      </c>
      <c r="I3761" t="s">
        <v>34</v>
      </c>
      <c r="J3761" t="s">
        <v>35</v>
      </c>
      <c r="K3761" t="s">
        <v>28</v>
      </c>
      <c r="L3761" t="s">
        <v>28</v>
      </c>
      <c r="M3761" t="s">
        <v>28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33</v>
      </c>
      <c r="T3761">
        <v>0</v>
      </c>
      <c r="V3761">
        <v>72</v>
      </c>
      <c r="W3761">
        <v>197</v>
      </c>
    </row>
    <row r="3762" spans="1:23" x14ac:dyDescent="0.25">
      <c r="A3762" t="s">
        <v>384</v>
      </c>
      <c r="C3762" t="s">
        <v>26</v>
      </c>
      <c r="E3762">
        <v>29</v>
      </c>
      <c r="F3762">
        <v>56.298428000000001</v>
      </c>
      <c r="G3762">
        <v>0</v>
      </c>
      <c r="H3762">
        <v>0</v>
      </c>
      <c r="I3762" t="s">
        <v>34</v>
      </c>
      <c r="J3762" t="s">
        <v>41</v>
      </c>
      <c r="K3762" t="s">
        <v>28</v>
      </c>
      <c r="L3762" t="s">
        <v>28</v>
      </c>
      <c r="M3762" t="s">
        <v>28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33</v>
      </c>
      <c r="T3762">
        <v>0</v>
      </c>
      <c r="V3762">
        <v>64</v>
      </c>
      <c r="W3762">
        <v>162</v>
      </c>
    </row>
    <row r="3763" spans="1:23" x14ac:dyDescent="0.25">
      <c r="A3763" t="s">
        <v>384</v>
      </c>
      <c r="C3763" t="s">
        <v>26</v>
      </c>
      <c r="E3763">
        <v>30</v>
      </c>
      <c r="F3763">
        <v>56.298428000000001</v>
      </c>
      <c r="G3763">
        <v>0</v>
      </c>
      <c r="H3763">
        <v>0</v>
      </c>
      <c r="I3763" t="s">
        <v>34</v>
      </c>
      <c r="J3763" t="s">
        <v>28</v>
      </c>
      <c r="K3763" t="s">
        <v>28</v>
      </c>
      <c r="L3763" t="s">
        <v>28</v>
      </c>
      <c r="M3763" t="s">
        <v>28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</v>
      </c>
      <c r="T3763">
        <v>0</v>
      </c>
    </row>
    <row r="3764" spans="1:23" x14ac:dyDescent="0.25">
      <c r="A3764" t="s">
        <v>105</v>
      </c>
      <c r="C3764" t="s">
        <v>26</v>
      </c>
      <c r="E3764">
        <v>27</v>
      </c>
      <c r="F3764">
        <v>71.934290000000004</v>
      </c>
      <c r="G3764">
        <v>0</v>
      </c>
      <c r="H3764">
        <v>0</v>
      </c>
      <c r="I3764" t="s">
        <v>34</v>
      </c>
      <c r="J3764" t="s">
        <v>28</v>
      </c>
      <c r="K3764" t="s">
        <v>28</v>
      </c>
      <c r="L3764" t="s">
        <v>28</v>
      </c>
      <c r="M3764" t="s">
        <v>28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23</v>
      </c>
      <c r="T3764">
        <v>0</v>
      </c>
      <c r="V3764">
        <v>65</v>
      </c>
      <c r="W3764">
        <v>146</v>
      </c>
    </row>
    <row r="3765" spans="1:23" x14ac:dyDescent="0.25">
      <c r="A3765" t="s">
        <v>105</v>
      </c>
      <c r="C3765" t="s">
        <v>26</v>
      </c>
      <c r="E3765">
        <v>27</v>
      </c>
      <c r="F3765">
        <v>71.934290000000004</v>
      </c>
      <c r="G3765">
        <v>0</v>
      </c>
      <c r="H3765">
        <v>0</v>
      </c>
      <c r="I3765" t="s">
        <v>34</v>
      </c>
      <c r="J3765" t="s">
        <v>28</v>
      </c>
      <c r="K3765" t="s">
        <v>28</v>
      </c>
      <c r="L3765" t="s">
        <v>28</v>
      </c>
      <c r="M3765" t="s">
        <v>28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23</v>
      </c>
      <c r="T3765">
        <v>0</v>
      </c>
      <c r="V3765">
        <v>64</v>
      </c>
      <c r="W3765">
        <v>151</v>
      </c>
    </row>
    <row r="3766" spans="1:23" x14ac:dyDescent="0.25">
      <c r="A3766" t="s">
        <v>105</v>
      </c>
      <c r="C3766" t="s">
        <v>26</v>
      </c>
      <c r="E3766">
        <v>27</v>
      </c>
      <c r="F3766">
        <v>71.934290000000004</v>
      </c>
      <c r="G3766">
        <v>0</v>
      </c>
      <c r="H3766">
        <v>0</v>
      </c>
      <c r="I3766" t="s">
        <v>34</v>
      </c>
      <c r="J3766" t="s">
        <v>28</v>
      </c>
      <c r="K3766" t="s">
        <v>28</v>
      </c>
      <c r="L3766" t="s">
        <v>28</v>
      </c>
      <c r="M3766" t="s">
        <v>28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23</v>
      </c>
      <c r="T3766">
        <v>0</v>
      </c>
      <c r="V3766">
        <v>64</v>
      </c>
      <c r="W3766">
        <v>150</v>
      </c>
    </row>
    <row r="3767" spans="1:23" x14ac:dyDescent="0.25">
      <c r="A3767" t="s">
        <v>105</v>
      </c>
      <c r="C3767" t="s">
        <v>26</v>
      </c>
      <c r="E3767">
        <v>28</v>
      </c>
      <c r="F3767">
        <v>71.934290000000004</v>
      </c>
      <c r="G3767">
        <v>0</v>
      </c>
      <c r="H3767">
        <v>0</v>
      </c>
      <c r="I3767" t="s">
        <v>34</v>
      </c>
      <c r="J3767" t="s">
        <v>28</v>
      </c>
      <c r="K3767" t="s">
        <v>28</v>
      </c>
      <c r="L3767" t="s">
        <v>28</v>
      </c>
      <c r="M3767" t="s">
        <v>28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23</v>
      </c>
      <c r="T3767">
        <v>0</v>
      </c>
      <c r="V3767">
        <v>64</v>
      </c>
      <c r="W3767">
        <v>142</v>
      </c>
    </row>
    <row r="3768" spans="1:23" x14ac:dyDescent="0.25">
      <c r="A3768" t="s">
        <v>105</v>
      </c>
      <c r="C3768" t="s">
        <v>26</v>
      </c>
      <c r="E3768">
        <v>29</v>
      </c>
      <c r="F3768">
        <v>71.934290000000004</v>
      </c>
      <c r="G3768">
        <v>0</v>
      </c>
      <c r="H3768">
        <v>0</v>
      </c>
      <c r="I3768" t="s">
        <v>34</v>
      </c>
      <c r="J3768" t="s">
        <v>28</v>
      </c>
      <c r="K3768" t="s">
        <v>28</v>
      </c>
      <c r="L3768" t="s">
        <v>28</v>
      </c>
      <c r="M3768" t="s">
        <v>28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23</v>
      </c>
      <c r="T3768">
        <v>0</v>
      </c>
      <c r="V3768">
        <v>64</v>
      </c>
      <c r="W3768">
        <v>148</v>
      </c>
    </row>
    <row r="3769" spans="1:23" x14ac:dyDescent="0.25">
      <c r="A3769" t="s">
        <v>105</v>
      </c>
      <c r="C3769" t="s">
        <v>26</v>
      </c>
      <c r="E3769">
        <v>30</v>
      </c>
      <c r="F3769">
        <v>71.934290000000004</v>
      </c>
      <c r="G3769">
        <v>0</v>
      </c>
      <c r="H3769">
        <v>0</v>
      </c>
      <c r="I3769" t="s">
        <v>34</v>
      </c>
      <c r="J3769" t="s">
        <v>96</v>
      </c>
      <c r="K3769" t="s">
        <v>28</v>
      </c>
      <c r="L3769" t="s">
        <v>28</v>
      </c>
      <c r="M3769" t="s">
        <v>28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23</v>
      </c>
      <c r="T3769">
        <v>0</v>
      </c>
      <c r="V3769">
        <v>64</v>
      </c>
      <c r="W3769">
        <v>146</v>
      </c>
    </row>
    <row r="3770" spans="1:23" x14ac:dyDescent="0.25">
      <c r="A3770" t="s">
        <v>105</v>
      </c>
      <c r="C3770" t="s">
        <v>26</v>
      </c>
      <c r="E3770">
        <v>28</v>
      </c>
      <c r="F3770">
        <v>71.934290000000004</v>
      </c>
      <c r="G3770">
        <v>0</v>
      </c>
      <c r="H3770">
        <v>0</v>
      </c>
      <c r="I3770" t="s">
        <v>34</v>
      </c>
      <c r="J3770" t="s">
        <v>36</v>
      </c>
      <c r="K3770" t="s">
        <v>28</v>
      </c>
      <c r="L3770" t="s">
        <v>28</v>
      </c>
      <c r="M3770" t="s">
        <v>28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23</v>
      </c>
      <c r="T3770">
        <v>0</v>
      </c>
      <c r="V3770">
        <v>62</v>
      </c>
      <c r="W3770">
        <v>142</v>
      </c>
    </row>
    <row r="3771" spans="1:23" x14ac:dyDescent="0.25">
      <c r="A3771" t="s">
        <v>105</v>
      </c>
      <c r="C3771" t="s">
        <v>26</v>
      </c>
      <c r="E3771">
        <v>30</v>
      </c>
      <c r="F3771">
        <v>71.934290000000004</v>
      </c>
      <c r="G3771">
        <v>0</v>
      </c>
      <c r="H3771">
        <v>0</v>
      </c>
      <c r="I3771" t="s">
        <v>34</v>
      </c>
      <c r="J3771" t="s">
        <v>28</v>
      </c>
      <c r="K3771" t="s">
        <v>28</v>
      </c>
      <c r="L3771" t="s">
        <v>28</v>
      </c>
      <c r="M3771" t="s">
        <v>28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23</v>
      </c>
      <c r="T3771">
        <v>0</v>
      </c>
      <c r="V3771">
        <v>64</v>
      </c>
      <c r="W3771">
        <v>138</v>
      </c>
    </row>
    <row r="3772" spans="1:23" x14ac:dyDescent="0.25">
      <c r="A3772" t="s">
        <v>105</v>
      </c>
      <c r="C3772" t="s">
        <v>26</v>
      </c>
      <c r="E3772">
        <v>28</v>
      </c>
      <c r="F3772">
        <v>71.934290000000004</v>
      </c>
      <c r="G3772">
        <v>0</v>
      </c>
      <c r="H3772">
        <v>0</v>
      </c>
      <c r="I3772" t="s">
        <v>34</v>
      </c>
      <c r="J3772" t="s">
        <v>28</v>
      </c>
      <c r="K3772" t="s">
        <v>28</v>
      </c>
      <c r="L3772" t="s">
        <v>28</v>
      </c>
      <c r="M3772" t="s">
        <v>28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23</v>
      </c>
      <c r="T3772">
        <v>0</v>
      </c>
      <c r="V3772">
        <v>64</v>
      </c>
      <c r="W3772">
        <v>131</v>
      </c>
    </row>
    <row r="3773" spans="1:23" x14ac:dyDescent="0.25">
      <c r="A3773" t="s">
        <v>473</v>
      </c>
      <c r="C3773" t="s">
        <v>26</v>
      </c>
      <c r="E3773">
        <v>23</v>
      </c>
      <c r="F3773">
        <v>69.388090000000005</v>
      </c>
      <c r="G3773">
        <v>0.5</v>
      </c>
      <c r="H3773">
        <v>0.5</v>
      </c>
      <c r="I3773" t="s">
        <v>44</v>
      </c>
      <c r="J3773" t="s">
        <v>28</v>
      </c>
      <c r="K3773" t="s">
        <v>28</v>
      </c>
      <c r="L3773" t="s">
        <v>28</v>
      </c>
      <c r="M3773" t="s">
        <v>28</v>
      </c>
      <c r="N3773">
        <v>0.5</v>
      </c>
      <c r="O3773">
        <v>0.5</v>
      </c>
      <c r="P3773">
        <v>1</v>
      </c>
      <c r="Q3773">
        <v>1</v>
      </c>
      <c r="R3773">
        <v>0</v>
      </c>
      <c r="S3773">
        <v>44</v>
      </c>
      <c r="T3773">
        <v>3.5</v>
      </c>
      <c r="V3773">
        <v>68</v>
      </c>
      <c r="W3773">
        <v>143</v>
      </c>
    </row>
    <row r="3774" spans="1:23" x14ac:dyDescent="0.25">
      <c r="A3774" t="s">
        <v>473</v>
      </c>
      <c r="C3774" t="s">
        <v>26</v>
      </c>
      <c r="E3774">
        <v>18</v>
      </c>
      <c r="F3774">
        <v>69.388090000000005</v>
      </c>
      <c r="G3774">
        <v>1</v>
      </c>
      <c r="H3774">
        <v>0.5</v>
      </c>
      <c r="I3774" t="s">
        <v>27</v>
      </c>
      <c r="J3774" t="s">
        <v>35</v>
      </c>
      <c r="K3774" t="s">
        <v>28</v>
      </c>
      <c r="L3774" t="s">
        <v>28</v>
      </c>
      <c r="M3774" t="s">
        <v>28</v>
      </c>
      <c r="N3774">
        <v>1</v>
      </c>
      <c r="O3774">
        <v>0.5</v>
      </c>
      <c r="P3774">
        <v>1</v>
      </c>
      <c r="Q3774">
        <v>1</v>
      </c>
      <c r="R3774">
        <v>0</v>
      </c>
      <c r="S3774">
        <v>44</v>
      </c>
      <c r="T3774">
        <v>4</v>
      </c>
      <c r="V3774">
        <v>67</v>
      </c>
      <c r="W3774">
        <v>147</v>
      </c>
    </row>
    <row r="3775" spans="1:23" x14ac:dyDescent="0.25">
      <c r="A3775" t="s">
        <v>473</v>
      </c>
      <c r="C3775" t="s">
        <v>26</v>
      </c>
      <c r="E3775">
        <v>20</v>
      </c>
      <c r="F3775">
        <v>69.388090000000005</v>
      </c>
      <c r="G3775">
        <v>2</v>
      </c>
      <c r="H3775">
        <v>2</v>
      </c>
      <c r="I3775" t="s">
        <v>27</v>
      </c>
      <c r="J3775" t="s">
        <v>116</v>
      </c>
      <c r="K3775" t="s">
        <v>28</v>
      </c>
      <c r="L3775" t="s">
        <v>28</v>
      </c>
      <c r="M3775" t="s">
        <v>28</v>
      </c>
      <c r="N3775">
        <v>1</v>
      </c>
      <c r="O3775">
        <v>2</v>
      </c>
      <c r="P3775">
        <v>2</v>
      </c>
      <c r="Q3775">
        <v>2</v>
      </c>
      <c r="R3775">
        <v>0</v>
      </c>
      <c r="S3775">
        <v>44</v>
      </c>
      <c r="T3775">
        <v>9</v>
      </c>
      <c r="V3775">
        <v>67</v>
      </c>
      <c r="W3775">
        <v>146</v>
      </c>
    </row>
    <row r="3776" spans="1:23" x14ac:dyDescent="0.25">
      <c r="A3776" t="s">
        <v>709</v>
      </c>
      <c r="C3776" t="s">
        <v>26</v>
      </c>
      <c r="E3776">
        <v>29</v>
      </c>
      <c r="F3776">
        <v>61.478439999999999</v>
      </c>
      <c r="G3776">
        <v>0.5</v>
      </c>
      <c r="H3776">
        <v>0</v>
      </c>
      <c r="I3776" t="s">
        <v>75</v>
      </c>
      <c r="J3776" t="s">
        <v>28</v>
      </c>
      <c r="K3776" t="s">
        <v>28</v>
      </c>
      <c r="L3776" t="s">
        <v>28</v>
      </c>
      <c r="M3776" t="s">
        <v>28</v>
      </c>
      <c r="N3776">
        <v>0</v>
      </c>
      <c r="O3776">
        <v>0</v>
      </c>
      <c r="P3776">
        <v>0.5</v>
      </c>
      <c r="Q3776">
        <v>0</v>
      </c>
      <c r="R3776">
        <v>0</v>
      </c>
      <c r="S3776">
        <v>23</v>
      </c>
      <c r="T3776">
        <v>0.5</v>
      </c>
      <c r="W3776">
        <v>201</v>
      </c>
    </row>
    <row r="3777" spans="1:23" x14ac:dyDescent="0.25">
      <c r="A3777" t="s">
        <v>709</v>
      </c>
      <c r="C3777" t="s">
        <v>26</v>
      </c>
      <c r="E3777">
        <v>30</v>
      </c>
      <c r="F3777">
        <v>61.478439999999999</v>
      </c>
      <c r="G3777">
        <v>0</v>
      </c>
      <c r="H3777">
        <v>0</v>
      </c>
      <c r="I3777" t="s">
        <v>34</v>
      </c>
      <c r="J3777" t="s">
        <v>41</v>
      </c>
      <c r="K3777" t="s">
        <v>28</v>
      </c>
      <c r="L3777" t="s">
        <v>28</v>
      </c>
      <c r="M3777" t="s">
        <v>28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23</v>
      </c>
      <c r="T3777">
        <v>0</v>
      </c>
      <c r="W3777">
        <v>178</v>
      </c>
    </row>
    <row r="3778" spans="1:23" x14ac:dyDescent="0.25">
      <c r="A3778" t="s">
        <v>709</v>
      </c>
      <c r="C3778" t="s">
        <v>26</v>
      </c>
      <c r="E3778">
        <v>30</v>
      </c>
      <c r="F3778">
        <v>61.478439999999999</v>
      </c>
      <c r="G3778">
        <v>0</v>
      </c>
      <c r="H3778">
        <v>0</v>
      </c>
      <c r="I3778" t="s">
        <v>34</v>
      </c>
      <c r="J3778" t="s">
        <v>28</v>
      </c>
      <c r="K3778" t="s">
        <v>28</v>
      </c>
      <c r="L3778" t="s">
        <v>28</v>
      </c>
      <c r="M3778" t="s">
        <v>28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23</v>
      </c>
      <c r="T3778">
        <v>0</v>
      </c>
      <c r="W3778">
        <v>187</v>
      </c>
    </row>
    <row r="3779" spans="1:23" x14ac:dyDescent="0.25">
      <c r="A3779" t="s">
        <v>709</v>
      </c>
      <c r="C3779" t="s">
        <v>26</v>
      </c>
      <c r="E3779">
        <v>29</v>
      </c>
      <c r="F3779">
        <v>61.478439999999999</v>
      </c>
      <c r="G3779">
        <v>0</v>
      </c>
      <c r="H3779">
        <v>0</v>
      </c>
      <c r="I3779" t="s">
        <v>34</v>
      </c>
      <c r="J3779" t="s">
        <v>41</v>
      </c>
      <c r="K3779" t="s">
        <v>28</v>
      </c>
      <c r="L3779" t="s">
        <v>28</v>
      </c>
      <c r="M3779" t="s">
        <v>28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23</v>
      </c>
      <c r="T3779">
        <v>0</v>
      </c>
      <c r="V3779">
        <v>66</v>
      </c>
      <c r="W3779">
        <v>191</v>
      </c>
    </row>
    <row r="3780" spans="1:23" x14ac:dyDescent="0.25">
      <c r="A3780" t="s">
        <v>709</v>
      </c>
      <c r="C3780" t="s">
        <v>26</v>
      </c>
      <c r="E3780">
        <v>30</v>
      </c>
      <c r="F3780">
        <v>61.478439999999999</v>
      </c>
      <c r="G3780">
        <v>0</v>
      </c>
      <c r="H3780">
        <v>0</v>
      </c>
      <c r="I3780" t="s">
        <v>34</v>
      </c>
      <c r="J3780" t="s">
        <v>28</v>
      </c>
      <c r="K3780" t="s">
        <v>28</v>
      </c>
      <c r="L3780" t="s">
        <v>28</v>
      </c>
      <c r="M3780" t="s">
        <v>28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23</v>
      </c>
      <c r="T3780">
        <v>0</v>
      </c>
      <c r="V3780">
        <v>66</v>
      </c>
      <c r="W3780">
        <v>186</v>
      </c>
    </row>
    <row r="3781" spans="1:23" x14ac:dyDescent="0.25">
      <c r="A3781" t="s">
        <v>709</v>
      </c>
      <c r="C3781" t="s">
        <v>26</v>
      </c>
      <c r="E3781">
        <v>27</v>
      </c>
      <c r="F3781">
        <v>61.478439999999999</v>
      </c>
      <c r="G3781">
        <v>0.5</v>
      </c>
      <c r="H3781">
        <v>0</v>
      </c>
      <c r="I3781" t="s">
        <v>52</v>
      </c>
      <c r="J3781" t="s">
        <v>41</v>
      </c>
      <c r="K3781" t="s">
        <v>28</v>
      </c>
      <c r="L3781" t="s">
        <v>28</v>
      </c>
      <c r="M3781" t="s">
        <v>28</v>
      </c>
      <c r="N3781">
        <v>0</v>
      </c>
      <c r="O3781">
        <v>0</v>
      </c>
      <c r="P3781">
        <v>0.5</v>
      </c>
      <c r="Q3781">
        <v>0</v>
      </c>
      <c r="R3781">
        <v>0</v>
      </c>
      <c r="S3781">
        <v>23</v>
      </c>
      <c r="T3781">
        <v>0.5</v>
      </c>
      <c r="V3781">
        <v>66</v>
      </c>
      <c r="W3781">
        <v>181</v>
      </c>
    </row>
    <row r="3782" spans="1:23" x14ac:dyDescent="0.25">
      <c r="A3782" t="s">
        <v>709</v>
      </c>
      <c r="C3782" t="s">
        <v>26</v>
      </c>
      <c r="E3782">
        <v>28</v>
      </c>
      <c r="F3782">
        <v>61.478439999999999</v>
      </c>
      <c r="G3782">
        <v>0</v>
      </c>
      <c r="H3782">
        <v>0</v>
      </c>
      <c r="I3782" t="s">
        <v>34</v>
      </c>
      <c r="J3782" t="s">
        <v>41</v>
      </c>
      <c r="K3782" t="s">
        <v>42</v>
      </c>
      <c r="L3782" t="s">
        <v>28</v>
      </c>
      <c r="M3782" t="s">
        <v>28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23</v>
      </c>
      <c r="T3782">
        <v>0</v>
      </c>
      <c r="V3782">
        <v>65</v>
      </c>
      <c r="W3782">
        <v>198</v>
      </c>
    </row>
    <row r="3783" spans="1:23" x14ac:dyDescent="0.25">
      <c r="A3783" t="s">
        <v>709</v>
      </c>
      <c r="C3783" t="s">
        <v>26</v>
      </c>
      <c r="E3783">
        <v>28</v>
      </c>
      <c r="F3783">
        <v>61.478439999999999</v>
      </c>
      <c r="G3783">
        <v>0</v>
      </c>
      <c r="H3783">
        <v>0</v>
      </c>
      <c r="I3783" t="s">
        <v>34</v>
      </c>
      <c r="J3783" t="s">
        <v>28</v>
      </c>
      <c r="K3783" t="s">
        <v>28</v>
      </c>
      <c r="L3783" t="s">
        <v>28</v>
      </c>
      <c r="M3783" t="s">
        <v>28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23</v>
      </c>
      <c r="T3783">
        <v>0</v>
      </c>
      <c r="V3783">
        <v>64</v>
      </c>
      <c r="W3783">
        <v>194</v>
      </c>
    </row>
    <row r="3784" spans="1:23" x14ac:dyDescent="0.25">
      <c r="A3784" t="s">
        <v>709</v>
      </c>
      <c r="C3784" t="s">
        <v>26</v>
      </c>
      <c r="E3784">
        <v>28</v>
      </c>
      <c r="F3784">
        <v>61.478439999999999</v>
      </c>
      <c r="G3784">
        <v>0</v>
      </c>
      <c r="H3784">
        <v>0</v>
      </c>
      <c r="I3784" t="s">
        <v>34</v>
      </c>
      <c r="J3784" t="s">
        <v>41</v>
      </c>
      <c r="K3784" t="s">
        <v>28</v>
      </c>
      <c r="L3784" t="s">
        <v>28</v>
      </c>
      <c r="M3784" t="s">
        <v>28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23</v>
      </c>
      <c r="T3784">
        <v>0</v>
      </c>
      <c r="V3784">
        <v>65</v>
      </c>
      <c r="W3784">
        <v>171</v>
      </c>
    </row>
    <row r="3785" spans="1:23" x14ac:dyDescent="0.25">
      <c r="A3785" t="s">
        <v>709</v>
      </c>
      <c r="C3785" t="s">
        <v>26</v>
      </c>
      <c r="E3785">
        <v>29</v>
      </c>
      <c r="F3785">
        <v>61.478439999999999</v>
      </c>
      <c r="G3785">
        <v>0</v>
      </c>
      <c r="H3785">
        <v>0</v>
      </c>
      <c r="I3785" t="s">
        <v>34</v>
      </c>
      <c r="J3785" t="s">
        <v>41</v>
      </c>
      <c r="K3785" t="s">
        <v>28</v>
      </c>
      <c r="L3785" t="s">
        <v>28</v>
      </c>
      <c r="M3785" t="s">
        <v>28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23</v>
      </c>
      <c r="T3785">
        <v>0</v>
      </c>
      <c r="W3785">
        <v>178</v>
      </c>
    </row>
    <row r="3786" spans="1:23" x14ac:dyDescent="0.25">
      <c r="A3786" t="s">
        <v>709</v>
      </c>
      <c r="C3786" t="s">
        <v>26</v>
      </c>
      <c r="E3786">
        <v>30</v>
      </c>
      <c r="F3786">
        <v>61.478439999999999</v>
      </c>
      <c r="G3786">
        <v>0</v>
      </c>
      <c r="H3786">
        <v>0</v>
      </c>
      <c r="I3786" t="s">
        <v>34</v>
      </c>
      <c r="J3786" t="s">
        <v>35</v>
      </c>
      <c r="K3786" t="s">
        <v>28</v>
      </c>
      <c r="L3786" t="s">
        <v>28</v>
      </c>
      <c r="M3786" t="s">
        <v>28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23</v>
      </c>
      <c r="T3786">
        <v>0</v>
      </c>
      <c r="V3786">
        <v>65</v>
      </c>
      <c r="W3786">
        <v>155</v>
      </c>
    </row>
    <row r="3787" spans="1:23" x14ac:dyDescent="0.25">
      <c r="A3787" t="s">
        <v>709</v>
      </c>
      <c r="C3787" t="s">
        <v>26</v>
      </c>
      <c r="E3787">
        <v>29</v>
      </c>
      <c r="F3787">
        <v>61.478439999999999</v>
      </c>
      <c r="G3787">
        <v>0</v>
      </c>
      <c r="H3787">
        <v>0</v>
      </c>
      <c r="I3787" t="s">
        <v>34</v>
      </c>
      <c r="J3787" t="s">
        <v>41</v>
      </c>
      <c r="K3787" t="s">
        <v>116</v>
      </c>
      <c r="L3787" t="s">
        <v>28</v>
      </c>
      <c r="M3787" t="s">
        <v>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23</v>
      </c>
      <c r="T3787">
        <v>0</v>
      </c>
      <c r="V3787">
        <v>64</v>
      </c>
      <c r="W3787">
        <v>171</v>
      </c>
    </row>
    <row r="3788" spans="1:23" x14ac:dyDescent="0.25">
      <c r="A3788" t="s">
        <v>276</v>
      </c>
      <c r="C3788" t="s">
        <v>26</v>
      </c>
      <c r="E3788">
        <v>24</v>
      </c>
      <c r="F3788">
        <v>66.266940000000005</v>
      </c>
      <c r="G3788">
        <v>0.5</v>
      </c>
      <c r="H3788">
        <v>0</v>
      </c>
      <c r="I3788" t="s">
        <v>27</v>
      </c>
      <c r="J3788" t="s">
        <v>28</v>
      </c>
      <c r="K3788" t="s">
        <v>28</v>
      </c>
      <c r="L3788" t="s">
        <v>28</v>
      </c>
      <c r="M3788" t="s">
        <v>28</v>
      </c>
      <c r="N3788">
        <v>0</v>
      </c>
      <c r="O3788">
        <v>0.5</v>
      </c>
      <c r="P3788">
        <v>0</v>
      </c>
      <c r="Q3788">
        <v>0.5</v>
      </c>
      <c r="R3788">
        <v>0</v>
      </c>
      <c r="S3788">
        <v>44</v>
      </c>
      <c r="T3788">
        <v>1</v>
      </c>
      <c r="V3788">
        <v>65</v>
      </c>
      <c r="W3788">
        <v>180</v>
      </c>
    </row>
    <row r="3789" spans="1:23" x14ac:dyDescent="0.25">
      <c r="A3789" t="s">
        <v>276</v>
      </c>
      <c r="C3789" t="s">
        <v>26</v>
      </c>
      <c r="E3789">
        <v>26</v>
      </c>
      <c r="F3789">
        <v>66.266940000000005</v>
      </c>
      <c r="G3789">
        <v>0.5</v>
      </c>
      <c r="H3789">
        <v>0.5</v>
      </c>
      <c r="I3789" t="s">
        <v>27</v>
      </c>
      <c r="J3789" t="s">
        <v>28</v>
      </c>
      <c r="K3789" t="s">
        <v>28</v>
      </c>
      <c r="L3789" t="s">
        <v>28</v>
      </c>
      <c r="M3789" t="s">
        <v>28</v>
      </c>
      <c r="N3789">
        <v>0</v>
      </c>
      <c r="O3789">
        <v>0.5</v>
      </c>
      <c r="P3789">
        <v>0.5</v>
      </c>
      <c r="Q3789">
        <v>0.5</v>
      </c>
      <c r="R3789">
        <v>0</v>
      </c>
      <c r="S3789">
        <v>44</v>
      </c>
      <c r="T3789">
        <v>2</v>
      </c>
      <c r="V3789">
        <v>65</v>
      </c>
      <c r="W3789">
        <v>187</v>
      </c>
    </row>
    <row r="3790" spans="1:23" x14ac:dyDescent="0.25">
      <c r="A3790" t="s">
        <v>276</v>
      </c>
      <c r="C3790" t="s">
        <v>26</v>
      </c>
      <c r="E3790">
        <v>22</v>
      </c>
      <c r="F3790">
        <v>66.266940000000005</v>
      </c>
      <c r="G3790">
        <v>0.5</v>
      </c>
      <c r="H3790">
        <v>0.5</v>
      </c>
      <c r="I3790" t="s">
        <v>27</v>
      </c>
      <c r="J3790" t="s">
        <v>28</v>
      </c>
      <c r="K3790" t="s">
        <v>28</v>
      </c>
      <c r="L3790" t="s">
        <v>28</v>
      </c>
      <c r="M3790" t="s">
        <v>28</v>
      </c>
      <c r="N3790">
        <v>1</v>
      </c>
      <c r="O3790">
        <v>1</v>
      </c>
      <c r="P3790">
        <v>1</v>
      </c>
      <c r="Q3790">
        <v>0.5</v>
      </c>
      <c r="R3790">
        <v>0</v>
      </c>
      <c r="S3790">
        <v>44</v>
      </c>
      <c r="T3790">
        <v>4</v>
      </c>
      <c r="V3790">
        <v>65</v>
      </c>
      <c r="W3790">
        <v>196</v>
      </c>
    </row>
    <row r="3791" spans="1:23" x14ac:dyDescent="0.25">
      <c r="A3791" t="s">
        <v>276</v>
      </c>
      <c r="C3791" t="s">
        <v>26</v>
      </c>
      <c r="E3791">
        <v>26</v>
      </c>
      <c r="F3791">
        <v>66.266940000000005</v>
      </c>
      <c r="G3791">
        <v>0.5</v>
      </c>
      <c r="H3791">
        <v>1</v>
      </c>
      <c r="I3791" t="s">
        <v>27</v>
      </c>
      <c r="J3791" t="s">
        <v>28</v>
      </c>
      <c r="K3791" t="s">
        <v>28</v>
      </c>
      <c r="L3791" t="s">
        <v>28</v>
      </c>
      <c r="M3791" t="s">
        <v>28</v>
      </c>
      <c r="N3791">
        <v>0.5</v>
      </c>
      <c r="O3791">
        <v>1</v>
      </c>
      <c r="P3791">
        <v>1</v>
      </c>
      <c r="Q3791">
        <v>0.5</v>
      </c>
      <c r="R3791">
        <v>0</v>
      </c>
      <c r="S3791">
        <v>44</v>
      </c>
      <c r="T3791">
        <v>4</v>
      </c>
      <c r="V3791">
        <v>66</v>
      </c>
      <c r="W3791">
        <v>190</v>
      </c>
    </row>
    <row r="3792" spans="1:23" x14ac:dyDescent="0.25">
      <c r="A3792" t="s">
        <v>276</v>
      </c>
      <c r="C3792" t="s">
        <v>26</v>
      </c>
      <c r="E3792">
        <v>26</v>
      </c>
      <c r="F3792">
        <v>66.266940000000005</v>
      </c>
      <c r="G3792">
        <v>1</v>
      </c>
      <c r="H3792">
        <v>1</v>
      </c>
      <c r="I3792" t="s">
        <v>27</v>
      </c>
      <c r="J3792" t="s">
        <v>28</v>
      </c>
      <c r="K3792" t="s">
        <v>28</v>
      </c>
      <c r="L3792" t="s">
        <v>28</v>
      </c>
      <c r="M3792" t="s">
        <v>28</v>
      </c>
      <c r="N3792">
        <v>0.5</v>
      </c>
      <c r="O3792">
        <v>1</v>
      </c>
      <c r="P3792">
        <v>1</v>
      </c>
      <c r="Q3792">
        <v>1</v>
      </c>
      <c r="R3792">
        <v>0</v>
      </c>
      <c r="S3792">
        <v>44</v>
      </c>
      <c r="T3792">
        <v>4.5</v>
      </c>
      <c r="V3792">
        <v>65</v>
      </c>
      <c r="W3792">
        <v>205</v>
      </c>
    </row>
    <row r="3793" spans="1:23" x14ac:dyDescent="0.25">
      <c r="A3793" t="s">
        <v>276</v>
      </c>
      <c r="C3793" t="s">
        <v>26</v>
      </c>
      <c r="E3793">
        <v>21</v>
      </c>
      <c r="F3793">
        <v>66.266940000000005</v>
      </c>
      <c r="G3793">
        <v>1</v>
      </c>
      <c r="H3793">
        <v>1</v>
      </c>
      <c r="I3793" t="s">
        <v>27</v>
      </c>
      <c r="J3793" t="s">
        <v>28</v>
      </c>
      <c r="K3793" t="s">
        <v>28</v>
      </c>
      <c r="L3793" t="s">
        <v>28</v>
      </c>
      <c r="M3793" t="s">
        <v>28</v>
      </c>
      <c r="N3793">
        <v>1</v>
      </c>
      <c r="O3793">
        <v>1</v>
      </c>
      <c r="P3793">
        <v>1</v>
      </c>
      <c r="Q3793">
        <v>1</v>
      </c>
      <c r="R3793">
        <v>0</v>
      </c>
      <c r="S3793">
        <v>44</v>
      </c>
      <c r="T3793">
        <v>5</v>
      </c>
      <c r="V3793">
        <v>65</v>
      </c>
      <c r="W3793">
        <v>194</v>
      </c>
    </row>
    <row r="3794" spans="1:23" x14ac:dyDescent="0.25">
      <c r="A3794" t="s">
        <v>276</v>
      </c>
      <c r="C3794" t="s">
        <v>26</v>
      </c>
      <c r="E3794">
        <v>12</v>
      </c>
      <c r="F3794">
        <v>66.266940000000005</v>
      </c>
      <c r="G3794">
        <v>2</v>
      </c>
      <c r="H3794">
        <v>2</v>
      </c>
      <c r="I3794" t="s">
        <v>27</v>
      </c>
      <c r="J3794" t="s">
        <v>28</v>
      </c>
      <c r="K3794" t="s">
        <v>28</v>
      </c>
      <c r="L3794" t="s">
        <v>28</v>
      </c>
      <c r="M3794" t="s">
        <v>28</v>
      </c>
      <c r="N3794">
        <v>2</v>
      </c>
      <c r="O3794">
        <v>2</v>
      </c>
      <c r="P3794">
        <v>2</v>
      </c>
      <c r="Q3794">
        <v>2</v>
      </c>
      <c r="R3794">
        <v>1</v>
      </c>
      <c r="S3794">
        <v>44</v>
      </c>
      <c r="T3794">
        <v>11</v>
      </c>
      <c r="V3794">
        <v>66</v>
      </c>
      <c r="W3794">
        <v>182</v>
      </c>
    </row>
    <row r="3795" spans="1:23" x14ac:dyDescent="0.25">
      <c r="A3795" t="s">
        <v>369</v>
      </c>
      <c r="C3795" t="s">
        <v>26</v>
      </c>
      <c r="E3795">
        <v>30</v>
      </c>
      <c r="F3795">
        <v>57.262149999999998</v>
      </c>
      <c r="G3795">
        <v>0</v>
      </c>
      <c r="H3795">
        <v>0</v>
      </c>
      <c r="I3795" t="s">
        <v>34</v>
      </c>
      <c r="J3795" t="s">
        <v>28</v>
      </c>
      <c r="K3795" t="s">
        <v>28</v>
      </c>
      <c r="L3795" t="s">
        <v>28</v>
      </c>
      <c r="M3795" t="s">
        <v>28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33</v>
      </c>
      <c r="T3795">
        <v>0</v>
      </c>
      <c r="V3795">
        <v>62</v>
      </c>
      <c r="W3795">
        <v>205</v>
      </c>
    </row>
    <row r="3796" spans="1:23" x14ac:dyDescent="0.25">
      <c r="A3796" t="s">
        <v>369</v>
      </c>
      <c r="C3796" t="s">
        <v>26</v>
      </c>
      <c r="E3796">
        <v>30</v>
      </c>
      <c r="F3796">
        <v>57.262149999999998</v>
      </c>
      <c r="G3796">
        <v>0</v>
      </c>
      <c r="H3796">
        <v>0</v>
      </c>
      <c r="I3796" t="s">
        <v>34</v>
      </c>
      <c r="J3796" t="s">
        <v>28</v>
      </c>
      <c r="K3796" t="s">
        <v>28</v>
      </c>
      <c r="L3796" t="s">
        <v>28</v>
      </c>
      <c r="M3796" t="s">
        <v>28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</v>
      </c>
      <c r="T3796">
        <v>0</v>
      </c>
      <c r="V3796">
        <v>62</v>
      </c>
      <c r="W3796">
        <v>204</v>
      </c>
    </row>
    <row r="3797" spans="1:23" x14ac:dyDescent="0.25">
      <c r="A3797" t="s">
        <v>369</v>
      </c>
      <c r="C3797" t="s">
        <v>26</v>
      </c>
      <c r="E3797">
        <v>30</v>
      </c>
      <c r="F3797">
        <v>57.262149999999998</v>
      </c>
      <c r="G3797">
        <v>0</v>
      </c>
      <c r="H3797">
        <v>0</v>
      </c>
      <c r="I3797" t="s">
        <v>34</v>
      </c>
      <c r="J3797" t="s">
        <v>35</v>
      </c>
      <c r="K3797" t="s">
        <v>42</v>
      </c>
      <c r="L3797" t="s">
        <v>28</v>
      </c>
      <c r="M3797" t="s">
        <v>28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33</v>
      </c>
      <c r="T3797">
        <v>0</v>
      </c>
    </row>
    <row r="3798" spans="1:23" x14ac:dyDescent="0.25">
      <c r="A3798" t="s">
        <v>369</v>
      </c>
      <c r="C3798" t="s">
        <v>26</v>
      </c>
      <c r="E3798">
        <v>30</v>
      </c>
      <c r="F3798">
        <v>57.262149999999998</v>
      </c>
      <c r="G3798">
        <v>0</v>
      </c>
      <c r="H3798">
        <v>0</v>
      </c>
      <c r="I3798" t="s">
        <v>34</v>
      </c>
      <c r="J3798" t="s">
        <v>28</v>
      </c>
      <c r="K3798" t="s">
        <v>28</v>
      </c>
      <c r="L3798" t="s">
        <v>28</v>
      </c>
      <c r="M3798" t="s">
        <v>28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33</v>
      </c>
      <c r="T3798">
        <v>0</v>
      </c>
      <c r="V3798">
        <v>61</v>
      </c>
      <c r="W3798">
        <v>188</v>
      </c>
    </row>
    <row r="3799" spans="1:23" x14ac:dyDescent="0.25">
      <c r="A3799" t="s">
        <v>369</v>
      </c>
      <c r="C3799" t="s">
        <v>26</v>
      </c>
      <c r="E3799">
        <v>30</v>
      </c>
      <c r="F3799">
        <v>57.262149999999998</v>
      </c>
      <c r="G3799">
        <v>0</v>
      </c>
      <c r="H3799">
        <v>0</v>
      </c>
      <c r="I3799" t="s">
        <v>34</v>
      </c>
      <c r="J3799" t="s">
        <v>28</v>
      </c>
      <c r="K3799" t="s">
        <v>28</v>
      </c>
      <c r="L3799" t="s">
        <v>28</v>
      </c>
      <c r="M3799" t="s">
        <v>28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33</v>
      </c>
      <c r="T3799">
        <v>0</v>
      </c>
    </row>
    <row r="3800" spans="1:23" x14ac:dyDescent="0.25">
      <c r="A3800" t="s">
        <v>797</v>
      </c>
      <c r="C3800" t="s">
        <v>30</v>
      </c>
      <c r="E3800">
        <v>27</v>
      </c>
      <c r="F3800">
        <v>75.630390000000006</v>
      </c>
      <c r="G3800">
        <v>0</v>
      </c>
      <c r="H3800">
        <v>0</v>
      </c>
      <c r="I3800" t="s">
        <v>34</v>
      </c>
      <c r="J3800" t="s">
        <v>405</v>
      </c>
      <c r="K3800" t="s">
        <v>28</v>
      </c>
      <c r="L3800" t="s">
        <v>28</v>
      </c>
      <c r="M3800" t="s">
        <v>28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</v>
      </c>
      <c r="T3800">
        <v>0</v>
      </c>
      <c r="W3800">
        <v>176</v>
      </c>
    </row>
    <row r="3801" spans="1:23" x14ac:dyDescent="0.25">
      <c r="A3801" t="s">
        <v>797</v>
      </c>
      <c r="C3801" t="s">
        <v>30</v>
      </c>
      <c r="E3801">
        <v>29</v>
      </c>
      <c r="F3801">
        <v>75.630390000000006</v>
      </c>
      <c r="G3801">
        <v>0</v>
      </c>
      <c r="H3801">
        <v>0</v>
      </c>
      <c r="I3801" t="s">
        <v>34</v>
      </c>
      <c r="J3801" t="s">
        <v>38</v>
      </c>
      <c r="K3801" t="s">
        <v>28</v>
      </c>
      <c r="L3801" t="s">
        <v>28</v>
      </c>
      <c r="M3801" t="s">
        <v>28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33</v>
      </c>
      <c r="T3801">
        <v>0</v>
      </c>
      <c r="W3801">
        <v>175</v>
      </c>
    </row>
    <row r="3802" spans="1:23" x14ac:dyDescent="0.25">
      <c r="A3802" t="s">
        <v>797</v>
      </c>
      <c r="C3802" t="s">
        <v>30</v>
      </c>
      <c r="E3802">
        <v>27</v>
      </c>
      <c r="F3802">
        <v>75.630390000000006</v>
      </c>
      <c r="G3802">
        <v>0</v>
      </c>
      <c r="H3802">
        <v>0</v>
      </c>
      <c r="I3802" t="s">
        <v>34</v>
      </c>
      <c r="J3802" t="s">
        <v>119</v>
      </c>
      <c r="K3802" t="s">
        <v>28</v>
      </c>
      <c r="L3802" t="s">
        <v>28</v>
      </c>
      <c r="M3802" t="s">
        <v>28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33</v>
      </c>
      <c r="T3802">
        <v>0</v>
      </c>
      <c r="W3802">
        <v>172</v>
      </c>
    </row>
    <row r="3803" spans="1:23" x14ac:dyDescent="0.25">
      <c r="A3803" t="s">
        <v>797</v>
      </c>
      <c r="C3803" t="s">
        <v>30</v>
      </c>
      <c r="E3803">
        <v>30</v>
      </c>
      <c r="F3803">
        <v>75.630390000000006</v>
      </c>
      <c r="G3803">
        <v>0</v>
      </c>
      <c r="H3803">
        <v>0</v>
      </c>
      <c r="I3803" t="s">
        <v>34</v>
      </c>
      <c r="J3803" t="s">
        <v>28</v>
      </c>
      <c r="K3803" t="s">
        <v>28</v>
      </c>
      <c r="L3803" t="s">
        <v>28</v>
      </c>
      <c r="M3803" t="s">
        <v>28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33</v>
      </c>
      <c r="T3803">
        <v>0</v>
      </c>
      <c r="W3803">
        <v>166</v>
      </c>
    </row>
    <row r="3804" spans="1:23" x14ac:dyDescent="0.25">
      <c r="A3804" t="s">
        <v>797</v>
      </c>
      <c r="C3804" t="s">
        <v>30</v>
      </c>
      <c r="E3804">
        <v>29</v>
      </c>
      <c r="F3804">
        <v>75.630390000000006</v>
      </c>
      <c r="G3804">
        <v>0</v>
      </c>
      <c r="H3804">
        <v>0</v>
      </c>
      <c r="I3804" t="s">
        <v>34</v>
      </c>
      <c r="J3804" t="s">
        <v>28</v>
      </c>
      <c r="K3804" t="s">
        <v>28</v>
      </c>
      <c r="L3804" t="s">
        <v>28</v>
      </c>
      <c r="M3804" t="s">
        <v>28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</v>
      </c>
      <c r="T3804">
        <v>0</v>
      </c>
      <c r="W3804">
        <v>165</v>
      </c>
    </row>
    <row r="3805" spans="1:23" x14ac:dyDescent="0.25">
      <c r="A3805" t="s">
        <v>797</v>
      </c>
      <c r="C3805" t="s">
        <v>30</v>
      </c>
      <c r="E3805">
        <v>30</v>
      </c>
      <c r="F3805">
        <v>75.630390000000006</v>
      </c>
      <c r="G3805">
        <v>0.5</v>
      </c>
      <c r="H3805">
        <v>0</v>
      </c>
      <c r="I3805" t="s">
        <v>75</v>
      </c>
      <c r="J3805" t="s">
        <v>28</v>
      </c>
      <c r="K3805" t="s">
        <v>28</v>
      </c>
      <c r="L3805" t="s">
        <v>28</v>
      </c>
      <c r="M3805" t="s">
        <v>28</v>
      </c>
      <c r="N3805">
        <v>0</v>
      </c>
      <c r="O3805">
        <v>0</v>
      </c>
      <c r="P3805">
        <v>0.5</v>
      </c>
      <c r="Q3805">
        <v>0</v>
      </c>
      <c r="R3805">
        <v>0</v>
      </c>
      <c r="S3805">
        <v>33</v>
      </c>
      <c r="T3805">
        <v>0.5</v>
      </c>
      <c r="W3805">
        <v>157</v>
      </c>
    </row>
    <row r="3806" spans="1:23" x14ac:dyDescent="0.25">
      <c r="A3806" t="s">
        <v>797</v>
      </c>
      <c r="C3806" t="s">
        <v>30</v>
      </c>
      <c r="E3806">
        <v>28</v>
      </c>
      <c r="F3806">
        <v>75.630390000000006</v>
      </c>
      <c r="G3806">
        <v>0.5</v>
      </c>
      <c r="H3806">
        <v>0</v>
      </c>
      <c r="I3806" t="s">
        <v>27</v>
      </c>
      <c r="J3806" t="s">
        <v>28</v>
      </c>
      <c r="K3806" t="s">
        <v>28</v>
      </c>
      <c r="L3806" t="s">
        <v>28</v>
      </c>
      <c r="M3806" t="s">
        <v>28</v>
      </c>
      <c r="N3806">
        <v>0</v>
      </c>
      <c r="O3806">
        <v>0.5</v>
      </c>
      <c r="P3806">
        <v>0.5</v>
      </c>
      <c r="Q3806">
        <v>0</v>
      </c>
      <c r="R3806">
        <v>0</v>
      </c>
      <c r="S3806">
        <v>33</v>
      </c>
      <c r="T3806">
        <v>1</v>
      </c>
      <c r="W3806">
        <v>152</v>
      </c>
    </row>
    <row r="3807" spans="1:23" x14ac:dyDescent="0.25">
      <c r="A3807" t="s">
        <v>797</v>
      </c>
      <c r="C3807" t="s">
        <v>30</v>
      </c>
      <c r="E3807">
        <v>26</v>
      </c>
      <c r="F3807">
        <v>75.630390000000006</v>
      </c>
      <c r="G3807">
        <v>0.5</v>
      </c>
      <c r="H3807">
        <v>0</v>
      </c>
      <c r="I3807" t="s">
        <v>27</v>
      </c>
      <c r="J3807" t="s">
        <v>28</v>
      </c>
      <c r="K3807" t="s">
        <v>28</v>
      </c>
      <c r="L3807" t="s">
        <v>28</v>
      </c>
      <c r="M3807" t="s">
        <v>28</v>
      </c>
      <c r="N3807">
        <v>0.5</v>
      </c>
      <c r="O3807">
        <v>0.5</v>
      </c>
      <c r="P3807">
        <v>0.5</v>
      </c>
      <c r="Q3807">
        <v>0</v>
      </c>
      <c r="R3807">
        <v>0</v>
      </c>
      <c r="S3807">
        <v>33</v>
      </c>
      <c r="T3807">
        <v>1.5</v>
      </c>
      <c r="W3807">
        <v>133</v>
      </c>
    </row>
    <row r="3808" spans="1:23" x14ac:dyDescent="0.25">
      <c r="A3808" t="s">
        <v>797</v>
      </c>
      <c r="C3808" t="s">
        <v>30</v>
      </c>
      <c r="E3808">
        <v>21</v>
      </c>
      <c r="F3808">
        <v>75.630390000000006</v>
      </c>
      <c r="G3808">
        <v>0.5</v>
      </c>
      <c r="H3808">
        <v>0.5</v>
      </c>
      <c r="I3808" t="s">
        <v>27</v>
      </c>
      <c r="J3808" t="s">
        <v>28</v>
      </c>
      <c r="K3808" t="s">
        <v>28</v>
      </c>
      <c r="L3808" t="s">
        <v>28</v>
      </c>
      <c r="M3808" t="s">
        <v>28</v>
      </c>
      <c r="N3808">
        <v>0.5</v>
      </c>
      <c r="O3808">
        <v>1</v>
      </c>
      <c r="P3808">
        <v>1</v>
      </c>
      <c r="Q3808">
        <v>1</v>
      </c>
      <c r="R3808">
        <v>0</v>
      </c>
      <c r="S3808">
        <v>33</v>
      </c>
      <c r="T3808">
        <v>4</v>
      </c>
      <c r="V3808">
        <v>65</v>
      </c>
      <c r="W3808">
        <v>138</v>
      </c>
    </row>
    <row r="3809" spans="1:23" x14ac:dyDescent="0.25">
      <c r="A3809" t="s">
        <v>281</v>
      </c>
      <c r="C3809" t="s">
        <v>26</v>
      </c>
      <c r="E3809">
        <v>29</v>
      </c>
      <c r="F3809">
        <v>75.129363999999995</v>
      </c>
      <c r="G3809">
        <v>0</v>
      </c>
      <c r="H3809">
        <v>0</v>
      </c>
      <c r="I3809" t="s">
        <v>34</v>
      </c>
      <c r="J3809" t="s">
        <v>28</v>
      </c>
      <c r="K3809" t="s">
        <v>28</v>
      </c>
      <c r="L3809" t="s">
        <v>28</v>
      </c>
      <c r="M3809" t="s">
        <v>28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</v>
      </c>
      <c r="T3809">
        <v>0</v>
      </c>
      <c r="V3809">
        <v>61</v>
      </c>
      <c r="W3809">
        <v>156</v>
      </c>
    </row>
    <row r="3810" spans="1:23" x14ac:dyDescent="0.25">
      <c r="A3810" t="s">
        <v>281</v>
      </c>
      <c r="C3810" t="s">
        <v>26</v>
      </c>
      <c r="E3810">
        <v>28</v>
      </c>
      <c r="F3810">
        <v>75.129363999999995</v>
      </c>
      <c r="G3810">
        <v>0</v>
      </c>
      <c r="H3810">
        <v>0</v>
      </c>
      <c r="I3810" t="s">
        <v>34</v>
      </c>
      <c r="J3810" t="s">
        <v>28</v>
      </c>
      <c r="K3810" t="s">
        <v>28</v>
      </c>
      <c r="L3810" t="s">
        <v>28</v>
      </c>
      <c r="M3810" t="s">
        <v>28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33</v>
      </c>
      <c r="T3810">
        <v>0</v>
      </c>
      <c r="V3810">
        <v>61</v>
      </c>
      <c r="W3810">
        <v>156</v>
      </c>
    </row>
    <row r="3811" spans="1:23" x14ac:dyDescent="0.25">
      <c r="A3811" t="s">
        <v>281</v>
      </c>
      <c r="C3811" t="s">
        <v>26</v>
      </c>
      <c r="E3811">
        <v>30</v>
      </c>
      <c r="F3811">
        <v>75.129363999999995</v>
      </c>
      <c r="G3811">
        <v>0</v>
      </c>
      <c r="H3811">
        <v>0</v>
      </c>
      <c r="I3811" t="s">
        <v>34</v>
      </c>
      <c r="J3811" t="s">
        <v>28</v>
      </c>
      <c r="K3811" t="s">
        <v>28</v>
      </c>
      <c r="L3811" t="s">
        <v>28</v>
      </c>
      <c r="M3811" t="s">
        <v>28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33</v>
      </c>
      <c r="T3811">
        <v>0</v>
      </c>
      <c r="V3811">
        <v>61</v>
      </c>
      <c r="W3811">
        <v>162</v>
      </c>
    </row>
    <row r="3812" spans="1:23" x14ac:dyDescent="0.25">
      <c r="A3812" t="s">
        <v>281</v>
      </c>
      <c r="C3812" t="s">
        <v>26</v>
      </c>
      <c r="E3812">
        <v>26</v>
      </c>
      <c r="F3812">
        <v>75.129363999999995</v>
      </c>
      <c r="G3812">
        <v>0</v>
      </c>
      <c r="H3812">
        <v>0</v>
      </c>
      <c r="I3812" t="s">
        <v>34</v>
      </c>
      <c r="J3812" t="s">
        <v>28</v>
      </c>
      <c r="K3812" t="s">
        <v>28</v>
      </c>
      <c r="L3812" t="s">
        <v>28</v>
      </c>
      <c r="M3812" t="s">
        <v>28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33</v>
      </c>
      <c r="T3812">
        <v>0</v>
      </c>
      <c r="V3812">
        <v>61</v>
      </c>
      <c r="W3812">
        <v>160</v>
      </c>
    </row>
    <row r="3813" spans="1:23" x14ac:dyDescent="0.25">
      <c r="A3813" t="s">
        <v>281</v>
      </c>
      <c r="C3813" t="s">
        <v>26</v>
      </c>
      <c r="E3813">
        <v>28</v>
      </c>
      <c r="F3813">
        <v>75.129363999999995</v>
      </c>
      <c r="G3813">
        <v>0</v>
      </c>
      <c r="H3813">
        <v>0</v>
      </c>
      <c r="I3813" t="s">
        <v>34</v>
      </c>
      <c r="J3813" t="s">
        <v>42</v>
      </c>
      <c r="K3813" t="s">
        <v>28</v>
      </c>
      <c r="L3813" t="s">
        <v>28</v>
      </c>
      <c r="M3813" t="s">
        <v>28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33</v>
      </c>
      <c r="T3813">
        <v>0</v>
      </c>
      <c r="V3813">
        <v>61</v>
      </c>
      <c r="W3813">
        <v>165</v>
      </c>
    </row>
    <row r="3814" spans="1:23" x14ac:dyDescent="0.25">
      <c r="A3814" t="s">
        <v>822</v>
      </c>
      <c r="C3814" t="s">
        <v>26</v>
      </c>
      <c r="E3814">
        <v>29</v>
      </c>
      <c r="F3814">
        <v>72.791240000000002</v>
      </c>
      <c r="G3814">
        <v>0</v>
      </c>
      <c r="H3814">
        <v>0</v>
      </c>
      <c r="I3814" t="s">
        <v>34</v>
      </c>
      <c r="J3814" t="s">
        <v>28</v>
      </c>
      <c r="K3814" t="s">
        <v>28</v>
      </c>
      <c r="L3814" t="s">
        <v>28</v>
      </c>
      <c r="M3814" t="s">
        <v>28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33</v>
      </c>
      <c r="T3814">
        <v>0</v>
      </c>
      <c r="V3814">
        <v>64</v>
      </c>
      <c r="W3814">
        <v>112</v>
      </c>
    </row>
    <row r="3815" spans="1:23" x14ac:dyDescent="0.25">
      <c r="A3815" t="s">
        <v>822</v>
      </c>
      <c r="C3815" t="s">
        <v>26</v>
      </c>
      <c r="E3815">
        <v>30</v>
      </c>
      <c r="F3815">
        <v>72.791240000000002</v>
      </c>
      <c r="G3815">
        <v>0</v>
      </c>
      <c r="H3815">
        <v>0</v>
      </c>
      <c r="I3815" t="s">
        <v>34</v>
      </c>
      <c r="J3815" t="s">
        <v>28</v>
      </c>
      <c r="K3815" t="s">
        <v>28</v>
      </c>
      <c r="L3815" t="s">
        <v>28</v>
      </c>
      <c r="M3815" t="s">
        <v>28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33</v>
      </c>
      <c r="T3815">
        <v>0</v>
      </c>
      <c r="V3815">
        <v>64</v>
      </c>
      <c r="W3815">
        <v>109</v>
      </c>
    </row>
    <row r="3816" spans="1:23" x14ac:dyDescent="0.25">
      <c r="A3816" t="s">
        <v>822</v>
      </c>
      <c r="C3816" t="s">
        <v>26</v>
      </c>
      <c r="E3816">
        <v>30</v>
      </c>
      <c r="F3816">
        <v>72.791240000000002</v>
      </c>
      <c r="G3816">
        <v>0</v>
      </c>
      <c r="H3816">
        <v>0</v>
      </c>
      <c r="I3816" t="s">
        <v>34</v>
      </c>
      <c r="J3816" t="s">
        <v>28</v>
      </c>
      <c r="K3816" t="s">
        <v>28</v>
      </c>
      <c r="L3816" t="s">
        <v>28</v>
      </c>
      <c r="M3816" t="s">
        <v>28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33</v>
      </c>
      <c r="T3816">
        <v>0</v>
      </c>
    </row>
    <row r="3817" spans="1:23" x14ac:dyDescent="0.25">
      <c r="A3817" t="s">
        <v>814</v>
      </c>
      <c r="C3817" t="s">
        <v>30</v>
      </c>
      <c r="E3817">
        <v>27</v>
      </c>
      <c r="F3817">
        <v>65.054069999999996</v>
      </c>
      <c r="G3817">
        <v>1</v>
      </c>
      <c r="H3817">
        <v>1</v>
      </c>
      <c r="I3817" t="s">
        <v>40</v>
      </c>
      <c r="J3817" t="s">
        <v>411</v>
      </c>
      <c r="K3817" t="s">
        <v>28</v>
      </c>
      <c r="L3817" t="s">
        <v>28</v>
      </c>
      <c r="M3817" t="s">
        <v>28</v>
      </c>
      <c r="N3817">
        <v>1</v>
      </c>
      <c r="O3817">
        <v>1</v>
      </c>
      <c r="P3817">
        <v>0.5</v>
      </c>
      <c r="Q3817">
        <v>0.5</v>
      </c>
      <c r="R3817">
        <v>1</v>
      </c>
      <c r="S3817">
        <v>33</v>
      </c>
      <c r="T3817">
        <v>5</v>
      </c>
      <c r="V3817">
        <v>66</v>
      </c>
      <c r="W3817">
        <v>197</v>
      </c>
    </row>
    <row r="3818" spans="1:23" x14ac:dyDescent="0.25">
      <c r="A3818" t="s">
        <v>814</v>
      </c>
      <c r="C3818" t="s">
        <v>30</v>
      </c>
      <c r="E3818">
        <v>24</v>
      </c>
      <c r="F3818">
        <v>65.054069999999996</v>
      </c>
      <c r="G3818">
        <v>0.5</v>
      </c>
      <c r="H3818">
        <v>0.5</v>
      </c>
      <c r="I3818" t="s">
        <v>40</v>
      </c>
      <c r="J3818" t="s">
        <v>28</v>
      </c>
      <c r="K3818" t="s">
        <v>28</v>
      </c>
      <c r="L3818" t="s">
        <v>28</v>
      </c>
      <c r="M3818" t="s">
        <v>28</v>
      </c>
      <c r="N3818">
        <v>0.5</v>
      </c>
      <c r="O3818">
        <v>0.5</v>
      </c>
      <c r="P3818">
        <v>0.5</v>
      </c>
      <c r="Q3818">
        <v>0.5</v>
      </c>
      <c r="R3818">
        <v>0</v>
      </c>
      <c r="S3818">
        <v>33</v>
      </c>
      <c r="T3818">
        <v>2.5</v>
      </c>
      <c r="V3818">
        <v>64</v>
      </c>
      <c r="W3818">
        <v>195</v>
      </c>
    </row>
    <row r="3819" spans="1:23" x14ac:dyDescent="0.25">
      <c r="A3819" t="s">
        <v>814</v>
      </c>
      <c r="C3819" t="s">
        <v>30</v>
      </c>
      <c r="E3819">
        <v>24</v>
      </c>
      <c r="F3819">
        <v>65.054069999999996</v>
      </c>
      <c r="G3819">
        <v>1</v>
      </c>
      <c r="H3819">
        <v>0.5</v>
      </c>
      <c r="I3819" t="s">
        <v>40</v>
      </c>
      <c r="J3819" t="s">
        <v>245</v>
      </c>
      <c r="K3819" t="s">
        <v>28</v>
      </c>
      <c r="L3819" t="s">
        <v>28</v>
      </c>
      <c r="M3819" t="s">
        <v>28</v>
      </c>
      <c r="N3819">
        <v>1</v>
      </c>
      <c r="O3819">
        <v>1</v>
      </c>
      <c r="P3819">
        <v>0.5</v>
      </c>
      <c r="Q3819">
        <v>0.5</v>
      </c>
      <c r="R3819">
        <v>1</v>
      </c>
      <c r="S3819">
        <v>33</v>
      </c>
      <c r="T3819">
        <v>4.5</v>
      </c>
      <c r="V3819">
        <v>65</v>
      </c>
      <c r="W3819">
        <v>190</v>
      </c>
    </row>
    <row r="3820" spans="1:23" x14ac:dyDescent="0.25">
      <c r="A3820" t="s">
        <v>814</v>
      </c>
      <c r="C3820" t="s">
        <v>30</v>
      </c>
      <c r="E3820">
        <v>17</v>
      </c>
      <c r="F3820">
        <v>65.054069999999996</v>
      </c>
      <c r="G3820">
        <v>2</v>
      </c>
      <c r="H3820">
        <v>2</v>
      </c>
      <c r="I3820" t="s">
        <v>40</v>
      </c>
      <c r="J3820" t="s">
        <v>28</v>
      </c>
      <c r="K3820" t="s">
        <v>28</v>
      </c>
      <c r="L3820" t="s">
        <v>28</v>
      </c>
      <c r="M3820" t="s">
        <v>28</v>
      </c>
      <c r="N3820">
        <v>2</v>
      </c>
      <c r="O3820">
        <v>1</v>
      </c>
      <c r="P3820">
        <v>1</v>
      </c>
      <c r="Q3820">
        <v>2</v>
      </c>
      <c r="R3820">
        <v>2</v>
      </c>
      <c r="S3820">
        <v>33</v>
      </c>
      <c r="T3820">
        <v>10</v>
      </c>
      <c r="V3820">
        <v>63</v>
      </c>
      <c r="W3820">
        <v>182</v>
      </c>
    </row>
    <row r="3821" spans="1:23" x14ac:dyDescent="0.25">
      <c r="A3821" t="s">
        <v>1078</v>
      </c>
      <c r="C3821" t="s">
        <v>30</v>
      </c>
      <c r="E3821">
        <v>29</v>
      </c>
      <c r="F3821">
        <v>74.294319999999999</v>
      </c>
      <c r="G3821">
        <v>0.5</v>
      </c>
      <c r="H3821">
        <v>0</v>
      </c>
      <c r="I3821" t="s">
        <v>75</v>
      </c>
      <c r="J3821" t="s">
        <v>119</v>
      </c>
      <c r="K3821" t="s">
        <v>28</v>
      </c>
      <c r="L3821" t="s">
        <v>28</v>
      </c>
      <c r="M3821" t="s">
        <v>28</v>
      </c>
      <c r="N3821">
        <v>0</v>
      </c>
      <c r="O3821">
        <v>0</v>
      </c>
      <c r="P3821">
        <v>0.5</v>
      </c>
      <c r="Q3821">
        <v>0</v>
      </c>
      <c r="R3821">
        <v>0</v>
      </c>
      <c r="S3821">
        <v>33</v>
      </c>
      <c r="T3821">
        <v>0.5</v>
      </c>
      <c r="W3821">
        <v>166</v>
      </c>
    </row>
    <row r="3822" spans="1:23" x14ac:dyDescent="0.25">
      <c r="A3822" t="s">
        <v>1078</v>
      </c>
      <c r="C3822" t="s">
        <v>30</v>
      </c>
      <c r="E3822">
        <v>28</v>
      </c>
      <c r="F3822">
        <v>74.294319999999999</v>
      </c>
      <c r="G3822">
        <v>0</v>
      </c>
      <c r="H3822">
        <v>0</v>
      </c>
      <c r="I3822" t="s">
        <v>34</v>
      </c>
      <c r="J3822" t="s">
        <v>35</v>
      </c>
      <c r="K3822" t="s">
        <v>28</v>
      </c>
      <c r="L3822" t="s">
        <v>28</v>
      </c>
      <c r="M3822" t="s">
        <v>28</v>
      </c>
      <c r="N3822">
        <v>0</v>
      </c>
      <c r="O3822">
        <v>0.5</v>
      </c>
      <c r="P3822">
        <v>0</v>
      </c>
      <c r="Q3822">
        <v>0</v>
      </c>
      <c r="R3822">
        <v>0</v>
      </c>
      <c r="S3822">
        <v>33</v>
      </c>
      <c r="T3822">
        <v>0.5</v>
      </c>
      <c r="V3822">
        <v>68</v>
      </c>
      <c r="W3822">
        <v>171</v>
      </c>
    </row>
    <row r="3823" spans="1:23" x14ac:dyDescent="0.25">
      <c r="A3823" t="s">
        <v>1078</v>
      </c>
      <c r="C3823" t="s">
        <v>30</v>
      </c>
      <c r="E3823">
        <v>29</v>
      </c>
      <c r="F3823">
        <v>74.294319999999999</v>
      </c>
      <c r="G3823">
        <v>0</v>
      </c>
      <c r="H3823">
        <v>0</v>
      </c>
      <c r="I3823" t="s">
        <v>34</v>
      </c>
      <c r="J3823" t="s">
        <v>28</v>
      </c>
      <c r="K3823" t="s">
        <v>28</v>
      </c>
      <c r="L3823" t="s">
        <v>28</v>
      </c>
      <c r="M3823" t="s">
        <v>28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33</v>
      </c>
      <c r="T3823">
        <v>0</v>
      </c>
      <c r="V3823">
        <v>67</v>
      </c>
      <c r="W3823">
        <v>169</v>
      </c>
    </row>
    <row r="3824" spans="1:23" x14ac:dyDescent="0.25">
      <c r="A3824" t="s">
        <v>1078</v>
      </c>
      <c r="C3824" t="s">
        <v>30</v>
      </c>
      <c r="E3824">
        <v>26</v>
      </c>
      <c r="F3824">
        <v>74.294319999999999</v>
      </c>
      <c r="G3824">
        <v>0</v>
      </c>
      <c r="H3824">
        <v>0</v>
      </c>
      <c r="I3824" t="s">
        <v>34</v>
      </c>
      <c r="J3824" t="s">
        <v>96</v>
      </c>
      <c r="K3824" t="s">
        <v>28</v>
      </c>
      <c r="L3824" t="s">
        <v>28</v>
      </c>
      <c r="M3824" t="s">
        <v>28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</v>
      </c>
      <c r="T3824">
        <v>0</v>
      </c>
      <c r="V3824">
        <v>67</v>
      </c>
      <c r="W3824">
        <v>166</v>
      </c>
    </row>
    <row r="3825" spans="1:23" x14ac:dyDescent="0.25">
      <c r="A3825" t="s">
        <v>1078</v>
      </c>
      <c r="C3825" t="s">
        <v>30</v>
      </c>
      <c r="E3825">
        <v>26</v>
      </c>
      <c r="F3825">
        <v>74.294319999999999</v>
      </c>
      <c r="G3825">
        <v>0</v>
      </c>
      <c r="H3825">
        <v>0</v>
      </c>
      <c r="I3825" t="s">
        <v>34</v>
      </c>
      <c r="J3825" t="s">
        <v>28</v>
      </c>
      <c r="K3825" t="s">
        <v>28</v>
      </c>
      <c r="L3825" t="s">
        <v>28</v>
      </c>
      <c r="M3825" t="s">
        <v>28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</v>
      </c>
      <c r="T3825">
        <v>0</v>
      </c>
      <c r="V3825">
        <v>67</v>
      </c>
      <c r="W3825">
        <v>167</v>
      </c>
    </row>
    <row r="3826" spans="1:23" x14ac:dyDescent="0.25">
      <c r="A3826" t="s">
        <v>1078</v>
      </c>
      <c r="C3826" t="s">
        <v>30</v>
      </c>
      <c r="E3826">
        <v>26</v>
      </c>
      <c r="F3826">
        <v>74.294319999999999</v>
      </c>
      <c r="G3826">
        <v>0</v>
      </c>
      <c r="H3826">
        <v>0</v>
      </c>
      <c r="I3826" t="s">
        <v>34</v>
      </c>
      <c r="J3826" t="s">
        <v>28</v>
      </c>
      <c r="K3826" t="s">
        <v>28</v>
      </c>
      <c r="L3826" t="s">
        <v>28</v>
      </c>
      <c r="M3826" t="s">
        <v>28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33</v>
      </c>
      <c r="T3826">
        <v>0</v>
      </c>
      <c r="V3826">
        <v>67</v>
      </c>
      <c r="W3826">
        <v>171</v>
      </c>
    </row>
    <row r="3827" spans="1:23" x14ac:dyDescent="0.25">
      <c r="A3827" t="s">
        <v>1078</v>
      </c>
      <c r="C3827" t="s">
        <v>30</v>
      </c>
      <c r="E3827">
        <v>28</v>
      </c>
      <c r="F3827">
        <v>74.294319999999999</v>
      </c>
      <c r="G3827">
        <v>0.5</v>
      </c>
      <c r="H3827">
        <v>0</v>
      </c>
      <c r="I3827" t="s">
        <v>52</v>
      </c>
      <c r="J3827" t="s">
        <v>28</v>
      </c>
      <c r="K3827" t="s">
        <v>28</v>
      </c>
      <c r="L3827" t="s">
        <v>28</v>
      </c>
      <c r="M3827" t="s">
        <v>28</v>
      </c>
      <c r="N3827">
        <v>0</v>
      </c>
      <c r="O3827">
        <v>0</v>
      </c>
      <c r="P3827">
        <v>0.5</v>
      </c>
      <c r="Q3827">
        <v>0</v>
      </c>
      <c r="R3827">
        <v>0</v>
      </c>
      <c r="S3827">
        <v>33</v>
      </c>
      <c r="T3827">
        <v>0.5</v>
      </c>
      <c r="V3827">
        <v>67</v>
      </c>
      <c r="W3827">
        <v>169</v>
      </c>
    </row>
    <row r="3828" spans="1:23" x14ac:dyDescent="0.25">
      <c r="A3828" t="s">
        <v>1078</v>
      </c>
      <c r="C3828" t="s">
        <v>30</v>
      </c>
      <c r="E3828">
        <v>26</v>
      </c>
      <c r="F3828">
        <v>74.294319999999999</v>
      </c>
      <c r="G3828">
        <v>0.5</v>
      </c>
      <c r="H3828">
        <v>0</v>
      </c>
      <c r="I3828" t="s">
        <v>27</v>
      </c>
      <c r="J3828" t="s">
        <v>479</v>
      </c>
      <c r="K3828" t="s">
        <v>349</v>
      </c>
      <c r="L3828" t="s">
        <v>179</v>
      </c>
      <c r="M3828" t="s">
        <v>44</v>
      </c>
      <c r="N3828">
        <v>0</v>
      </c>
      <c r="O3828">
        <v>0</v>
      </c>
      <c r="P3828">
        <v>0.5</v>
      </c>
      <c r="Q3828">
        <v>0</v>
      </c>
      <c r="R3828">
        <v>0</v>
      </c>
      <c r="S3828">
        <v>33</v>
      </c>
      <c r="T3828">
        <v>0.5</v>
      </c>
      <c r="V3828">
        <v>66</v>
      </c>
      <c r="W3828">
        <v>166</v>
      </c>
    </row>
    <row r="3829" spans="1:23" x14ac:dyDescent="0.25">
      <c r="A3829" t="s">
        <v>1078</v>
      </c>
      <c r="C3829" t="s">
        <v>30</v>
      </c>
      <c r="E3829">
        <v>26</v>
      </c>
      <c r="F3829">
        <v>74.294319999999999</v>
      </c>
      <c r="G3829">
        <v>0.5</v>
      </c>
      <c r="H3829">
        <v>0.5</v>
      </c>
      <c r="I3829" t="s">
        <v>27</v>
      </c>
      <c r="J3829" t="s">
        <v>35</v>
      </c>
      <c r="K3829" t="s">
        <v>28</v>
      </c>
      <c r="L3829" t="s">
        <v>28</v>
      </c>
      <c r="M3829" t="s">
        <v>28</v>
      </c>
      <c r="N3829">
        <v>0</v>
      </c>
      <c r="O3829">
        <v>1</v>
      </c>
      <c r="P3829">
        <v>0.5</v>
      </c>
      <c r="Q3829">
        <v>0.5</v>
      </c>
      <c r="R3829">
        <v>0</v>
      </c>
      <c r="S3829">
        <v>33</v>
      </c>
      <c r="T3829">
        <v>2.5</v>
      </c>
      <c r="V3829">
        <v>66</v>
      </c>
      <c r="W3829">
        <v>159</v>
      </c>
    </row>
    <row r="3830" spans="1:23" x14ac:dyDescent="0.25">
      <c r="A3830" t="s">
        <v>249</v>
      </c>
      <c r="C3830" t="s">
        <v>30</v>
      </c>
      <c r="E3830">
        <v>27</v>
      </c>
      <c r="F3830">
        <v>58.217660000000002</v>
      </c>
      <c r="G3830">
        <v>0</v>
      </c>
      <c r="H3830">
        <v>0</v>
      </c>
      <c r="I3830" t="s">
        <v>34</v>
      </c>
      <c r="J3830" t="s">
        <v>28</v>
      </c>
      <c r="K3830" t="s">
        <v>28</v>
      </c>
      <c r="L3830" t="s">
        <v>28</v>
      </c>
      <c r="M3830" t="s">
        <v>28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33</v>
      </c>
      <c r="T3830">
        <v>0</v>
      </c>
      <c r="W3830">
        <v>183</v>
      </c>
    </row>
    <row r="3831" spans="1:23" x14ac:dyDescent="0.25">
      <c r="A3831" t="s">
        <v>249</v>
      </c>
      <c r="C3831" t="s">
        <v>30</v>
      </c>
      <c r="E3831">
        <v>30</v>
      </c>
      <c r="F3831">
        <v>58.217660000000002</v>
      </c>
      <c r="G3831">
        <v>0</v>
      </c>
      <c r="H3831">
        <v>0</v>
      </c>
      <c r="I3831" t="s">
        <v>34</v>
      </c>
      <c r="J3831" t="s">
        <v>28</v>
      </c>
      <c r="K3831" t="s">
        <v>28</v>
      </c>
      <c r="L3831" t="s">
        <v>28</v>
      </c>
      <c r="M3831" t="s">
        <v>28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33</v>
      </c>
      <c r="T3831">
        <v>0</v>
      </c>
      <c r="V3831">
        <v>70</v>
      </c>
      <c r="W3831">
        <v>187</v>
      </c>
    </row>
    <row r="3832" spans="1:23" x14ac:dyDescent="0.25">
      <c r="A3832" t="s">
        <v>249</v>
      </c>
      <c r="C3832" t="s">
        <v>30</v>
      </c>
      <c r="E3832">
        <v>27</v>
      </c>
      <c r="F3832">
        <v>58.217660000000002</v>
      </c>
      <c r="G3832">
        <v>0</v>
      </c>
      <c r="H3832">
        <v>0</v>
      </c>
      <c r="I3832" t="s">
        <v>34</v>
      </c>
      <c r="J3832" t="s">
        <v>28</v>
      </c>
      <c r="K3832" t="s">
        <v>28</v>
      </c>
      <c r="L3832" t="s">
        <v>28</v>
      </c>
      <c r="M3832" t="s">
        <v>28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33</v>
      </c>
      <c r="T3832">
        <v>0</v>
      </c>
      <c r="V3832">
        <v>70</v>
      </c>
      <c r="W3832">
        <v>183</v>
      </c>
    </row>
    <row r="3833" spans="1:23" x14ac:dyDescent="0.25">
      <c r="A3833" t="s">
        <v>249</v>
      </c>
      <c r="C3833" t="s">
        <v>30</v>
      </c>
      <c r="E3833">
        <v>30</v>
      </c>
      <c r="F3833">
        <v>58.217660000000002</v>
      </c>
      <c r="G3833">
        <v>0</v>
      </c>
      <c r="H3833">
        <v>0</v>
      </c>
      <c r="I3833" t="s">
        <v>34</v>
      </c>
      <c r="J3833" t="s">
        <v>28</v>
      </c>
      <c r="K3833" t="s">
        <v>28</v>
      </c>
      <c r="L3833" t="s">
        <v>28</v>
      </c>
      <c r="M3833" t="s">
        <v>28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33</v>
      </c>
      <c r="T3833">
        <v>0</v>
      </c>
    </row>
    <row r="3834" spans="1:23" x14ac:dyDescent="0.25">
      <c r="A3834" t="s">
        <v>249</v>
      </c>
      <c r="C3834" t="s">
        <v>30</v>
      </c>
      <c r="E3834">
        <v>30</v>
      </c>
      <c r="F3834">
        <v>58.217660000000002</v>
      </c>
      <c r="G3834">
        <v>0</v>
      </c>
      <c r="H3834">
        <v>0</v>
      </c>
      <c r="I3834" t="s">
        <v>34</v>
      </c>
      <c r="J3834" t="s">
        <v>28</v>
      </c>
      <c r="K3834" t="s">
        <v>28</v>
      </c>
      <c r="L3834" t="s">
        <v>28</v>
      </c>
      <c r="M3834" t="s">
        <v>28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33</v>
      </c>
      <c r="T3834">
        <v>0</v>
      </c>
      <c r="V3834">
        <v>70</v>
      </c>
      <c r="W3834">
        <v>187</v>
      </c>
    </row>
    <row r="3835" spans="1:23" x14ac:dyDescent="0.25">
      <c r="A3835" t="s">
        <v>249</v>
      </c>
      <c r="C3835" t="s">
        <v>30</v>
      </c>
      <c r="E3835">
        <v>30</v>
      </c>
      <c r="F3835">
        <v>58.217660000000002</v>
      </c>
      <c r="G3835">
        <v>0</v>
      </c>
      <c r="H3835">
        <v>0</v>
      </c>
      <c r="I3835" t="s">
        <v>34</v>
      </c>
      <c r="J3835" t="s">
        <v>28</v>
      </c>
      <c r="K3835" t="s">
        <v>28</v>
      </c>
      <c r="L3835" t="s">
        <v>28</v>
      </c>
      <c r="M3835" t="s">
        <v>28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33</v>
      </c>
      <c r="T3835">
        <v>0</v>
      </c>
      <c r="V3835">
        <v>70</v>
      </c>
      <c r="W3835">
        <v>186</v>
      </c>
    </row>
    <row r="3836" spans="1:23" x14ac:dyDescent="0.25">
      <c r="A3836" t="s">
        <v>249</v>
      </c>
      <c r="C3836" t="s">
        <v>30</v>
      </c>
      <c r="E3836">
        <v>30</v>
      </c>
      <c r="F3836">
        <v>58.217660000000002</v>
      </c>
      <c r="G3836">
        <v>0</v>
      </c>
      <c r="H3836">
        <v>0</v>
      </c>
      <c r="I3836" t="s">
        <v>34</v>
      </c>
      <c r="J3836" t="s">
        <v>28</v>
      </c>
      <c r="K3836" t="s">
        <v>28</v>
      </c>
      <c r="L3836" t="s">
        <v>28</v>
      </c>
      <c r="M3836" t="s">
        <v>28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33</v>
      </c>
      <c r="T3836">
        <v>0</v>
      </c>
      <c r="V3836">
        <v>71</v>
      </c>
      <c r="W3836">
        <v>186</v>
      </c>
    </row>
    <row r="3837" spans="1:23" x14ac:dyDescent="0.25">
      <c r="A3837" t="s">
        <v>249</v>
      </c>
      <c r="C3837" t="s">
        <v>30</v>
      </c>
      <c r="E3837">
        <v>30</v>
      </c>
      <c r="F3837">
        <v>58.217660000000002</v>
      </c>
      <c r="G3837">
        <v>0</v>
      </c>
      <c r="H3837">
        <v>0</v>
      </c>
      <c r="I3837" t="s">
        <v>34</v>
      </c>
      <c r="J3837" t="s">
        <v>28</v>
      </c>
      <c r="K3837" t="s">
        <v>28</v>
      </c>
      <c r="L3837" t="s">
        <v>28</v>
      </c>
      <c r="M3837" t="s">
        <v>28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33</v>
      </c>
      <c r="T3837">
        <v>0</v>
      </c>
    </row>
    <row r="3838" spans="1:23" x14ac:dyDescent="0.25">
      <c r="A3838" t="s">
        <v>516</v>
      </c>
      <c r="C3838" t="s">
        <v>30</v>
      </c>
      <c r="E3838">
        <v>30</v>
      </c>
      <c r="F3838">
        <v>72.454480000000004</v>
      </c>
      <c r="G3838">
        <v>0</v>
      </c>
      <c r="H3838">
        <v>0</v>
      </c>
      <c r="I3838" t="s">
        <v>34</v>
      </c>
      <c r="J3838" t="s">
        <v>28</v>
      </c>
      <c r="K3838" t="s">
        <v>28</v>
      </c>
      <c r="L3838" t="s">
        <v>28</v>
      </c>
      <c r="M3838" t="s">
        <v>28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33</v>
      </c>
      <c r="T3838">
        <v>0</v>
      </c>
      <c r="V3838">
        <v>66</v>
      </c>
      <c r="W3838">
        <v>153</v>
      </c>
    </row>
    <row r="3839" spans="1:23" x14ac:dyDescent="0.25">
      <c r="A3839" t="s">
        <v>516</v>
      </c>
      <c r="C3839" t="s">
        <v>30</v>
      </c>
      <c r="E3839">
        <v>30</v>
      </c>
      <c r="F3839">
        <v>72.454480000000004</v>
      </c>
      <c r="G3839">
        <v>0</v>
      </c>
      <c r="H3839">
        <v>0</v>
      </c>
      <c r="I3839" t="s">
        <v>34</v>
      </c>
      <c r="J3839" t="s">
        <v>28</v>
      </c>
      <c r="K3839" t="s">
        <v>28</v>
      </c>
      <c r="L3839" t="s">
        <v>28</v>
      </c>
      <c r="M3839" t="s">
        <v>28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33</v>
      </c>
      <c r="T3839">
        <v>0</v>
      </c>
      <c r="V3839">
        <v>67</v>
      </c>
      <c r="W3839">
        <v>158</v>
      </c>
    </row>
    <row r="3840" spans="1:23" x14ac:dyDescent="0.25">
      <c r="A3840" t="s">
        <v>516</v>
      </c>
      <c r="C3840" t="s">
        <v>30</v>
      </c>
      <c r="E3840">
        <v>30</v>
      </c>
      <c r="F3840">
        <v>72.454480000000004</v>
      </c>
      <c r="G3840">
        <v>0</v>
      </c>
      <c r="H3840">
        <v>0</v>
      </c>
      <c r="I3840" t="s">
        <v>34</v>
      </c>
      <c r="J3840" t="s">
        <v>28</v>
      </c>
      <c r="K3840" t="s">
        <v>28</v>
      </c>
      <c r="L3840" t="s">
        <v>28</v>
      </c>
      <c r="M3840" t="s">
        <v>28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33</v>
      </c>
      <c r="T3840">
        <v>0</v>
      </c>
      <c r="V3840">
        <v>68</v>
      </c>
      <c r="W3840">
        <v>162</v>
      </c>
    </row>
    <row r="3841" spans="1:23" x14ac:dyDescent="0.25">
      <c r="A3841" t="s">
        <v>516</v>
      </c>
      <c r="C3841" t="s">
        <v>30</v>
      </c>
      <c r="E3841">
        <v>30</v>
      </c>
      <c r="F3841">
        <v>72.454480000000004</v>
      </c>
      <c r="G3841">
        <v>0</v>
      </c>
      <c r="H3841">
        <v>0</v>
      </c>
      <c r="I3841" t="s">
        <v>34</v>
      </c>
      <c r="J3841" t="s">
        <v>28</v>
      </c>
      <c r="K3841" t="s">
        <v>28</v>
      </c>
      <c r="L3841" t="s">
        <v>28</v>
      </c>
      <c r="M3841" t="s">
        <v>28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33</v>
      </c>
      <c r="T3841">
        <v>0</v>
      </c>
      <c r="V3841">
        <v>67</v>
      </c>
      <c r="W3841">
        <v>167</v>
      </c>
    </row>
    <row r="3842" spans="1:23" x14ac:dyDescent="0.25">
      <c r="A3842" t="s">
        <v>516</v>
      </c>
      <c r="C3842" t="s">
        <v>30</v>
      </c>
      <c r="E3842">
        <v>30</v>
      </c>
      <c r="F3842">
        <v>72.454480000000004</v>
      </c>
      <c r="G3842">
        <v>0</v>
      </c>
      <c r="H3842">
        <v>0</v>
      </c>
      <c r="I3842" t="s">
        <v>34</v>
      </c>
      <c r="J3842" t="s">
        <v>28</v>
      </c>
      <c r="K3842" t="s">
        <v>28</v>
      </c>
      <c r="L3842" t="s">
        <v>28</v>
      </c>
      <c r="M3842" t="s">
        <v>28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33</v>
      </c>
      <c r="T3842">
        <v>0</v>
      </c>
      <c r="V3842">
        <v>66</v>
      </c>
      <c r="W3842">
        <v>173</v>
      </c>
    </row>
    <row r="3843" spans="1:23" x14ac:dyDescent="0.25">
      <c r="A3843" t="s">
        <v>516</v>
      </c>
      <c r="C3843" t="s">
        <v>30</v>
      </c>
      <c r="E3843">
        <v>30</v>
      </c>
      <c r="F3843">
        <v>72.454480000000004</v>
      </c>
      <c r="G3843">
        <v>0</v>
      </c>
      <c r="H3843">
        <v>0</v>
      </c>
      <c r="I3843" t="s">
        <v>34</v>
      </c>
      <c r="J3843" t="s">
        <v>28</v>
      </c>
      <c r="K3843" t="s">
        <v>28</v>
      </c>
      <c r="L3843" t="s">
        <v>28</v>
      </c>
      <c r="M3843" t="s">
        <v>28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33</v>
      </c>
      <c r="T3843">
        <v>0</v>
      </c>
      <c r="V3843">
        <v>67</v>
      </c>
      <c r="W3843">
        <v>161</v>
      </c>
    </row>
    <row r="3844" spans="1:23" x14ac:dyDescent="0.25">
      <c r="A3844" t="s">
        <v>516</v>
      </c>
      <c r="C3844" t="s">
        <v>30</v>
      </c>
      <c r="E3844">
        <v>30</v>
      </c>
      <c r="F3844">
        <v>72.454480000000004</v>
      </c>
      <c r="G3844">
        <v>0</v>
      </c>
      <c r="H3844">
        <v>0</v>
      </c>
      <c r="I3844" t="s">
        <v>34</v>
      </c>
      <c r="J3844" t="s">
        <v>28</v>
      </c>
      <c r="K3844" t="s">
        <v>28</v>
      </c>
      <c r="L3844" t="s">
        <v>28</v>
      </c>
      <c r="M3844" t="s">
        <v>28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</v>
      </c>
      <c r="T3844">
        <v>0</v>
      </c>
      <c r="V3844">
        <v>66</v>
      </c>
      <c r="W3844">
        <v>161</v>
      </c>
    </row>
    <row r="3845" spans="1:23" x14ac:dyDescent="0.25">
      <c r="A3845" t="s">
        <v>188</v>
      </c>
      <c r="C3845" t="s">
        <v>30</v>
      </c>
      <c r="E3845">
        <v>26</v>
      </c>
      <c r="F3845">
        <v>72.569469999999995</v>
      </c>
      <c r="G3845">
        <v>0.5</v>
      </c>
      <c r="H3845">
        <v>0</v>
      </c>
      <c r="I3845" t="s">
        <v>189</v>
      </c>
      <c r="J3845" t="s">
        <v>28</v>
      </c>
      <c r="K3845" t="s">
        <v>28</v>
      </c>
      <c r="L3845" t="s">
        <v>28</v>
      </c>
      <c r="M3845" t="s">
        <v>28</v>
      </c>
      <c r="N3845">
        <v>0</v>
      </c>
      <c r="O3845">
        <v>0.5</v>
      </c>
      <c r="P3845">
        <v>0.5</v>
      </c>
      <c r="Q3845">
        <v>0</v>
      </c>
      <c r="R3845">
        <v>0</v>
      </c>
      <c r="S3845">
        <v>34</v>
      </c>
      <c r="T3845">
        <v>1</v>
      </c>
      <c r="V3845">
        <v>72</v>
      </c>
      <c r="W3845">
        <v>205</v>
      </c>
    </row>
    <row r="3846" spans="1:23" x14ac:dyDescent="0.25">
      <c r="A3846" t="s">
        <v>188</v>
      </c>
      <c r="C3846" t="s">
        <v>30</v>
      </c>
      <c r="E3846">
        <v>25</v>
      </c>
      <c r="F3846">
        <v>72.569469999999995</v>
      </c>
      <c r="G3846">
        <v>0</v>
      </c>
      <c r="H3846">
        <v>0</v>
      </c>
      <c r="I3846" t="s">
        <v>34</v>
      </c>
      <c r="J3846" t="s">
        <v>28</v>
      </c>
      <c r="K3846" t="s">
        <v>28</v>
      </c>
      <c r="L3846" t="s">
        <v>28</v>
      </c>
      <c r="M3846" t="s">
        <v>28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34</v>
      </c>
      <c r="T3846">
        <v>0</v>
      </c>
      <c r="V3846">
        <v>73</v>
      </c>
      <c r="W3846">
        <v>198</v>
      </c>
    </row>
    <row r="3847" spans="1:23" x14ac:dyDescent="0.25">
      <c r="A3847" t="s">
        <v>188</v>
      </c>
      <c r="C3847" t="s">
        <v>30</v>
      </c>
      <c r="E3847">
        <v>27</v>
      </c>
      <c r="F3847">
        <v>72.569469999999995</v>
      </c>
      <c r="G3847">
        <v>0.5</v>
      </c>
      <c r="H3847">
        <v>0</v>
      </c>
      <c r="I3847" t="s">
        <v>27</v>
      </c>
      <c r="J3847" t="s">
        <v>28</v>
      </c>
      <c r="K3847" t="s">
        <v>28</v>
      </c>
      <c r="L3847" t="s">
        <v>28</v>
      </c>
      <c r="M3847" t="s">
        <v>28</v>
      </c>
      <c r="N3847">
        <v>0</v>
      </c>
      <c r="O3847">
        <v>0.5</v>
      </c>
      <c r="P3847">
        <v>0.5</v>
      </c>
      <c r="Q3847">
        <v>0</v>
      </c>
      <c r="R3847">
        <v>0</v>
      </c>
      <c r="S3847">
        <v>34</v>
      </c>
      <c r="T3847">
        <v>1</v>
      </c>
      <c r="V3847">
        <v>72</v>
      </c>
      <c r="W3847">
        <v>196</v>
      </c>
    </row>
    <row r="3848" spans="1:23" x14ac:dyDescent="0.25">
      <c r="A3848" t="s">
        <v>188</v>
      </c>
      <c r="C3848" t="s">
        <v>30</v>
      </c>
      <c r="E3848">
        <v>29</v>
      </c>
      <c r="F3848">
        <v>72.569469999999995</v>
      </c>
      <c r="G3848">
        <v>0</v>
      </c>
      <c r="H3848">
        <v>0</v>
      </c>
      <c r="I3848" t="s">
        <v>34</v>
      </c>
      <c r="J3848" t="s">
        <v>28</v>
      </c>
      <c r="K3848" t="s">
        <v>28</v>
      </c>
      <c r="L3848" t="s">
        <v>28</v>
      </c>
      <c r="M3848" t="s">
        <v>28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34</v>
      </c>
      <c r="T3848">
        <v>0</v>
      </c>
      <c r="V3848">
        <v>72</v>
      </c>
      <c r="W3848">
        <v>196</v>
      </c>
    </row>
    <row r="3849" spans="1:23" x14ac:dyDescent="0.25">
      <c r="A3849" t="s">
        <v>188</v>
      </c>
      <c r="C3849" t="s">
        <v>30</v>
      </c>
      <c r="E3849">
        <v>25</v>
      </c>
      <c r="F3849">
        <v>72.569469999999995</v>
      </c>
      <c r="G3849">
        <v>0.5</v>
      </c>
      <c r="H3849">
        <v>0.5</v>
      </c>
      <c r="I3849" t="s">
        <v>27</v>
      </c>
      <c r="J3849" t="s">
        <v>28</v>
      </c>
      <c r="K3849" t="s">
        <v>28</v>
      </c>
      <c r="L3849" t="s">
        <v>28</v>
      </c>
      <c r="M3849" t="s">
        <v>28</v>
      </c>
      <c r="N3849">
        <v>0.5</v>
      </c>
      <c r="O3849">
        <v>0.5</v>
      </c>
      <c r="P3849">
        <v>1</v>
      </c>
      <c r="Q3849">
        <v>0.5</v>
      </c>
      <c r="R3849">
        <v>0</v>
      </c>
      <c r="S3849">
        <v>34</v>
      </c>
      <c r="T3849">
        <v>3</v>
      </c>
      <c r="V3849">
        <v>72</v>
      </c>
      <c r="W3849">
        <v>203</v>
      </c>
    </row>
    <row r="3850" spans="1:23" x14ac:dyDescent="0.25">
      <c r="A3850" t="s">
        <v>188</v>
      </c>
      <c r="C3850" t="s">
        <v>30</v>
      </c>
      <c r="E3850">
        <v>25</v>
      </c>
      <c r="F3850">
        <v>72.569469999999995</v>
      </c>
      <c r="G3850">
        <v>0.5</v>
      </c>
      <c r="H3850">
        <v>0.5</v>
      </c>
      <c r="I3850" t="s">
        <v>27</v>
      </c>
      <c r="J3850" t="s">
        <v>42</v>
      </c>
      <c r="K3850" t="s">
        <v>28</v>
      </c>
      <c r="L3850" t="s">
        <v>28</v>
      </c>
      <c r="M3850" t="s">
        <v>28</v>
      </c>
      <c r="N3850">
        <v>0.5</v>
      </c>
      <c r="O3850">
        <v>0.5</v>
      </c>
      <c r="P3850">
        <v>1</v>
      </c>
      <c r="Q3850">
        <v>1</v>
      </c>
      <c r="R3850">
        <v>0</v>
      </c>
      <c r="S3850">
        <v>34</v>
      </c>
      <c r="T3850">
        <v>3.5</v>
      </c>
      <c r="V3850">
        <v>73</v>
      </c>
      <c r="W3850">
        <v>199</v>
      </c>
    </row>
    <row r="3851" spans="1:23" x14ac:dyDescent="0.25">
      <c r="A3851" t="s">
        <v>573</v>
      </c>
      <c r="C3851" t="s">
        <v>26</v>
      </c>
      <c r="E3851">
        <v>27</v>
      </c>
      <c r="F3851">
        <v>69.653660000000002</v>
      </c>
      <c r="G3851">
        <v>0.5</v>
      </c>
      <c r="H3851">
        <v>0</v>
      </c>
      <c r="I3851" t="s">
        <v>203</v>
      </c>
      <c r="J3851" t="s">
        <v>35</v>
      </c>
      <c r="K3851" t="s">
        <v>28</v>
      </c>
      <c r="L3851" t="s">
        <v>28</v>
      </c>
      <c r="M3851" t="s">
        <v>28</v>
      </c>
      <c r="N3851">
        <v>0</v>
      </c>
      <c r="O3851">
        <v>0</v>
      </c>
      <c r="P3851">
        <v>0.5</v>
      </c>
      <c r="Q3851">
        <v>0.5</v>
      </c>
      <c r="R3851">
        <v>0</v>
      </c>
      <c r="S3851">
        <v>33</v>
      </c>
      <c r="T3851">
        <v>1</v>
      </c>
      <c r="W3851">
        <v>189</v>
      </c>
    </row>
    <row r="3852" spans="1:23" x14ac:dyDescent="0.25">
      <c r="A3852" t="s">
        <v>573</v>
      </c>
      <c r="C3852" t="s">
        <v>26</v>
      </c>
      <c r="E3852">
        <v>29</v>
      </c>
      <c r="F3852">
        <v>69.653660000000002</v>
      </c>
      <c r="G3852">
        <v>0</v>
      </c>
      <c r="H3852">
        <v>0</v>
      </c>
      <c r="I3852" t="s">
        <v>34</v>
      </c>
      <c r="J3852" t="s">
        <v>28</v>
      </c>
      <c r="K3852" t="s">
        <v>28</v>
      </c>
      <c r="L3852" t="s">
        <v>28</v>
      </c>
      <c r="M3852" t="s">
        <v>28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33</v>
      </c>
      <c r="T3852">
        <v>0</v>
      </c>
      <c r="W3852">
        <v>189</v>
      </c>
    </row>
    <row r="3853" spans="1:23" x14ac:dyDescent="0.25">
      <c r="A3853" t="s">
        <v>573</v>
      </c>
      <c r="C3853" t="s">
        <v>26</v>
      </c>
      <c r="E3853">
        <v>29</v>
      </c>
      <c r="F3853">
        <v>69.653660000000002</v>
      </c>
      <c r="G3853">
        <v>0.5</v>
      </c>
      <c r="H3853">
        <v>0</v>
      </c>
      <c r="I3853" t="s">
        <v>52</v>
      </c>
      <c r="J3853" t="s">
        <v>28</v>
      </c>
      <c r="K3853" t="s">
        <v>28</v>
      </c>
      <c r="L3853" t="s">
        <v>28</v>
      </c>
      <c r="M3853" t="s">
        <v>28</v>
      </c>
      <c r="N3853">
        <v>0</v>
      </c>
      <c r="O3853">
        <v>0</v>
      </c>
      <c r="P3853">
        <v>0.5</v>
      </c>
      <c r="Q3853">
        <v>0</v>
      </c>
      <c r="R3853">
        <v>0</v>
      </c>
      <c r="S3853">
        <v>33</v>
      </c>
      <c r="T3853">
        <v>0.5</v>
      </c>
      <c r="W3853">
        <v>189</v>
      </c>
    </row>
    <row r="3854" spans="1:23" x14ac:dyDescent="0.25">
      <c r="A3854" t="s">
        <v>573</v>
      </c>
      <c r="C3854" t="s">
        <v>26</v>
      </c>
      <c r="E3854">
        <v>29</v>
      </c>
      <c r="F3854">
        <v>69.653660000000002</v>
      </c>
      <c r="G3854">
        <v>0</v>
      </c>
      <c r="H3854">
        <v>0</v>
      </c>
      <c r="I3854" t="s">
        <v>34</v>
      </c>
      <c r="J3854" t="s">
        <v>41</v>
      </c>
      <c r="K3854" t="s">
        <v>96</v>
      </c>
      <c r="L3854" t="s">
        <v>28</v>
      </c>
      <c r="M3854" t="s">
        <v>28</v>
      </c>
      <c r="N3854">
        <v>0</v>
      </c>
      <c r="O3854">
        <v>0.5</v>
      </c>
      <c r="P3854">
        <v>0</v>
      </c>
      <c r="Q3854">
        <v>0</v>
      </c>
      <c r="R3854">
        <v>0</v>
      </c>
      <c r="S3854">
        <v>33</v>
      </c>
      <c r="T3854">
        <v>0.5</v>
      </c>
      <c r="W3854">
        <v>195</v>
      </c>
    </row>
    <row r="3855" spans="1:23" x14ac:dyDescent="0.25">
      <c r="A3855" t="s">
        <v>573</v>
      </c>
      <c r="C3855" t="s">
        <v>26</v>
      </c>
      <c r="E3855">
        <v>29</v>
      </c>
      <c r="F3855">
        <v>69.653660000000002</v>
      </c>
      <c r="G3855">
        <v>0.5</v>
      </c>
      <c r="H3855">
        <v>0</v>
      </c>
      <c r="I3855" t="s">
        <v>75</v>
      </c>
      <c r="J3855" t="s">
        <v>41</v>
      </c>
      <c r="K3855" t="s">
        <v>28</v>
      </c>
      <c r="L3855" t="s">
        <v>28</v>
      </c>
      <c r="M3855" t="s">
        <v>28</v>
      </c>
      <c r="N3855">
        <v>0</v>
      </c>
      <c r="O3855">
        <v>0</v>
      </c>
      <c r="P3855">
        <v>0.5</v>
      </c>
      <c r="Q3855">
        <v>0</v>
      </c>
      <c r="R3855">
        <v>0</v>
      </c>
      <c r="S3855">
        <v>33</v>
      </c>
      <c r="T3855">
        <v>0.5</v>
      </c>
      <c r="V3855">
        <v>61</v>
      </c>
      <c r="W3855">
        <v>192</v>
      </c>
    </row>
    <row r="3856" spans="1:23" x14ac:dyDescent="0.25">
      <c r="A3856" t="s">
        <v>573</v>
      </c>
      <c r="C3856" t="s">
        <v>26</v>
      </c>
      <c r="E3856">
        <v>30</v>
      </c>
      <c r="F3856">
        <v>69.653660000000002</v>
      </c>
      <c r="G3856">
        <v>0</v>
      </c>
      <c r="H3856">
        <v>0</v>
      </c>
      <c r="I3856" t="s">
        <v>34</v>
      </c>
      <c r="J3856" t="s">
        <v>41</v>
      </c>
      <c r="K3856" t="s">
        <v>28</v>
      </c>
      <c r="L3856" t="s">
        <v>28</v>
      </c>
      <c r="M3856" t="s">
        <v>28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33</v>
      </c>
      <c r="T3856">
        <v>0</v>
      </c>
      <c r="V3856">
        <v>60</v>
      </c>
      <c r="W3856">
        <v>189</v>
      </c>
    </row>
    <row r="3857" spans="1:23" x14ac:dyDescent="0.25">
      <c r="A3857" t="s">
        <v>573</v>
      </c>
      <c r="C3857" t="s">
        <v>26</v>
      </c>
      <c r="E3857">
        <v>30</v>
      </c>
      <c r="F3857">
        <v>69.653660000000002</v>
      </c>
      <c r="G3857">
        <v>0</v>
      </c>
      <c r="H3857">
        <v>0</v>
      </c>
      <c r="I3857" t="s">
        <v>34</v>
      </c>
      <c r="J3857" t="s">
        <v>28</v>
      </c>
      <c r="K3857" t="s">
        <v>28</v>
      </c>
      <c r="L3857" t="s">
        <v>28</v>
      </c>
      <c r="M3857" t="s">
        <v>28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33</v>
      </c>
      <c r="T3857">
        <v>0</v>
      </c>
      <c r="V3857">
        <v>60</v>
      </c>
      <c r="W3857">
        <v>185</v>
      </c>
    </row>
    <row r="3858" spans="1:23" x14ac:dyDescent="0.25">
      <c r="A3858" t="s">
        <v>573</v>
      </c>
      <c r="C3858" t="s">
        <v>26</v>
      </c>
      <c r="E3858">
        <v>29</v>
      </c>
      <c r="F3858">
        <v>69.653660000000002</v>
      </c>
      <c r="G3858">
        <v>0.5</v>
      </c>
      <c r="H3858">
        <v>0</v>
      </c>
      <c r="I3858" t="s">
        <v>52</v>
      </c>
      <c r="J3858" t="s">
        <v>28</v>
      </c>
      <c r="K3858" t="s">
        <v>28</v>
      </c>
      <c r="L3858" t="s">
        <v>28</v>
      </c>
      <c r="M3858" t="s">
        <v>28</v>
      </c>
      <c r="N3858">
        <v>0</v>
      </c>
      <c r="O3858">
        <v>0.5</v>
      </c>
      <c r="P3858">
        <v>0.5</v>
      </c>
      <c r="Q3858">
        <v>0</v>
      </c>
      <c r="R3858">
        <v>0</v>
      </c>
      <c r="S3858">
        <v>33</v>
      </c>
      <c r="T3858">
        <v>1</v>
      </c>
      <c r="V3858">
        <v>60</v>
      </c>
      <c r="W3858">
        <v>186</v>
      </c>
    </row>
    <row r="3859" spans="1:23" x14ac:dyDescent="0.25">
      <c r="A3859" t="s">
        <v>573</v>
      </c>
      <c r="C3859" t="s">
        <v>26</v>
      </c>
      <c r="E3859">
        <v>30</v>
      </c>
      <c r="F3859">
        <v>69.653660000000002</v>
      </c>
      <c r="G3859">
        <v>0</v>
      </c>
      <c r="H3859">
        <v>0</v>
      </c>
      <c r="I3859" t="s">
        <v>34</v>
      </c>
      <c r="J3859" t="s">
        <v>41</v>
      </c>
      <c r="K3859" t="s">
        <v>28</v>
      </c>
      <c r="L3859" t="s">
        <v>28</v>
      </c>
      <c r="M3859" t="s">
        <v>28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33</v>
      </c>
      <c r="T3859">
        <v>0</v>
      </c>
      <c r="V3859">
        <v>60</v>
      </c>
      <c r="W3859">
        <v>188</v>
      </c>
    </row>
    <row r="3860" spans="1:23" x14ac:dyDescent="0.25">
      <c r="A3860" t="s">
        <v>573</v>
      </c>
      <c r="C3860" t="s">
        <v>26</v>
      </c>
      <c r="E3860">
        <v>29</v>
      </c>
      <c r="F3860">
        <v>69.653660000000002</v>
      </c>
      <c r="G3860">
        <v>0.5</v>
      </c>
      <c r="H3860">
        <v>0</v>
      </c>
      <c r="I3860" t="s">
        <v>52</v>
      </c>
      <c r="J3860" t="s">
        <v>41</v>
      </c>
      <c r="K3860" t="s">
        <v>28</v>
      </c>
      <c r="L3860" t="s">
        <v>28</v>
      </c>
      <c r="M3860" t="s">
        <v>28</v>
      </c>
      <c r="N3860">
        <v>0</v>
      </c>
      <c r="O3860">
        <v>0.5</v>
      </c>
      <c r="P3860">
        <v>0.5</v>
      </c>
      <c r="Q3860">
        <v>0</v>
      </c>
      <c r="R3860">
        <v>0</v>
      </c>
      <c r="S3860">
        <v>33</v>
      </c>
      <c r="T3860">
        <v>1</v>
      </c>
      <c r="V3860">
        <v>60</v>
      </c>
      <c r="W3860">
        <v>179</v>
      </c>
    </row>
    <row r="3861" spans="1:23" x14ac:dyDescent="0.25">
      <c r="A3861" t="s">
        <v>573</v>
      </c>
      <c r="C3861" t="s">
        <v>26</v>
      </c>
      <c r="E3861">
        <v>27</v>
      </c>
      <c r="F3861">
        <v>69.653660000000002</v>
      </c>
      <c r="G3861">
        <v>0</v>
      </c>
      <c r="H3861">
        <v>0</v>
      </c>
      <c r="I3861" t="s">
        <v>34</v>
      </c>
      <c r="J3861" t="s">
        <v>41</v>
      </c>
      <c r="K3861" t="s">
        <v>28</v>
      </c>
      <c r="L3861" t="s">
        <v>28</v>
      </c>
      <c r="M3861" t="s">
        <v>28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33</v>
      </c>
      <c r="T3861">
        <v>0</v>
      </c>
      <c r="V3861">
        <v>60</v>
      </c>
      <c r="W3861">
        <v>184</v>
      </c>
    </row>
    <row r="3862" spans="1:23" x14ac:dyDescent="0.25">
      <c r="A3862" t="s">
        <v>573</v>
      </c>
      <c r="C3862" t="s">
        <v>26</v>
      </c>
      <c r="E3862">
        <v>29</v>
      </c>
      <c r="F3862">
        <v>69.653660000000002</v>
      </c>
      <c r="G3862">
        <v>0</v>
      </c>
      <c r="H3862">
        <v>0</v>
      </c>
      <c r="I3862" t="s">
        <v>34</v>
      </c>
      <c r="J3862" t="s">
        <v>41</v>
      </c>
      <c r="K3862" t="s">
        <v>28</v>
      </c>
      <c r="L3862" t="s">
        <v>28</v>
      </c>
      <c r="M3862" t="s">
        <v>28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33</v>
      </c>
      <c r="T3862">
        <v>0</v>
      </c>
      <c r="V3862">
        <v>60</v>
      </c>
      <c r="W3862">
        <v>183</v>
      </c>
    </row>
    <row r="3863" spans="1:23" x14ac:dyDescent="0.25">
      <c r="A3863" t="s">
        <v>573</v>
      </c>
      <c r="C3863" t="s">
        <v>26</v>
      </c>
      <c r="E3863">
        <v>28</v>
      </c>
      <c r="F3863">
        <v>69.653660000000002</v>
      </c>
      <c r="G3863">
        <v>0.5</v>
      </c>
      <c r="H3863">
        <v>0.5</v>
      </c>
      <c r="I3863" t="s">
        <v>52</v>
      </c>
      <c r="J3863" t="s">
        <v>41</v>
      </c>
      <c r="K3863" t="s">
        <v>28</v>
      </c>
      <c r="L3863" t="s">
        <v>28</v>
      </c>
      <c r="M3863" t="s">
        <v>28</v>
      </c>
      <c r="N3863">
        <v>0</v>
      </c>
      <c r="O3863">
        <v>0.5</v>
      </c>
      <c r="P3863">
        <v>0.5</v>
      </c>
      <c r="Q3863">
        <v>0.5</v>
      </c>
      <c r="R3863">
        <v>0</v>
      </c>
      <c r="S3863">
        <v>33</v>
      </c>
      <c r="T3863">
        <v>2</v>
      </c>
      <c r="V3863">
        <v>60</v>
      </c>
      <c r="W3863">
        <v>181</v>
      </c>
    </row>
    <row r="3864" spans="1:23" x14ac:dyDescent="0.25">
      <c r="A3864" t="s">
        <v>573</v>
      </c>
      <c r="C3864" t="s">
        <v>26</v>
      </c>
      <c r="E3864">
        <v>28</v>
      </c>
      <c r="F3864">
        <v>69.653660000000002</v>
      </c>
      <c r="G3864">
        <v>0.5</v>
      </c>
      <c r="H3864">
        <v>0.5</v>
      </c>
      <c r="I3864" t="s">
        <v>27</v>
      </c>
      <c r="J3864" t="s">
        <v>44</v>
      </c>
      <c r="K3864" t="s">
        <v>41</v>
      </c>
      <c r="L3864" t="s">
        <v>28</v>
      </c>
      <c r="M3864" t="s">
        <v>28</v>
      </c>
      <c r="N3864">
        <v>0.5</v>
      </c>
      <c r="O3864">
        <v>1</v>
      </c>
      <c r="P3864">
        <v>1</v>
      </c>
      <c r="Q3864">
        <v>0</v>
      </c>
      <c r="R3864">
        <v>0</v>
      </c>
      <c r="S3864">
        <v>33</v>
      </c>
      <c r="T3864">
        <v>3</v>
      </c>
      <c r="V3864">
        <v>60</v>
      </c>
      <c r="W3864">
        <v>184</v>
      </c>
    </row>
    <row r="3865" spans="1:23" x14ac:dyDescent="0.25">
      <c r="A3865" t="s">
        <v>573</v>
      </c>
      <c r="C3865" t="s">
        <v>26</v>
      </c>
      <c r="E3865">
        <v>25</v>
      </c>
      <c r="F3865">
        <v>69.653660000000002</v>
      </c>
      <c r="G3865">
        <v>0.5</v>
      </c>
      <c r="H3865">
        <v>0.5</v>
      </c>
      <c r="I3865" t="s">
        <v>27</v>
      </c>
      <c r="J3865" t="s">
        <v>44</v>
      </c>
      <c r="K3865" t="s">
        <v>41</v>
      </c>
      <c r="L3865" t="s">
        <v>28</v>
      </c>
      <c r="M3865" t="s">
        <v>28</v>
      </c>
      <c r="N3865">
        <v>0.5</v>
      </c>
      <c r="O3865">
        <v>1</v>
      </c>
      <c r="P3865">
        <v>1</v>
      </c>
      <c r="Q3865">
        <v>1</v>
      </c>
      <c r="R3865">
        <v>0</v>
      </c>
      <c r="S3865">
        <v>33</v>
      </c>
      <c r="T3865">
        <v>4</v>
      </c>
      <c r="V3865">
        <v>60</v>
      </c>
      <c r="W3865">
        <v>180</v>
      </c>
    </row>
    <row r="3866" spans="1:23" x14ac:dyDescent="0.25">
      <c r="A3866" t="s">
        <v>573</v>
      </c>
      <c r="C3866" t="s">
        <v>26</v>
      </c>
      <c r="F3866">
        <v>69.653660000000002</v>
      </c>
      <c r="G3866">
        <v>1</v>
      </c>
      <c r="H3866">
        <v>1</v>
      </c>
      <c r="I3866" t="s">
        <v>44</v>
      </c>
      <c r="J3866" t="s">
        <v>41</v>
      </c>
      <c r="K3866" t="s">
        <v>41</v>
      </c>
      <c r="L3866" t="s">
        <v>28</v>
      </c>
      <c r="M3866" t="s">
        <v>28</v>
      </c>
      <c r="N3866">
        <v>1</v>
      </c>
      <c r="O3866">
        <v>1</v>
      </c>
      <c r="P3866">
        <v>1</v>
      </c>
      <c r="Q3866">
        <v>1</v>
      </c>
      <c r="R3866">
        <v>0</v>
      </c>
      <c r="S3866">
        <v>33</v>
      </c>
      <c r="T3866">
        <v>5</v>
      </c>
    </row>
    <row r="3867" spans="1:23" x14ac:dyDescent="0.25">
      <c r="A3867" t="s">
        <v>1020</v>
      </c>
      <c r="C3867" t="s">
        <v>26</v>
      </c>
      <c r="E3867">
        <v>28</v>
      </c>
      <c r="F3867">
        <v>75.047225999999995</v>
      </c>
      <c r="G3867">
        <v>0</v>
      </c>
      <c r="H3867">
        <v>0</v>
      </c>
      <c r="I3867" t="s">
        <v>34</v>
      </c>
      <c r="J3867" t="s">
        <v>28</v>
      </c>
      <c r="K3867" t="s">
        <v>28</v>
      </c>
      <c r="L3867" t="s">
        <v>28</v>
      </c>
      <c r="M3867" t="s">
        <v>28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33</v>
      </c>
      <c r="T3867">
        <v>0</v>
      </c>
      <c r="V3867">
        <v>58</v>
      </c>
      <c r="W3867">
        <v>156</v>
      </c>
    </row>
    <row r="3868" spans="1:23" x14ac:dyDescent="0.25">
      <c r="A3868" t="s">
        <v>1020</v>
      </c>
      <c r="C3868" t="s">
        <v>26</v>
      </c>
      <c r="E3868">
        <v>29</v>
      </c>
      <c r="F3868">
        <v>75.047225999999995</v>
      </c>
      <c r="G3868">
        <v>0</v>
      </c>
      <c r="H3868">
        <v>0</v>
      </c>
      <c r="I3868" t="s">
        <v>34</v>
      </c>
      <c r="J3868" t="s">
        <v>38</v>
      </c>
      <c r="K3868" t="s">
        <v>28</v>
      </c>
      <c r="L3868" t="s">
        <v>28</v>
      </c>
      <c r="M3868" t="s">
        <v>28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33</v>
      </c>
      <c r="T3868">
        <v>0</v>
      </c>
      <c r="V3868">
        <v>58</v>
      </c>
      <c r="W3868">
        <v>153</v>
      </c>
    </row>
    <row r="3869" spans="1:23" x14ac:dyDescent="0.25">
      <c r="A3869" t="s">
        <v>1020</v>
      </c>
      <c r="C3869" t="s">
        <v>26</v>
      </c>
      <c r="E3869">
        <v>30</v>
      </c>
      <c r="F3869">
        <v>75.047225999999995</v>
      </c>
      <c r="G3869">
        <v>0</v>
      </c>
      <c r="H3869">
        <v>0</v>
      </c>
      <c r="I3869" t="s">
        <v>34</v>
      </c>
      <c r="J3869" t="s">
        <v>38</v>
      </c>
      <c r="K3869" t="s">
        <v>28</v>
      </c>
      <c r="L3869" t="s">
        <v>28</v>
      </c>
      <c r="M3869" t="s">
        <v>28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33</v>
      </c>
      <c r="T3869">
        <v>0</v>
      </c>
      <c r="V3869">
        <v>58</v>
      </c>
      <c r="W3869">
        <v>158</v>
      </c>
    </row>
    <row r="3870" spans="1:23" x14ac:dyDescent="0.25">
      <c r="A3870" t="s">
        <v>759</v>
      </c>
      <c r="C3870" t="s">
        <v>30</v>
      </c>
      <c r="E3870">
        <v>29</v>
      </c>
      <c r="F3870">
        <v>53.894592000000003</v>
      </c>
      <c r="G3870">
        <v>0</v>
      </c>
      <c r="H3870">
        <v>0</v>
      </c>
      <c r="I3870" t="s">
        <v>34</v>
      </c>
      <c r="J3870" t="s">
        <v>28</v>
      </c>
      <c r="K3870" t="s">
        <v>28</v>
      </c>
      <c r="L3870" t="s">
        <v>28</v>
      </c>
      <c r="M3870" t="s">
        <v>28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33</v>
      </c>
      <c r="T3870">
        <v>0</v>
      </c>
      <c r="V3870">
        <v>72</v>
      </c>
      <c r="W3870">
        <v>185</v>
      </c>
    </row>
    <row r="3871" spans="1:23" x14ac:dyDescent="0.25">
      <c r="A3871" t="s">
        <v>759</v>
      </c>
      <c r="C3871" t="s">
        <v>30</v>
      </c>
      <c r="E3871">
        <v>30</v>
      </c>
      <c r="F3871">
        <v>53.894592000000003</v>
      </c>
      <c r="G3871">
        <v>0</v>
      </c>
      <c r="H3871">
        <v>0</v>
      </c>
      <c r="I3871" t="s">
        <v>34</v>
      </c>
      <c r="J3871" t="s">
        <v>28</v>
      </c>
      <c r="K3871" t="s">
        <v>28</v>
      </c>
      <c r="L3871" t="s">
        <v>28</v>
      </c>
      <c r="M3871" t="s">
        <v>28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33</v>
      </c>
      <c r="T3871">
        <v>0</v>
      </c>
      <c r="V3871">
        <v>72</v>
      </c>
      <c r="W3871">
        <v>191</v>
      </c>
    </row>
    <row r="3872" spans="1:23" x14ac:dyDescent="0.25">
      <c r="A3872" t="s">
        <v>991</v>
      </c>
      <c r="C3872" t="s">
        <v>26</v>
      </c>
      <c r="E3872">
        <v>29</v>
      </c>
      <c r="F3872">
        <v>54.642024999999997</v>
      </c>
      <c r="G3872">
        <v>0</v>
      </c>
      <c r="H3872">
        <v>0</v>
      </c>
      <c r="I3872" t="s">
        <v>34</v>
      </c>
      <c r="J3872" t="s">
        <v>28</v>
      </c>
      <c r="K3872" t="s">
        <v>28</v>
      </c>
      <c r="L3872" t="s">
        <v>28</v>
      </c>
      <c r="M3872" t="s">
        <v>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</v>
      </c>
      <c r="T3872">
        <v>0</v>
      </c>
      <c r="V3872">
        <v>62</v>
      </c>
      <c r="W3872">
        <v>189</v>
      </c>
    </row>
    <row r="3873" spans="1:23" x14ac:dyDescent="0.25">
      <c r="A3873" t="s">
        <v>991</v>
      </c>
      <c r="C3873" t="s">
        <v>26</v>
      </c>
      <c r="E3873">
        <v>29</v>
      </c>
      <c r="F3873">
        <v>54.642024999999997</v>
      </c>
      <c r="G3873">
        <v>0.5</v>
      </c>
      <c r="H3873">
        <v>0</v>
      </c>
      <c r="I3873" t="s">
        <v>52</v>
      </c>
      <c r="J3873" t="s">
        <v>41</v>
      </c>
      <c r="K3873" t="s">
        <v>28</v>
      </c>
      <c r="L3873" t="s">
        <v>28</v>
      </c>
      <c r="M3873" t="s">
        <v>28</v>
      </c>
      <c r="N3873">
        <v>0.5</v>
      </c>
      <c r="O3873">
        <v>0.5</v>
      </c>
      <c r="P3873">
        <v>0.5</v>
      </c>
      <c r="Q3873">
        <v>0</v>
      </c>
      <c r="R3873">
        <v>0</v>
      </c>
      <c r="S3873">
        <v>33</v>
      </c>
      <c r="T3873">
        <v>1.5</v>
      </c>
    </row>
    <row r="3874" spans="1:23" x14ac:dyDescent="0.25">
      <c r="A3874" t="s">
        <v>991</v>
      </c>
      <c r="C3874" t="s">
        <v>26</v>
      </c>
      <c r="E3874">
        <v>28</v>
      </c>
      <c r="F3874">
        <v>54.642024999999997</v>
      </c>
      <c r="G3874">
        <v>0</v>
      </c>
      <c r="H3874">
        <v>0</v>
      </c>
      <c r="I3874" t="s">
        <v>34</v>
      </c>
      <c r="J3874" t="s">
        <v>28</v>
      </c>
      <c r="K3874" t="s">
        <v>28</v>
      </c>
      <c r="L3874" t="s">
        <v>28</v>
      </c>
      <c r="M3874" t="s">
        <v>28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33</v>
      </c>
      <c r="T3874">
        <v>0</v>
      </c>
    </row>
    <row r="3875" spans="1:23" x14ac:dyDescent="0.25">
      <c r="A3875" t="s">
        <v>991</v>
      </c>
      <c r="C3875" t="s">
        <v>26</v>
      </c>
      <c r="E3875">
        <v>30</v>
      </c>
      <c r="F3875">
        <v>54.642024999999997</v>
      </c>
      <c r="G3875">
        <v>0</v>
      </c>
      <c r="H3875">
        <v>0</v>
      </c>
      <c r="I3875" t="s">
        <v>34</v>
      </c>
      <c r="J3875" t="s">
        <v>28</v>
      </c>
      <c r="K3875" t="s">
        <v>28</v>
      </c>
      <c r="L3875" t="s">
        <v>28</v>
      </c>
      <c r="M3875" t="s">
        <v>28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33</v>
      </c>
      <c r="T3875">
        <v>0</v>
      </c>
      <c r="V3875">
        <v>61</v>
      </c>
      <c r="W3875">
        <v>186</v>
      </c>
    </row>
    <row r="3876" spans="1:23" x14ac:dyDescent="0.25">
      <c r="A3876" t="s">
        <v>991</v>
      </c>
      <c r="C3876" t="s">
        <v>26</v>
      </c>
      <c r="E3876">
        <v>29</v>
      </c>
      <c r="F3876">
        <v>54.642024999999997</v>
      </c>
      <c r="G3876">
        <v>0</v>
      </c>
      <c r="H3876">
        <v>0</v>
      </c>
      <c r="I3876" t="s">
        <v>34</v>
      </c>
      <c r="J3876" t="s">
        <v>41</v>
      </c>
      <c r="K3876" t="s">
        <v>28</v>
      </c>
      <c r="L3876" t="s">
        <v>28</v>
      </c>
      <c r="M3876" t="s">
        <v>28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33</v>
      </c>
      <c r="T3876">
        <v>0</v>
      </c>
      <c r="V3876">
        <v>51</v>
      </c>
      <c r="W3876">
        <v>191</v>
      </c>
    </row>
    <row r="3877" spans="1:23" x14ac:dyDescent="0.25">
      <c r="A3877" t="s">
        <v>414</v>
      </c>
      <c r="C3877" t="s">
        <v>30</v>
      </c>
      <c r="E3877">
        <v>27</v>
      </c>
      <c r="F3877">
        <v>73.242980000000003</v>
      </c>
      <c r="G3877">
        <v>0</v>
      </c>
      <c r="H3877">
        <v>0</v>
      </c>
      <c r="I3877" t="s">
        <v>34</v>
      </c>
      <c r="J3877" t="s">
        <v>119</v>
      </c>
      <c r="K3877" t="s">
        <v>35</v>
      </c>
      <c r="L3877" t="s">
        <v>28</v>
      </c>
      <c r="M3877" t="s">
        <v>28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33</v>
      </c>
      <c r="T3877">
        <v>0</v>
      </c>
      <c r="V3877">
        <v>71</v>
      </c>
      <c r="W3877">
        <v>255</v>
      </c>
    </row>
    <row r="3878" spans="1:23" x14ac:dyDescent="0.25">
      <c r="A3878" t="s">
        <v>414</v>
      </c>
      <c r="C3878" t="s">
        <v>30</v>
      </c>
      <c r="E3878">
        <v>28</v>
      </c>
      <c r="F3878">
        <v>73.242980000000003</v>
      </c>
      <c r="G3878">
        <v>0</v>
      </c>
      <c r="H3878">
        <v>0</v>
      </c>
      <c r="I3878" t="s">
        <v>34</v>
      </c>
      <c r="J3878" t="s">
        <v>28</v>
      </c>
      <c r="K3878" t="s">
        <v>28</v>
      </c>
      <c r="L3878" t="s">
        <v>28</v>
      </c>
      <c r="M3878" t="s">
        <v>28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33</v>
      </c>
      <c r="T3878">
        <v>0</v>
      </c>
      <c r="V3878">
        <v>70</v>
      </c>
      <c r="W3878">
        <v>247</v>
      </c>
    </row>
    <row r="3879" spans="1:23" x14ac:dyDescent="0.25">
      <c r="A3879" t="s">
        <v>414</v>
      </c>
      <c r="C3879" t="s">
        <v>30</v>
      </c>
      <c r="E3879">
        <v>27</v>
      </c>
      <c r="F3879">
        <v>73.242980000000003</v>
      </c>
      <c r="G3879">
        <v>0</v>
      </c>
      <c r="H3879">
        <v>0</v>
      </c>
      <c r="I3879" t="s">
        <v>34</v>
      </c>
      <c r="J3879" t="s">
        <v>119</v>
      </c>
      <c r="K3879" t="s">
        <v>35</v>
      </c>
      <c r="L3879" t="s">
        <v>28</v>
      </c>
      <c r="M3879" t="s">
        <v>28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33</v>
      </c>
      <c r="T3879">
        <v>0</v>
      </c>
      <c r="V3879">
        <v>70</v>
      </c>
      <c r="W3879">
        <v>238</v>
      </c>
    </row>
    <row r="3880" spans="1:23" x14ac:dyDescent="0.25">
      <c r="A3880" t="s">
        <v>414</v>
      </c>
      <c r="C3880" t="s">
        <v>30</v>
      </c>
      <c r="E3880">
        <v>29</v>
      </c>
      <c r="F3880">
        <v>73.242980000000003</v>
      </c>
      <c r="G3880">
        <v>0</v>
      </c>
      <c r="H3880">
        <v>0</v>
      </c>
      <c r="I3880" t="s">
        <v>34</v>
      </c>
      <c r="J3880" t="s">
        <v>119</v>
      </c>
      <c r="K3880" t="s">
        <v>41</v>
      </c>
      <c r="L3880" t="s">
        <v>392</v>
      </c>
      <c r="M3880" t="s">
        <v>28</v>
      </c>
      <c r="N3880">
        <v>0</v>
      </c>
      <c r="O3880">
        <v>0.5</v>
      </c>
      <c r="P3880">
        <v>0</v>
      </c>
      <c r="Q3880">
        <v>0</v>
      </c>
      <c r="R3880">
        <v>0</v>
      </c>
      <c r="S3880">
        <v>33</v>
      </c>
      <c r="T3880">
        <v>0.5</v>
      </c>
      <c r="V3880">
        <v>70</v>
      </c>
      <c r="W3880">
        <v>221</v>
      </c>
    </row>
    <row r="3881" spans="1:23" x14ac:dyDescent="0.25">
      <c r="A3881" t="s">
        <v>414</v>
      </c>
      <c r="C3881" t="s">
        <v>30</v>
      </c>
      <c r="E3881">
        <v>30</v>
      </c>
      <c r="F3881">
        <v>73.242980000000003</v>
      </c>
      <c r="G3881">
        <v>0</v>
      </c>
      <c r="H3881">
        <v>0</v>
      </c>
      <c r="I3881" t="s">
        <v>34</v>
      </c>
      <c r="J3881" t="s">
        <v>41</v>
      </c>
      <c r="K3881" t="s">
        <v>28</v>
      </c>
      <c r="L3881" t="s">
        <v>28</v>
      </c>
      <c r="M3881" t="s">
        <v>28</v>
      </c>
      <c r="N3881">
        <v>0.5</v>
      </c>
      <c r="O3881">
        <v>0</v>
      </c>
      <c r="P3881">
        <v>0</v>
      </c>
      <c r="Q3881">
        <v>0</v>
      </c>
      <c r="R3881">
        <v>0</v>
      </c>
      <c r="S3881">
        <v>33</v>
      </c>
      <c r="T3881">
        <v>0.5</v>
      </c>
      <c r="V3881">
        <v>70</v>
      </c>
      <c r="W3881">
        <v>212</v>
      </c>
    </row>
    <row r="3882" spans="1:23" x14ac:dyDescent="0.25">
      <c r="A3882" t="s">
        <v>414</v>
      </c>
      <c r="C3882" t="s">
        <v>30</v>
      </c>
      <c r="E3882">
        <v>30</v>
      </c>
      <c r="F3882">
        <v>73.242980000000003</v>
      </c>
      <c r="G3882">
        <v>0</v>
      </c>
      <c r="H3882">
        <v>0</v>
      </c>
      <c r="I3882" t="s">
        <v>34</v>
      </c>
      <c r="J3882" t="s">
        <v>41</v>
      </c>
      <c r="K3882" t="s">
        <v>102</v>
      </c>
      <c r="L3882" t="s">
        <v>28</v>
      </c>
      <c r="M3882" t="s">
        <v>28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33</v>
      </c>
      <c r="T3882">
        <v>0</v>
      </c>
      <c r="V3882">
        <v>70</v>
      </c>
      <c r="W3882">
        <v>206</v>
      </c>
    </row>
    <row r="3883" spans="1:23" x14ac:dyDescent="0.25">
      <c r="A3883" t="s">
        <v>414</v>
      </c>
      <c r="C3883" t="s">
        <v>30</v>
      </c>
      <c r="E3883">
        <v>25</v>
      </c>
      <c r="F3883">
        <v>73.242980000000003</v>
      </c>
      <c r="G3883">
        <v>0</v>
      </c>
      <c r="H3883">
        <v>0</v>
      </c>
      <c r="I3883" t="s">
        <v>34</v>
      </c>
      <c r="J3883" t="s">
        <v>119</v>
      </c>
      <c r="K3883" t="s">
        <v>35</v>
      </c>
      <c r="L3883" t="s">
        <v>102</v>
      </c>
      <c r="M3883" t="s">
        <v>28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33</v>
      </c>
      <c r="T3883">
        <v>0</v>
      </c>
      <c r="V3883">
        <v>70</v>
      </c>
      <c r="W3883">
        <v>209</v>
      </c>
    </row>
    <row r="3884" spans="1:23" x14ac:dyDescent="0.25">
      <c r="A3884" t="s">
        <v>414</v>
      </c>
      <c r="C3884" t="s">
        <v>30</v>
      </c>
      <c r="E3884">
        <v>27</v>
      </c>
      <c r="F3884">
        <v>73.242980000000003</v>
      </c>
      <c r="G3884">
        <v>0</v>
      </c>
      <c r="H3884">
        <v>0</v>
      </c>
      <c r="I3884" t="s">
        <v>34</v>
      </c>
      <c r="J3884" t="s">
        <v>35</v>
      </c>
      <c r="K3884" t="s">
        <v>28</v>
      </c>
      <c r="L3884" t="s">
        <v>28</v>
      </c>
      <c r="M3884" t="s">
        <v>28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33</v>
      </c>
      <c r="T3884">
        <v>0</v>
      </c>
      <c r="V3884">
        <v>71</v>
      </c>
      <c r="W3884">
        <v>215</v>
      </c>
    </row>
    <row r="3885" spans="1:23" x14ac:dyDescent="0.25">
      <c r="A3885" t="s">
        <v>642</v>
      </c>
      <c r="C3885" t="s">
        <v>30</v>
      </c>
      <c r="E3885">
        <v>29</v>
      </c>
      <c r="F3885">
        <v>66.028750000000002</v>
      </c>
      <c r="G3885">
        <v>0</v>
      </c>
      <c r="H3885">
        <v>0</v>
      </c>
      <c r="I3885" t="s">
        <v>34</v>
      </c>
      <c r="J3885" t="s">
        <v>28</v>
      </c>
      <c r="K3885" t="s">
        <v>28</v>
      </c>
      <c r="L3885" t="s">
        <v>28</v>
      </c>
      <c r="M3885" t="s">
        <v>28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33</v>
      </c>
      <c r="T3885">
        <v>0</v>
      </c>
      <c r="V3885">
        <v>65</v>
      </c>
      <c r="W3885">
        <v>186</v>
      </c>
    </row>
    <row r="3886" spans="1:23" x14ac:dyDescent="0.25">
      <c r="A3886" t="s">
        <v>642</v>
      </c>
      <c r="C3886" t="s">
        <v>30</v>
      </c>
      <c r="E3886">
        <v>30</v>
      </c>
      <c r="F3886">
        <v>66.028750000000002</v>
      </c>
      <c r="G3886">
        <v>0</v>
      </c>
      <c r="H3886">
        <v>0</v>
      </c>
      <c r="I3886" t="s">
        <v>34</v>
      </c>
      <c r="J3886" t="s">
        <v>28</v>
      </c>
      <c r="K3886" t="s">
        <v>28</v>
      </c>
      <c r="L3886" t="s">
        <v>28</v>
      </c>
      <c r="M3886" t="s">
        <v>28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33</v>
      </c>
      <c r="T3886">
        <v>0</v>
      </c>
      <c r="V3886">
        <v>65</v>
      </c>
      <c r="W3886">
        <v>188</v>
      </c>
    </row>
    <row r="3887" spans="1:23" x14ac:dyDescent="0.25">
      <c r="A3887" t="s">
        <v>642</v>
      </c>
      <c r="C3887" t="s">
        <v>30</v>
      </c>
      <c r="E3887">
        <v>30</v>
      </c>
      <c r="F3887">
        <v>66.028750000000002</v>
      </c>
      <c r="G3887">
        <v>0</v>
      </c>
      <c r="H3887">
        <v>0</v>
      </c>
      <c r="I3887" t="s">
        <v>34</v>
      </c>
      <c r="J3887" t="s">
        <v>28</v>
      </c>
      <c r="K3887" t="s">
        <v>28</v>
      </c>
      <c r="L3887" t="s">
        <v>28</v>
      </c>
      <c r="M3887" t="s">
        <v>28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</v>
      </c>
      <c r="T3887">
        <v>0</v>
      </c>
      <c r="V3887">
        <v>65</v>
      </c>
      <c r="W3887">
        <v>188</v>
      </c>
    </row>
    <row r="3888" spans="1:23" x14ac:dyDescent="0.25">
      <c r="A3888" t="s">
        <v>642</v>
      </c>
      <c r="C3888" t="s">
        <v>30</v>
      </c>
      <c r="E3888">
        <v>30</v>
      </c>
      <c r="F3888">
        <v>66.028750000000002</v>
      </c>
      <c r="G3888">
        <v>0</v>
      </c>
      <c r="H3888">
        <v>0</v>
      </c>
      <c r="I3888" t="s">
        <v>34</v>
      </c>
      <c r="J3888" t="s">
        <v>28</v>
      </c>
      <c r="K3888" t="s">
        <v>28</v>
      </c>
      <c r="L3888" t="s">
        <v>28</v>
      </c>
      <c r="M3888" t="s">
        <v>28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33</v>
      </c>
      <c r="T3888">
        <v>0</v>
      </c>
      <c r="V3888">
        <v>65</v>
      </c>
      <c r="W3888">
        <v>191</v>
      </c>
    </row>
    <row r="3889" spans="1:23" x14ac:dyDescent="0.25">
      <c r="A3889" t="s">
        <v>642</v>
      </c>
      <c r="C3889" t="s">
        <v>30</v>
      </c>
      <c r="E3889">
        <v>30</v>
      </c>
      <c r="F3889">
        <v>66.028750000000002</v>
      </c>
      <c r="G3889">
        <v>0</v>
      </c>
      <c r="H3889">
        <v>0</v>
      </c>
      <c r="I3889" t="s">
        <v>34</v>
      </c>
      <c r="J3889" t="s">
        <v>28</v>
      </c>
      <c r="K3889" t="s">
        <v>28</v>
      </c>
      <c r="L3889" t="s">
        <v>28</v>
      </c>
      <c r="M3889" t="s">
        <v>28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33</v>
      </c>
      <c r="T3889">
        <v>0</v>
      </c>
      <c r="V3889">
        <v>65</v>
      </c>
      <c r="W3889">
        <v>190</v>
      </c>
    </row>
    <row r="3890" spans="1:23" x14ac:dyDescent="0.25">
      <c r="A3890" t="s">
        <v>642</v>
      </c>
      <c r="C3890" t="s">
        <v>30</v>
      </c>
      <c r="E3890">
        <v>30</v>
      </c>
      <c r="F3890">
        <v>66.028750000000002</v>
      </c>
      <c r="G3890">
        <v>0</v>
      </c>
      <c r="H3890">
        <v>0</v>
      </c>
      <c r="I3890" t="s">
        <v>34</v>
      </c>
      <c r="J3890" t="s">
        <v>28</v>
      </c>
      <c r="K3890" t="s">
        <v>28</v>
      </c>
      <c r="L3890" t="s">
        <v>28</v>
      </c>
      <c r="M3890" t="s">
        <v>28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33</v>
      </c>
      <c r="T3890">
        <v>0</v>
      </c>
      <c r="V3890">
        <v>65</v>
      </c>
      <c r="W3890">
        <v>190</v>
      </c>
    </row>
    <row r="3891" spans="1:23" x14ac:dyDescent="0.25">
      <c r="A3891" t="s">
        <v>642</v>
      </c>
      <c r="C3891" t="s">
        <v>30</v>
      </c>
      <c r="E3891">
        <v>30</v>
      </c>
      <c r="F3891">
        <v>66.028750000000002</v>
      </c>
      <c r="G3891">
        <v>0</v>
      </c>
      <c r="H3891">
        <v>0</v>
      </c>
      <c r="I3891" t="s">
        <v>34</v>
      </c>
      <c r="J3891" t="s">
        <v>28</v>
      </c>
      <c r="K3891" t="s">
        <v>28</v>
      </c>
      <c r="L3891" t="s">
        <v>28</v>
      </c>
      <c r="M3891" t="s">
        <v>28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33</v>
      </c>
      <c r="T3891">
        <v>0</v>
      </c>
      <c r="V3891">
        <v>65</v>
      </c>
      <c r="W3891">
        <v>180</v>
      </c>
    </row>
    <row r="3892" spans="1:23" x14ac:dyDescent="0.25">
      <c r="A3892" t="s">
        <v>642</v>
      </c>
      <c r="C3892" t="s">
        <v>30</v>
      </c>
      <c r="E3892">
        <v>30</v>
      </c>
      <c r="F3892">
        <v>66.028750000000002</v>
      </c>
      <c r="G3892">
        <v>0</v>
      </c>
      <c r="H3892">
        <v>0</v>
      </c>
      <c r="I3892" t="s">
        <v>34</v>
      </c>
      <c r="J3892" t="s">
        <v>28</v>
      </c>
      <c r="K3892" t="s">
        <v>28</v>
      </c>
      <c r="L3892" t="s">
        <v>28</v>
      </c>
      <c r="M3892" t="s">
        <v>28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33</v>
      </c>
      <c r="T3892">
        <v>0</v>
      </c>
      <c r="V3892">
        <v>65</v>
      </c>
      <c r="W3892">
        <v>184</v>
      </c>
    </row>
    <row r="3893" spans="1:23" x14ac:dyDescent="0.25">
      <c r="A3893" t="s">
        <v>642</v>
      </c>
      <c r="C3893" t="s">
        <v>30</v>
      </c>
      <c r="E3893">
        <v>29</v>
      </c>
      <c r="F3893">
        <v>66.028750000000002</v>
      </c>
      <c r="G3893">
        <v>0</v>
      </c>
      <c r="H3893">
        <v>0</v>
      </c>
      <c r="I3893" t="s">
        <v>34</v>
      </c>
      <c r="J3893" t="s">
        <v>28</v>
      </c>
      <c r="K3893" t="s">
        <v>28</v>
      </c>
      <c r="L3893" t="s">
        <v>28</v>
      </c>
      <c r="M3893" t="s">
        <v>28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33</v>
      </c>
      <c r="T3893">
        <v>0</v>
      </c>
      <c r="V3893">
        <v>66</v>
      </c>
      <c r="W3893">
        <v>189</v>
      </c>
    </row>
    <row r="3894" spans="1:23" x14ac:dyDescent="0.25">
      <c r="A3894" t="s">
        <v>642</v>
      </c>
      <c r="C3894" t="s">
        <v>30</v>
      </c>
      <c r="E3894">
        <v>30</v>
      </c>
      <c r="F3894">
        <v>66.028750000000002</v>
      </c>
      <c r="G3894">
        <v>0</v>
      </c>
      <c r="H3894">
        <v>0</v>
      </c>
      <c r="I3894" t="s">
        <v>34</v>
      </c>
      <c r="J3894" t="s">
        <v>28</v>
      </c>
      <c r="K3894" t="s">
        <v>28</v>
      </c>
      <c r="L3894" t="s">
        <v>28</v>
      </c>
      <c r="M3894" t="s">
        <v>28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33</v>
      </c>
      <c r="T3894">
        <v>0</v>
      </c>
      <c r="V3894">
        <v>65</v>
      </c>
      <c r="W3894">
        <v>186</v>
      </c>
    </row>
    <row r="3895" spans="1:23" x14ac:dyDescent="0.25">
      <c r="A3895" t="s">
        <v>642</v>
      </c>
      <c r="C3895" t="s">
        <v>30</v>
      </c>
      <c r="E3895">
        <v>30</v>
      </c>
      <c r="F3895">
        <v>66.028750000000002</v>
      </c>
      <c r="G3895">
        <v>0</v>
      </c>
      <c r="H3895">
        <v>0</v>
      </c>
      <c r="I3895" t="s">
        <v>34</v>
      </c>
      <c r="J3895" t="s">
        <v>28</v>
      </c>
      <c r="K3895" t="s">
        <v>28</v>
      </c>
      <c r="L3895" t="s">
        <v>28</v>
      </c>
      <c r="M3895" t="s">
        <v>28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33</v>
      </c>
      <c r="T3895">
        <v>0</v>
      </c>
      <c r="V3895">
        <v>65</v>
      </c>
      <c r="W3895">
        <v>178</v>
      </c>
    </row>
    <row r="3896" spans="1:23" x14ac:dyDescent="0.25">
      <c r="A3896" t="s">
        <v>904</v>
      </c>
      <c r="C3896" t="s">
        <v>30</v>
      </c>
      <c r="E3896">
        <v>30</v>
      </c>
      <c r="F3896">
        <v>70.475009999999997</v>
      </c>
      <c r="G3896">
        <v>0.5</v>
      </c>
      <c r="H3896">
        <v>0</v>
      </c>
      <c r="I3896" t="s">
        <v>52</v>
      </c>
      <c r="J3896" t="s">
        <v>28</v>
      </c>
      <c r="K3896" t="s">
        <v>28</v>
      </c>
      <c r="L3896" t="s">
        <v>28</v>
      </c>
      <c r="M3896" t="s">
        <v>28</v>
      </c>
      <c r="N3896">
        <v>0</v>
      </c>
      <c r="O3896">
        <v>0</v>
      </c>
      <c r="P3896">
        <v>0.5</v>
      </c>
      <c r="Q3896">
        <v>0</v>
      </c>
      <c r="R3896">
        <v>0</v>
      </c>
      <c r="S3896">
        <v>34</v>
      </c>
      <c r="T3896">
        <v>0.5</v>
      </c>
      <c r="V3896">
        <v>72</v>
      </c>
      <c r="W3896">
        <v>216</v>
      </c>
    </row>
    <row r="3897" spans="1:23" x14ac:dyDescent="0.25">
      <c r="A3897" t="s">
        <v>904</v>
      </c>
      <c r="C3897" t="s">
        <v>30</v>
      </c>
      <c r="E3897">
        <v>30</v>
      </c>
      <c r="F3897">
        <v>70.475009999999997</v>
      </c>
      <c r="G3897">
        <v>0</v>
      </c>
      <c r="H3897">
        <v>0</v>
      </c>
      <c r="I3897" t="s">
        <v>34</v>
      </c>
      <c r="J3897" t="s">
        <v>28</v>
      </c>
      <c r="K3897" t="s">
        <v>28</v>
      </c>
      <c r="L3897" t="s">
        <v>28</v>
      </c>
      <c r="M3897" t="s">
        <v>28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34</v>
      </c>
      <c r="T3897">
        <v>0</v>
      </c>
      <c r="V3897">
        <v>72</v>
      </c>
      <c r="W3897">
        <v>202</v>
      </c>
    </row>
    <row r="3898" spans="1:23" x14ac:dyDescent="0.25">
      <c r="A3898" t="s">
        <v>904</v>
      </c>
      <c r="C3898" t="s">
        <v>30</v>
      </c>
      <c r="E3898">
        <v>30</v>
      </c>
      <c r="F3898">
        <v>70.475009999999997</v>
      </c>
      <c r="G3898">
        <v>0</v>
      </c>
      <c r="H3898">
        <v>0</v>
      </c>
      <c r="I3898" t="s">
        <v>34</v>
      </c>
      <c r="J3898" t="s">
        <v>38</v>
      </c>
      <c r="K3898" t="s">
        <v>28</v>
      </c>
      <c r="L3898" t="s">
        <v>28</v>
      </c>
      <c r="M3898" t="s">
        <v>28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34</v>
      </c>
      <c r="T3898">
        <v>0</v>
      </c>
    </row>
    <row r="3899" spans="1:23" x14ac:dyDescent="0.25">
      <c r="A3899" t="s">
        <v>510</v>
      </c>
      <c r="C3899" t="s">
        <v>26</v>
      </c>
      <c r="E3899">
        <v>19</v>
      </c>
      <c r="F3899">
        <v>83.791920000000005</v>
      </c>
      <c r="G3899">
        <v>1</v>
      </c>
      <c r="H3899">
        <v>1</v>
      </c>
      <c r="I3899" t="s">
        <v>27</v>
      </c>
      <c r="J3899" t="s">
        <v>28</v>
      </c>
      <c r="K3899" t="s">
        <v>28</v>
      </c>
      <c r="L3899" t="s">
        <v>28</v>
      </c>
      <c r="M3899" t="s">
        <v>28</v>
      </c>
      <c r="N3899">
        <v>2</v>
      </c>
      <c r="O3899">
        <v>1</v>
      </c>
      <c r="P3899">
        <v>1</v>
      </c>
      <c r="Q3899">
        <v>2</v>
      </c>
      <c r="R3899">
        <v>1</v>
      </c>
      <c r="S3899">
        <v>23</v>
      </c>
      <c r="T3899">
        <v>8</v>
      </c>
      <c r="V3899">
        <v>65</v>
      </c>
      <c r="W3899">
        <v>169</v>
      </c>
    </row>
    <row r="3900" spans="1:23" x14ac:dyDescent="0.25">
      <c r="A3900" t="s">
        <v>510</v>
      </c>
      <c r="C3900" t="s">
        <v>26</v>
      </c>
      <c r="E3900">
        <v>16</v>
      </c>
      <c r="F3900">
        <v>83.791920000000005</v>
      </c>
      <c r="G3900">
        <v>1</v>
      </c>
      <c r="H3900">
        <v>2</v>
      </c>
      <c r="I3900" t="s">
        <v>27</v>
      </c>
      <c r="J3900" t="s">
        <v>119</v>
      </c>
      <c r="K3900" t="s">
        <v>28</v>
      </c>
      <c r="L3900" t="s">
        <v>28</v>
      </c>
      <c r="M3900" t="s">
        <v>28</v>
      </c>
      <c r="N3900">
        <v>1</v>
      </c>
      <c r="O3900">
        <v>1</v>
      </c>
      <c r="P3900">
        <v>1</v>
      </c>
      <c r="Q3900">
        <v>1</v>
      </c>
      <c r="R3900">
        <v>2</v>
      </c>
      <c r="S3900">
        <v>23</v>
      </c>
      <c r="T3900">
        <v>8</v>
      </c>
      <c r="V3900">
        <v>64</v>
      </c>
      <c r="W3900">
        <v>177</v>
      </c>
    </row>
    <row r="3901" spans="1:23" x14ac:dyDescent="0.25">
      <c r="A3901" t="s">
        <v>510</v>
      </c>
      <c r="C3901" t="s">
        <v>26</v>
      </c>
      <c r="E3901">
        <v>16</v>
      </c>
      <c r="F3901">
        <v>83.791920000000005</v>
      </c>
      <c r="G3901">
        <v>1</v>
      </c>
      <c r="H3901">
        <v>1</v>
      </c>
      <c r="I3901" t="s">
        <v>349</v>
      </c>
      <c r="J3901" t="s">
        <v>35</v>
      </c>
      <c r="K3901" t="s">
        <v>28</v>
      </c>
      <c r="L3901" t="s">
        <v>28</v>
      </c>
      <c r="M3901" t="s">
        <v>28</v>
      </c>
      <c r="N3901">
        <v>1</v>
      </c>
      <c r="O3901">
        <v>1</v>
      </c>
      <c r="P3901">
        <v>2</v>
      </c>
      <c r="Q3901">
        <v>1</v>
      </c>
      <c r="R3901">
        <v>1</v>
      </c>
      <c r="S3901">
        <v>23</v>
      </c>
      <c r="T3901">
        <v>7</v>
      </c>
      <c r="V3901">
        <v>64</v>
      </c>
      <c r="W3901">
        <v>184</v>
      </c>
    </row>
    <row r="3902" spans="1:23" x14ac:dyDescent="0.25">
      <c r="A3902" t="s">
        <v>510</v>
      </c>
      <c r="C3902" t="s">
        <v>26</v>
      </c>
      <c r="E3902">
        <v>18</v>
      </c>
      <c r="F3902">
        <v>83.791920000000005</v>
      </c>
      <c r="G3902">
        <v>1</v>
      </c>
      <c r="H3902">
        <v>1</v>
      </c>
      <c r="I3902" t="s">
        <v>27</v>
      </c>
      <c r="J3902" t="s">
        <v>28</v>
      </c>
      <c r="K3902" t="s">
        <v>28</v>
      </c>
      <c r="L3902" t="s">
        <v>28</v>
      </c>
      <c r="M3902" t="s">
        <v>28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23</v>
      </c>
      <c r="T3902">
        <v>6</v>
      </c>
      <c r="V3902">
        <v>64</v>
      </c>
      <c r="W3902">
        <v>184</v>
      </c>
    </row>
    <row r="3903" spans="1:23" x14ac:dyDescent="0.25">
      <c r="A3903" t="s">
        <v>510</v>
      </c>
      <c r="C3903" t="s">
        <v>26</v>
      </c>
      <c r="E3903">
        <v>18</v>
      </c>
      <c r="F3903">
        <v>83.791920000000005</v>
      </c>
      <c r="G3903">
        <v>1</v>
      </c>
      <c r="H3903">
        <v>0.5</v>
      </c>
      <c r="I3903" t="s">
        <v>27</v>
      </c>
      <c r="J3903" t="s">
        <v>38</v>
      </c>
      <c r="K3903" t="s">
        <v>28</v>
      </c>
      <c r="L3903" t="s">
        <v>28</v>
      </c>
      <c r="M3903" t="s">
        <v>28</v>
      </c>
      <c r="N3903">
        <v>0.5</v>
      </c>
      <c r="O3903">
        <v>1</v>
      </c>
      <c r="P3903">
        <v>1</v>
      </c>
      <c r="Q3903">
        <v>1</v>
      </c>
      <c r="R3903">
        <v>1</v>
      </c>
      <c r="S3903">
        <v>23</v>
      </c>
      <c r="T3903">
        <v>5</v>
      </c>
      <c r="V3903">
        <v>66</v>
      </c>
      <c r="W3903">
        <v>194</v>
      </c>
    </row>
    <row r="3904" spans="1:23" x14ac:dyDescent="0.25">
      <c r="A3904" t="s">
        <v>510</v>
      </c>
      <c r="C3904" t="s">
        <v>26</v>
      </c>
      <c r="E3904">
        <v>24</v>
      </c>
      <c r="F3904">
        <v>83.791920000000005</v>
      </c>
      <c r="G3904">
        <v>1</v>
      </c>
      <c r="H3904">
        <v>1</v>
      </c>
      <c r="I3904" t="s">
        <v>27</v>
      </c>
      <c r="J3904" t="s">
        <v>35</v>
      </c>
      <c r="K3904" t="s">
        <v>38</v>
      </c>
      <c r="L3904" t="s">
        <v>28</v>
      </c>
      <c r="M3904" t="s">
        <v>28</v>
      </c>
      <c r="N3904">
        <v>0.5</v>
      </c>
      <c r="O3904">
        <v>1</v>
      </c>
      <c r="P3904">
        <v>1</v>
      </c>
      <c r="Q3904">
        <v>1</v>
      </c>
      <c r="R3904">
        <v>1</v>
      </c>
      <c r="S3904">
        <v>23</v>
      </c>
      <c r="T3904">
        <v>5.5</v>
      </c>
      <c r="V3904">
        <v>64</v>
      </c>
      <c r="W3904">
        <v>192</v>
      </c>
    </row>
    <row r="3905" spans="1:23" x14ac:dyDescent="0.25">
      <c r="A3905" t="s">
        <v>510</v>
      </c>
      <c r="C3905" t="s">
        <v>26</v>
      </c>
      <c r="E3905">
        <v>17</v>
      </c>
      <c r="F3905">
        <v>83.791920000000005</v>
      </c>
      <c r="G3905">
        <v>2</v>
      </c>
      <c r="H3905">
        <v>2</v>
      </c>
      <c r="I3905" t="s">
        <v>27</v>
      </c>
      <c r="J3905" t="s">
        <v>35</v>
      </c>
      <c r="K3905" t="s">
        <v>38</v>
      </c>
      <c r="L3905" t="s">
        <v>28</v>
      </c>
      <c r="M3905" t="s">
        <v>28</v>
      </c>
      <c r="N3905">
        <v>2</v>
      </c>
      <c r="O3905">
        <v>2</v>
      </c>
      <c r="P3905">
        <v>2</v>
      </c>
      <c r="Q3905">
        <v>1</v>
      </c>
      <c r="R3905">
        <v>2</v>
      </c>
      <c r="S3905">
        <v>23</v>
      </c>
      <c r="T3905">
        <v>11</v>
      </c>
      <c r="V3905">
        <v>64</v>
      </c>
      <c r="W3905">
        <v>179</v>
      </c>
    </row>
    <row r="3906" spans="1:23" x14ac:dyDescent="0.25">
      <c r="A3906" t="s">
        <v>668</v>
      </c>
      <c r="C3906" t="s">
        <v>26</v>
      </c>
      <c r="E3906">
        <v>26</v>
      </c>
      <c r="F3906">
        <v>61.07</v>
      </c>
      <c r="G3906">
        <v>1</v>
      </c>
      <c r="H3906">
        <v>1</v>
      </c>
      <c r="I3906" t="s">
        <v>669</v>
      </c>
      <c r="N3906">
        <v>1</v>
      </c>
      <c r="O3906">
        <v>0.5</v>
      </c>
      <c r="P3906">
        <v>1</v>
      </c>
      <c r="R3906">
        <v>0</v>
      </c>
      <c r="T3906">
        <v>4.5</v>
      </c>
      <c r="V3906">
        <v>62.8</v>
      </c>
      <c r="W3906">
        <v>175</v>
      </c>
    </row>
    <row r="3907" spans="1:23" x14ac:dyDescent="0.25">
      <c r="A3907" t="s">
        <v>668</v>
      </c>
      <c r="C3907" t="s">
        <v>26</v>
      </c>
      <c r="E3907">
        <v>21</v>
      </c>
      <c r="F3907">
        <v>61.07</v>
      </c>
      <c r="G3907">
        <v>2</v>
      </c>
      <c r="H3907">
        <v>2</v>
      </c>
      <c r="I3907" t="s">
        <v>669</v>
      </c>
      <c r="N3907">
        <v>2</v>
      </c>
      <c r="O3907">
        <v>1</v>
      </c>
      <c r="P3907">
        <v>1</v>
      </c>
      <c r="Q3907">
        <v>2</v>
      </c>
      <c r="R3907">
        <v>2</v>
      </c>
      <c r="T3907">
        <v>10</v>
      </c>
      <c r="V3907">
        <v>63</v>
      </c>
      <c r="W3907">
        <v>162</v>
      </c>
    </row>
    <row r="3908" spans="1:23" x14ac:dyDescent="0.25">
      <c r="A3908" t="s">
        <v>766</v>
      </c>
      <c r="C3908" t="s">
        <v>30</v>
      </c>
      <c r="E3908">
        <v>30</v>
      </c>
      <c r="F3908">
        <v>61.453800000000001</v>
      </c>
      <c r="G3908">
        <v>0</v>
      </c>
      <c r="H3908">
        <v>0</v>
      </c>
      <c r="I3908" t="s">
        <v>34</v>
      </c>
      <c r="J3908" t="s">
        <v>28</v>
      </c>
      <c r="K3908" t="s">
        <v>28</v>
      </c>
      <c r="L3908" t="s">
        <v>28</v>
      </c>
      <c r="M3908" t="s">
        <v>28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33</v>
      </c>
      <c r="T3908">
        <v>0</v>
      </c>
      <c r="V3908">
        <v>72</v>
      </c>
      <c r="W3908">
        <v>247</v>
      </c>
    </row>
    <row r="3909" spans="1:23" x14ac:dyDescent="0.25">
      <c r="A3909" t="s">
        <v>766</v>
      </c>
      <c r="C3909" t="s">
        <v>30</v>
      </c>
      <c r="E3909">
        <v>29</v>
      </c>
      <c r="F3909">
        <v>61.453800000000001</v>
      </c>
      <c r="G3909">
        <v>0</v>
      </c>
      <c r="H3909">
        <v>0</v>
      </c>
      <c r="I3909" t="s">
        <v>34</v>
      </c>
      <c r="J3909" t="s">
        <v>28</v>
      </c>
      <c r="K3909" t="s">
        <v>28</v>
      </c>
      <c r="L3909" t="s">
        <v>28</v>
      </c>
      <c r="M3909" t="s">
        <v>28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33</v>
      </c>
      <c r="T3909">
        <v>0</v>
      </c>
      <c r="V3909">
        <v>72</v>
      </c>
      <c r="W3909">
        <v>228</v>
      </c>
    </row>
    <row r="3910" spans="1:23" x14ac:dyDescent="0.25">
      <c r="A3910" t="s">
        <v>766</v>
      </c>
      <c r="C3910" t="s">
        <v>30</v>
      </c>
      <c r="E3910">
        <v>29</v>
      </c>
      <c r="F3910">
        <v>61.453800000000001</v>
      </c>
      <c r="G3910">
        <v>0</v>
      </c>
      <c r="H3910">
        <v>0</v>
      </c>
      <c r="I3910" t="s">
        <v>34</v>
      </c>
      <c r="J3910" t="s">
        <v>28</v>
      </c>
      <c r="K3910" t="s">
        <v>28</v>
      </c>
      <c r="L3910" t="s">
        <v>28</v>
      </c>
      <c r="M3910" t="s">
        <v>28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33</v>
      </c>
      <c r="T3910">
        <v>0</v>
      </c>
      <c r="V3910">
        <v>72</v>
      </c>
      <c r="W3910">
        <v>248</v>
      </c>
    </row>
    <row r="3911" spans="1:23" x14ac:dyDescent="0.25">
      <c r="A3911" t="s">
        <v>766</v>
      </c>
      <c r="C3911" t="s">
        <v>30</v>
      </c>
      <c r="E3911">
        <v>30</v>
      </c>
      <c r="F3911">
        <v>61.453800000000001</v>
      </c>
      <c r="G3911">
        <v>0</v>
      </c>
      <c r="H3911">
        <v>0</v>
      </c>
      <c r="I3911" t="s">
        <v>34</v>
      </c>
      <c r="J3911" t="s">
        <v>38</v>
      </c>
      <c r="K3911" t="s">
        <v>28</v>
      </c>
      <c r="L3911" t="s">
        <v>28</v>
      </c>
      <c r="M3911" t="s">
        <v>28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33</v>
      </c>
      <c r="T3911">
        <v>0</v>
      </c>
      <c r="V3911">
        <v>73</v>
      </c>
      <c r="W3911">
        <v>254</v>
      </c>
    </row>
    <row r="3912" spans="1:23" x14ac:dyDescent="0.25">
      <c r="A3912" t="s">
        <v>766</v>
      </c>
      <c r="C3912" t="s">
        <v>30</v>
      </c>
      <c r="E3912">
        <v>29</v>
      </c>
      <c r="F3912">
        <v>61.453800000000001</v>
      </c>
      <c r="G3912">
        <v>0</v>
      </c>
      <c r="H3912">
        <v>0</v>
      </c>
      <c r="I3912" t="s">
        <v>34</v>
      </c>
      <c r="J3912" t="s">
        <v>38</v>
      </c>
      <c r="K3912" t="s">
        <v>28</v>
      </c>
      <c r="L3912" t="s">
        <v>28</v>
      </c>
      <c r="M3912" t="s">
        <v>28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33</v>
      </c>
      <c r="T3912">
        <v>0</v>
      </c>
    </row>
    <row r="3913" spans="1:23" x14ac:dyDescent="0.25">
      <c r="A3913" t="s">
        <v>385</v>
      </c>
      <c r="C3913" t="s">
        <v>26</v>
      </c>
      <c r="E3913">
        <v>28</v>
      </c>
      <c r="F3913">
        <v>67.041756000000007</v>
      </c>
      <c r="G3913">
        <v>0</v>
      </c>
      <c r="H3913">
        <v>0</v>
      </c>
      <c r="I3913" t="s">
        <v>34</v>
      </c>
      <c r="J3913" t="s">
        <v>28</v>
      </c>
      <c r="K3913" t="s">
        <v>28</v>
      </c>
      <c r="L3913" t="s">
        <v>28</v>
      </c>
      <c r="M3913" t="s">
        <v>28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33</v>
      </c>
      <c r="T3913">
        <v>0</v>
      </c>
      <c r="V3913">
        <v>61</v>
      </c>
      <c r="W3913">
        <v>174</v>
      </c>
    </row>
    <row r="3914" spans="1:23" x14ac:dyDescent="0.25">
      <c r="A3914" t="s">
        <v>385</v>
      </c>
      <c r="C3914" t="s">
        <v>26</v>
      </c>
      <c r="E3914">
        <v>29</v>
      </c>
      <c r="F3914">
        <v>67.041756000000007</v>
      </c>
      <c r="G3914">
        <v>0</v>
      </c>
      <c r="H3914">
        <v>0</v>
      </c>
      <c r="I3914" t="s">
        <v>34</v>
      </c>
      <c r="J3914" t="s">
        <v>38</v>
      </c>
      <c r="K3914" t="s">
        <v>28</v>
      </c>
      <c r="L3914" t="s">
        <v>28</v>
      </c>
      <c r="M3914" t="s">
        <v>28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33</v>
      </c>
      <c r="T3914">
        <v>0</v>
      </c>
      <c r="V3914">
        <v>61</v>
      </c>
      <c r="W3914">
        <v>176</v>
      </c>
    </row>
    <row r="3915" spans="1:23" x14ac:dyDescent="0.25">
      <c r="A3915" t="s">
        <v>385</v>
      </c>
      <c r="C3915" t="s">
        <v>26</v>
      </c>
      <c r="E3915">
        <v>29</v>
      </c>
      <c r="F3915">
        <v>67.041756000000007</v>
      </c>
      <c r="G3915">
        <v>0</v>
      </c>
      <c r="H3915">
        <v>0</v>
      </c>
      <c r="I3915" t="s">
        <v>34</v>
      </c>
      <c r="J3915" t="s">
        <v>38</v>
      </c>
      <c r="K3915" t="s">
        <v>28</v>
      </c>
      <c r="L3915" t="s">
        <v>28</v>
      </c>
      <c r="M3915" t="s">
        <v>28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33</v>
      </c>
      <c r="T3915">
        <v>0</v>
      </c>
      <c r="V3915">
        <v>62</v>
      </c>
      <c r="W3915">
        <v>184</v>
      </c>
    </row>
    <row r="3916" spans="1:23" x14ac:dyDescent="0.25">
      <c r="A3916" t="s">
        <v>385</v>
      </c>
      <c r="C3916" t="s">
        <v>26</v>
      </c>
      <c r="E3916">
        <v>30</v>
      </c>
      <c r="F3916">
        <v>67.041756000000007</v>
      </c>
      <c r="G3916">
        <v>0</v>
      </c>
      <c r="H3916">
        <v>0</v>
      </c>
      <c r="I3916" t="s">
        <v>34</v>
      </c>
      <c r="J3916" t="s">
        <v>28</v>
      </c>
      <c r="K3916" t="s">
        <v>28</v>
      </c>
      <c r="L3916" t="s">
        <v>28</v>
      </c>
      <c r="M3916" t="s">
        <v>28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33</v>
      </c>
      <c r="T3916">
        <v>0</v>
      </c>
      <c r="V3916">
        <v>61</v>
      </c>
      <c r="W3916">
        <v>170</v>
      </c>
    </row>
    <row r="3917" spans="1:23" x14ac:dyDescent="0.25">
      <c r="A3917" t="s">
        <v>385</v>
      </c>
      <c r="C3917" t="s">
        <v>26</v>
      </c>
      <c r="E3917">
        <v>30</v>
      </c>
      <c r="F3917">
        <v>67.041756000000007</v>
      </c>
      <c r="G3917">
        <v>0</v>
      </c>
      <c r="H3917">
        <v>0</v>
      </c>
      <c r="I3917" t="s">
        <v>34</v>
      </c>
      <c r="J3917" t="s">
        <v>405</v>
      </c>
      <c r="K3917" t="s">
        <v>28</v>
      </c>
      <c r="L3917" t="s">
        <v>28</v>
      </c>
      <c r="M3917" t="s">
        <v>28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33</v>
      </c>
      <c r="T3917">
        <v>0</v>
      </c>
      <c r="V3917">
        <v>60</v>
      </c>
      <c r="W3917">
        <v>165</v>
      </c>
    </row>
    <row r="3918" spans="1:23" x14ac:dyDescent="0.25">
      <c r="A3918" t="s">
        <v>385</v>
      </c>
      <c r="C3918" t="s">
        <v>26</v>
      </c>
      <c r="E3918">
        <v>29</v>
      </c>
      <c r="F3918">
        <v>67.041756000000007</v>
      </c>
      <c r="G3918">
        <v>0</v>
      </c>
      <c r="H3918">
        <v>0</v>
      </c>
      <c r="I3918" t="s">
        <v>34</v>
      </c>
      <c r="J3918" t="s">
        <v>28</v>
      </c>
      <c r="K3918" t="s">
        <v>28</v>
      </c>
      <c r="L3918" t="s">
        <v>28</v>
      </c>
      <c r="M3918" t="s">
        <v>28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33</v>
      </c>
      <c r="T3918">
        <v>0</v>
      </c>
      <c r="V3918">
        <v>60</v>
      </c>
      <c r="W3918">
        <v>172</v>
      </c>
    </row>
    <row r="3919" spans="1:23" x14ac:dyDescent="0.25">
      <c r="A3919" t="s">
        <v>385</v>
      </c>
      <c r="C3919" t="s">
        <v>26</v>
      </c>
      <c r="E3919">
        <v>29</v>
      </c>
      <c r="F3919">
        <v>67.041756000000007</v>
      </c>
      <c r="G3919">
        <v>0</v>
      </c>
      <c r="H3919">
        <v>0</v>
      </c>
      <c r="I3919" t="s">
        <v>34</v>
      </c>
      <c r="J3919" t="s">
        <v>28</v>
      </c>
      <c r="K3919" t="s">
        <v>28</v>
      </c>
      <c r="L3919" t="s">
        <v>28</v>
      </c>
      <c r="M3919" t="s">
        <v>28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33</v>
      </c>
      <c r="T3919">
        <v>0</v>
      </c>
      <c r="V3919">
        <v>61</v>
      </c>
      <c r="W3919">
        <v>180</v>
      </c>
    </row>
    <row r="3920" spans="1:23" x14ac:dyDescent="0.25">
      <c r="A3920" t="s">
        <v>385</v>
      </c>
      <c r="C3920" t="s">
        <v>26</v>
      </c>
      <c r="E3920">
        <v>30</v>
      </c>
      <c r="F3920">
        <v>67.041756000000007</v>
      </c>
      <c r="G3920">
        <v>0</v>
      </c>
      <c r="H3920">
        <v>0</v>
      </c>
      <c r="I3920" t="s">
        <v>34</v>
      </c>
      <c r="J3920" t="s">
        <v>38</v>
      </c>
      <c r="K3920" t="s">
        <v>28</v>
      </c>
      <c r="L3920" t="s">
        <v>28</v>
      </c>
      <c r="M3920" t="s">
        <v>28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33</v>
      </c>
      <c r="T3920">
        <v>0</v>
      </c>
      <c r="W3920">
        <v>283</v>
      </c>
    </row>
    <row r="3921" spans="1:23" x14ac:dyDescent="0.25">
      <c r="A3921" t="s">
        <v>385</v>
      </c>
      <c r="C3921" t="s">
        <v>26</v>
      </c>
      <c r="E3921">
        <v>30</v>
      </c>
      <c r="F3921">
        <v>67.041756000000007</v>
      </c>
      <c r="G3921">
        <v>0</v>
      </c>
      <c r="H3921">
        <v>0</v>
      </c>
      <c r="I3921" t="s">
        <v>34</v>
      </c>
      <c r="J3921" t="s">
        <v>28</v>
      </c>
      <c r="K3921" t="s">
        <v>28</v>
      </c>
      <c r="L3921" t="s">
        <v>28</v>
      </c>
      <c r="M3921" t="s">
        <v>28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33</v>
      </c>
      <c r="T3921">
        <v>0</v>
      </c>
      <c r="V3921">
        <v>61</v>
      </c>
      <c r="W3921">
        <v>179</v>
      </c>
    </row>
    <row r="3922" spans="1:23" x14ac:dyDescent="0.25">
      <c r="A3922" t="s">
        <v>385</v>
      </c>
      <c r="C3922" t="s">
        <v>26</v>
      </c>
      <c r="E3922">
        <v>30</v>
      </c>
      <c r="F3922">
        <v>67.041756000000007</v>
      </c>
      <c r="G3922">
        <v>0</v>
      </c>
      <c r="H3922">
        <v>0</v>
      </c>
      <c r="I3922" t="s">
        <v>34</v>
      </c>
      <c r="J3922" t="s">
        <v>38</v>
      </c>
      <c r="K3922" t="s">
        <v>28</v>
      </c>
      <c r="L3922" t="s">
        <v>28</v>
      </c>
      <c r="M3922" t="s">
        <v>28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33</v>
      </c>
      <c r="T3922">
        <v>0</v>
      </c>
      <c r="V3922">
        <v>61</v>
      </c>
      <c r="W3922">
        <v>184</v>
      </c>
    </row>
    <row r="3923" spans="1:23" x14ac:dyDescent="0.25">
      <c r="A3923" t="s">
        <v>1015</v>
      </c>
      <c r="C3923" t="s">
        <v>26</v>
      </c>
      <c r="E3923">
        <v>30</v>
      </c>
      <c r="F3923">
        <v>52.908965999999999</v>
      </c>
      <c r="G3923">
        <v>0</v>
      </c>
      <c r="H3923">
        <v>0</v>
      </c>
      <c r="I3923" t="s">
        <v>34</v>
      </c>
      <c r="J3923" t="s">
        <v>41</v>
      </c>
      <c r="K3923" t="s">
        <v>28</v>
      </c>
      <c r="L3923" t="s">
        <v>28</v>
      </c>
      <c r="M3923" t="s">
        <v>28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33</v>
      </c>
      <c r="T3923">
        <v>0</v>
      </c>
      <c r="V3923">
        <v>65</v>
      </c>
      <c r="W3923">
        <v>206</v>
      </c>
    </row>
    <row r="3924" spans="1:23" x14ac:dyDescent="0.25">
      <c r="A3924" t="s">
        <v>1015</v>
      </c>
      <c r="C3924" t="s">
        <v>26</v>
      </c>
      <c r="E3924">
        <v>30</v>
      </c>
      <c r="F3924">
        <v>52.908965999999999</v>
      </c>
      <c r="G3924">
        <v>0</v>
      </c>
      <c r="H3924">
        <v>0</v>
      </c>
      <c r="I3924" t="s">
        <v>34</v>
      </c>
      <c r="J3924" t="s">
        <v>28</v>
      </c>
      <c r="K3924" t="s">
        <v>28</v>
      </c>
      <c r="L3924" t="s">
        <v>28</v>
      </c>
      <c r="M3924" t="s">
        <v>28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33</v>
      </c>
      <c r="T3924">
        <v>0</v>
      </c>
      <c r="V3924">
        <v>64</v>
      </c>
      <c r="W3924">
        <v>183</v>
      </c>
    </row>
    <row r="3925" spans="1:23" x14ac:dyDescent="0.25">
      <c r="A3925" t="s">
        <v>255</v>
      </c>
      <c r="C3925" t="s">
        <v>30</v>
      </c>
      <c r="E3925">
        <v>30</v>
      </c>
      <c r="F3925">
        <v>63.173169999999999</v>
      </c>
      <c r="G3925">
        <v>0</v>
      </c>
      <c r="H3925">
        <v>0</v>
      </c>
      <c r="I3925" t="s">
        <v>34</v>
      </c>
      <c r="J3925" t="s">
        <v>28</v>
      </c>
      <c r="K3925" t="s">
        <v>28</v>
      </c>
      <c r="L3925" t="s">
        <v>28</v>
      </c>
      <c r="M3925" t="s">
        <v>28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33</v>
      </c>
      <c r="T3925">
        <v>0</v>
      </c>
      <c r="V3925">
        <v>64</v>
      </c>
      <c r="W3925">
        <v>154</v>
      </c>
    </row>
    <row r="3926" spans="1:23" x14ac:dyDescent="0.25">
      <c r="A3926" t="s">
        <v>255</v>
      </c>
      <c r="C3926" t="s">
        <v>30</v>
      </c>
      <c r="E3926">
        <v>29</v>
      </c>
      <c r="F3926">
        <v>63.173169999999999</v>
      </c>
      <c r="G3926">
        <v>0</v>
      </c>
      <c r="H3926">
        <v>0</v>
      </c>
      <c r="I3926" t="s">
        <v>34</v>
      </c>
      <c r="J3926" t="s">
        <v>88</v>
      </c>
      <c r="K3926" t="s">
        <v>28</v>
      </c>
      <c r="L3926" t="s">
        <v>28</v>
      </c>
      <c r="M3926" t="s">
        <v>28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33</v>
      </c>
      <c r="T3926">
        <v>0</v>
      </c>
      <c r="V3926">
        <v>65</v>
      </c>
      <c r="W3926">
        <v>177</v>
      </c>
    </row>
    <row r="3927" spans="1:23" x14ac:dyDescent="0.25">
      <c r="A3927" t="s">
        <v>255</v>
      </c>
      <c r="C3927" t="s">
        <v>30</v>
      </c>
      <c r="E3927">
        <v>30</v>
      </c>
      <c r="F3927">
        <v>63.173169999999999</v>
      </c>
      <c r="G3927">
        <v>0</v>
      </c>
      <c r="H3927">
        <v>0</v>
      </c>
      <c r="I3927" t="s">
        <v>34</v>
      </c>
      <c r="J3927" t="s">
        <v>28</v>
      </c>
      <c r="K3927" t="s">
        <v>28</v>
      </c>
      <c r="L3927" t="s">
        <v>28</v>
      </c>
      <c r="M3927" t="s">
        <v>28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33</v>
      </c>
      <c r="T3927">
        <v>0</v>
      </c>
    </row>
    <row r="3928" spans="1:23" x14ac:dyDescent="0.25">
      <c r="A3928" t="s">
        <v>255</v>
      </c>
      <c r="C3928" t="s">
        <v>30</v>
      </c>
      <c r="E3928">
        <v>30</v>
      </c>
      <c r="F3928">
        <v>63.173169999999999</v>
      </c>
      <c r="G3928">
        <v>0</v>
      </c>
      <c r="H3928">
        <v>0</v>
      </c>
      <c r="I3928" t="s">
        <v>34</v>
      </c>
      <c r="J3928" t="s">
        <v>28</v>
      </c>
      <c r="K3928" t="s">
        <v>28</v>
      </c>
      <c r="L3928" t="s">
        <v>28</v>
      </c>
      <c r="M3928" t="s">
        <v>28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33</v>
      </c>
      <c r="T3928">
        <v>0</v>
      </c>
      <c r="V3928">
        <v>65</v>
      </c>
      <c r="W3928">
        <v>169</v>
      </c>
    </row>
    <row r="3929" spans="1:23" x14ac:dyDescent="0.25">
      <c r="A3929" t="s">
        <v>255</v>
      </c>
      <c r="C3929" t="s">
        <v>30</v>
      </c>
      <c r="E3929">
        <v>28</v>
      </c>
      <c r="F3929">
        <v>63.173169999999999</v>
      </c>
      <c r="G3929">
        <v>0</v>
      </c>
      <c r="H3929">
        <v>0</v>
      </c>
      <c r="I3929" t="s">
        <v>34</v>
      </c>
      <c r="J3929" t="s">
        <v>28</v>
      </c>
      <c r="K3929" t="s">
        <v>28</v>
      </c>
      <c r="L3929" t="s">
        <v>28</v>
      </c>
      <c r="M3929" t="s">
        <v>28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33</v>
      </c>
      <c r="T3929">
        <v>0</v>
      </c>
      <c r="V3929">
        <v>65</v>
      </c>
      <c r="W3929">
        <v>170</v>
      </c>
    </row>
    <row r="3930" spans="1:23" x14ac:dyDescent="0.25">
      <c r="A3930" t="s">
        <v>255</v>
      </c>
      <c r="C3930" t="s">
        <v>30</v>
      </c>
      <c r="E3930">
        <v>30</v>
      </c>
      <c r="F3930">
        <v>63.173169999999999</v>
      </c>
      <c r="G3930">
        <v>0</v>
      </c>
      <c r="H3930">
        <v>0</v>
      </c>
      <c r="I3930" t="s">
        <v>34</v>
      </c>
      <c r="J3930" t="s">
        <v>251</v>
      </c>
      <c r="K3930" t="s">
        <v>28</v>
      </c>
      <c r="L3930" t="s">
        <v>28</v>
      </c>
      <c r="M3930" t="s">
        <v>28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33</v>
      </c>
      <c r="T3930">
        <v>0</v>
      </c>
      <c r="V3930">
        <v>65</v>
      </c>
      <c r="W3930">
        <v>163</v>
      </c>
    </row>
    <row r="3931" spans="1:23" x14ac:dyDescent="0.25">
      <c r="A3931" t="s">
        <v>255</v>
      </c>
      <c r="C3931" t="s">
        <v>30</v>
      </c>
      <c r="E3931">
        <v>30</v>
      </c>
      <c r="F3931">
        <v>63.173169999999999</v>
      </c>
      <c r="G3931">
        <v>0</v>
      </c>
      <c r="H3931">
        <v>0</v>
      </c>
      <c r="I3931" t="s">
        <v>34</v>
      </c>
      <c r="J3931" t="s">
        <v>28</v>
      </c>
      <c r="K3931" t="s">
        <v>28</v>
      </c>
      <c r="L3931" t="s">
        <v>28</v>
      </c>
      <c r="M3931" t="s">
        <v>28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33</v>
      </c>
      <c r="T3931">
        <v>0</v>
      </c>
      <c r="V3931">
        <v>65</v>
      </c>
      <c r="W3931">
        <v>172</v>
      </c>
    </row>
    <row r="3932" spans="1:23" x14ac:dyDescent="0.25">
      <c r="A3932" t="s">
        <v>1026</v>
      </c>
      <c r="C3932" t="s">
        <v>26</v>
      </c>
      <c r="E3932">
        <v>12</v>
      </c>
      <c r="F3932">
        <v>50.956879999999998</v>
      </c>
      <c r="G3932">
        <v>1</v>
      </c>
      <c r="H3932">
        <v>1</v>
      </c>
      <c r="I3932" t="s">
        <v>27</v>
      </c>
      <c r="J3932" t="s">
        <v>1027</v>
      </c>
      <c r="K3932" t="s">
        <v>28</v>
      </c>
      <c r="L3932" t="s">
        <v>28</v>
      </c>
      <c r="M3932" t="s">
        <v>28</v>
      </c>
      <c r="N3932">
        <v>0.5</v>
      </c>
      <c r="O3932">
        <v>1</v>
      </c>
      <c r="P3932">
        <v>1</v>
      </c>
      <c r="Q3932">
        <v>1</v>
      </c>
      <c r="R3932">
        <v>0</v>
      </c>
      <c r="S3932">
        <v>33</v>
      </c>
      <c r="T3932">
        <v>4.5</v>
      </c>
    </row>
    <row r="3933" spans="1:23" x14ac:dyDescent="0.25">
      <c r="A3933" t="s">
        <v>363</v>
      </c>
      <c r="C3933" t="s">
        <v>26</v>
      </c>
      <c r="E3933">
        <v>30</v>
      </c>
      <c r="F3933">
        <v>69.503079999999997</v>
      </c>
      <c r="G3933">
        <v>0</v>
      </c>
      <c r="H3933">
        <v>0</v>
      </c>
      <c r="I3933" t="s">
        <v>34</v>
      </c>
      <c r="J3933" t="s">
        <v>28</v>
      </c>
      <c r="K3933" t="s">
        <v>28</v>
      </c>
      <c r="L3933" t="s">
        <v>28</v>
      </c>
      <c r="M3933" t="s">
        <v>28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23</v>
      </c>
      <c r="T3933">
        <v>0</v>
      </c>
      <c r="V3933">
        <v>67</v>
      </c>
      <c r="W3933">
        <v>138</v>
      </c>
    </row>
    <row r="3934" spans="1:23" x14ac:dyDescent="0.25">
      <c r="A3934" t="s">
        <v>363</v>
      </c>
      <c r="C3934" t="s">
        <v>26</v>
      </c>
      <c r="E3934">
        <v>30</v>
      </c>
      <c r="F3934">
        <v>69.503079999999997</v>
      </c>
      <c r="G3934">
        <v>0</v>
      </c>
      <c r="H3934">
        <v>0</v>
      </c>
      <c r="I3934" t="s">
        <v>34</v>
      </c>
      <c r="J3934" t="s">
        <v>28</v>
      </c>
      <c r="K3934" t="s">
        <v>28</v>
      </c>
      <c r="L3934" t="s">
        <v>28</v>
      </c>
      <c r="M3934" t="s">
        <v>28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23</v>
      </c>
      <c r="T3934">
        <v>0</v>
      </c>
      <c r="V3934">
        <v>67</v>
      </c>
      <c r="W3934">
        <v>138</v>
      </c>
    </row>
    <row r="3935" spans="1:23" x14ac:dyDescent="0.25">
      <c r="A3935" t="s">
        <v>363</v>
      </c>
      <c r="C3935" t="s">
        <v>26</v>
      </c>
      <c r="E3935">
        <v>30</v>
      </c>
      <c r="F3935">
        <v>69.503079999999997</v>
      </c>
      <c r="G3935">
        <v>0</v>
      </c>
      <c r="H3935">
        <v>0</v>
      </c>
      <c r="I3935" t="s">
        <v>34</v>
      </c>
      <c r="J3935" t="s">
        <v>28</v>
      </c>
      <c r="K3935" t="s">
        <v>28</v>
      </c>
      <c r="L3935" t="s">
        <v>28</v>
      </c>
      <c r="M3935" t="s">
        <v>28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23</v>
      </c>
      <c r="T3935">
        <v>0</v>
      </c>
      <c r="V3935">
        <v>67</v>
      </c>
      <c r="W3935">
        <v>133</v>
      </c>
    </row>
    <row r="3936" spans="1:23" x14ac:dyDescent="0.25">
      <c r="A3936" t="s">
        <v>363</v>
      </c>
      <c r="C3936" t="s">
        <v>26</v>
      </c>
      <c r="E3936">
        <v>30</v>
      </c>
      <c r="F3936">
        <v>69.503079999999997</v>
      </c>
      <c r="G3936">
        <v>0</v>
      </c>
      <c r="H3936">
        <v>0</v>
      </c>
      <c r="I3936" t="s">
        <v>34</v>
      </c>
      <c r="J3936" t="s">
        <v>28</v>
      </c>
      <c r="K3936" t="s">
        <v>28</v>
      </c>
      <c r="L3936" t="s">
        <v>28</v>
      </c>
      <c r="M3936" t="s">
        <v>28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23</v>
      </c>
      <c r="T3936">
        <v>0</v>
      </c>
    </row>
    <row r="3937" spans="1:23" x14ac:dyDescent="0.25">
      <c r="A3937" t="s">
        <v>257</v>
      </c>
      <c r="C3937" t="s">
        <v>30</v>
      </c>
      <c r="E3937">
        <v>30</v>
      </c>
      <c r="F3937">
        <v>74.362759999999994</v>
      </c>
      <c r="G3937">
        <v>0</v>
      </c>
      <c r="H3937">
        <v>0</v>
      </c>
      <c r="I3937" t="s">
        <v>34</v>
      </c>
      <c r="J3937" t="s">
        <v>35</v>
      </c>
      <c r="K3937" t="s">
        <v>28</v>
      </c>
      <c r="L3937" t="s">
        <v>28</v>
      </c>
      <c r="M3937" t="s">
        <v>28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33</v>
      </c>
      <c r="T3937">
        <v>0</v>
      </c>
      <c r="W3937">
        <v>240</v>
      </c>
    </row>
    <row r="3938" spans="1:23" x14ac:dyDescent="0.25">
      <c r="A3938" t="s">
        <v>257</v>
      </c>
      <c r="C3938" t="s">
        <v>30</v>
      </c>
      <c r="E3938">
        <v>30</v>
      </c>
      <c r="F3938">
        <v>74.362759999999994</v>
      </c>
      <c r="G3938">
        <v>0</v>
      </c>
      <c r="H3938">
        <v>0</v>
      </c>
      <c r="I3938" t="s">
        <v>34</v>
      </c>
      <c r="J3938" t="s">
        <v>28</v>
      </c>
      <c r="K3938" t="s">
        <v>28</v>
      </c>
      <c r="L3938" t="s">
        <v>28</v>
      </c>
      <c r="M3938" t="s">
        <v>28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33</v>
      </c>
      <c r="T3938">
        <v>0</v>
      </c>
      <c r="W3938">
        <v>222</v>
      </c>
    </row>
    <row r="3939" spans="1:23" x14ac:dyDescent="0.25">
      <c r="A3939" t="s">
        <v>257</v>
      </c>
      <c r="C3939" t="s">
        <v>30</v>
      </c>
      <c r="E3939">
        <v>30</v>
      </c>
      <c r="F3939">
        <v>74.362759999999994</v>
      </c>
      <c r="G3939">
        <v>0</v>
      </c>
      <c r="H3939">
        <v>0</v>
      </c>
      <c r="I3939" t="s">
        <v>34</v>
      </c>
      <c r="J3939" t="s">
        <v>28</v>
      </c>
      <c r="K3939" t="s">
        <v>28</v>
      </c>
      <c r="L3939" t="s">
        <v>28</v>
      </c>
      <c r="M3939" t="s">
        <v>28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33</v>
      </c>
      <c r="T3939">
        <v>0</v>
      </c>
      <c r="W3939">
        <v>215</v>
      </c>
    </row>
    <row r="3940" spans="1:23" x14ac:dyDescent="0.25">
      <c r="A3940" t="s">
        <v>257</v>
      </c>
      <c r="C3940" t="s">
        <v>30</v>
      </c>
      <c r="E3940">
        <v>30</v>
      </c>
      <c r="F3940">
        <v>74.362759999999994</v>
      </c>
      <c r="G3940">
        <v>0</v>
      </c>
      <c r="H3940">
        <v>0.5</v>
      </c>
      <c r="I3940" t="s">
        <v>34</v>
      </c>
      <c r="J3940" t="s">
        <v>28</v>
      </c>
      <c r="K3940" t="s">
        <v>28</v>
      </c>
      <c r="L3940" t="s">
        <v>28</v>
      </c>
      <c r="M3940" t="s">
        <v>28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33</v>
      </c>
      <c r="T3940">
        <v>0.5</v>
      </c>
      <c r="W3940">
        <v>215</v>
      </c>
    </row>
    <row r="3941" spans="1:23" x14ac:dyDescent="0.25">
      <c r="A3941" t="s">
        <v>257</v>
      </c>
      <c r="C3941" t="s">
        <v>30</v>
      </c>
      <c r="E3941">
        <v>30</v>
      </c>
      <c r="F3941">
        <v>74.362759999999994</v>
      </c>
      <c r="G3941">
        <v>0.5</v>
      </c>
      <c r="H3941">
        <v>0.5</v>
      </c>
      <c r="I3941" t="s">
        <v>75</v>
      </c>
      <c r="J3941" t="s">
        <v>28</v>
      </c>
      <c r="K3941" t="s">
        <v>28</v>
      </c>
      <c r="L3941" t="s">
        <v>28</v>
      </c>
      <c r="M3941" t="s">
        <v>28</v>
      </c>
      <c r="N3941">
        <v>0</v>
      </c>
      <c r="O3941">
        <v>0</v>
      </c>
      <c r="P3941">
        <v>0.5</v>
      </c>
      <c r="Q3941">
        <v>0</v>
      </c>
      <c r="R3941">
        <v>0</v>
      </c>
      <c r="S3941">
        <v>33</v>
      </c>
      <c r="T3941">
        <v>1</v>
      </c>
    </row>
    <row r="3942" spans="1:23" x14ac:dyDescent="0.25">
      <c r="A3942" t="s">
        <v>257</v>
      </c>
      <c r="C3942" t="s">
        <v>30</v>
      </c>
      <c r="E3942">
        <v>30</v>
      </c>
      <c r="F3942">
        <v>74.362759999999994</v>
      </c>
      <c r="G3942">
        <v>0</v>
      </c>
      <c r="H3942">
        <v>0</v>
      </c>
      <c r="I3942" t="s">
        <v>34</v>
      </c>
      <c r="J3942" t="s">
        <v>28</v>
      </c>
      <c r="K3942" t="s">
        <v>28</v>
      </c>
      <c r="L3942" t="s">
        <v>28</v>
      </c>
      <c r="M3942" t="s">
        <v>28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33</v>
      </c>
      <c r="T3942">
        <v>0</v>
      </c>
      <c r="W3942">
        <v>221</v>
      </c>
    </row>
    <row r="3943" spans="1:23" x14ac:dyDescent="0.25">
      <c r="A3943" t="s">
        <v>257</v>
      </c>
      <c r="C3943" t="s">
        <v>30</v>
      </c>
      <c r="E3943">
        <v>29</v>
      </c>
      <c r="F3943">
        <v>74.362759999999994</v>
      </c>
      <c r="G3943">
        <v>0</v>
      </c>
      <c r="H3943">
        <v>0</v>
      </c>
      <c r="I3943" t="s">
        <v>34</v>
      </c>
      <c r="J3943" t="s">
        <v>28</v>
      </c>
      <c r="K3943" t="s">
        <v>28</v>
      </c>
      <c r="L3943" t="s">
        <v>28</v>
      </c>
      <c r="M3943" t="s">
        <v>28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</v>
      </c>
      <c r="T3943">
        <v>0</v>
      </c>
      <c r="V3943">
        <v>69</v>
      </c>
      <c r="W3943">
        <v>218</v>
      </c>
    </row>
    <row r="3944" spans="1:23" x14ac:dyDescent="0.25">
      <c r="A3944" t="s">
        <v>257</v>
      </c>
      <c r="C3944" t="s">
        <v>30</v>
      </c>
      <c r="E3944">
        <v>30</v>
      </c>
      <c r="F3944">
        <v>74.362759999999994</v>
      </c>
      <c r="G3944">
        <v>0</v>
      </c>
      <c r="H3944">
        <v>0</v>
      </c>
      <c r="I3944" t="s">
        <v>34</v>
      </c>
      <c r="J3944" t="s">
        <v>258</v>
      </c>
      <c r="K3944" t="s">
        <v>41</v>
      </c>
      <c r="L3944" t="s">
        <v>28</v>
      </c>
      <c r="M3944" t="s">
        <v>28</v>
      </c>
      <c r="N3944">
        <v>0</v>
      </c>
      <c r="O3944">
        <v>0</v>
      </c>
      <c r="P3944">
        <v>0</v>
      </c>
      <c r="Q3944">
        <v>0.5</v>
      </c>
      <c r="R3944">
        <v>0</v>
      </c>
      <c r="S3944">
        <v>33</v>
      </c>
      <c r="T3944">
        <v>0.5</v>
      </c>
      <c r="V3944">
        <v>68</v>
      </c>
      <c r="W3944">
        <v>216</v>
      </c>
    </row>
    <row r="3945" spans="1:23" x14ac:dyDescent="0.25">
      <c r="A3945" t="s">
        <v>257</v>
      </c>
      <c r="C3945" t="s">
        <v>30</v>
      </c>
      <c r="E3945">
        <v>30</v>
      </c>
      <c r="F3945">
        <v>74.362759999999994</v>
      </c>
      <c r="G3945">
        <v>0</v>
      </c>
      <c r="H3945">
        <v>0</v>
      </c>
      <c r="I3945" t="s">
        <v>34</v>
      </c>
      <c r="J3945" t="s">
        <v>28</v>
      </c>
      <c r="K3945" t="s">
        <v>28</v>
      </c>
      <c r="L3945" t="s">
        <v>28</v>
      </c>
      <c r="M3945" t="s">
        <v>28</v>
      </c>
      <c r="N3945">
        <v>0</v>
      </c>
      <c r="O3945">
        <v>0</v>
      </c>
      <c r="P3945">
        <v>0</v>
      </c>
      <c r="Q3945">
        <v>0.5</v>
      </c>
      <c r="R3945">
        <v>0</v>
      </c>
      <c r="S3945">
        <v>33</v>
      </c>
      <c r="T3945">
        <v>0.5</v>
      </c>
      <c r="V3945">
        <v>68</v>
      </c>
      <c r="W3945">
        <v>206</v>
      </c>
    </row>
    <row r="3946" spans="1:23" x14ac:dyDescent="0.25">
      <c r="A3946" t="s">
        <v>257</v>
      </c>
      <c r="C3946" t="s">
        <v>30</v>
      </c>
      <c r="E3946">
        <v>28</v>
      </c>
      <c r="F3946">
        <v>74.362759999999994</v>
      </c>
      <c r="G3946">
        <v>0.5</v>
      </c>
      <c r="H3946">
        <v>0</v>
      </c>
      <c r="I3946" t="s">
        <v>52</v>
      </c>
      <c r="J3946" t="s">
        <v>28</v>
      </c>
      <c r="K3946" t="s">
        <v>28</v>
      </c>
      <c r="L3946" t="s">
        <v>28</v>
      </c>
      <c r="M3946" t="s">
        <v>28</v>
      </c>
      <c r="N3946">
        <v>0</v>
      </c>
      <c r="O3946">
        <v>0</v>
      </c>
      <c r="P3946">
        <v>0.5</v>
      </c>
      <c r="Q3946">
        <v>0</v>
      </c>
      <c r="R3946">
        <v>0</v>
      </c>
      <c r="S3946">
        <v>33</v>
      </c>
      <c r="T3946">
        <v>0.5</v>
      </c>
      <c r="V3946">
        <v>68</v>
      </c>
      <c r="W3946">
        <v>204</v>
      </c>
    </row>
    <row r="3947" spans="1:23" x14ac:dyDescent="0.25">
      <c r="A3947" t="s">
        <v>257</v>
      </c>
      <c r="C3947" t="s">
        <v>30</v>
      </c>
      <c r="E3947">
        <v>30</v>
      </c>
      <c r="F3947">
        <v>74.362759999999994</v>
      </c>
      <c r="G3947">
        <v>0</v>
      </c>
      <c r="H3947">
        <v>0</v>
      </c>
      <c r="I3947" t="s">
        <v>34</v>
      </c>
      <c r="J3947" t="s">
        <v>28</v>
      </c>
      <c r="K3947" t="s">
        <v>28</v>
      </c>
      <c r="L3947" t="s">
        <v>28</v>
      </c>
      <c r="M3947" t="s">
        <v>28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33</v>
      </c>
      <c r="T3947">
        <v>0</v>
      </c>
      <c r="V3947">
        <v>67</v>
      </c>
      <c r="W3947">
        <v>208</v>
      </c>
    </row>
    <row r="3948" spans="1:23" x14ac:dyDescent="0.25">
      <c r="A3948" t="s">
        <v>257</v>
      </c>
      <c r="C3948" t="s">
        <v>30</v>
      </c>
      <c r="E3948">
        <v>30</v>
      </c>
      <c r="F3948">
        <v>74.362759999999994</v>
      </c>
      <c r="G3948">
        <v>0</v>
      </c>
      <c r="H3948">
        <v>0</v>
      </c>
      <c r="I3948" t="s">
        <v>34</v>
      </c>
      <c r="J3948" t="s">
        <v>119</v>
      </c>
      <c r="K3948" t="s">
        <v>28</v>
      </c>
      <c r="L3948" t="s">
        <v>28</v>
      </c>
      <c r="M3948" t="s">
        <v>28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33</v>
      </c>
      <c r="T3948">
        <v>0</v>
      </c>
      <c r="V3948">
        <v>67</v>
      </c>
      <c r="W3948">
        <v>206</v>
      </c>
    </row>
    <row r="3949" spans="1:23" x14ac:dyDescent="0.25">
      <c r="A3949" t="s">
        <v>257</v>
      </c>
      <c r="C3949" t="s">
        <v>30</v>
      </c>
      <c r="E3949">
        <v>30</v>
      </c>
      <c r="F3949">
        <v>74.362759999999994</v>
      </c>
      <c r="G3949">
        <v>0.5</v>
      </c>
      <c r="H3949">
        <v>0</v>
      </c>
      <c r="I3949" t="s">
        <v>52</v>
      </c>
      <c r="J3949" t="s">
        <v>119</v>
      </c>
      <c r="K3949" t="s">
        <v>41</v>
      </c>
      <c r="L3949" t="s">
        <v>28</v>
      </c>
      <c r="M3949" t="s">
        <v>28</v>
      </c>
      <c r="N3949">
        <v>0</v>
      </c>
      <c r="O3949">
        <v>0</v>
      </c>
      <c r="P3949">
        <v>0.5</v>
      </c>
      <c r="Q3949">
        <v>0.5</v>
      </c>
      <c r="R3949">
        <v>0</v>
      </c>
      <c r="S3949">
        <v>33</v>
      </c>
      <c r="T3949">
        <v>1</v>
      </c>
      <c r="V3949">
        <v>67</v>
      </c>
      <c r="W3949">
        <v>204</v>
      </c>
    </row>
    <row r="3950" spans="1:23" x14ac:dyDescent="0.25">
      <c r="A3950" t="s">
        <v>257</v>
      </c>
      <c r="C3950" t="s">
        <v>30</v>
      </c>
      <c r="E3950">
        <v>28</v>
      </c>
      <c r="F3950">
        <v>74.362759999999994</v>
      </c>
      <c r="G3950">
        <v>0</v>
      </c>
      <c r="H3950">
        <v>0</v>
      </c>
      <c r="I3950" t="s">
        <v>34</v>
      </c>
      <c r="J3950" t="s">
        <v>28</v>
      </c>
      <c r="K3950" t="s">
        <v>28</v>
      </c>
      <c r="L3950" t="s">
        <v>28</v>
      </c>
      <c r="M3950" t="s">
        <v>28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33</v>
      </c>
      <c r="T3950">
        <v>0</v>
      </c>
      <c r="V3950">
        <v>67</v>
      </c>
      <c r="W3950">
        <v>208</v>
      </c>
    </row>
    <row r="3951" spans="1:23" x14ac:dyDescent="0.25">
      <c r="A3951" t="s">
        <v>257</v>
      </c>
      <c r="C3951" t="s">
        <v>30</v>
      </c>
      <c r="E3951">
        <v>30</v>
      </c>
      <c r="F3951">
        <v>74.362759999999994</v>
      </c>
      <c r="G3951">
        <v>0</v>
      </c>
      <c r="H3951">
        <v>0</v>
      </c>
      <c r="I3951" t="s">
        <v>34</v>
      </c>
      <c r="J3951" t="s">
        <v>28</v>
      </c>
      <c r="K3951" t="s">
        <v>28</v>
      </c>
      <c r="L3951" t="s">
        <v>28</v>
      </c>
      <c r="M3951" t="s">
        <v>28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33</v>
      </c>
      <c r="T3951">
        <v>0</v>
      </c>
      <c r="V3951">
        <v>66</v>
      </c>
      <c r="W3951">
        <v>211</v>
      </c>
    </row>
    <row r="3952" spans="1:23" x14ac:dyDescent="0.25">
      <c r="A3952" t="s">
        <v>257</v>
      </c>
      <c r="C3952" t="s">
        <v>30</v>
      </c>
      <c r="E3952">
        <v>30</v>
      </c>
      <c r="F3952">
        <v>74.362759999999994</v>
      </c>
      <c r="G3952">
        <v>0.5</v>
      </c>
      <c r="H3952">
        <v>0</v>
      </c>
      <c r="I3952" t="s">
        <v>52</v>
      </c>
      <c r="J3952" t="s">
        <v>42</v>
      </c>
      <c r="K3952" t="s">
        <v>28</v>
      </c>
      <c r="L3952" t="s">
        <v>28</v>
      </c>
      <c r="M3952" t="s">
        <v>28</v>
      </c>
      <c r="N3952">
        <v>0</v>
      </c>
      <c r="O3952">
        <v>0.5</v>
      </c>
      <c r="P3952">
        <v>0.5</v>
      </c>
      <c r="Q3952">
        <v>0.5</v>
      </c>
      <c r="R3952">
        <v>0</v>
      </c>
      <c r="S3952">
        <v>33</v>
      </c>
      <c r="T3952">
        <v>1.5</v>
      </c>
      <c r="V3952">
        <v>67</v>
      </c>
      <c r="W3952">
        <v>209</v>
      </c>
    </row>
    <row r="3953" spans="1:23" x14ac:dyDescent="0.25">
      <c r="A3953" t="s">
        <v>463</v>
      </c>
      <c r="C3953" t="s">
        <v>30</v>
      </c>
      <c r="E3953">
        <v>20</v>
      </c>
      <c r="F3953">
        <v>76.61054</v>
      </c>
      <c r="G3953">
        <v>0.5</v>
      </c>
      <c r="H3953">
        <v>0.5</v>
      </c>
      <c r="I3953" t="s">
        <v>27</v>
      </c>
      <c r="J3953" t="s">
        <v>28</v>
      </c>
      <c r="K3953" t="s">
        <v>28</v>
      </c>
      <c r="L3953" t="s">
        <v>28</v>
      </c>
      <c r="M3953" t="s">
        <v>28</v>
      </c>
      <c r="N3953">
        <v>1</v>
      </c>
      <c r="O3953">
        <v>1</v>
      </c>
      <c r="P3953">
        <v>1</v>
      </c>
      <c r="Q3953">
        <v>0.5</v>
      </c>
      <c r="R3953">
        <v>0</v>
      </c>
      <c r="S3953">
        <v>34</v>
      </c>
      <c r="T3953">
        <v>4</v>
      </c>
      <c r="V3953">
        <v>64</v>
      </c>
      <c r="W3953">
        <v>135</v>
      </c>
    </row>
    <row r="3954" spans="1:23" x14ac:dyDescent="0.25">
      <c r="A3954" t="s">
        <v>463</v>
      </c>
      <c r="C3954" t="s">
        <v>30</v>
      </c>
      <c r="E3954">
        <v>22</v>
      </c>
      <c r="F3954">
        <v>76.61054</v>
      </c>
      <c r="G3954">
        <v>0.5</v>
      </c>
      <c r="H3954">
        <v>0.5</v>
      </c>
      <c r="I3954" t="s">
        <v>27</v>
      </c>
      <c r="J3954" t="s">
        <v>35</v>
      </c>
      <c r="K3954" t="s">
        <v>28</v>
      </c>
      <c r="L3954" t="s">
        <v>28</v>
      </c>
      <c r="M3954" t="s">
        <v>28</v>
      </c>
      <c r="N3954">
        <v>0.5</v>
      </c>
      <c r="O3954">
        <v>0.5</v>
      </c>
      <c r="P3954">
        <v>1</v>
      </c>
      <c r="Q3954">
        <v>1</v>
      </c>
      <c r="R3954">
        <v>0</v>
      </c>
      <c r="S3954">
        <v>34</v>
      </c>
      <c r="T3954">
        <v>3.5</v>
      </c>
      <c r="V3954">
        <v>63</v>
      </c>
      <c r="W3954">
        <v>153</v>
      </c>
    </row>
    <row r="3955" spans="1:23" x14ac:dyDescent="0.25">
      <c r="A3955" t="s">
        <v>463</v>
      </c>
      <c r="C3955" t="s">
        <v>30</v>
      </c>
      <c r="E3955">
        <v>18</v>
      </c>
      <c r="F3955">
        <v>76.61054</v>
      </c>
      <c r="G3955">
        <v>1</v>
      </c>
      <c r="H3955">
        <v>1</v>
      </c>
      <c r="I3955" t="s">
        <v>27</v>
      </c>
      <c r="J3955" t="s">
        <v>35</v>
      </c>
      <c r="K3955" t="s">
        <v>28</v>
      </c>
      <c r="L3955" t="s">
        <v>28</v>
      </c>
      <c r="M3955" t="s">
        <v>28</v>
      </c>
      <c r="N3955">
        <v>2</v>
      </c>
      <c r="O3955">
        <v>1</v>
      </c>
      <c r="P3955">
        <v>2</v>
      </c>
      <c r="Q3955">
        <v>1</v>
      </c>
      <c r="R3955">
        <v>0.5</v>
      </c>
      <c r="S3955">
        <v>34</v>
      </c>
      <c r="T3955">
        <v>7.5</v>
      </c>
      <c r="V3955">
        <v>63</v>
      </c>
      <c r="W3955">
        <v>151</v>
      </c>
    </row>
    <row r="3956" spans="1:23" x14ac:dyDescent="0.25">
      <c r="A3956" t="s">
        <v>395</v>
      </c>
      <c r="C3956" t="s">
        <v>30</v>
      </c>
      <c r="E3956">
        <v>28</v>
      </c>
      <c r="F3956">
        <v>68.120469999999997</v>
      </c>
      <c r="G3956">
        <v>0</v>
      </c>
      <c r="H3956">
        <v>0</v>
      </c>
      <c r="I3956" t="s">
        <v>34</v>
      </c>
      <c r="J3956" t="s">
        <v>28</v>
      </c>
      <c r="K3956" t="s">
        <v>28</v>
      </c>
      <c r="L3956" t="s">
        <v>28</v>
      </c>
      <c r="M3956" t="s">
        <v>28</v>
      </c>
      <c r="N3956">
        <v>0.5</v>
      </c>
      <c r="O3956">
        <v>0</v>
      </c>
      <c r="P3956">
        <v>0</v>
      </c>
      <c r="Q3956">
        <v>0</v>
      </c>
      <c r="R3956">
        <v>0</v>
      </c>
      <c r="S3956">
        <v>33</v>
      </c>
      <c r="T3956">
        <v>0.5</v>
      </c>
      <c r="V3956">
        <v>70</v>
      </c>
      <c r="W3956">
        <v>211</v>
      </c>
    </row>
    <row r="3957" spans="1:23" x14ac:dyDescent="0.25">
      <c r="A3957" t="s">
        <v>395</v>
      </c>
      <c r="C3957" t="s">
        <v>30</v>
      </c>
      <c r="E3957">
        <v>27</v>
      </c>
      <c r="F3957">
        <v>68.120469999999997</v>
      </c>
      <c r="G3957">
        <v>0</v>
      </c>
      <c r="H3957">
        <v>0</v>
      </c>
      <c r="I3957" t="s">
        <v>34</v>
      </c>
      <c r="J3957" t="s">
        <v>28</v>
      </c>
      <c r="K3957" t="s">
        <v>28</v>
      </c>
      <c r="L3957" t="s">
        <v>28</v>
      </c>
      <c r="M3957" t="s">
        <v>28</v>
      </c>
      <c r="N3957">
        <v>0</v>
      </c>
      <c r="O3957">
        <v>0.5</v>
      </c>
      <c r="P3957">
        <v>0</v>
      </c>
      <c r="Q3957">
        <v>0</v>
      </c>
      <c r="R3957">
        <v>0</v>
      </c>
      <c r="S3957">
        <v>33</v>
      </c>
      <c r="T3957">
        <v>0.5</v>
      </c>
      <c r="V3957">
        <v>71</v>
      </c>
      <c r="W3957">
        <v>216</v>
      </c>
    </row>
    <row r="3958" spans="1:23" x14ac:dyDescent="0.25">
      <c r="A3958" t="s">
        <v>395</v>
      </c>
      <c r="C3958" t="s">
        <v>30</v>
      </c>
      <c r="E3958">
        <v>30</v>
      </c>
      <c r="F3958">
        <v>68.120469999999997</v>
      </c>
      <c r="G3958">
        <v>0</v>
      </c>
      <c r="H3958">
        <v>0</v>
      </c>
      <c r="I3958" t="s">
        <v>34</v>
      </c>
      <c r="J3958" t="s">
        <v>28</v>
      </c>
      <c r="K3958" t="s">
        <v>28</v>
      </c>
      <c r="L3958" t="s">
        <v>28</v>
      </c>
      <c r="M3958" t="s">
        <v>28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33</v>
      </c>
      <c r="T3958">
        <v>0</v>
      </c>
      <c r="V3958">
        <v>70</v>
      </c>
      <c r="W3958">
        <v>215</v>
      </c>
    </row>
    <row r="3959" spans="1:23" x14ac:dyDescent="0.25">
      <c r="A3959" t="s">
        <v>395</v>
      </c>
      <c r="C3959" t="s">
        <v>30</v>
      </c>
      <c r="E3959">
        <v>29</v>
      </c>
      <c r="F3959">
        <v>68.120469999999997</v>
      </c>
      <c r="G3959">
        <v>0</v>
      </c>
      <c r="H3959">
        <v>0</v>
      </c>
      <c r="I3959" t="s">
        <v>34</v>
      </c>
      <c r="J3959" t="s">
        <v>28</v>
      </c>
      <c r="K3959" t="s">
        <v>28</v>
      </c>
      <c r="L3959" t="s">
        <v>28</v>
      </c>
      <c r="M3959" t="s">
        <v>28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33</v>
      </c>
      <c r="T3959">
        <v>0</v>
      </c>
      <c r="V3959">
        <v>70</v>
      </c>
      <c r="W3959">
        <v>216</v>
      </c>
    </row>
    <row r="3960" spans="1:23" x14ac:dyDescent="0.25">
      <c r="A3960" t="s">
        <v>395</v>
      </c>
      <c r="C3960" t="s">
        <v>30</v>
      </c>
      <c r="E3960">
        <v>30</v>
      </c>
      <c r="F3960">
        <v>68.120469999999997</v>
      </c>
      <c r="G3960">
        <v>0</v>
      </c>
      <c r="H3960">
        <v>0</v>
      </c>
      <c r="I3960" t="s">
        <v>34</v>
      </c>
      <c r="J3960" t="s">
        <v>28</v>
      </c>
      <c r="K3960" t="s">
        <v>28</v>
      </c>
      <c r="L3960" t="s">
        <v>28</v>
      </c>
      <c r="M3960" t="s">
        <v>28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33</v>
      </c>
      <c r="T3960">
        <v>0</v>
      </c>
      <c r="V3960">
        <v>70</v>
      </c>
      <c r="W3960">
        <v>217</v>
      </c>
    </row>
    <row r="3961" spans="1:23" x14ac:dyDescent="0.25">
      <c r="A3961" t="s">
        <v>395</v>
      </c>
      <c r="C3961" t="s">
        <v>30</v>
      </c>
      <c r="E3961">
        <v>29</v>
      </c>
      <c r="F3961">
        <v>68.120469999999997</v>
      </c>
      <c r="G3961">
        <v>0</v>
      </c>
      <c r="H3961">
        <v>0</v>
      </c>
      <c r="I3961" t="s">
        <v>34</v>
      </c>
      <c r="J3961" t="s">
        <v>28</v>
      </c>
      <c r="K3961" t="s">
        <v>28</v>
      </c>
      <c r="L3961" t="s">
        <v>28</v>
      </c>
      <c r="M3961" t="s">
        <v>28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</v>
      </c>
      <c r="T3961">
        <v>0</v>
      </c>
    </row>
    <row r="3962" spans="1:23" x14ac:dyDescent="0.25">
      <c r="A3962" t="s">
        <v>1214</v>
      </c>
      <c r="C3962" t="s">
        <v>26</v>
      </c>
      <c r="E3962">
        <v>27</v>
      </c>
      <c r="F3962">
        <v>81.8</v>
      </c>
      <c r="G3962">
        <v>1</v>
      </c>
      <c r="H3962">
        <v>1</v>
      </c>
      <c r="I3962" t="s">
        <v>289</v>
      </c>
      <c r="J3962" t="s">
        <v>232</v>
      </c>
      <c r="K3962" t="s">
        <v>42</v>
      </c>
      <c r="L3962" t="s">
        <v>28</v>
      </c>
      <c r="M3962" t="s">
        <v>28</v>
      </c>
      <c r="N3962">
        <v>1</v>
      </c>
      <c r="O3962">
        <v>1</v>
      </c>
      <c r="P3962">
        <v>1</v>
      </c>
      <c r="Q3962">
        <v>1</v>
      </c>
      <c r="R3962">
        <v>0</v>
      </c>
      <c r="T3962">
        <v>5</v>
      </c>
    </row>
    <row r="3963" spans="1:23" x14ac:dyDescent="0.25">
      <c r="A3963" t="s">
        <v>396</v>
      </c>
      <c r="C3963" t="s">
        <v>26</v>
      </c>
      <c r="E3963">
        <v>29</v>
      </c>
      <c r="F3963">
        <v>67.937029999999993</v>
      </c>
      <c r="G3963">
        <v>0</v>
      </c>
      <c r="H3963">
        <v>0</v>
      </c>
      <c r="I3963" t="s">
        <v>34</v>
      </c>
      <c r="J3963" t="s">
        <v>28</v>
      </c>
      <c r="K3963" t="s">
        <v>28</v>
      </c>
      <c r="L3963" t="s">
        <v>28</v>
      </c>
      <c r="M3963" t="s">
        <v>28</v>
      </c>
      <c r="N3963">
        <v>0</v>
      </c>
      <c r="O3963">
        <v>0</v>
      </c>
      <c r="P3963">
        <v>0</v>
      </c>
      <c r="Q3963">
        <v>0</v>
      </c>
      <c r="R3963">
        <v>0</v>
      </c>
      <c r="T3963">
        <v>0</v>
      </c>
      <c r="V3963">
        <v>62</v>
      </c>
      <c r="W3963">
        <v>209</v>
      </c>
    </row>
    <row r="3964" spans="1:23" x14ac:dyDescent="0.25">
      <c r="A3964" t="s">
        <v>396</v>
      </c>
      <c r="C3964" t="s">
        <v>26</v>
      </c>
      <c r="E3964">
        <v>30</v>
      </c>
      <c r="F3964">
        <v>67.937029999999993</v>
      </c>
      <c r="G3964">
        <v>0</v>
      </c>
      <c r="H3964">
        <v>0</v>
      </c>
      <c r="I3964" t="s">
        <v>34</v>
      </c>
      <c r="J3964" t="s">
        <v>28</v>
      </c>
      <c r="K3964" t="s">
        <v>28</v>
      </c>
      <c r="L3964" t="s">
        <v>28</v>
      </c>
      <c r="M3964" t="s">
        <v>28</v>
      </c>
      <c r="N3964">
        <v>0</v>
      </c>
      <c r="O3964">
        <v>0</v>
      </c>
      <c r="P3964">
        <v>0</v>
      </c>
      <c r="Q3964">
        <v>0</v>
      </c>
      <c r="R3964">
        <v>0</v>
      </c>
      <c r="T3964">
        <v>0</v>
      </c>
      <c r="V3964">
        <v>62</v>
      </c>
      <c r="W3964">
        <v>208</v>
      </c>
    </row>
    <row r="3965" spans="1:23" x14ac:dyDescent="0.25">
      <c r="A3965" t="s">
        <v>1076</v>
      </c>
      <c r="C3965" t="s">
        <v>26</v>
      </c>
      <c r="E3965">
        <v>28</v>
      </c>
      <c r="F3965">
        <v>67.063649999999996</v>
      </c>
      <c r="G3965">
        <v>0</v>
      </c>
      <c r="H3965">
        <v>0</v>
      </c>
      <c r="I3965" t="s">
        <v>34</v>
      </c>
      <c r="J3965" t="s">
        <v>41</v>
      </c>
      <c r="K3965" t="s">
        <v>28</v>
      </c>
      <c r="L3965" t="s">
        <v>28</v>
      </c>
      <c r="M3965" t="s">
        <v>28</v>
      </c>
      <c r="N3965">
        <v>0</v>
      </c>
      <c r="O3965">
        <v>0.5</v>
      </c>
      <c r="P3965">
        <v>0</v>
      </c>
      <c r="Q3965">
        <v>0</v>
      </c>
      <c r="R3965">
        <v>0</v>
      </c>
      <c r="S3965">
        <v>34</v>
      </c>
      <c r="T3965">
        <v>0.5</v>
      </c>
      <c r="V3965">
        <v>61</v>
      </c>
      <c r="W3965">
        <v>153</v>
      </c>
    </row>
    <row r="3966" spans="1:23" x14ac:dyDescent="0.25">
      <c r="A3966" t="s">
        <v>1076</v>
      </c>
      <c r="C3966" t="s">
        <v>26</v>
      </c>
      <c r="E3966">
        <v>27</v>
      </c>
      <c r="F3966">
        <v>67.063649999999996</v>
      </c>
      <c r="G3966">
        <v>0</v>
      </c>
      <c r="H3966">
        <v>0</v>
      </c>
      <c r="I3966" t="s">
        <v>34</v>
      </c>
      <c r="J3966" t="s">
        <v>28</v>
      </c>
      <c r="K3966" t="s">
        <v>28</v>
      </c>
      <c r="L3966" t="s">
        <v>28</v>
      </c>
      <c r="M3966" t="s">
        <v>28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34</v>
      </c>
      <c r="T3966">
        <v>0</v>
      </c>
      <c r="V3966">
        <v>61</v>
      </c>
      <c r="W3966">
        <v>142</v>
      </c>
    </row>
    <row r="3967" spans="1:23" x14ac:dyDescent="0.25">
      <c r="A3967" t="s">
        <v>1076</v>
      </c>
      <c r="C3967" t="s">
        <v>26</v>
      </c>
      <c r="E3967">
        <v>30</v>
      </c>
      <c r="F3967">
        <v>67.063649999999996</v>
      </c>
      <c r="G3967">
        <v>0</v>
      </c>
      <c r="H3967">
        <v>0</v>
      </c>
      <c r="I3967" t="s">
        <v>34</v>
      </c>
      <c r="J3967" t="s">
        <v>41</v>
      </c>
      <c r="K3967" t="s">
        <v>28</v>
      </c>
      <c r="L3967" t="s">
        <v>28</v>
      </c>
      <c r="M3967" t="s">
        <v>28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</v>
      </c>
      <c r="T3967">
        <v>0</v>
      </c>
      <c r="V3967">
        <v>60</v>
      </c>
      <c r="W3967">
        <v>135</v>
      </c>
    </row>
    <row r="3968" spans="1:23" x14ac:dyDescent="0.25">
      <c r="A3968" t="s">
        <v>1076</v>
      </c>
      <c r="C3968" t="s">
        <v>26</v>
      </c>
      <c r="E3968">
        <v>27</v>
      </c>
      <c r="F3968">
        <v>67.063649999999996</v>
      </c>
      <c r="G3968">
        <v>0</v>
      </c>
      <c r="H3968">
        <v>0</v>
      </c>
      <c r="I3968" t="s">
        <v>34</v>
      </c>
      <c r="J3968" t="s">
        <v>41</v>
      </c>
      <c r="K3968" t="s">
        <v>28</v>
      </c>
      <c r="L3968" t="s">
        <v>28</v>
      </c>
      <c r="M3968" t="s">
        <v>28</v>
      </c>
      <c r="N3968">
        <v>0</v>
      </c>
      <c r="O3968">
        <v>0.5</v>
      </c>
      <c r="P3968">
        <v>0</v>
      </c>
      <c r="Q3968">
        <v>0</v>
      </c>
      <c r="R3968">
        <v>0</v>
      </c>
      <c r="S3968">
        <v>34</v>
      </c>
      <c r="T3968">
        <v>0.5</v>
      </c>
      <c r="V3968">
        <v>60</v>
      </c>
      <c r="W3968">
        <v>141</v>
      </c>
    </row>
    <row r="3969" spans="1:23" x14ac:dyDescent="0.25">
      <c r="A3969" t="s">
        <v>1076</v>
      </c>
      <c r="C3969" t="s">
        <v>26</v>
      </c>
      <c r="E3969">
        <v>24</v>
      </c>
      <c r="F3969">
        <v>67.063649999999996</v>
      </c>
      <c r="G3969">
        <v>0</v>
      </c>
      <c r="H3969">
        <v>0</v>
      </c>
      <c r="I3969" t="s">
        <v>34</v>
      </c>
      <c r="J3969" t="s">
        <v>41</v>
      </c>
      <c r="K3969" t="s">
        <v>42</v>
      </c>
      <c r="L3969" t="s">
        <v>28</v>
      </c>
      <c r="M3969" t="s">
        <v>28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34</v>
      </c>
      <c r="T3969">
        <v>0</v>
      </c>
      <c r="V3969">
        <v>60</v>
      </c>
      <c r="W3969">
        <v>139</v>
      </c>
    </row>
    <row r="3970" spans="1:23" x14ac:dyDescent="0.25">
      <c r="A3970" t="s">
        <v>819</v>
      </c>
      <c r="C3970" t="s">
        <v>30</v>
      </c>
      <c r="E3970">
        <v>30</v>
      </c>
      <c r="F3970">
        <v>68.687200000000004</v>
      </c>
      <c r="G3970">
        <v>0</v>
      </c>
      <c r="H3970">
        <v>0</v>
      </c>
      <c r="I3970" t="s">
        <v>34</v>
      </c>
      <c r="J3970" t="s">
        <v>28</v>
      </c>
      <c r="K3970" t="s">
        <v>28</v>
      </c>
      <c r="L3970" t="s">
        <v>28</v>
      </c>
      <c r="M3970" t="s">
        <v>28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33</v>
      </c>
      <c r="T3970">
        <v>0</v>
      </c>
      <c r="V3970">
        <v>67</v>
      </c>
      <c r="W3970">
        <v>184</v>
      </c>
    </row>
    <row r="3971" spans="1:23" x14ac:dyDescent="0.25">
      <c r="A3971" t="s">
        <v>819</v>
      </c>
      <c r="C3971" t="s">
        <v>30</v>
      </c>
      <c r="E3971">
        <v>30</v>
      </c>
      <c r="F3971">
        <v>68.687200000000004</v>
      </c>
      <c r="G3971">
        <v>0</v>
      </c>
      <c r="H3971">
        <v>0</v>
      </c>
      <c r="I3971" t="s">
        <v>34</v>
      </c>
      <c r="J3971" t="s">
        <v>28</v>
      </c>
      <c r="K3971" t="s">
        <v>28</v>
      </c>
      <c r="L3971" t="s">
        <v>28</v>
      </c>
      <c r="M3971" t="s">
        <v>28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</v>
      </c>
      <c r="T3971">
        <v>0</v>
      </c>
      <c r="V3971">
        <v>67</v>
      </c>
      <c r="W3971">
        <v>182</v>
      </c>
    </row>
    <row r="3972" spans="1:23" x14ac:dyDescent="0.25">
      <c r="A3972" t="s">
        <v>1137</v>
      </c>
      <c r="C3972" t="s">
        <v>26</v>
      </c>
      <c r="E3972">
        <v>29</v>
      </c>
      <c r="F3972">
        <v>65.722110000000001</v>
      </c>
      <c r="G3972">
        <v>0</v>
      </c>
      <c r="H3972">
        <v>0</v>
      </c>
      <c r="I3972" t="s">
        <v>34</v>
      </c>
      <c r="J3972" t="s">
        <v>41</v>
      </c>
      <c r="K3972" t="s">
        <v>116</v>
      </c>
      <c r="L3972" t="s">
        <v>28</v>
      </c>
      <c r="M3972" t="s">
        <v>28</v>
      </c>
      <c r="N3972">
        <v>0</v>
      </c>
      <c r="O3972">
        <v>0</v>
      </c>
      <c r="P3972">
        <v>0</v>
      </c>
      <c r="Q3972">
        <v>0.5</v>
      </c>
      <c r="R3972">
        <v>0</v>
      </c>
      <c r="S3972">
        <v>34</v>
      </c>
      <c r="T3972">
        <v>0.5</v>
      </c>
      <c r="V3972">
        <v>64</v>
      </c>
      <c r="W3972">
        <v>176</v>
      </c>
    </row>
    <row r="3973" spans="1:23" x14ac:dyDescent="0.25">
      <c r="A3973" t="s">
        <v>1137</v>
      </c>
      <c r="C3973" t="s">
        <v>26</v>
      </c>
      <c r="E3973">
        <v>30</v>
      </c>
      <c r="F3973">
        <v>65.722110000000001</v>
      </c>
      <c r="G3973">
        <v>0</v>
      </c>
      <c r="H3973">
        <v>0</v>
      </c>
      <c r="I3973" t="s">
        <v>34</v>
      </c>
      <c r="J3973" t="s">
        <v>28</v>
      </c>
      <c r="K3973" t="s">
        <v>28</v>
      </c>
      <c r="L3973" t="s">
        <v>28</v>
      </c>
      <c r="M3973" t="s">
        <v>28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34</v>
      </c>
      <c r="T3973">
        <v>0</v>
      </c>
      <c r="V3973">
        <v>64</v>
      </c>
      <c r="W3973">
        <v>174</v>
      </c>
    </row>
    <row r="3974" spans="1:23" x14ac:dyDescent="0.25">
      <c r="A3974" t="s">
        <v>1137</v>
      </c>
      <c r="C3974" t="s">
        <v>26</v>
      </c>
      <c r="E3974">
        <v>29</v>
      </c>
      <c r="F3974">
        <v>65.722110000000001</v>
      </c>
      <c r="G3974">
        <v>0</v>
      </c>
      <c r="H3974">
        <v>0</v>
      </c>
      <c r="I3974" t="s">
        <v>34</v>
      </c>
      <c r="J3974" t="s">
        <v>28</v>
      </c>
      <c r="K3974" t="s">
        <v>28</v>
      </c>
      <c r="L3974" t="s">
        <v>28</v>
      </c>
      <c r="M3974" t="s">
        <v>28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34</v>
      </c>
      <c r="T3974">
        <v>0</v>
      </c>
      <c r="V3974">
        <v>63</v>
      </c>
      <c r="W3974">
        <v>170</v>
      </c>
    </row>
    <row r="3975" spans="1:23" x14ac:dyDescent="0.25">
      <c r="A3975" t="s">
        <v>876</v>
      </c>
      <c r="C3975" t="s">
        <v>26</v>
      </c>
      <c r="E3975">
        <v>30</v>
      </c>
      <c r="F3975">
        <v>67.909649999999999</v>
      </c>
      <c r="G3975">
        <v>0</v>
      </c>
      <c r="H3975">
        <v>0</v>
      </c>
      <c r="I3975" t="s">
        <v>34</v>
      </c>
      <c r="J3975" t="s">
        <v>28</v>
      </c>
      <c r="K3975" t="s">
        <v>28</v>
      </c>
      <c r="L3975" t="s">
        <v>28</v>
      </c>
      <c r="M3975" t="s">
        <v>28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33</v>
      </c>
      <c r="T3975">
        <v>0</v>
      </c>
      <c r="V3975">
        <v>64</v>
      </c>
      <c r="W3975">
        <v>149</v>
      </c>
    </row>
    <row r="3976" spans="1:23" x14ac:dyDescent="0.25">
      <c r="A3976" t="s">
        <v>876</v>
      </c>
      <c r="C3976" t="s">
        <v>26</v>
      </c>
      <c r="E3976">
        <v>30</v>
      </c>
      <c r="F3976">
        <v>67.909649999999999</v>
      </c>
      <c r="G3976">
        <v>0</v>
      </c>
      <c r="H3976">
        <v>0</v>
      </c>
      <c r="I3976" t="s">
        <v>34</v>
      </c>
      <c r="J3976" t="s">
        <v>28</v>
      </c>
      <c r="K3976" t="s">
        <v>28</v>
      </c>
      <c r="L3976" t="s">
        <v>28</v>
      </c>
      <c r="M3976" t="s">
        <v>28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33</v>
      </c>
      <c r="T3976">
        <v>0</v>
      </c>
      <c r="V3976">
        <v>64</v>
      </c>
      <c r="W3976">
        <v>149</v>
      </c>
    </row>
    <row r="3977" spans="1:23" x14ac:dyDescent="0.25">
      <c r="A3977" t="s">
        <v>876</v>
      </c>
      <c r="C3977" t="s">
        <v>26</v>
      </c>
      <c r="E3977">
        <v>29</v>
      </c>
      <c r="F3977">
        <v>67.909649999999999</v>
      </c>
      <c r="G3977">
        <v>0</v>
      </c>
      <c r="H3977">
        <v>0</v>
      </c>
      <c r="I3977" t="s">
        <v>34</v>
      </c>
      <c r="J3977" t="s">
        <v>28</v>
      </c>
      <c r="K3977" t="s">
        <v>28</v>
      </c>
      <c r="L3977" t="s">
        <v>28</v>
      </c>
      <c r="M3977" t="s">
        <v>28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33</v>
      </c>
      <c r="T3977">
        <v>0</v>
      </c>
      <c r="V3977">
        <v>64</v>
      </c>
      <c r="W3977">
        <v>139</v>
      </c>
    </row>
    <row r="3978" spans="1:23" x14ac:dyDescent="0.25">
      <c r="A3978" t="s">
        <v>876</v>
      </c>
      <c r="C3978" t="s">
        <v>26</v>
      </c>
      <c r="E3978">
        <v>30</v>
      </c>
      <c r="F3978">
        <v>67.909649999999999</v>
      </c>
      <c r="G3978">
        <v>0</v>
      </c>
      <c r="H3978">
        <v>0</v>
      </c>
      <c r="I3978" t="s">
        <v>34</v>
      </c>
      <c r="J3978" t="s">
        <v>28</v>
      </c>
      <c r="K3978" t="s">
        <v>28</v>
      </c>
      <c r="L3978" t="s">
        <v>28</v>
      </c>
      <c r="M3978" t="s">
        <v>28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33</v>
      </c>
      <c r="T3978">
        <v>0</v>
      </c>
      <c r="V3978">
        <v>64</v>
      </c>
      <c r="W3978">
        <v>137</v>
      </c>
    </row>
    <row r="3979" spans="1:23" x14ac:dyDescent="0.25">
      <c r="A3979" t="s">
        <v>876</v>
      </c>
      <c r="C3979" t="s">
        <v>26</v>
      </c>
      <c r="E3979">
        <v>30</v>
      </c>
      <c r="F3979">
        <v>67.909649999999999</v>
      </c>
      <c r="G3979">
        <v>0</v>
      </c>
      <c r="H3979">
        <v>0</v>
      </c>
      <c r="I3979" t="s">
        <v>34</v>
      </c>
      <c r="J3979" t="s">
        <v>28</v>
      </c>
      <c r="K3979" t="s">
        <v>28</v>
      </c>
      <c r="L3979" t="s">
        <v>28</v>
      </c>
      <c r="M3979" t="s">
        <v>28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33</v>
      </c>
      <c r="T3979">
        <v>0</v>
      </c>
      <c r="V3979">
        <v>64</v>
      </c>
      <c r="W3979">
        <v>142</v>
      </c>
    </row>
    <row r="3980" spans="1:23" x14ac:dyDescent="0.25">
      <c r="A3980" t="s">
        <v>876</v>
      </c>
      <c r="C3980" t="s">
        <v>26</v>
      </c>
      <c r="E3980">
        <v>30</v>
      </c>
      <c r="F3980">
        <v>67.909649999999999</v>
      </c>
      <c r="G3980">
        <v>0</v>
      </c>
      <c r="H3980">
        <v>0</v>
      </c>
      <c r="I3980" t="s">
        <v>34</v>
      </c>
      <c r="J3980" t="s">
        <v>28</v>
      </c>
      <c r="K3980" t="s">
        <v>28</v>
      </c>
      <c r="L3980" t="s">
        <v>28</v>
      </c>
      <c r="M3980" t="s">
        <v>28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33</v>
      </c>
      <c r="T3980">
        <v>0</v>
      </c>
      <c r="V3980">
        <v>64</v>
      </c>
      <c r="W3980">
        <v>144</v>
      </c>
    </row>
    <row r="3981" spans="1:23" x14ac:dyDescent="0.25">
      <c r="A3981" t="s">
        <v>876</v>
      </c>
      <c r="C3981" t="s">
        <v>26</v>
      </c>
      <c r="E3981">
        <v>30</v>
      </c>
      <c r="F3981">
        <v>67.909649999999999</v>
      </c>
      <c r="G3981">
        <v>0</v>
      </c>
      <c r="H3981">
        <v>0</v>
      </c>
      <c r="I3981" t="s">
        <v>34</v>
      </c>
      <c r="J3981" t="s">
        <v>28</v>
      </c>
      <c r="K3981" t="s">
        <v>28</v>
      </c>
      <c r="L3981" t="s">
        <v>28</v>
      </c>
      <c r="M3981" t="s">
        <v>28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33</v>
      </c>
      <c r="T3981">
        <v>0</v>
      </c>
      <c r="V3981">
        <v>64</v>
      </c>
      <c r="W3981">
        <v>145</v>
      </c>
    </row>
    <row r="3982" spans="1:23" x14ac:dyDescent="0.25">
      <c r="A3982" t="s">
        <v>876</v>
      </c>
      <c r="C3982" t="s">
        <v>26</v>
      </c>
      <c r="E3982">
        <v>30</v>
      </c>
      <c r="F3982">
        <v>67.909649999999999</v>
      </c>
      <c r="G3982">
        <v>0</v>
      </c>
      <c r="H3982">
        <v>0</v>
      </c>
      <c r="I3982" t="s">
        <v>34</v>
      </c>
      <c r="J3982" t="s">
        <v>28</v>
      </c>
      <c r="K3982" t="s">
        <v>28</v>
      </c>
      <c r="L3982" t="s">
        <v>28</v>
      </c>
      <c r="M3982" t="s">
        <v>28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33</v>
      </c>
      <c r="T3982">
        <v>0</v>
      </c>
      <c r="V3982">
        <v>64</v>
      </c>
      <c r="W3982">
        <v>142</v>
      </c>
    </row>
    <row r="3983" spans="1:23" x14ac:dyDescent="0.25">
      <c r="A3983" t="s">
        <v>436</v>
      </c>
      <c r="C3983" t="s">
        <v>30</v>
      </c>
      <c r="E3983">
        <v>28</v>
      </c>
      <c r="F3983">
        <v>68.700890000000001</v>
      </c>
      <c r="G3983">
        <v>0</v>
      </c>
      <c r="H3983">
        <v>0</v>
      </c>
      <c r="I3983" t="s">
        <v>34</v>
      </c>
      <c r="J3983" t="s">
        <v>28</v>
      </c>
      <c r="K3983" t="s">
        <v>28</v>
      </c>
      <c r="L3983" t="s">
        <v>28</v>
      </c>
      <c r="M3983" t="s">
        <v>28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34</v>
      </c>
      <c r="T3983">
        <v>0</v>
      </c>
      <c r="V3983">
        <v>67</v>
      </c>
      <c r="W3983">
        <v>190</v>
      </c>
    </row>
    <row r="3984" spans="1:23" x14ac:dyDescent="0.25">
      <c r="A3984" t="s">
        <v>436</v>
      </c>
      <c r="C3984" t="s">
        <v>30</v>
      </c>
      <c r="E3984">
        <v>30</v>
      </c>
      <c r="F3984">
        <v>68.700890000000001</v>
      </c>
      <c r="G3984">
        <v>0</v>
      </c>
      <c r="H3984">
        <v>0</v>
      </c>
      <c r="I3984" t="s">
        <v>34</v>
      </c>
      <c r="J3984" t="s">
        <v>28</v>
      </c>
      <c r="K3984" t="s">
        <v>28</v>
      </c>
      <c r="L3984" t="s">
        <v>28</v>
      </c>
      <c r="M3984" t="s">
        <v>28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</v>
      </c>
      <c r="T3984">
        <v>0</v>
      </c>
      <c r="V3984">
        <v>67</v>
      </c>
      <c r="W3984">
        <v>180</v>
      </c>
    </row>
    <row r="3985" spans="1:23" x14ac:dyDescent="0.25">
      <c r="A3985" t="s">
        <v>436</v>
      </c>
      <c r="C3985" t="s">
        <v>30</v>
      </c>
      <c r="E3985">
        <v>29</v>
      </c>
      <c r="F3985">
        <v>68.700890000000001</v>
      </c>
      <c r="G3985">
        <v>0</v>
      </c>
      <c r="H3985">
        <v>0</v>
      </c>
      <c r="I3985" t="s">
        <v>34</v>
      </c>
      <c r="J3985" t="s">
        <v>28</v>
      </c>
      <c r="K3985" t="s">
        <v>28</v>
      </c>
      <c r="L3985" t="s">
        <v>28</v>
      </c>
      <c r="M3985" t="s">
        <v>28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34</v>
      </c>
      <c r="T3985">
        <v>0</v>
      </c>
      <c r="V3985">
        <v>67</v>
      </c>
      <c r="W3985">
        <v>201</v>
      </c>
    </row>
    <row r="3986" spans="1:23" x14ac:dyDescent="0.25">
      <c r="A3986" t="s">
        <v>436</v>
      </c>
      <c r="C3986" t="s">
        <v>30</v>
      </c>
      <c r="E3986">
        <v>30</v>
      </c>
      <c r="F3986">
        <v>68.700890000000001</v>
      </c>
      <c r="G3986">
        <v>0</v>
      </c>
      <c r="H3986">
        <v>0</v>
      </c>
      <c r="I3986" t="s">
        <v>34</v>
      </c>
      <c r="J3986" t="s">
        <v>28</v>
      </c>
      <c r="K3986" t="s">
        <v>28</v>
      </c>
      <c r="L3986" t="s">
        <v>28</v>
      </c>
      <c r="M3986" t="s">
        <v>28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34</v>
      </c>
      <c r="T3986">
        <v>0</v>
      </c>
      <c r="V3986">
        <v>67</v>
      </c>
      <c r="W3986">
        <v>205</v>
      </c>
    </row>
    <row r="3987" spans="1:23" x14ac:dyDescent="0.25">
      <c r="A3987" t="s">
        <v>436</v>
      </c>
      <c r="C3987" t="s">
        <v>30</v>
      </c>
      <c r="E3987">
        <v>30</v>
      </c>
      <c r="F3987">
        <v>68.700890000000001</v>
      </c>
      <c r="G3987">
        <v>0</v>
      </c>
      <c r="H3987">
        <v>0</v>
      </c>
      <c r="I3987" t="s">
        <v>34</v>
      </c>
      <c r="J3987" t="s">
        <v>28</v>
      </c>
      <c r="K3987" t="s">
        <v>28</v>
      </c>
      <c r="L3987" t="s">
        <v>28</v>
      </c>
      <c r="M3987" t="s">
        <v>28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34</v>
      </c>
      <c r="T3987">
        <v>0</v>
      </c>
      <c r="V3987">
        <v>66</v>
      </c>
      <c r="W3987">
        <v>204</v>
      </c>
    </row>
    <row r="3988" spans="1:23" x14ac:dyDescent="0.25">
      <c r="A3988" t="s">
        <v>436</v>
      </c>
      <c r="C3988" t="s">
        <v>30</v>
      </c>
      <c r="E3988">
        <v>30</v>
      </c>
      <c r="F3988">
        <v>68.700890000000001</v>
      </c>
      <c r="G3988">
        <v>0</v>
      </c>
      <c r="H3988">
        <v>0</v>
      </c>
      <c r="I3988" t="s">
        <v>34</v>
      </c>
      <c r="J3988" t="s">
        <v>28</v>
      </c>
      <c r="K3988" t="s">
        <v>28</v>
      </c>
      <c r="L3988" t="s">
        <v>28</v>
      </c>
      <c r="M3988" t="s">
        <v>28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34</v>
      </c>
      <c r="T3988">
        <v>0</v>
      </c>
      <c r="V3988">
        <v>67</v>
      </c>
      <c r="W3988">
        <v>197</v>
      </c>
    </row>
    <row r="3989" spans="1:23" x14ac:dyDescent="0.25">
      <c r="A3989" t="s">
        <v>436</v>
      </c>
      <c r="C3989" t="s">
        <v>30</v>
      </c>
      <c r="E3989">
        <v>30</v>
      </c>
      <c r="F3989">
        <v>68.700890000000001</v>
      </c>
      <c r="G3989">
        <v>0</v>
      </c>
      <c r="H3989">
        <v>0</v>
      </c>
      <c r="I3989" t="s">
        <v>34</v>
      </c>
      <c r="J3989" t="s">
        <v>28</v>
      </c>
      <c r="K3989" t="s">
        <v>28</v>
      </c>
      <c r="L3989" t="s">
        <v>28</v>
      </c>
      <c r="M3989" t="s">
        <v>28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34</v>
      </c>
      <c r="T3989">
        <v>0</v>
      </c>
      <c r="V3989">
        <v>67</v>
      </c>
      <c r="W3989">
        <v>202</v>
      </c>
    </row>
    <row r="3990" spans="1:23" x14ac:dyDescent="0.25">
      <c r="A3990" t="s">
        <v>436</v>
      </c>
      <c r="C3990" t="s">
        <v>30</v>
      </c>
      <c r="E3990">
        <v>30</v>
      </c>
      <c r="F3990">
        <v>68.700890000000001</v>
      </c>
      <c r="G3990">
        <v>0</v>
      </c>
      <c r="H3990">
        <v>0</v>
      </c>
      <c r="I3990" t="s">
        <v>34</v>
      </c>
      <c r="J3990" t="s">
        <v>28</v>
      </c>
      <c r="K3990" t="s">
        <v>28</v>
      </c>
      <c r="L3990" t="s">
        <v>28</v>
      </c>
      <c r="M3990" t="s">
        <v>28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34</v>
      </c>
      <c r="T3990">
        <v>0</v>
      </c>
      <c r="V3990">
        <v>67</v>
      </c>
      <c r="W3990">
        <v>208</v>
      </c>
    </row>
    <row r="3991" spans="1:23" x14ac:dyDescent="0.25">
      <c r="A3991" t="s">
        <v>436</v>
      </c>
      <c r="C3991" t="s">
        <v>30</v>
      </c>
      <c r="E3991">
        <v>30</v>
      </c>
      <c r="F3991">
        <v>68.700890000000001</v>
      </c>
      <c r="G3991">
        <v>0</v>
      </c>
      <c r="H3991">
        <v>0</v>
      </c>
      <c r="I3991" t="s">
        <v>34</v>
      </c>
      <c r="J3991" t="s">
        <v>28</v>
      </c>
      <c r="K3991" t="s">
        <v>28</v>
      </c>
      <c r="L3991" t="s">
        <v>28</v>
      </c>
      <c r="M3991" t="s">
        <v>28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</v>
      </c>
      <c r="T3991">
        <v>0</v>
      </c>
      <c r="V3991">
        <v>67</v>
      </c>
      <c r="W3991">
        <v>187</v>
      </c>
    </row>
    <row r="3992" spans="1:23" x14ac:dyDescent="0.25">
      <c r="A3992" t="s">
        <v>436</v>
      </c>
      <c r="C3992" t="s">
        <v>30</v>
      </c>
      <c r="E3992">
        <v>29</v>
      </c>
      <c r="F3992">
        <v>68.700890000000001</v>
      </c>
      <c r="G3992">
        <v>0</v>
      </c>
      <c r="H3992">
        <v>0</v>
      </c>
      <c r="I3992" t="s">
        <v>34</v>
      </c>
      <c r="J3992" t="s">
        <v>28</v>
      </c>
      <c r="K3992" t="s">
        <v>28</v>
      </c>
      <c r="L3992" t="s">
        <v>28</v>
      </c>
      <c r="M3992" t="s">
        <v>28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34</v>
      </c>
      <c r="T3992">
        <v>0</v>
      </c>
    </row>
    <row r="3993" spans="1:23" x14ac:dyDescent="0.25">
      <c r="A3993" t="s">
        <v>429</v>
      </c>
      <c r="C3993" t="s">
        <v>30</v>
      </c>
      <c r="E3993">
        <v>29</v>
      </c>
      <c r="F3993">
        <v>67.266260000000003</v>
      </c>
      <c r="G3993">
        <v>0</v>
      </c>
      <c r="H3993">
        <v>0</v>
      </c>
      <c r="I3993" t="s">
        <v>34</v>
      </c>
      <c r="J3993" t="s">
        <v>28</v>
      </c>
      <c r="K3993" t="s">
        <v>28</v>
      </c>
      <c r="L3993" t="s">
        <v>28</v>
      </c>
      <c r="M3993" t="s">
        <v>28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33</v>
      </c>
      <c r="T3993">
        <v>0</v>
      </c>
      <c r="V3993">
        <v>68</v>
      </c>
      <c r="W3993">
        <v>216</v>
      </c>
    </row>
    <row r="3994" spans="1:23" x14ac:dyDescent="0.25">
      <c r="A3994" t="s">
        <v>429</v>
      </c>
      <c r="C3994" t="s">
        <v>30</v>
      </c>
      <c r="E3994">
        <v>30</v>
      </c>
      <c r="F3994">
        <v>67.266260000000003</v>
      </c>
      <c r="G3994">
        <v>0</v>
      </c>
      <c r="H3994">
        <v>0</v>
      </c>
      <c r="I3994" t="s">
        <v>34</v>
      </c>
      <c r="J3994" t="s">
        <v>28</v>
      </c>
      <c r="K3994" t="s">
        <v>28</v>
      </c>
      <c r="L3994" t="s">
        <v>28</v>
      </c>
      <c r="M3994" t="s">
        <v>28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</v>
      </c>
      <c r="T3994">
        <v>0</v>
      </c>
      <c r="V3994">
        <v>68</v>
      </c>
      <c r="W3994">
        <v>213</v>
      </c>
    </row>
    <row r="3995" spans="1:23" x14ac:dyDescent="0.25">
      <c r="A3995" t="s">
        <v>429</v>
      </c>
      <c r="C3995" t="s">
        <v>30</v>
      </c>
      <c r="E3995">
        <v>28</v>
      </c>
      <c r="F3995">
        <v>67.266260000000003</v>
      </c>
      <c r="G3995">
        <v>0</v>
      </c>
      <c r="H3995">
        <v>0</v>
      </c>
      <c r="I3995" t="s">
        <v>34</v>
      </c>
      <c r="J3995" t="s">
        <v>28</v>
      </c>
      <c r="K3995" t="s">
        <v>28</v>
      </c>
      <c r="L3995" t="s">
        <v>28</v>
      </c>
      <c r="M3995" t="s">
        <v>28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33</v>
      </c>
      <c r="T3995">
        <v>0</v>
      </c>
      <c r="V3995">
        <v>68</v>
      </c>
      <c r="W3995">
        <v>218</v>
      </c>
    </row>
    <row r="3996" spans="1:23" x14ac:dyDescent="0.25">
      <c r="A3996" t="s">
        <v>429</v>
      </c>
      <c r="C3996" t="s">
        <v>30</v>
      </c>
      <c r="E3996">
        <v>30</v>
      </c>
      <c r="F3996">
        <v>67.266260000000003</v>
      </c>
      <c r="G3996">
        <v>0</v>
      </c>
      <c r="H3996">
        <v>0</v>
      </c>
      <c r="I3996" t="s">
        <v>34</v>
      </c>
      <c r="J3996" t="s">
        <v>28</v>
      </c>
      <c r="K3996" t="s">
        <v>28</v>
      </c>
      <c r="L3996" t="s">
        <v>28</v>
      </c>
      <c r="M3996" t="s">
        <v>28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33</v>
      </c>
      <c r="T3996">
        <v>0</v>
      </c>
      <c r="V3996">
        <v>68</v>
      </c>
      <c r="W3996">
        <v>215</v>
      </c>
    </row>
    <row r="3997" spans="1:23" x14ac:dyDescent="0.25">
      <c r="A3997" t="s">
        <v>429</v>
      </c>
      <c r="C3997" t="s">
        <v>30</v>
      </c>
      <c r="E3997">
        <v>30</v>
      </c>
      <c r="F3997">
        <v>67.266260000000003</v>
      </c>
      <c r="G3997">
        <v>0</v>
      </c>
      <c r="H3997">
        <v>0</v>
      </c>
      <c r="I3997" t="s">
        <v>34</v>
      </c>
      <c r="J3997" t="s">
        <v>28</v>
      </c>
      <c r="K3997" t="s">
        <v>28</v>
      </c>
      <c r="L3997" t="s">
        <v>28</v>
      </c>
      <c r="M3997" t="s">
        <v>28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33</v>
      </c>
      <c r="T3997">
        <v>0</v>
      </c>
    </row>
    <row r="3998" spans="1:23" x14ac:dyDescent="0.25">
      <c r="A3998" t="s">
        <v>429</v>
      </c>
      <c r="C3998" t="s">
        <v>30</v>
      </c>
      <c r="E3998">
        <v>30</v>
      </c>
      <c r="F3998">
        <v>67.266260000000003</v>
      </c>
      <c r="G3998">
        <v>0</v>
      </c>
      <c r="H3998">
        <v>0</v>
      </c>
      <c r="I3998" t="s">
        <v>34</v>
      </c>
      <c r="J3998" t="s">
        <v>28</v>
      </c>
      <c r="K3998" t="s">
        <v>28</v>
      </c>
      <c r="L3998" t="s">
        <v>28</v>
      </c>
      <c r="M3998" t="s">
        <v>28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33</v>
      </c>
      <c r="T3998">
        <v>0</v>
      </c>
      <c r="V3998">
        <v>69</v>
      </c>
      <c r="W3998">
        <v>215</v>
      </c>
    </row>
    <row r="3999" spans="1:23" x14ac:dyDescent="0.25">
      <c r="A3999" t="s">
        <v>429</v>
      </c>
      <c r="C3999" t="s">
        <v>30</v>
      </c>
      <c r="E3999">
        <v>29</v>
      </c>
      <c r="F3999">
        <v>67.266260000000003</v>
      </c>
      <c r="G3999">
        <v>0</v>
      </c>
      <c r="H3999">
        <v>0</v>
      </c>
      <c r="I3999" t="s">
        <v>34</v>
      </c>
      <c r="J3999" t="s">
        <v>96</v>
      </c>
      <c r="K3999" t="s">
        <v>28</v>
      </c>
      <c r="L3999" t="s">
        <v>28</v>
      </c>
      <c r="M3999" t="s">
        <v>28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33</v>
      </c>
      <c r="T3999">
        <v>0</v>
      </c>
      <c r="V3999">
        <v>68</v>
      </c>
      <c r="W3999">
        <v>204</v>
      </c>
    </row>
    <row r="4000" spans="1:23" x14ac:dyDescent="0.25">
      <c r="A4000" t="s">
        <v>429</v>
      </c>
      <c r="C4000" t="s">
        <v>30</v>
      </c>
      <c r="E4000">
        <v>30</v>
      </c>
      <c r="F4000">
        <v>67.266260000000003</v>
      </c>
      <c r="G4000">
        <v>0</v>
      </c>
      <c r="H4000">
        <v>0</v>
      </c>
      <c r="I4000" t="s">
        <v>34</v>
      </c>
      <c r="J4000" t="s">
        <v>28</v>
      </c>
      <c r="K4000" t="s">
        <v>28</v>
      </c>
      <c r="L4000" t="s">
        <v>28</v>
      </c>
      <c r="M4000" t="s">
        <v>28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33</v>
      </c>
      <c r="T4000">
        <v>0</v>
      </c>
      <c r="V4000">
        <v>68</v>
      </c>
      <c r="W4000">
        <v>197</v>
      </c>
    </row>
    <row r="4001" spans="1:23" x14ac:dyDescent="0.25">
      <c r="A4001" t="s">
        <v>429</v>
      </c>
      <c r="C4001" t="s">
        <v>30</v>
      </c>
      <c r="E4001">
        <v>29</v>
      </c>
      <c r="F4001">
        <v>67.266260000000003</v>
      </c>
      <c r="G4001">
        <v>0</v>
      </c>
      <c r="H4001">
        <v>0</v>
      </c>
      <c r="I4001" t="s">
        <v>34</v>
      </c>
      <c r="J4001" t="s">
        <v>28</v>
      </c>
      <c r="K4001" t="s">
        <v>28</v>
      </c>
      <c r="L4001" t="s">
        <v>28</v>
      </c>
      <c r="M4001" t="s">
        <v>28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33</v>
      </c>
      <c r="T4001">
        <v>0</v>
      </c>
    </row>
    <row r="4002" spans="1:23" x14ac:dyDescent="0.25">
      <c r="A4002" t="s">
        <v>507</v>
      </c>
      <c r="C4002" t="s">
        <v>30</v>
      </c>
      <c r="E4002">
        <v>28</v>
      </c>
      <c r="F4002">
        <v>70.568110000000004</v>
      </c>
      <c r="G4002">
        <v>0</v>
      </c>
      <c r="H4002">
        <v>0</v>
      </c>
      <c r="I4002" t="s">
        <v>34</v>
      </c>
      <c r="J4002" t="s">
        <v>28</v>
      </c>
      <c r="K4002" t="s">
        <v>28</v>
      </c>
      <c r="L4002" t="s">
        <v>28</v>
      </c>
      <c r="M4002" t="s">
        <v>28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33</v>
      </c>
      <c r="T4002">
        <v>0</v>
      </c>
      <c r="V4002">
        <v>67</v>
      </c>
      <c r="W4002">
        <v>212</v>
      </c>
    </row>
    <row r="4003" spans="1:23" x14ac:dyDescent="0.25">
      <c r="A4003" t="s">
        <v>507</v>
      </c>
      <c r="C4003" t="s">
        <v>30</v>
      </c>
      <c r="E4003">
        <v>28</v>
      </c>
      <c r="F4003">
        <v>70.568110000000004</v>
      </c>
      <c r="G4003">
        <v>0</v>
      </c>
      <c r="H4003">
        <v>0</v>
      </c>
      <c r="I4003" t="s">
        <v>34</v>
      </c>
      <c r="J4003" t="s">
        <v>28</v>
      </c>
      <c r="K4003" t="s">
        <v>28</v>
      </c>
      <c r="L4003" t="s">
        <v>28</v>
      </c>
      <c r="M4003" t="s">
        <v>28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33</v>
      </c>
      <c r="T4003">
        <v>0</v>
      </c>
      <c r="V4003">
        <v>67</v>
      </c>
      <c r="W4003">
        <v>207</v>
      </c>
    </row>
    <row r="4004" spans="1:23" x14ac:dyDescent="0.25">
      <c r="A4004" t="s">
        <v>507</v>
      </c>
      <c r="C4004" t="s">
        <v>30</v>
      </c>
      <c r="E4004">
        <v>27</v>
      </c>
      <c r="F4004">
        <v>70.568110000000004</v>
      </c>
      <c r="G4004">
        <v>0</v>
      </c>
      <c r="H4004">
        <v>0</v>
      </c>
      <c r="I4004" t="s">
        <v>34</v>
      </c>
      <c r="J4004" t="s">
        <v>28</v>
      </c>
      <c r="K4004" t="s">
        <v>28</v>
      </c>
      <c r="L4004" t="s">
        <v>28</v>
      </c>
      <c r="M4004" t="s">
        <v>28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33</v>
      </c>
      <c r="T4004">
        <v>0</v>
      </c>
      <c r="V4004">
        <v>66</v>
      </c>
      <c r="W4004">
        <v>202</v>
      </c>
    </row>
    <row r="4005" spans="1:23" x14ac:dyDescent="0.25">
      <c r="A4005" t="s">
        <v>507</v>
      </c>
      <c r="C4005" t="s">
        <v>30</v>
      </c>
      <c r="E4005">
        <v>30</v>
      </c>
      <c r="F4005">
        <v>70.568110000000004</v>
      </c>
      <c r="G4005">
        <v>0</v>
      </c>
      <c r="H4005">
        <v>0</v>
      </c>
      <c r="I4005" t="s">
        <v>34</v>
      </c>
      <c r="J4005" t="s">
        <v>28</v>
      </c>
      <c r="K4005" t="s">
        <v>28</v>
      </c>
      <c r="L4005" t="s">
        <v>28</v>
      </c>
      <c r="M4005" t="s">
        <v>28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33</v>
      </c>
      <c r="T4005">
        <v>0</v>
      </c>
      <c r="V4005">
        <v>67</v>
      </c>
      <c r="W4005">
        <v>206</v>
      </c>
    </row>
    <row r="4006" spans="1:23" x14ac:dyDescent="0.25">
      <c r="A4006" t="s">
        <v>507</v>
      </c>
      <c r="C4006" t="s">
        <v>30</v>
      </c>
      <c r="E4006">
        <v>26</v>
      </c>
      <c r="F4006">
        <v>70.568110000000004</v>
      </c>
      <c r="G4006">
        <v>0</v>
      </c>
      <c r="H4006">
        <v>0</v>
      </c>
      <c r="I4006" t="s">
        <v>34</v>
      </c>
      <c r="J4006" t="s">
        <v>28</v>
      </c>
      <c r="K4006" t="s">
        <v>28</v>
      </c>
      <c r="L4006" t="s">
        <v>28</v>
      </c>
      <c r="M4006" t="s">
        <v>28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33</v>
      </c>
      <c r="T4006">
        <v>0</v>
      </c>
      <c r="V4006">
        <v>67</v>
      </c>
      <c r="W4006">
        <v>224</v>
      </c>
    </row>
    <row r="4007" spans="1:23" x14ac:dyDescent="0.25">
      <c r="A4007" t="s">
        <v>1075</v>
      </c>
      <c r="C4007" t="s">
        <v>26</v>
      </c>
      <c r="E4007">
        <v>20</v>
      </c>
      <c r="F4007">
        <v>71</v>
      </c>
      <c r="G4007">
        <v>2</v>
      </c>
      <c r="H4007">
        <v>2</v>
      </c>
      <c r="I4007" t="s">
        <v>27</v>
      </c>
      <c r="N4007">
        <v>2</v>
      </c>
      <c r="O4007">
        <v>1</v>
      </c>
      <c r="P4007">
        <v>2</v>
      </c>
      <c r="Q4007">
        <v>2</v>
      </c>
      <c r="R4007">
        <v>1</v>
      </c>
      <c r="T4007">
        <v>10</v>
      </c>
      <c r="V4007">
        <v>63</v>
      </c>
      <c r="W4007">
        <v>163</v>
      </c>
    </row>
    <row r="4008" spans="1:23" x14ac:dyDescent="0.25">
      <c r="A4008" t="s">
        <v>1070</v>
      </c>
      <c r="C4008" t="s">
        <v>26</v>
      </c>
      <c r="E4008">
        <v>29</v>
      </c>
      <c r="F4008">
        <v>75.846680000000006</v>
      </c>
      <c r="G4008">
        <v>0</v>
      </c>
      <c r="H4008">
        <v>0</v>
      </c>
      <c r="I4008" t="s">
        <v>34</v>
      </c>
      <c r="J4008" t="s">
        <v>28</v>
      </c>
      <c r="K4008" t="s">
        <v>28</v>
      </c>
      <c r="L4008" t="s">
        <v>28</v>
      </c>
      <c r="M4008" t="s">
        <v>28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33</v>
      </c>
      <c r="T4008">
        <v>0</v>
      </c>
      <c r="V4008">
        <v>60</v>
      </c>
      <c r="W4008">
        <v>125</v>
      </c>
    </row>
    <row r="4009" spans="1:23" x14ac:dyDescent="0.25">
      <c r="A4009" t="s">
        <v>1070</v>
      </c>
      <c r="C4009" t="s">
        <v>26</v>
      </c>
      <c r="E4009">
        <v>28</v>
      </c>
      <c r="F4009">
        <v>75.846680000000006</v>
      </c>
      <c r="G4009">
        <v>0.5</v>
      </c>
      <c r="H4009">
        <v>0</v>
      </c>
      <c r="I4009" t="s">
        <v>75</v>
      </c>
      <c r="J4009" t="s">
        <v>28</v>
      </c>
      <c r="K4009" t="s">
        <v>28</v>
      </c>
      <c r="L4009" t="s">
        <v>28</v>
      </c>
      <c r="M4009" t="s">
        <v>28</v>
      </c>
      <c r="N4009">
        <v>0</v>
      </c>
      <c r="O4009">
        <v>0</v>
      </c>
      <c r="P4009">
        <v>0.5</v>
      </c>
      <c r="Q4009">
        <v>0</v>
      </c>
      <c r="R4009">
        <v>0</v>
      </c>
      <c r="S4009">
        <v>33</v>
      </c>
      <c r="T4009">
        <v>0.5</v>
      </c>
      <c r="V4009">
        <v>60</v>
      </c>
      <c r="W4009">
        <v>121</v>
      </c>
    </row>
    <row r="4010" spans="1:23" x14ac:dyDescent="0.25">
      <c r="A4010" t="s">
        <v>1070</v>
      </c>
      <c r="C4010" t="s">
        <v>26</v>
      </c>
      <c r="E4010">
        <v>26</v>
      </c>
      <c r="F4010">
        <v>75.846680000000006</v>
      </c>
      <c r="G4010">
        <v>0.5</v>
      </c>
      <c r="H4010">
        <v>0</v>
      </c>
      <c r="I4010" t="s">
        <v>27</v>
      </c>
      <c r="J4010" t="s">
        <v>28</v>
      </c>
      <c r="K4010" t="s">
        <v>28</v>
      </c>
      <c r="L4010" t="s">
        <v>28</v>
      </c>
      <c r="M4010" t="s">
        <v>28</v>
      </c>
      <c r="N4010">
        <v>0</v>
      </c>
      <c r="O4010">
        <v>0</v>
      </c>
      <c r="P4010">
        <v>0.5</v>
      </c>
      <c r="Q4010">
        <v>0</v>
      </c>
      <c r="R4010">
        <v>0</v>
      </c>
      <c r="S4010">
        <v>33</v>
      </c>
      <c r="T4010">
        <v>0.5</v>
      </c>
      <c r="V4010">
        <v>61</v>
      </c>
      <c r="W4010">
        <v>124</v>
      </c>
    </row>
    <row r="4011" spans="1:23" x14ac:dyDescent="0.25">
      <c r="A4011" t="s">
        <v>182</v>
      </c>
      <c r="C4011" t="s">
        <v>26</v>
      </c>
      <c r="E4011">
        <v>30</v>
      </c>
      <c r="F4011">
        <v>69.993160000000003</v>
      </c>
      <c r="G4011">
        <v>0</v>
      </c>
      <c r="H4011">
        <v>0</v>
      </c>
      <c r="I4011" t="s">
        <v>34</v>
      </c>
      <c r="J4011" t="s">
        <v>28</v>
      </c>
      <c r="K4011" t="s">
        <v>28</v>
      </c>
      <c r="L4011" t="s">
        <v>28</v>
      </c>
      <c r="M4011" t="s">
        <v>28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33</v>
      </c>
      <c r="T4011">
        <v>0</v>
      </c>
      <c r="V4011">
        <v>68</v>
      </c>
      <c r="W4011">
        <v>145</v>
      </c>
    </row>
    <row r="4012" spans="1:23" x14ac:dyDescent="0.25">
      <c r="A4012" t="s">
        <v>182</v>
      </c>
      <c r="C4012" t="s">
        <v>26</v>
      </c>
      <c r="E4012">
        <v>28</v>
      </c>
      <c r="F4012">
        <v>69.993160000000003</v>
      </c>
      <c r="G4012">
        <v>0</v>
      </c>
      <c r="H4012">
        <v>0</v>
      </c>
      <c r="I4012" t="s">
        <v>34</v>
      </c>
      <c r="J4012" t="s">
        <v>28</v>
      </c>
      <c r="K4012" t="s">
        <v>28</v>
      </c>
      <c r="L4012" t="s">
        <v>28</v>
      </c>
      <c r="M4012" t="s">
        <v>28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33</v>
      </c>
      <c r="T4012">
        <v>0</v>
      </c>
      <c r="V4012">
        <v>68</v>
      </c>
      <c r="W4012">
        <v>140</v>
      </c>
    </row>
    <row r="4013" spans="1:23" x14ac:dyDescent="0.25">
      <c r="A4013" t="s">
        <v>182</v>
      </c>
      <c r="C4013" t="s">
        <v>26</v>
      </c>
      <c r="E4013">
        <v>29</v>
      </c>
      <c r="F4013">
        <v>69.993160000000003</v>
      </c>
      <c r="G4013">
        <v>0</v>
      </c>
      <c r="H4013">
        <v>0</v>
      </c>
      <c r="I4013" t="s">
        <v>34</v>
      </c>
      <c r="J4013" t="s">
        <v>28</v>
      </c>
      <c r="K4013" t="s">
        <v>28</v>
      </c>
      <c r="L4013" t="s">
        <v>28</v>
      </c>
      <c r="M4013" t="s">
        <v>28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33</v>
      </c>
      <c r="T4013">
        <v>0</v>
      </c>
      <c r="V4013">
        <v>68</v>
      </c>
      <c r="W4013">
        <v>142</v>
      </c>
    </row>
    <row r="4014" spans="1:23" x14ac:dyDescent="0.25">
      <c r="A4014" t="s">
        <v>182</v>
      </c>
      <c r="C4014" t="s">
        <v>26</v>
      </c>
      <c r="E4014">
        <v>29</v>
      </c>
      <c r="F4014">
        <v>69.993160000000003</v>
      </c>
      <c r="G4014">
        <v>0</v>
      </c>
      <c r="H4014">
        <v>0</v>
      </c>
      <c r="I4014" t="s">
        <v>34</v>
      </c>
      <c r="J4014" t="s">
        <v>28</v>
      </c>
      <c r="K4014" t="s">
        <v>28</v>
      </c>
      <c r="L4014" t="s">
        <v>28</v>
      </c>
      <c r="M4014" t="s">
        <v>28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33</v>
      </c>
      <c r="T4014">
        <v>0</v>
      </c>
      <c r="V4014">
        <v>67</v>
      </c>
      <c r="W4014">
        <v>145</v>
      </c>
    </row>
    <row r="4015" spans="1:23" x14ac:dyDescent="0.25">
      <c r="A4015" t="s">
        <v>182</v>
      </c>
      <c r="C4015" t="s">
        <v>26</v>
      </c>
      <c r="E4015">
        <v>29</v>
      </c>
      <c r="F4015">
        <v>69.993160000000003</v>
      </c>
      <c r="G4015">
        <v>0</v>
      </c>
      <c r="H4015">
        <v>0</v>
      </c>
      <c r="I4015" t="s">
        <v>34</v>
      </c>
      <c r="J4015" t="s">
        <v>28</v>
      </c>
      <c r="K4015" t="s">
        <v>28</v>
      </c>
      <c r="L4015" t="s">
        <v>28</v>
      </c>
      <c r="M4015" t="s">
        <v>28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33</v>
      </c>
      <c r="T4015">
        <v>0</v>
      </c>
      <c r="V4015">
        <v>67</v>
      </c>
      <c r="W4015">
        <v>141</v>
      </c>
    </row>
    <row r="4016" spans="1:23" x14ac:dyDescent="0.25">
      <c r="A4016" t="s">
        <v>182</v>
      </c>
      <c r="C4016" t="s">
        <v>26</v>
      </c>
      <c r="E4016">
        <v>30</v>
      </c>
      <c r="F4016">
        <v>69.993160000000003</v>
      </c>
      <c r="G4016">
        <v>0</v>
      </c>
      <c r="H4016">
        <v>0</v>
      </c>
      <c r="I4016" t="s">
        <v>34</v>
      </c>
      <c r="J4016" t="s">
        <v>28</v>
      </c>
      <c r="K4016" t="s">
        <v>28</v>
      </c>
      <c r="L4016" t="s">
        <v>28</v>
      </c>
      <c r="M4016" t="s">
        <v>28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33</v>
      </c>
      <c r="T4016">
        <v>0</v>
      </c>
      <c r="V4016">
        <v>67</v>
      </c>
      <c r="W4016">
        <v>141</v>
      </c>
    </row>
    <row r="4017" spans="1:23" x14ac:dyDescent="0.25">
      <c r="A4017" t="s">
        <v>182</v>
      </c>
      <c r="C4017" t="s">
        <v>26</v>
      </c>
      <c r="E4017">
        <v>29</v>
      </c>
      <c r="F4017">
        <v>69.993160000000003</v>
      </c>
      <c r="G4017">
        <v>0</v>
      </c>
      <c r="H4017">
        <v>0</v>
      </c>
      <c r="I4017" t="s">
        <v>34</v>
      </c>
      <c r="J4017" t="s">
        <v>28</v>
      </c>
      <c r="K4017" t="s">
        <v>28</v>
      </c>
      <c r="L4017" t="s">
        <v>28</v>
      </c>
      <c r="M4017" t="s">
        <v>28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33</v>
      </c>
      <c r="T4017">
        <v>0</v>
      </c>
      <c r="V4017">
        <v>67</v>
      </c>
      <c r="W4017">
        <v>134</v>
      </c>
    </row>
    <row r="4018" spans="1:23" x14ac:dyDescent="0.25">
      <c r="A4018" t="s">
        <v>182</v>
      </c>
      <c r="C4018" t="s">
        <v>26</v>
      </c>
      <c r="E4018">
        <v>29</v>
      </c>
      <c r="F4018">
        <v>69.993160000000003</v>
      </c>
      <c r="G4018">
        <v>0</v>
      </c>
      <c r="H4018">
        <v>0</v>
      </c>
      <c r="I4018" t="s">
        <v>34</v>
      </c>
      <c r="J4018" t="s">
        <v>28</v>
      </c>
      <c r="K4018" t="s">
        <v>28</v>
      </c>
      <c r="L4018" t="s">
        <v>28</v>
      </c>
      <c r="M4018" t="s">
        <v>28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33</v>
      </c>
      <c r="T4018">
        <v>0</v>
      </c>
      <c r="V4018">
        <v>67</v>
      </c>
      <c r="W4018">
        <v>135</v>
      </c>
    </row>
    <row r="4019" spans="1:23" x14ac:dyDescent="0.25">
      <c r="A4019" t="s">
        <v>182</v>
      </c>
      <c r="C4019" t="s">
        <v>26</v>
      </c>
      <c r="E4019">
        <v>28</v>
      </c>
      <c r="F4019">
        <v>69.993160000000003</v>
      </c>
      <c r="G4019">
        <v>0.5</v>
      </c>
      <c r="H4019">
        <v>0.5</v>
      </c>
      <c r="I4019" t="s">
        <v>52</v>
      </c>
      <c r="J4019" t="s">
        <v>258</v>
      </c>
      <c r="K4019" t="s">
        <v>132</v>
      </c>
      <c r="L4019" t="s">
        <v>28</v>
      </c>
      <c r="M4019" t="s">
        <v>28</v>
      </c>
      <c r="N4019">
        <v>0</v>
      </c>
      <c r="O4019">
        <v>0</v>
      </c>
      <c r="P4019">
        <v>0.5</v>
      </c>
      <c r="Q4019">
        <v>0.5</v>
      </c>
      <c r="R4019">
        <v>0</v>
      </c>
      <c r="S4019">
        <v>33</v>
      </c>
      <c r="T4019">
        <v>1.5</v>
      </c>
      <c r="V4019">
        <v>66</v>
      </c>
      <c r="W4019">
        <v>135</v>
      </c>
    </row>
    <row r="4020" spans="1:23" x14ac:dyDescent="0.25">
      <c r="A4020" t="s">
        <v>182</v>
      </c>
      <c r="C4020" t="s">
        <v>26</v>
      </c>
      <c r="E4020">
        <v>27</v>
      </c>
      <c r="F4020">
        <v>69.993160000000003</v>
      </c>
      <c r="G4020">
        <v>0.5</v>
      </c>
      <c r="H4020">
        <v>0</v>
      </c>
      <c r="I4020" t="s">
        <v>52</v>
      </c>
      <c r="J4020" t="s">
        <v>119</v>
      </c>
      <c r="K4020" t="s">
        <v>85</v>
      </c>
      <c r="L4020" t="s">
        <v>28</v>
      </c>
      <c r="M4020" t="s">
        <v>28</v>
      </c>
      <c r="N4020">
        <v>0</v>
      </c>
      <c r="O4020">
        <v>0</v>
      </c>
      <c r="P4020">
        <v>0.5</v>
      </c>
      <c r="Q4020">
        <v>0</v>
      </c>
      <c r="R4020">
        <v>0</v>
      </c>
      <c r="S4020">
        <v>33</v>
      </c>
      <c r="T4020">
        <v>0.5</v>
      </c>
      <c r="V4020">
        <v>67</v>
      </c>
      <c r="W4020">
        <v>138</v>
      </c>
    </row>
    <row r="4021" spans="1:23" x14ac:dyDescent="0.25">
      <c r="A4021" t="s">
        <v>182</v>
      </c>
      <c r="C4021" t="s">
        <v>26</v>
      </c>
      <c r="E4021">
        <v>24</v>
      </c>
      <c r="F4021">
        <v>69.993160000000003</v>
      </c>
      <c r="G4021">
        <v>0.5</v>
      </c>
      <c r="H4021">
        <v>0</v>
      </c>
      <c r="I4021" t="s">
        <v>27</v>
      </c>
      <c r="J4021" t="s">
        <v>349</v>
      </c>
      <c r="K4021" t="s">
        <v>28</v>
      </c>
      <c r="L4021" t="s">
        <v>28</v>
      </c>
      <c r="M4021" t="s">
        <v>28</v>
      </c>
      <c r="N4021">
        <v>0</v>
      </c>
      <c r="O4021">
        <v>0.5</v>
      </c>
      <c r="P4021">
        <v>1</v>
      </c>
      <c r="Q4021">
        <v>1</v>
      </c>
      <c r="R4021">
        <v>0</v>
      </c>
      <c r="S4021">
        <v>33</v>
      </c>
      <c r="T4021">
        <v>2.5</v>
      </c>
    </row>
    <row r="4022" spans="1:23" x14ac:dyDescent="0.25">
      <c r="A4022" t="s">
        <v>109</v>
      </c>
      <c r="C4022" t="s">
        <v>30</v>
      </c>
      <c r="E4022">
        <v>30</v>
      </c>
      <c r="F4022">
        <v>68.689940000000007</v>
      </c>
      <c r="G4022">
        <v>0</v>
      </c>
      <c r="H4022">
        <v>0</v>
      </c>
      <c r="I4022" t="s">
        <v>34</v>
      </c>
      <c r="J4022" t="s">
        <v>28</v>
      </c>
      <c r="K4022" t="s">
        <v>28</v>
      </c>
      <c r="L4022" t="s">
        <v>28</v>
      </c>
      <c r="M4022" t="s">
        <v>28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34</v>
      </c>
      <c r="T4022">
        <v>0</v>
      </c>
      <c r="W4022">
        <v>223</v>
      </c>
    </row>
    <row r="4023" spans="1:23" x14ac:dyDescent="0.25">
      <c r="A4023" t="s">
        <v>109</v>
      </c>
      <c r="C4023" t="s">
        <v>30</v>
      </c>
      <c r="E4023">
        <v>30</v>
      </c>
      <c r="F4023">
        <v>68.689940000000007</v>
      </c>
      <c r="G4023">
        <v>0</v>
      </c>
      <c r="H4023">
        <v>0</v>
      </c>
      <c r="I4023" t="s">
        <v>34</v>
      </c>
      <c r="J4023" t="s">
        <v>28</v>
      </c>
      <c r="K4023" t="s">
        <v>28</v>
      </c>
      <c r="L4023" t="s">
        <v>28</v>
      </c>
      <c r="M4023" t="s">
        <v>28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34</v>
      </c>
      <c r="T4023">
        <v>0</v>
      </c>
      <c r="V4023">
        <v>72</v>
      </c>
      <c r="W4023">
        <v>231</v>
      </c>
    </row>
    <row r="4024" spans="1:23" x14ac:dyDescent="0.25">
      <c r="A4024" t="s">
        <v>109</v>
      </c>
      <c r="C4024" t="s">
        <v>30</v>
      </c>
      <c r="E4024">
        <v>30</v>
      </c>
      <c r="F4024">
        <v>68.689940000000007</v>
      </c>
      <c r="G4024">
        <v>0</v>
      </c>
      <c r="H4024">
        <v>0</v>
      </c>
      <c r="I4024" t="s">
        <v>34</v>
      </c>
      <c r="J4024" t="s">
        <v>35</v>
      </c>
      <c r="K4024" t="s">
        <v>28</v>
      </c>
      <c r="L4024" t="s">
        <v>28</v>
      </c>
      <c r="M4024" t="s">
        <v>28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34</v>
      </c>
      <c r="T4024">
        <v>0</v>
      </c>
      <c r="V4024">
        <v>73</v>
      </c>
      <c r="W4024">
        <v>231</v>
      </c>
    </row>
    <row r="4025" spans="1:23" x14ac:dyDescent="0.25">
      <c r="A4025" t="s">
        <v>109</v>
      </c>
      <c r="C4025" t="s">
        <v>30</v>
      </c>
      <c r="E4025">
        <v>30</v>
      </c>
      <c r="F4025">
        <v>68.689940000000007</v>
      </c>
      <c r="G4025">
        <v>0</v>
      </c>
      <c r="H4025">
        <v>0</v>
      </c>
      <c r="I4025" t="s">
        <v>34</v>
      </c>
      <c r="J4025" t="s">
        <v>28</v>
      </c>
      <c r="K4025" t="s">
        <v>28</v>
      </c>
      <c r="L4025" t="s">
        <v>28</v>
      </c>
      <c r="M4025" t="s">
        <v>28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34</v>
      </c>
      <c r="T4025">
        <v>0</v>
      </c>
      <c r="V4025">
        <v>72</v>
      </c>
      <c r="W4025">
        <v>222</v>
      </c>
    </row>
    <row r="4026" spans="1:23" x14ac:dyDescent="0.25">
      <c r="A4026" t="s">
        <v>109</v>
      </c>
      <c r="C4026" t="s">
        <v>30</v>
      </c>
      <c r="E4026">
        <v>29</v>
      </c>
      <c r="F4026">
        <v>68.689940000000007</v>
      </c>
      <c r="G4026">
        <v>0</v>
      </c>
      <c r="H4026">
        <v>0</v>
      </c>
      <c r="I4026" t="s">
        <v>34</v>
      </c>
      <c r="J4026" t="s">
        <v>35</v>
      </c>
      <c r="K4026" t="s">
        <v>28</v>
      </c>
      <c r="L4026" t="s">
        <v>28</v>
      </c>
      <c r="M4026" t="s">
        <v>28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34</v>
      </c>
      <c r="T4026">
        <v>0</v>
      </c>
      <c r="V4026">
        <v>72</v>
      </c>
      <c r="W4026">
        <v>212</v>
      </c>
    </row>
    <row r="4027" spans="1:23" x14ac:dyDescent="0.25">
      <c r="A4027" t="s">
        <v>109</v>
      </c>
      <c r="C4027" t="s">
        <v>30</v>
      </c>
      <c r="E4027">
        <v>30</v>
      </c>
      <c r="F4027">
        <v>68.689940000000007</v>
      </c>
      <c r="G4027">
        <v>0</v>
      </c>
      <c r="H4027">
        <v>0</v>
      </c>
      <c r="I4027" t="s">
        <v>34</v>
      </c>
      <c r="J4027" t="s">
        <v>35</v>
      </c>
      <c r="K4027" t="s">
        <v>28</v>
      </c>
      <c r="L4027" t="s">
        <v>28</v>
      </c>
      <c r="M4027" t="s">
        <v>28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34</v>
      </c>
      <c r="T4027">
        <v>0</v>
      </c>
      <c r="V4027">
        <v>72</v>
      </c>
      <c r="W4027">
        <v>218</v>
      </c>
    </row>
    <row r="4028" spans="1:23" x14ac:dyDescent="0.25">
      <c r="A4028" t="s">
        <v>109</v>
      </c>
      <c r="C4028" t="s">
        <v>30</v>
      </c>
      <c r="E4028">
        <v>27</v>
      </c>
      <c r="F4028">
        <v>68.689940000000007</v>
      </c>
      <c r="G4028">
        <v>0</v>
      </c>
      <c r="H4028">
        <v>0</v>
      </c>
      <c r="I4028" t="s">
        <v>34</v>
      </c>
      <c r="J4028" t="s">
        <v>35</v>
      </c>
      <c r="K4028" t="s">
        <v>28</v>
      </c>
      <c r="L4028" t="s">
        <v>28</v>
      </c>
      <c r="M4028" t="s">
        <v>28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34</v>
      </c>
      <c r="T4028">
        <v>0</v>
      </c>
      <c r="V4028">
        <v>72</v>
      </c>
      <c r="W4028">
        <v>225</v>
      </c>
    </row>
    <row r="4029" spans="1:23" x14ac:dyDescent="0.25">
      <c r="A4029" t="s">
        <v>109</v>
      </c>
      <c r="C4029" t="s">
        <v>30</v>
      </c>
      <c r="E4029">
        <v>29</v>
      </c>
      <c r="F4029">
        <v>68.689940000000007</v>
      </c>
      <c r="G4029">
        <v>0</v>
      </c>
      <c r="H4029">
        <v>0</v>
      </c>
      <c r="I4029" t="s">
        <v>34</v>
      </c>
      <c r="J4029" t="s">
        <v>35</v>
      </c>
      <c r="K4029" t="s">
        <v>28</v>
      </c>
      <c r="L4029" t="s">
        <v>28</v>
      </c>
      <c r="M4029" t="s">
        <v>28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34</v>
      </c>
      <c r="T4029">
        <v>0</v>
      </c>
      <c r="V4029">
        <v>72</v>
      </c>
      <c r="W4029">
        <v>229</v>
      </c>
    </row>
    <row r="4030" spans="1:23" x14ac:dyDescent="0.25">
      <c r="A4030" t="s">
        <v>114</v>
      </c>
      <c r="C4030" t="s">
        <v>26</v>
      </c>
      <c r="E4030">
        <v>29</v>
      </c>
      <c r="F4030">
        <v>61.900069999999999</v>
      </c>
      <c r="G4030">
        <v>0</v>
      </c>
      <c r="H4030">
        <v>0</v>
      </c>
      <c r="I4030" t="s">
        <v>34</v>
      </c>
      <c r="J4030" t="s">
        <v>28</v>
      </c>
      <c r="K4030" t="s">
        <v>28</v>
      </c>
      <c r="L4030" t="s">
        <v>28</v>
      </c>
      <c r="M4030" t="s">
        <v>28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34</v>
      </c>
      <c r="T4030">
        <v>0</v>
      </c>
      <c r="W4030">
        <v>139</v>
      </c>
    </row>
    <row r="4031" spans="1:23" x14ac:dyDescent="0.25">
      <c r="A4031" t="s">
        <v>114</v>
      </c>
      <c r="C4031" t="s">
        <v>26</v>
      </c>
      <c r="E4031">
        <v>30</v>
      </c>
      <c r="F4031">
        <v>61.900069999999999</v>
      </c>
      <c r="G4031">
        <v>0</v>
      </c>
      <c r="H4031">
        <v>0</v>
      </c>
      <c r="I4031" t="s">
        <v>34</v>
      </c>
      <c r="J4031" t="s">
        <v>28</v>
      </c>
      <c r="K4031" t="s">
        <v>28</v>
      </c>
      <c r="L4031" t="s">
        <v>28</v>
      </c>
      <c r="M4031" t="s">
        <v>28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34</v>
      </c>
      <c r="T4031">
        <v>0</v>
      </c>
      <c r="W4031">
        <v>134</v>
      </c>
    </row>
    <row r="4032" spans="1:23" x14ac:dyDescent="0.25">
      <c r="A4032" t="s">
        <v>114</v>
      </c>
      <c r="C4032" t="s">
        <v>26</v>
      </c>
      <c r="E4032">
        <v>30</v>
      </c>
      <c r="F4032">
        <v>61.900069999999999</v>
      </c>
      <c r="G4032">
        <v>0</v>
      </c>
      <c r="H4032">
        <v>0</v>
      </c>
      <c r="I4032" t="s">
        <v>34</v>
      </c>
      <c r="J4032" t="s">
        <v>28</v>
      </c>
      <c r="K4032" t="s">
        <v>28</v>
      </c>
      <c r="L4032" t="s">
        <v>28</v>
      </c>
      <c r="M4032" t="s">
        <v>28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34</v>
      </c>
      <c r="T4032">
        <v>0</v>
      </c>
      <c r="V4032">
        <v>63</v>
      </c>
      <c r="W4032">
        <v>141</v>
      </c>
    </row>
    <row r="4033" spans="1:23" x14ac:dyDescent="0.25">
      <c r="A4033" t="s">
        <v>114</v>
      </c>
      <c r="C4033" t="s">
        <v>26</v>
      </c>
      <c r="E4033">
        <v>29</v>
      </c>
      <c r="F4033">
        <v>61.900069999999999</v>
      </c>
      <c r="G4033">
        <v>0</v>
      </c>
      <c r="H4033">
        <v>0</v>
      </c>
      <c r="I4033" t="s">
        <v>34</v>
      </c>
      <c r="J4033" t="s">
        <v>28</v>
      </c>
      <c r="K4033" t="s">
        <v>28</v>
      </c>
      <c r="L4033" t="s">
        <v>28</v>
      </c>
      <c r="M4033" t="s">
        <v>28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34</v>
      </c>
      <c r="T4033">
        <v>0</v>
      </c>
      <c r="V4033">
        <v>62</v>
      </c>
      <c r="W4033">
        <v>150</v>
      </c>
    </row>
    <row r="4034" spans="1:23" x14ac:dyDescent="0.25">
      <c r="A4034" t="s">
        <v>114</v>
      </c>
      <c r="C4034" t="s">
        <v>26</v>
      </c>
      <c r="E4034">
        <v>30</v>
      </c>
      <c r="F4034">
        <v>61.900069999999999</v>
      </c>
      <c r="G4034">
        <v>0</v>
      </c>
      <c r="H4034">
        <v>0</v>
      </c>
      <c r="I4034" t="s">
        <v>34</v>
      </c>
      <c r="J4034" t="s">
        <v>28</v>
      </c>
      <c r="K4034" t="s">
        <v>28</v>
      </c>
      <c r="L4034" t="s">
        <v>28</v>
      </c>
      <c r="M4034" t="s">
        <v>28</v>
      </c>
      <c r="N4034">
        <v>0</v>
      </c>
      <c r="O4034">
        <v>0.5</v>
      </c>
      <c r="P4034">
        <v>0</v>
      </c>
      <c r="Q4034">
        <v>0</v>
      </c>
      <c r="R4034">
        <v>0</v>
      </c>
      <c r="S4034">
        <v>34</v>
      </c>
      <c r="T4034">
        <v>0.5</v>
      </c>
      <c r="V4034">
        <v>62</v>
      </c>
      <c r="W4034">
        <v>147</v>
      </c>
    </row>
    <row r="4035" spans="1:23" x14ac:dyDescent="0.25">
      <c r="A4035" t="s">
        <v>114</v>
      </c>
      <c r="C4035" t="s">
        <v>26</v>
      </c>
      <c r="E4035">
        <v>30</v>
      </c>
      <c r="F4035">
        <v>61.900069999999999</v>
      </c>
      <c r="G4035">
        <v>0</v>
      </c>
      <c r="H4035">
        <v>0</v>
      </c>
      <c r="I4035" t="s">
        <v>34</v>
      </c>
      <c r="J4035" t="s">
        <v>28</v>
      </c>
      <c r="K4035" t="s">
        <v>28</v>
      </c>
      <c r="L4035" t="s">
        <v>28</v>
      </c>
      <c r="M4035" t="s">
        <v>28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34</v>
      </c>
      <c r="T4035">
        <v>0</v>
      </c>
      <c r="V4035">
        <v>62</v>
      </c>
      <c r="W4035">
        <v>153</v>
      </c>
    </row>
    <row r="4036" spans="1:23" x14ac:dyDescent="0.25">
      <c r="A4036" t="s">
        <v>114</v>
      </c>
      <c r="C4036" t="s">
        <v>26</v>
      </c>
      <c r="E4036">
        <v>30</v>
      </c>
      <c r="F4036">
        <v>61.900069999999999</v>
      </c>
      <c r="G4036">
        <v>0</v>
      </c>
      <c r="H4036">
        <v>0</v>
      </c>
      <c r="I4036" t="s">
        <v>34</v>
      </c>
      <c r="J4036" t="s">
        <v>28</v>
      </c>
      <c r="K4036" t="s">
        <v>28</v>
      </c>
      <c r="L4036" t="s">
        <v>28</v>
      </c>
      <c r="M4036" t="s">
        <v>28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34</v>
      </c>
      <c r="T4036">
        <v>0</v>
      </c>
      <c r="V4036">
        <v>62</v>
      </c>
      <c r="W4036">
        <v>148</v>
      </c>
    </row>
    <row r="4037" spans="1:23" x14ac:dyDescent="0.25">
      <c r="A4037" t="s">
        <v>114</v>
      </c>
      <c r="C4037" t="s">
        <v>26</v>
      </c>
      <c r="E4037">
        <v>30</v>
      </c>
      <c r="F4037">
        <v>61.900069999999999</v>
      </c>
      <c r="G4037">
        <v>0</v>
      </c>
      <c r="H4037">
        <v>0</v>
      </c>
      <c r="I4037" t="s">
        <v>34</v>
      </c>
      <c r="J4037" t="s">
        <v>28</v>
      </c>
      <c r="K4037" t="s">
        <v>28</v>
      </c>
      <c r="L4037" t="s">
        <v>28</v>
      </c>
      <c r="M4037" t="s">
        <v>28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34</v>
      </c>
      <c r="T4037">
        <v>0</v>
      </c>
      <c r="V4037">
        <v>62</v>
      </c>
      <c r="W4037">
        <v>142</v>
      </c>
    </row>
    <row r="4038" spans="1:23" x14ac:dyDescent="0.25">
      <c r="A4038" t="s">
        <v>114</v>
      </c>
      <c r="C4038" t="s">
        <v>26</v>
      </c>
      <c r="E4038">
        <v>29</v>
      </c>
      <c r="F4038">
        <v>61.900069999999999</v>
      </c>
      <c r="G4038">
        <v>0</v>
      </c>
      <c r="H4038">
        <v>0</v>
      </c>
      <c r="I4038" t="s">
        <v>34</v>
      </c>
      <c r="J4038" t="s">
        <v>28</v>
      </c>
      <c r="K4038" t="s">
        <v>28</v>
      </c>
      <c r="L4038" t="s">
        <v>28</v>
      </c>
      <c r="M4038" t="s">
        <v>28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34</v>
      </c>
      <c r="T4038">
        <v>0</v>
      </c>
      <c r="V4038">
        <v>62</v>
      </c>
      <c r="W4038">
        <v>144</v>
      </c>
    </row>
    <row r="4039" spans="1:23" x14ac:dyDescent="0.25">
      <c r="A4039" t="s">
        <v>114</v>
      </c>
      <c r="C4039" t="s">
        <v>26</v>
      </c>
      <c r="E4039">
        <v>29</v>
      </c>
      <c r="F4039">
        <v>61.900069999999999</v>
      </c>
      <c r="G4039">
        <v>0</v>
      </c>
      <c r="H4039">
        <v>0</v>
      </c>
      <c r="I4039" t="s">
        <v>34</v>
      </c>
      <c r="J4039" t="s">
        <v>28</v>
      </c>
      <c r="K4039" t="s">
        <v>28</v>
      </c>
      <c r="L4039" t="s">
        <v>28</v>
      </c>
      <c r="M4039" t="s">
        <v>28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34</v>
      </c>
      <c r="T4039">
        <v>0</v>
      </c>
      <c r="V4039">
        <v>62</v>
      </c>
      <c r="W4039">
        <v>147</v>
      </c>
    </row>
    <row r="4040" spans="1:23" x14ac:dyDescent="0.25">
      <c r="A4040" t="s">
        <v>114</v>
      </c>
      <c r="C4040" t="s">
        <v>26</v>
      </c>
      <c r="E4040">
        <v>29</v>
      </c>
      <c r="F4040">
        <v>61.900069999999999</v>
      </c>
      <c r="G4040">
        <v>0</v>
      </c>
      <c r="H4040">
        <v>0</v>
      </c>
      <c r="I4040" t="s">
        <v>34</v>
      </c>
      <c r="J4040" t="s">
        <v>28</v>
      </c>
      <c r="K4040" t="s">
        <v>28</v>
      </c>
      <c r="L4040" t="s">
        <v>28</v>
      </c>
      <c r="M4040" t="s">
        <v>28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34</v>
      </c>
      <c r="T4040">
        <v>0</v>
      </c>
      <c r="V4040">
        <v>62</v>
      </c>
      <c r="W4040">
        <v>146</v>
      </c>
    </row>
    <row r="4041" spans="1:23" x14ac:dyDescent="0.25">
      <c r="A4041" t="s">
        <v>114</v>
      </c>
      <c r="C4041" t="s">
        <v>26</v>
      </c>
      <c r="E4041">
        <v>30</v>
      </c>
      <c r="F4041">
        <v>61.900069999999999</v>
      </c>
      <c r="G4041">
        <v>0</v>
      </c>
      <c r="H4041">
        <v>0</v>
      </c>
      <c r="I4041" t="s">
        <v>34</v>
      </c>
      <c r="J4041" t="s">
        <v>28</v>
      </c>
      <c r="K4041" t="s">
        <v>28</v>
      </c>
      <c r="L4041" t="s">
        <v>28</v>
      </c>
      <c r="M4041" t="s">
        <v>28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34</v>
      </c>
      <c r="T4041">
        <v>0</v>
      </c>
      <c r="V4041">
        <v>62</v>
      </c>
      <c r="W4041">
        <v>148</v>
      </c>
    </row>
    <row r="4042" spans="1:23" x14ac:dyDescent="0.25">
      <c r="A4042" t="s">
        <v>408</v>
      </c>
      <c r="C4042" t="s">
        <v>26</v>
      </c>
      <c r="E4042">
        <v>30</v>
      </c>
      <c r="F4042">
        <v>74.338130000000007</v>
      </c>
      <c r="G4042">
        <v>0</v>
      </c>
      <c r="H4042">
        <v>0</v>
      </c>
      <c r="I4042" t="s">
        <v>34</v>
      </c>
      <c r="J4042" t="s">
        <v>28</v>
      </c>
      <c r="K4042" t="s">
        <v>28</v>
      </c>
      <c r="L4042" t="s">
        <v>28</v>
      </c>
      <c r="M4042" t="s">
        <v>28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33</v>
      </c>
      <c r="T4042">
        <v>0</v>
      </c>
      <c r="V4042">
        <v>62</v>
      </c>
      <c r="W4042">
        <v>193</v>
      </c>
    </row>
    <row r="4043" spans="1:23" x14ac:dyDescent="0.25">
      <c r="A4043" t="s">
        <v>408</v>
      </c>
      <c r="C4043" t="s">
        <v>26</v>
      </c>
      <c r="E4043">
        <v>30</v>
      </c>
      <c r="F4043">
        <v>74.338130000000007</v>
      </c>
      <c r="G4043">
        <v>0</v>
      </c>
      <c r="H4043">
        <v>0</v>
      </c>
      <c r="I4043" t="s">
        <v>34</v>
      </c>
      <c r="J4043" t="s">
        <v>28</v>
      </c>
      <c r="K4043" t="s">
        <v>28</v>
      </c>
      <c r="L4043" t="s">
        <v>28</v>
      </c>
      <c r="M4043" t="s">
        <v>28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33</v>
      </c>
      <c r="T4043">
        <v>0</v>
      </c>
      <c r="V4043">
        <v>61</v>
      </c>
      <c r="W4043">
        <v>192</v>
      </c>
    </row>
    <row r="4044" spans="1:23" x14ac:dyDescent="0.25">
      <c r="A4044" t="s">
        <v>408</v>
      </c>
      <c r="C4044" t="s">
        <v>26</v>
      </c>
      <c r="E4044">
        <v>29</v>
      </c>
      <c r="F4044">
        <v>74.338130000000007</v>
      </c>
      <c r="G4044">
        <v>0</v>
      </c>
      <c r="H4044">
        <v>0</v>
      </c>
      <c r="I4044" t="s">
        <v>34</v>
      </c>
      <c r="J4044" t="s">
        <v>38</v>
      </c>
      <c r="K4044" t="s">
        <v>28</v>
      </c>
      <c r="L4044" t="s">
        <v>28</v>
      </c>
      <c r="M4044" t="s">
        <v>28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33</v>
      </c>
      <c r="T4044">
        <v>0</v>
      </c>
      <c r="V4044">
        <v>61</v>
      </c>
      <c r="W4044">
        <v>190</v>
      </c>
    </row>
    <row r="4045" spans="1:23" x14ac:dyDescent="0.25">
      <c r="A4045" t="s">
        <v>408</v>
      </c>
      <c r="C4045" t="s">
        <v>26</v>
      </c>
      <c r="E4045">
        <v>28</v>
      </c>
      <c r="F4045">
        <v>74.338130000000007</v>
      </c>
      <c r="G4045">
        <v>0</v>
      </c>
      <c r="H4045">
        <v>0</v>
      </c>
      <c r="I4045" t="s">
        <v>34</v>
      </c>
      <c r="J4045" t="s">
        <v>28</v>
      </c>
      <c r="K4045" t="s">
        <v>28</v>
      </c>
      <c r="L4045" t="s">
        <v>28</v>
      </c>
      <c r="M4045" t="s">
        <v>28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33</v>
      </c>
      <c r="T4045">
        <v>0</v>
      </c>
      <c r="V4045">
        <v>61</v>
      </c>
      <c r="W4045">
        <v>193</v>
      </c>
    </row>
    <row r="4046" spans="1:23" x14ac:dyDescent="0.25">
      <c r="A4046" t="s">
        <v>408</v>
      </c>
      <c r="C4046" t="s">
        <v>26</v>
      </c>
      <c r="E4046">
        <v>29</v>
      </c>
      <c r="F4046">
        <v>74.338130000000007</v>
      </c>
      <c r="G4046">
        <v>0</v>
      </c>
      <c r="H4046">
        <v>0</v>
      </c>
      <c r="I4046" t="s">
        <v>34</v>
      </c>
      <c r="J4046" t="s">
        <v>28</v>
      </c>
      <c r="K4046" t="s">
        <v>28</v>
      </c>
      <c r="L4046" t="s">
        <v>28</v>
      </c>
      <c r="M4046" t="s">
        <v>28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33</v>
      </c>
      <c r="T4046">
        <v>0</v>
      </c>
      <c r="V4046">
        <v>61</v>
      </c>
      <c r="W4046">
        <v>179</v>
      </c>
    </row>
    <row r="4047" spans="1:23" x14ac:dyDescent="0.25">
      <c r="A4047" t="s">
        <v>408</v>
      </c>
      <c r="C4047" t="s">
        <v>26</v>
      </c>
      <c r="E4047">
        <v>29</v>
      </c>
      <c r="F4047">
        <v>74.338130000000007</v>
      </c>
      <c r="G4047">
        <v>0</v>
      </c>
      <c r="H4047">
        <v>0</v>
      </c>
      <c r="I4047" t="s">
        <v>34</v>
      </c>
      <c r="J4047" t="s">
        <v>28</v>
      </c>
      <c r="K4047" t="s">
        <v>28</v>
      </c>
      <c r="L4047" t="s">
        <v>28</v>
      </c>
      <c r="M4047" t="s">
        <v>28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33</v>
      </c>
      <c r="T4047">
        <v>0</v>
      </c>
      <c r="V4047">
        <v>62</v>
      </c>
      <c r="W4047">
        <v>184</v>
      </c>
    </row>
    <row r="4048" spans="1:23" x14ac:dyDescent="0.25">
      <c r="A4048" t="s">
        <v>408</v>
      </c>
      <c r="C4048" t="s">
        <v>26</v>
      </c>
      <c r="E4048">
        <v>29</v>
      </c>
      <c r="F4048">
        <v>74.338130000000007</v>
      </c>
      <c r="G4048">
        <v>0</v>
      </c>
      <c r="H4048">
        <v>0</v>
      </c>
      <c r="I4048" t="s">
        <v>34</v>
      </c>
      <c r="J4048" t="s">
        <v>28</v>
      </c>
      <c r="K4048" t="s">
        <v>28</v>
      </c>
      <c r="L4048" t="s">
        <v>28</v>
      </c>
      <c r="M4048" t="s">
        <v>28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33</v>
      </c>
      <c r="T4048">
        <v>0</v>
      </c>
      <c r="V4048">
        <v>60</v>
      </c>
      <c r="W4048">
        <v>191</v>
      </c>
    </row>
    <row r="4049" spans="1:23" x14ac:dyDescent="0.25">
      <c r="A4049" t="s">
        <v>408</v>
      </c>
      <c r="C4049" t="s">
        <v>26</v>
      </c>
      <c r="E4049">
        <v>30</v>
      </c>
      <c r="F4049">
        <v>74.338130000000007</v>
      </c>
      <c r="G4049">
        <v>0</v>
      </c>
      <c r="H4049">
        <v>0</v>
      </c>
      <c r="I4049" t="s">
        <v>34</v>
      </c>
      <c r="J4049" t="s">
        <v>38</v>
      </c>
      <c r="K4049" t="s">
        <v>28</v>
      </c>
      <c r="L4049" t="s">
        <v>28</v>
      </c>
      <c r="M4049" t="s">
        <v>28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33</v>
      </c>
      <c r="T4049">
        <v>0</v>
      </c>
      <c r="V4049">
        <v>60</v>
      </c>
      <c r="W4049">
        <v>194</v>
      </c>
    </row>
    <row r="4050" spans="1:23" x14ac:dyDescent="0.25">
      <c r="A4050" t="s">
        <v>408</v>
      </c>
      <c r="C4050" t="s">
        <v>26</v>
      </c>
      <c r="E4050">
        <v>29</v>
      </c>
      <c r="F4050">
        <v>74.338130000000007</v>
      </c>
      <c r="G4050">
        <v>0</v>
      </c>
      <c r="H4050">
        <v>0</v>
      </c>
      <c r="I4050" t="s">
        <v>34</v>
      </c>
      <c r="J4050" t="s">
        <v>38</v>
      </c>
      <c r="K4050" t="s">
        <v>28</v>
      </c>
      <c r="L4050" t="s">
        <v>28</v>
      </c>
      <c r="M4050" t="s">
        <v>28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33</v>
      </c>
      <c r="T4050">
        <v>0</v>
      </c>
      <c r="V4050">
        <v>60</v>
      </c>
      <c r="W4050">
        <v>200</v>
      </c>
    </row>
    <row r="4051" spans="1:23" x14ac:dyDescent="0.25">
      <c r="A4051" t="s">
        <v>408</v>
      </c>
      <c r="C4051" t="s">
        <v>26</v>
      </c>
      <c r="E4051">
        <v>30</v>
      </c>
      <c r="F4051">
        <v>74.338130000000007</v>
      </c>
      <c r="G4051">
        <v>0</v>
      </c>
      <c r="H4051">
        <v>0</v>
      </c>
      <c r="I4051" t="s">
        <v>34</v>
      </c>
      <c r="J4051" t="s">
        <v>28</v>
      </c>
      <c r="K4051" t="s">
        <v>28</v>
      </c>
      <c r="L4051" t="s">
        <v>28</v>
      </c>
      <c r="M4051" t="s">
        <v>28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33</v>
      </c>
      <c r="T4051">
        <v>0</v>
      </c>
      <c r="V4051">
        <v>62</v>
      </c>
      <c r="W4051">
        <v>200</v>
      </c>
    </row>
    <row r="4052" spans="1:23" x14ac:dyDescent="0.25">
      <c r="A4052" t="s">
        <v>408</v>
      </c>
      <c r="C4052" t="s">
        <v>26</v>
      </c>
      <c r="E4052">
        <v>29</v>
      </c>
      <c r="F4052">
        <v>74.338130000000007</v>
      </c>
      <c r="G4052">
        <v>0</v>
      </c>
      <c r="H4052">
        <v>0</v>
      </c>
      <c r="I4052" t="s">
        <v>34</v>
      </c>
      <c r="J4052" t="s">
        <v>38</v>
      </c>
      <c r="K4052" t="s">
        <v>88</v>
      </c>
      <c r="L4052" t="s">
        <v>28</v>
      </c>
      <c r="M4052" t="s">
        <v>28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33</v>
      </c>
      <c r="T4052">
        <v>0</v>
      </c>
      <c r="V4052">
        <v>61</v>
      </c>
      <c r="W4052">
        <v>175</v>
      </c>
    </row>
    <row r="4053" spans="1:23" x14ac:dyDescent="0.25">
      <c r="A4053" t="s">
        <v>956</v>
      </c>
      <c r="C4053" t="s">
        <v>26</v>
      </c>
      <c r="E4053">
        <v>25</v>
      </c>
      <c r="F4053">
        <v>79.052704000000006</v>
      </c>
      <c r="G4053">
        <v>0.5</v>
      </c>
      <c r="H4053">
        <v>0</v>
      </c>
      <c r="I4053" t="s">
        <v>52</v>
      </c>
      <c r="J4053" t="s">
        <v>38</v>
      </c>
      <c r="K4053" t="s">
        <v>28</v>
      </c>
      <c r="L4053" t="s">
        <v>28</v>
      </c>
      <c r="M4053" t="s">
        <v>28</v>
      </c>
      <c r="N4053">
        <v>0.5</v>
      </c>
      <c r="O4053">
        <v>0</v>
      </c>
      <c r="P4053">
        <v>0.5</v>
      </c>
      <c r="Q4053">
        <v>0</v>
      </c>
      <c r="R4053">
        <v>0</v>
      </c>
      <c r="S4053">
        <v>33</v>
      </c>
      <c r="T4053">
        <v>1</v>
      </c>
      <c r="V4053">
        <v>67</v>
      </c>
      <c r="W4053">
        <v>122</v>
      </c>
    </row>
    <row r="4054" spans="1:23" x14ac:dyDescent="0.25">
      <c r="A4054" t="s">
        <v>956</v>
      </c>
      <c r="C4054" t="s">
        <v>26</v>
      </c>
      <c r="E4054">
        <v>26</v>
      </c>
      <c r="F4054">
        <v>79.052704000000006</v>
      </c>
      <c r="G4054">
        <v>0.5</v>
      </c>
      <c r="H4054">
        <v>0.5</v>
      </c>
      <c r="I4054" t="s">
        <v>27</v>
      </c>
      <c r="J4054" t="s">
        <v>28</v>
      </c>
      <c r="K4054" t="s">
        <v>28</v>
      </c>
      <c r="L4054" t="s">
        <v>28</v>
      </c>
      <c r="M4054" t="s">
        <v>28</v>
      </c>
      <c r="N4054">
        <v>0.5</v>
      </c>
      <c r="O4054">
        <v>0.5</v>
      </c>
      <c r="P4054">
        <v>1</v>
      </c>
      <c r="Q4054">
        <v>0.5</v>
      </c>
      <c r="R4054">
        <v>0</v>
      </c>
      <c r="S4054">
        <v>33</v>
      </c>
      <c r="T4054">
        <v>3</v>
      </c>
      <c r="V4054">
        <v>66</v>
      </c>
      <c r="W4054">
        <v>119</v>
      </c>
    </row>
    <row r="4055" spans="1:23" x14ac:dyDescent="0.25">
      <c r="A4055" t="s">
        <v>1023</v>
      </c>
      <c r="C4055" t="s">
        <v>26</v>
      </c>
      <c r="E4055">
        <v>26</v>
      </c>
      <c r="F4055">
        <v>75.101979999999998</v>
      </c>
      <c r="G4055">
        <v>0</v>
      </c>
      <c r="H4055">
        <v>0</v>
      </c>
      <c r="I4055" t="s">
        <v>34</v>
      </c>
      <c r="J4055" t="s">
        <v>28</v>
      </c>
      <c r="K4055" t="s">
        <v>28</v>
      </c>
      <c r="L4055" t="s">
        <v>28</v>
      </c>
      <c r="M4055" t="s">
        <v>28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34</v>
      </c>
      <c r="T4055">
        <v>0</v>
      </c>
      <c r="V4055">
        <v>64</v>
      </c>
      <c r="W4055">
        <v>186</v>
      </c>
    </row>
    <row r="4056" spans="1:23" x14ac:dyDescent="0.25">
      <c r="A4056" t="s">
        <v>1023</v>
      </c>
      <c r="C4056" t="s">
        <v>26</v>
      </c>
      <c r="E4056">
        <v>28</v>
      </c>
      <c r="F4056">
        <v>75.101979999999998</v>
      </c>
      <c r="G4056">
        <v>0</v>
      </c>
      <c r="H4056">
        <v>0</v>
      </c>
      <c r="I4056" t="s">
        <v>34</v>
      </c>
      <c r="J4056" t="s">
        <v>28</v>
      </c>
      <c r="K4056" t="s">
        <v>28</v>
      </c>
      <c r="L4056" t="s">
        <v>28</v>
      </c>
      <c r="M4056" t="s">
        <v>28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34</v>
      </c>
      <c r="T4056">
        <v>0</v>
      </c>
      <c r="V4056">
        <v>64</v>
      </c>
      <c r="W4056">
        <v>184</v>
      </c>
    </row>
    <row r="4057" spans="1:23" x14ac:dyDescent="0.25">
      <c r="A4057" t="s">
        <v>1023</v>
      </c>
      <c r="C4057" t="s">
        <v>26</v>
      </c>
      <c r="E4057">
        <v>29</v>
      </c>
      <c r="F4057">
        <v>75.101979999999998</v>
      </c>
      <c r="G4057">
        <v>0</v>
      </c>
      <c r="H4057">
        <v>0</v>
      </c>
      <c r="I4057" t="s">
        <v>34</v>
      </c>
      <c r="J4057" t="s">
        <v>28</v>
      </c>
      <c r="K4057" t="s">
        <v>28</v>
      </c>
      <c r="L4057" t="s">
        <v>28</v>
      </c>
      <c r="M4057" t="s">
        <v>28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34</v>
      </c>
      <c r="T4057">
        <v>0</v>
      </c>
      <c r="V4057">
        <v>63</v>
      </c>
      <c r="W4057">
        <v>184</v>
      </c>
    </row>
    <row r="4058" spans="1:23" x14ac:dyDescent="0.25">
      <c r="A4058" t="s">
        <v>151</v>
      </c>
      <c r="C4058" t="s">
        <v>30</v>
      </c>
      <c r="E4058">
        <v>28</v>
      </c>
      <c r="F4058">
        <v>73.297745000000006</v>
      </c>
      <c r="G4058">
        <v>0</v>
      </c>
      <c r="H4058">
        <v>0</v>
      </c>
      <c r="I4058" t="s">
        <v>34</v>
      </c>
      <c r="J4058" t="s">
        <v>28</v>
      </c>
      <c r="K4058" t="s">
        <v>28</v>
      </c>
      <c r="L4058" t="s">
        <v>28</v>
      </c>
      <c r="M4058" t="s">
        <v>28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23</v>
      </c>
      <c r="T4058">
        <v>0</v>
      </c>
      <c r="V4058">
        <v>72</v>
      </c>
      <c r="W4058">
        <v>202</v>
      </c>
    </row>
    <row r="4059" spans="1:23" x14ac:dyDescent="0.25">
      <c r="A4059" t="s">
        <v>151</v>
      </c>
      <c r="C4059" t="s">
        <v>30</v>
      </c>
      <c r="E4059">
        <v>29</v>
      </c>
      <c r="F4059">
        <v>73.297745000000006</v>
      </c>
      <c r="G4059">
        <v>0</v>
      </c>
      <c r="H4059">
        <v>0</v>
      </c>
      <c r="I4059" t="s">
        <v>34</v>
      </c>
      <c r="J4059" t="s">
        <v>35</v>
      </c>
      <c r="K4059" t="s">
        <v>28</v>
      </c>
      <c r="L4059" t="s">
        <v>28</v>
      </c>
      <c r="M4059" t="s">
        <v>28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23</v>
      </c>
      <c r="T4059">
        <v>0</v>
      </c>
      <c r="V4059">
        <v>72</v>
      </c>
      <c r="W4059">
        <v>203</v>
      </c>
    </row>
    <row r="4060" spans="1:23" x14ac:dyDescent="0.25">
      <c r="A4060" t="s">
        <v>151</v>
      </c>
      <c r="C4060" t="s">
        <v>30</v>
      </c>
      <c r="E4060">
        <v>28</v>
      </c>
      <c r="F4060">
        <v>73.297745000000006</v>
      </c>
      <c r="G4060">
        <v>0.5</v>
      </c>
      <c r="H4060">
        <v>0</v>
      </c>
      <c r="I4060" t="s">
        <v>52</v>
      </c>
      <c r="J4060" t="s">
        <v>28</v>
      </c>
      <c r="K4060" t="s">
        <v>28</v>
      </c>
      <c r="L4060" t="s">
        <v>28</v>
      </c>
      <c r="M4060" t="s">
        <v>28</v>
      </c>
      <c r="N4060">
        <v>0</v>
      </c>
      <c r="O4060">
        <v>0</v>
      </c>
      <c r="P4060">
        <v>0.5</v>
      </c>
      <c r="Q4060">
        <v>0</v>
      </c>
      <c r="R4060">
        <v>0</v>
      </c>
      <c r="S4060">
        <v>23</v>
      </c>
      <c r="T4060">
        <v>0.5</v>
      </c>
      <c r="V4060">
        <v>72</v>
      </c>
      <c r="W4060">
        <v>207</v>
      </c>
    </row>
    <row r="4061" spans="1:23" x14ac:dyDescent="0.25">
      <c r="A4061" t="s">
        <v>151</v>
      </c>
      <c r="C4061" t="s">
        <v>30</v>
      </c>
      <c r="E4061">
        <v>27</v>
      </c>
      <c r="F4061">
        <v>73.297745000000006</v>
      </c>
      <c r="G4061">
        <v>0</v>
      </c>
      <c r="H4061">
        <v>0</v>
      </c>
      <c r="I4061" t="s">
        <v>34</v>
      </c>
      <c r="J4061" t="s">
        <v>35</v>
      </c>
      <c r="K4061" t="s">
        <v>28</v>
      </c>
      <c r="L4061" t="s">
        <v>28</v>
      </c>
      <c r="M4061" t="s">
        <v>28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23</v>
      </c>
      <c r="T4061">
        <v>0</v>
      </c>
      <c r="V4061">
        <v>72</v>
      </c>
      <c r="W4061">
        <v>206</v>
      </c>
    </row>
    <row r="4062" spans="1:23" x14ac:dyDescent="0.25">
      <c r="A4062" t="s">
        <v>222</v>
      </c>
      <c r="C4062" t="s">
        <v>30</v>
      </c>
      <c r="E4062">
        <v>22</v>
      </c>
      <c r="F4062">
        <v>86.299800000000005</v>
      </c>
      <c r="G4062">
        <v>0.5</v>
      </c>
      <c r="H4062">
        <v>0</v>
      </c>
      <c r="I4062" t="s">
        <v>27</v>
      </c>
      <c r="J4062" t="s">
        <v>28</v>
      </c>
      <c r="K4062" t="s">
        <v>28</v>
      </c>
      <c r="L4062" t="s">
        <v>28</v>
      </c>
      <c r="M4062" t="s">
        <v>28</v>
      </c>
      <c r="N4062">
        <v>0</v>
      </c>
      <c r="O4062">
        <v>0.5</v>
      </c>
      <c r="P4062">
        <v>0.5</v>
      </c>
      <c r="Q4062">
        <v>0.5</v>
      </c>
      <c r="R4062">
        <v>0</v>
      </c>
      <c r="S4062">
        <v>34</v>
      </c>
      <c r="T4062">
        <v>1.5</v>
      </c>
      <c r="V4062">
        <v>69</v>
      </c>
      <c r="W4062">
        <v>182</v>
      </c>
    </row>
    <row r="4063" spans="1:23" x14ac:dyDescent="0.25">
      <c r="A4063" t="s">
        <v>222</v>
      </c>
      <c r="C4063" t="s">
        <v>30</v>
      </c>
      <c r="E4063">
        <v>26</v>
      </c>
      <c r="F4063">
        <v>86.299800000000005</v>
      </c>
      <c r="G4063">
        <v>0</v>
      </c>
      <c r="H4063">
        <v>0</v>
      </c>
      <c r="I4063" t="s">
        <v>34</v>
      </c>
      <c r="J4063" t="s">
        <v>28</v>
      </c>
      <c r="K4063" t="s">
        <v>28</v>
      </c>
      <c r="L4063" t="s">
        <v>28</v>
      </c>
      <c r="M4063" t="s">
        <v>28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34</v>
      </c>
      <c r="T4063">
        <v>0</v>
      </c>
      <c r="V4063">
        <v>69</v>
      </c>
      <c r="W4063">
        <v>182</v>
      </c>
    </row>
    <row r="4064" spans="1:23" x14ac:dyDescent="0.25">
      <c r="A4064" t="s">
        <v>222</v>
      </c>
      <c r="C4064" t="s">
        <v>30</v>
      </c>
      <c r="E4064">
        <v>26</v>
      </c>
      <c r="F4064">
        <v>86.299800000000005</v>
      </c>
      <c r="G4064">
        <v>0.5</v>
      </c>
      <c r="H4064">
        <v>0</v>
      </c>
      <c r="I4064" t="s">
        <v>40</v>
      </c>
      <c r="J4064" t="s">
        <v>28</v>
      </c>
      <c r="K4064" t="s">
        <v>28</v>
      </c>
      <c r="L4064" t="s">
        <v>28</v>
      </c>
      <c r="M4064" t="s">
        <v>28</v>
      </c>
      <c r="N4064">
        <v>0.5</v>
      </c>
      <c r="O4064">
        <v>0.5</v>
      </c>
      <c r="P4064">
        <v>0.5</v>
      </c>
      <c r="Q4064">
        <v>0.5</v>
      </c>
      <c r="R4064">
        <v>1</v>
      </c>
      <c r="S4064">
        <v>34</v>
      </c>
      <c r="T4064">
        <v>3</v>
      </c>
      <c r="V4064">
        <v>67</v>
      </c>
      <c r="W4064">
        <v>183</v>
      </c>
    </row>
    <row r="4065" spans="1:23" x14ac:dyDescent="0.25">
      <c r="A4065" t="s">
        <v>222</v>
      </c>
      <c r="C4065" t="s">
        <v>30</v>
      </c>
      <c r="E4065">
        <v>17</v>
      </c>
      <c r="F4065">
        <v>86.299800000000005</v>
      </c>
      <c r="G4065">
        <v>0.5</v>
      </c>
      <c r="H4065">
        <v>0.5</v>
      </c>
      <c r="I4065" t="s">
        <v>27</v>
      </c>
      <c r="J4065" t="s">
        <v>28</v>
      </c>
      <c r="K4065" t="s">
        <v>28</v>
      </c>
      <c r="L4065" t="s">
        <v>28</v>
      </c>
      <c r="M4065" t="s">
        <v>28</v>
      </c>
      <c r="N4065">
        <v>0.5</v>
      </c>
      <c r="O4065">
        <v>1</v>
      </c>
      <c r="P4065">
        <v>0.5</v>
      </c>
      <c r="Q4065">
        <v>1</v>
      </c>
      <c r="R4065">
        <v>0</v>
      </c>
      <c r="S4065">
        <v>34</v>
      </c>
      <c r="T4065">
        <v>3.5</v>
      </c>
      <c r="V4065">
        <v>67</v>
      </c>
      <c r="W4065">
        <v>177</v>
      </c>
    </row>
    <row r="4066" spans="1:23" x14ac:dyDescent="0.25">
      <c r="A4066" t="s">
        <v>222</v>
      </c>
      <c r="C4066" t="s">
        <v>30</v>
      </c>
      <c r="E4066">
        <v>16</v>
      </c>
      <c r="F4066">
        <v>86.299800000000005</v>
      </c>
      <c r="G4066">
        <v>1</v>
      </c>
      <c r="H4066">
        <v>2</v>
      </c>
      <c r="I4066" t="s">
        <v>27</v>
      </c>
      <c r="J4066" t="s">
        <v>179</v>
      </c>
      <c r="K4066" t="s">
        <v>245</v>
      </c>
      <c r="L4066" t="s">
        <v>28</v>
      </c>
      <c r="M4066" t="s">
        <v>28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34</v>
      </c>
      <c r="T4066">
        <v>7</v>
      </c>
      <c r="V4066">
        <v>68</v>
      </c>
      <c r="W4066">
        <v>162</v>
      </c>
    </row>
    <row r="4067" spans="1:23" x14ac:dyDescent="0.25">
      <c r="A4067" t="s">
        <v>1104</v>
      </c>
      <c r="C4067" t="s">
        <v>26</v>
      </c>
      <c r="F4067">
        <v>69</v>
      </c>
      <c r="G4067">
        <v>0</v>
      </c>
      <c r="V4067">
        <v>67</v>
      </c>
      <c r="W4067">
        <v>212</v>
      </c>
    </row>
    <row r="4068" spans="1:23" x14ac:dyDescent="0.25">
      <c r="A4068" t="s">
        <v>530</v>
      </c>
      <c r="C4068" t="s">
        <v>30</v>
      </c>
      <c r="E4068">
        <v>25</v>
      </c>
      <c r="F4068">
        <v>79.542779999999993</v>
      </c>
      <c r="G4068">
        <v>0.5</v>
      </c>
      <c r="H4068">
        <v>0</v>
      </c>
      <c r="I4068" t="s">
        <v>27</v>
      </c>
      <c r="J4068" t="s">
        <v>28</v>
      </c>
      <c r="K4068" t="s">
        <v>28</v>
      </c>
      <c r="L4068" t="s">
        <v>28</v>
      </c>
      <c r="M4068" t="s">
        <v>28</v>
      </c>
      <c r="N4068">
        <v>0</v>
      </c>
      <c r="O4068">
        <v>0.5</v>
      </c>
      <c r="P4068">
        <v>0.5</v>
      </c>
      <c r="Q4068">
        <v>0.5</v>
      </c>
      <c r="R4068">
        <v>0</v>
      </c>
      <c r="S4068">
        <v>34</v>
      </c>
      <c r="T4068">
        <v>1.5</v>
      </c>
      <c r="W4068">
        <v>198</v>
      </c>
    </row>
    <row r="4069" spans="1:23" x14ac:dyDescent="0.25">
      <c r="A4069" t="s">
        <v>530</v>
      </c>
      <c r="C4069" t="s">
        <v>30</v>
      </c>
      <c r="E4069">
        <v>27</v>
      </c>
      <c r="F4069">
        <v>79.542779999999993</v>
      </c>
      <c r="G4069">
        <v>0.5</v>
      </c>
      <c r="H4069">
        <v>0</v>
      </c>
      <c r="I4069" t="s">
        <v>27</v>
      </c>
      <c r="J4069" t="s">
        <v>28</v>
      </c>
      <c r="K4069" t="s">
        <v>28</v>
      </c>
      <c r="L4069" t="s">
        <v>28</v>
      </c>
      <c r="M4069" t="s">
        <v>28</v>
      </c>
      <c r="N4069">
        <v>0</v>
      </c>
      <c r="O4069">
        <v>0.5</v>
      </c>
      <c r="P4069">
        <v>0.5</v>
      </c>
      <c r="Q4069">
        <v>0</v>
      </c>
      <c r="R4069">
        <v>0</v>
      </c>
      <c r="S4069">
        <v>34</v>
      </c>
      <c r="T4069">
        <v>1</v>
      </c>
      <c r="V4069">
        <v>66</v>
      </c>
      <c r="W4069">
        <v>198</v>
      </c>
    </row>
    <row r="4070" spans="1:23" x14ac:dyDescent="0.25">
      <c r="A4070" t="s">
        <v>530</v>
      </c>
      <c r="C4070" t="s">
        <v>30</v>
      </c>
      <c r="E4070">
        <v>27</v>
      </c>
      <c r="F4070">
        <v>79.542779999999993</v>
      </c>
      <c r="G4070">
        <v>0.5</v>
      </c>
      <c r="H4070">
        <v>0</v>
      </c>
      <c r="I4070" t="s">
        <v>75</v>
      </c>
      <c r="J4070" t="s">
        <v>35</v>
      </c>
      <c r="K4070" t="s">
        <v>28</v>
      </c>
      <c r="L4070" t="s">
        <v>28</v>
      </c>
      <c r="M4070" t="s">
        <v>28</v>
      </c>
      <c r="N4070">
        <v>0</v>
      </c>
      <c r="O4070">
        <v>0.5</v>
      </c>
      <c r="P4070">
        <v>0</v>
      </c>
      <c r="Q4070">
        <v>0.5</v>
      </c>
      <c r="R4070">
        <v>0</v>
      </c>
      <c r="S4070">
        <v>34</v>
      </c>
      <c r="T4070">
        <v>1</v>
      </c>
      <c r="V4070">
        <v>66</v>
      </c>
      <c r="W4070">
        <v>189</v>
      </c>
    </row>
    <row r="4071" spans="1:23" x14ac:dyDescent="0.25">
      <c r="A4071" t="s">
        <v>530</v>
      </c>
      <c r="C4071" t="s">
        <v>30</v>
      </c>
      <c r="E4071">
        <v>27</v>
      </c>
      <c r="F4071">
        <v>79.542779999999993</v>
      </c>
      <c r="G4071">
        <v>0.5</v>
      </c>
      <c r="H4071">
        <v>0</v>
      </c>
      <c r="I4071" t="s">
        <v>52</v>
      </c>
      <c r="J4071" t="s">
        <v>28</v>
      </c>
      <c r="K4071" t="s">
        <v>28</v>
      </c>
      <c r="L4071" t="s">
        <v>28</v>
      </c>
      <c r="M4071" t="s">
        <v>28</v>
      </c>
      <c r="N4071">
        <v>0</v>
      </c>
      <c r="O4071">
        <v>0</v>
      </c>
      <c r="P4071">
        <v>0.5</v>
      </c>
      <c r="Q4071">
        <v>0</v>
      </c>
      <c r="R4071">
        <v>0</v>
      </c>
      <c r="S4071">
        <v>34</v>
      </c>
      <c r="T4071">
        <v>0.5</v>
      </c>
      <c r="V4071">
        <v>66</v>
      </c>
      <c r="W4071">
        <v>199</v>
      </c>
    </row>
    <row r="4072" spans="1:23" x14ac:dyDescent="0.25">
      <c r="A4072" t="s">
        <v>530</v>
      </c>
      <c r="C4072" t="s">
        <v>30</v>
      </c>
      <c r="E4072">
        <v>27</v>
      </c>
      <c r="F4072">
        <v>79.542779999999993</v>
      </c>
      <c r="G4072">
        <v>0</v>
      </c>
      <c r="H4072">
        <v>0</v>
      </c>
      <c r="I4072" t="s">
        <v>34</v>
      </c>
      <c r="J4072" t="s">
        <v>38</v>
      </c>
      <c r="K4072" t="s">
        <v>28</v>
      </c>
      <c r="L4072" t="s">
        <v>28</v>
      </c>
      <c r="M4072" t="s">
        <v>28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34</v>
      </c>
      <c r="T4072">
        <v>0</v>
      </c>
      <c r="V4072">
        <v>65</v>
      </c>
      <c r="W4072">
        <v>199</v>
      </c>
    </row>
    <row r="4073" spans="1:23" x14ac:dyDescent="0.25">
      <c r="A4073" t="s">
        <v>530</v>
      </c>
      <c r="C4073" t="s">
        <v>30</v>
      </c>
      <c r="E4073">
        <v>28</v>
      </c>
      <c r="F4073">
        <v>79.542779999999993</v>
      </c>
      <c r="G4073">
        <v>0</v>
      </c>
      <c r="H4073">
        <v>0</v>
      </c>
      <c r="I4073" t="s">
        <v>34</v>
      </c>
      <c r="J4073" t="s">
        <v>28</v>
      </c>
      <c r="K4073" t="s">
        <v>28</v>
      </c>
      <c r="L4073" t="s">
        <v>28</v>
      </c>
      <c r="M4073" t="s">
        <v>28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34</v>
      </c>
      <c r="T4073">
        <v>0</v>
      </c>
      <c r="V4073">
        <v>65</v>
      </c>
      <c r="W4073">
        <v>199</v>
      </c>
    </row>
    <row r="4074" spans="1:23" x14ac:dyDescent="0.25">
      <c r="A4074" t="s">
        <v>530</v>
      </c>
      <c r="C4074" t="s">
        <v>30</v>
      </c>
      <c r="E4074">
        <v>27</v>
      </c>
      <c r="F4074">
        <v>79.542779999999993</v>
      </c>
      <c r="G4074">
        <v>0</v>
      </c>
      <c r="H4074">
        <v>0</v>
      </c>
      <c r="I4074" t="s">
        <v>34</v>
      </c>
      <c r="J4074" t="s">
        <v>28</v>
      </c>
      <c r="K4074" t="s">
        <v>28</v>
      </c>
      <c r="L4074" t="s">
        <v>28</v>
      </c>
      <c r="M4074" t="s">
        <v>28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34</v>
      </c>
      <c r="T4074">
        <v>0</v>
      </c>
      <c r="V4074">
        <v>65</v>
      </c>
      <c r="W4074">
        <v>190</v>
      </c>
    </row>
    <row r="4075" spans="1:23" x14ac:dyDescent="0.25">
      <c r="A4075" t="s">
        <v>530</v>
      </c>
      <c r="C4075" t="s">
        <v>30</v>
      </c>
      <c r="E4075">
        <v>26</v>
      </c>
      <c r="F4075">
        <v>79.542779999999993</v>
      </c>
      <c r="G4075">
        <v>0</v>
      </c>
      <c r="H4075">
        <v>0</v>
      </c>
      <c r="I4075" t="s">
        <v>34</v>
      </c>
      <c r="J4075" t="s">
        <v>28</v>
      </c>
      <c r="K4075" t="s">
        <v>28</v>
      </c>
      <c r="L4075" t="s">
        <v>28</v>
      </c>
      <c r="M4075" t="s">
        <v>28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34</v>
      </c>
      <c r="T4075">
        <v>0</v>
      </c>
      <c r="V4075">
        <v>65</v>
      </c>
      <c r="W4075">
        <v>190</v>
      </c>
    </row>
    <row r="4076" spans="1:23" x14ac:dyDescent="0.25">
      <c r="A4076" t="s">
        <v>530</v>
      </c>
      <c r="C4076" t="s">
        <v>30</v>
      </c>
      <c r="E4076">
        <v>21</v>
      </c>
      <c r="F4076">
        <v>79.542779999999993</v>
      </c>
      <c r="G4076">
        <v>0</v>
      </c>
      <c r="H4076">
        <v>0</v>
      </c>
      <c r="I4076" t="s">
        <v>34</v>
      </c>
      <c r="J4076" t="s">
        <v>38</v>
      </c>
      <c r="K4076" t="s">
        <v>28</v>
      </c>
      <c r="L4076" t="s">
        <v>28</v>
      </c>
      <c r="M4076" t="s">
        <v>28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34</v>
      </c>
      <c r="T4076">
        <v>0</v>
      </c>
      <c r="V4076">
        <v>64</v>
      </c>
      <c r="W4076">
        <v>197</v>
      </c>
    </row>
    <row r="4077" spans="1:23" x14ac:dyDescent="0.25">
      <c r="A4077" t="s">
        <v>821</v>
      </c>
      <c r="C4077" t="s">
        <v>30</v>
      </c>
      <c r="E4077">
        <v>29</v>
      </c>
      <c r="F4077">
        <v>79.164955000000006</v>
      </c>
      <c r="G4077">
        <v>0</v>
      </c>
      <c r="H4077">
        <v>0</v>
      </c>
      <c r="I4077" t="s">
        <v>34</v>
      </c>
      <c r="J4077" t="s">
        <v>28</v>
      </c>
      <c r="K4077" t="s">
        <v>28</v>
      </c>
      <c r="L4077" t="s">
        <v>28</v>
      </c>
      <c r="M4077" t="s">
        <v>28</v>
      </c>
      <c r="N4077">
        <v>0</v>
      </c>
      <c r="O4077">
        <v>0.5</v>
      </c>
      <c r="P4077">
        <v>0</v>
      </c>
      <c r="Q4077">
        <v>0</v>
      </c>
      <c r="R4077">
        <v>0</v>
      </c>
      <c r="S4077">
        <v>33</v>
      </c>
      <c r="T4077">
        <v>0.5</v>
      </c>
      <c r="V4077">
        <v>66</v>
      </c>
      <c r="W4077">
        <v>146</v>
      </c>
    </row>
    <row r="4078" spans="1:23" x14ac:dyDescent="0.25">
      <c r="A4078" t="s">
        <v>821</v>
      </c>
      <c r="C4078" t="s">
        <v>30</v>
      </c>
      <c r="E4078">
        <v>25</v>
      </c>
      <c r="F4078">
        <v>79.164955000000006</v>
      </c>
      <c r="G4078">
        <v>0.5</v>
      </c>
      <c r="H4078">
        <v>0.5</v>
      </c>
      <c r="I4078" t="s">
        <v>27</v>
      </c>
      <c r="J4078" t="s">
        <v>28</v>
      </c>
      <c r="K4078" t="s">
        <v>28</v>
      </c>
      <c r="L4078" t="s">
        <v>28</v>
      </c>
      <c r="M4078" t="s">
        <v>28</v>
      </c>
      <c r="N4078">
        <v>0.5</v>
      </c>
      <c r="O4078">
        <v>0</v>
      </c>
      <c r="P4078">
        <v>0.5</v>
      </c>
      <c r="Q4078">
        <v>0.5</v>
      </c>
      <c r="R4078">
        <v>0</v>
      </c>
      <c r="S4078">
        <v>33</v>
      </c>
      <c r="T4078">
        <v>2</v>
      </c>
      <c r="V4078">
        <v>66</v>
      </c>
      <c r="W4078">
        <v>132</v>
      </c>
    </row>
    <row r="4079" spans="1:23" x14ac:dyDescent="0.25">
      <c r="A4079" t="s">
        <v>821</v>
      </c>
      <c r="C4079" t="s">
        <v>30</v>
      </c>
      <c r="E4079">
        <v>23</v>
      </c>
      <c r="F4079">
        <v>79.164955000000006</v>
      </c>
      <c r="G4079">
        <v>1</v>
      </c>
      <c r="H4079">
        <v>0.5</v>
      </c>
      <c r="I4079" t="s">
        <v>27</v>
      </c>
      <c r="J4079" t="s">
        <v>28</v>
      </c>
      <c r="K4079" t="s">
        <v>28</v>
      </c>
      <c r="L4079" t="s">
        <v>28</v>
      </c>
      <c r="M4079" t="s">
        <v>28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33</v>
      </c>
      <c r="T4079">
        <v>5.5</v>
      </c>
    </row>
    <row r="4080" spans="1:23" x14ac:dyDescent="0.25">
      <c r="A4080" t="s">
        <v>821</v>
      </c>
      <c r="C4080" t="s">
        <v>30</v>
      </c>
      <c r="E4080">
        <v>17</v>
      </c>
      <c r="F4080">
        <v>79.164955000000006</v>
      </c>
      <c r="G4080">
        <v>1</v>
      </c>
      <c r="H4080">
        <v>1</v>
      </c>
      <c r="I4080" t="s">
        <v>27</v>
      </c>
      <c r="J4080" t="s">
        <v>28</v>
      </c>
      <c r="K4080" t="s">
        <v>28</v>
      </c>
      <c r="L4080" t="s">
        <v>28</v>
      </c>
      <c r="M4080" t="s">
        <v>28</v>
      </c>
      <c r="N4080">
        <v>2</v>
      </c>
      <c r="O4080">
        <v>2</v>
      </c>
      <c r="P4080">
        <v>1</v>
      </c>
      <c r="Q4080">
        <v>1</v>
      </c>
      <c r="R4080">
        <v>1</v>
      </c>
      <c r="S4080">
        <v>33</v>
      </c>
      <c r="T4080">
        <v>8</v>
      </c>
      <c r="V4080">
        <v>66</v>
      </c>
      <c r="W4080">
        <v>148</v>
      </c>
    </row>
    <row r="4081" spans="1:23" x14ac:dyDescent="0.25">
      <c r="A4081" t="s">
        <v>821</v>
      </c>
      <c r="C4081" t="s">
        <v>30</v>
      </c>
      <c r="E4081">
        <v>9</v>
      </c>
      <c r="F4081">
        <v>79.164955000000006</v>
      </c>
      <c r="G4081">
        <v>2</v>
      </c>
      <c r="H4081">
        <v>1</v>
      </c>
      <c r="I4081" t="s">
        <v>27</v>
      </c>
      <c r="J4081" t="s">
        <v>28</v>
      </c>
      <c r="K4081" t="s">
        <v>28</v>
      </c>
      <c r="L4081" t="s">
        <v>28</v>
      </c>
      <c r="M4081" t="s">
        <v>28</v>
      </c>
      <c r="N4081">
        <v>2</v>
      </c>
      <c r="O4081">
        <v>2</v>
      </c>
      <c r="P4081">
        <v>2</v>
      </c>
      <c r="Q4081">
        <v>2</v>
      </c>
      <c r="R4081">
        <v>1</v>
      </c>
      <c r="S4081">
        <v>33</v>
      </c>
      <c r="T4081">
        <v>10</v>
      </c>
      <c r="V4081">
        <v>65</v>
      </c>
      <c r="W4081">
        <v>150</v>
      </c>
    </row>
    <row r="4082" spans="1:23" x14ac:dyDescent="0.25">
      <c r="A4082" t="s">
        <v>484</v>
      </c>
      <c r="C4082" t="s">
        <v>30</v>
      </c>
      <c r="E4082">
        <v>28</v>
      </c>
      <c r="F4082">
        <v>48.106777000000001</v>
      </c>
      <c r="G4082">
        <v>0</v>
      </c>
      <c r="H4082">
        <v>0</v>
      </c>
      <c r="I4082" t="s">
        <v>34</v>
      </c>
      <c r="J4082" t="s">
        <v>35</v>
      </c>
      <c r="K4082" t="s">
        <v>102</v>
      </c>
      <c r="L4082" t="s">
        <v>28</v>
      </c>
      <c r="M4082" t="s">
        <v>28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33</v>
      </c>
      <c r="T4082">
        <v>0</v>
      </c>
      <c r="W4082">
        <v>212</v>
      </c>
    </row>
    <row r="4083" spans="1:23" x14ac:dyDescent="0.25">
      <c r="A4083" t="s">
        <v>484</v>
      </c>
      <c r="C4083" t="s">
        <v>30</v>
      </c>
      <c r="E4083">
        <v>30</v>
      </c>
      <c r="F4083">
        <v>48.106777000000001</v>
      </c>
      <c r="G4083">
        <v>0</v>
      </c>
      <c r="H4083">
        <v>0</v>
      </c>
      <c r="I4083" t="s">
        <v>34</v>
      </c>
      <c r="J4083" t="s">
        <v>28</v>
      </c>
      <c r="K4083" t="s">
        <v>28</v>
      </c>
      <c r="L4083" t="s">
        <v>28</v>
      </c>
      <c r="M4083" t="s">
        <v>28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33</v>
      </c>
      <c r="T4083">
        <v>0</v>
      </c>
      <c r="V4083">
        <v>71</v>
      </c>
      <c r="W4083">
        <v>216</v>
      </c>
    </row>
    <row r="4084" spans="1:23" x14ac:dyDescent="0.25">
      <c r="A4084" t="s">
        <v>484</v>
      </c>
      <c r="C4084" t="s">
        <v>30</v>
      </c>
      <c r="E4084">
        <v>28</v>
      </c>
      <c r="F4084">
        <v>48.106777000000001</v>
      </c>
      <c r="G4084">
        <v>0</v>
      </c>
      <c r="H4084">
        <v>0</v>
      </c>
      <c r="I4084" t="s">
        <v>34</v>
      </c>
      <c r="J4084" t="s">
        <v>28</v>
      </c>
      <c r="K4084" t="s">
        <v>28</v>
      </c>
      <c r="L4084" t="s">
        <v>28</v>
      </c>
      <c r="M4084" t="s">
        <v>28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33</v>
      </c>
      <c r="T4084">
        <v>0</v>
      </c>
      <c r="V4084">
        <v>71</v>
      </c>
      <c r="W4084">
        <v>224</v>
      </c>
    </row>
    <row r="4085" spans="1:23" x14ac:dyDescent="0.25">
      <c r="A4085" t="s">
        <v>484</v>
      </c>
      <c r="C4085" t="s">
        <v>30</v>
      </c>
      <c r="E4085">
        <v>30</v>
      </c>
      <c r="F4085">
        <v>48.106777000000001</v>
      </c>
      <c r="G4085">
        <v>0</v>
      </c>
      <c r="H4085">
        <v>0</v>
      </c>
      <c r="I4085" t="s">
        <v>34</v>
      </c>
      <c r="J4085" t="s">
        <v>41</v>
      </c>
      <c r="K4085" t="s">
        <v>232</v>
      </c>
      <c r="L4085" t="s">
        <v>42</v>
      </c>
      <c r="M4085" t="s">
        <v>28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33</v>
      </c>
      <c r="T4085">
        <v>0</v>
      </c>
      <c r="V4085">
        <v>71</v>
      </c>
      <c r="W4085">
        <v>229</v>
      </c>
    </row>
    <row r="4086" spans="1:23" x14ac:dyDescent="0.25">
      <c r="A4086" t="s">
        <v>142</v>
      </c>
      <c r="C4086" t="s">
        <v>30</v>
      </c>
      <c r="E4086">
        <v>29</v>
      </c>
      <c r="F4086">
        <v>80.372344999999996</v>
      </c>
      <c r="G4086">
        <v>0.5</v>
      </c>
      <c r="H4086">
        <v>0</v>
      </c>
      <c r="I4086" t="s">
        <v>52</v>
      </c>
      <c r="J4086" t="s">
        <v>28</v>
      </c>
      <c r="K4086" t="s">
        <v>28</v>
      </c>
      <c r="L4086" t="s">
        <v>28</v>
      </c>
      <c r="M4086" t="s">
        <v>28</v>
      </c>
      <c r="N4086">
        <v>0</v>
      </c>
      <c r="O4086">
        <v>0</v>
      </c>
      <c r="P4086">
        <v>0.5</v>
      </c>
      <c r="Q4086">
        <v>0</v>
      </c>
      <c r="R4086">
        <v>0</v>
      </c>
      <c r="S4086">
        <v>23</v>
      </c>
      <c r="T4086">
        <v>0.5</v>
      </c>
      <c r="W4086">
        <v>168</v>
      </c>
    </row>
    <row r="4087" spans="1:23" x14ac:dyDescent="0.25">
      <c r="A4087" t="s">
        <v>142</v>
      </c>
      <c r="C4087" t="s">
        <v>30</v>
      </c>
      <c r="E4087">
        <v>28</v>
      </c>
      <c r="F4087">
        <v>80.372344999999996</v>
      </c>
      <c r="G4087">
        <v>0</v>
      </c>
      <c r="H4087">
        <v>0</v>
      </c>
      <c r="I4087" t="s">
        <v>34</v>
      </c>
      <c r="J4087" t="s">
        <v>28</v>
      </c>
      <c r="K4087" t="s">
        <v>28</v>
      </c>
      <c r="L4087" t="s">
        <v>28</v>
      </c>
      <c r="M4087" t="s">
        <v>28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23</v>
      </c>
      <c r="T4087">
        <v>0</v>
      </c>
      <c r="W4087">
        <v>171</v>
      </c>
    </row>
    <row r="4088" spans="1:23" x14ac:dyDescent="0.25">
      <c r="A4088" t="s">
        <v>142</v>
      </c>
      <c r="C4088" t="s">
        <v>30</v>
      </c>
      <c r="E4088">
        <v>27</v>
      </c>
      <c r="F4088">
        <v>80.372344999999996</v>
      </c>
      <c r="G4088">
        <v>0.5</v>
      </c>
      <c r="H4088">
        <v>0</v>
      </c>
      <c r="I4088" t="s">
        <v>203</v>
      </c>
      <c r="J4088" t="s">
        <v>28</v>
      </c>
      <c r="K4088" t="s">
        <v>28</v>
      </c>
      <c r="L4088" t="s">
        <v>28</v>
      </c>
      <c r="M4088" t="s">
        <v>28</v>
      </c>
      <c r="N4088">
        <v>0</v>
      </c>
      <c r="O4088">
        <v>0.5</v>
      </c>
      <c r="P4088">
        <v>0.5</v>
      </c>
      <c r="Q4088">
        <v>0</v>
      </c>
      <c r="R4088">
        <v>0</v>
      </c>
      <c r="S4088">
        <v>23</v>
      </c>
      <c r="T4088">
        <v>1</v>
      </c>
      <c r="W4088">
        <v>173</v>
      </c>
    </row>
    <row r="4089" spans="1:23" x14ac:dyDescent="0.25">
      <c r="A4089" t="s">
        <v>142</v>
      </c>
      <c r="C4089" t="s">
        <v>30</v>
      </c>
      <c r="E4089">
        <v>27</v>
      </c>
      <c r="F4089">
        <v>80.372344999999996</v>
      </c>
      <c r="G4089">
        <v>0</v>
      </c>
      <c r="H4089">
        <v>0</v>
      </c>
      <c r="I4089" t="s">
        <v>34</v>
      </c>
      <c r="J4089" t="s">
        <v>28</v>
      </c>
      <c r="K4089" t="s">
        <v>28</v>
      </c>
      <c r="L4089" t="s">
        <v>28</v>
      </c>
      <c r="M4089" t="s">
        <v>28</v>
      </c>
      <c r="N4089">
        <v>0.5</v>
      </c>
      <c r="O4089">
        <v>0</v>
      </c>
      <c r="P4089">
        <v>0</v>
      </c>
      <c r="Q4089">
        <v>0</v>
      </c>
      <c r="R4089">
        <v>0</v>
      </c>
      <c r="S4089">
        <v>23</v>
      </c>
      <c r="T4089">
        <v>0.5</v>
      </c>
      <c r="W4089">
        <v>171</v>
      </c>
    </row>
    <row r="4090" spans="1:23" x14ac:dyDescent="0.25">
      <c r="A4090" t="s">
        <v>142</v>
      </c>
      <c r="C4090" t="s">
        <v>30</v>
      </c>
      <c r="E4090">
        <v>30</v>
      </c>
      <c r="F4090">
        <v>80.372344999999996</v>
      </c>
      <c r="G4090">
        <v>0.5</v>
      </c>
      <c r="H4090">
        <v>0</v>
      </c>
      <c r="I4090" t="s">
        <v>203</v>
      </c>
      <c r="J4090" t="s">
        <v>28</v>
      </c>
      <c r="K4090" t="s">
        <v>28</v>
      </c>
      <c r="L4090" t="s">
        <v>28</v>
      </c>
      <c r="M4090" t="s">
        <v>28</v>
      </c>
      <c r="N4090">
        <v>0</v>
      </c>
      <c r="O4090">
        <v>0</v>
      </c>
      <c r="P4090">
        <v>0.5</v>
      </c>
      <c r="Q4090">
        <v>0</v>
      </c>
      <c r="R4090">
        <v>1</v>
      </c>
      <c r="S4090">
        <v>23</v>
      </c>
      <c r="T4090">
        <v>1.5</v>
      </c>
      <c r="W4090">
        <v>182</v>
      </c>
    </row>
    <row r="4091" spans="1:23" x14ac:dyDescent="0.25">
      <c r="A4091" t="s">
        <v>142</v>
      </c>
      <c r="C4091" t="s">
        <v>30</v>
      </c>
      <c r="E4091">
        <v>29</v>
      </c>
      <c r="F4091">
        <v>80.372344999999996</v>
      </c>
      <c r="G4091">
        <v>0.5</v>
      </c>
      <c r="H4091">
        <v>0</v>
      </c>
      <c r="I4091" t="s">
        <v>203</v>
      </c>
      <c r="J4091" t="s">
        <v>28</v>
      </c>
      <c r="K4091" t="s">
        <v>28</v>
      </c>
      <c r="L4091" t="s">
        <v>28</v>
      </c>
      <c r="M4091" t="s">
        <v>28</v>
      </c>
      <c r="N4091">
        <v>0</v>
      </c>
      <c r="O4091">
        <v>0.5</v>
      </c>
      <c r="P4091">
        <v>0.5</v>
      </c>
      <c r="Q4091">
        <v>0</v>
      </c>
      <c r="R4091">
        <v>0</v>
      </c>
      <c r="S4091">
        <v>23</v>
      </c>
      <c r="T4091">
        <v>1</v>
      </c>
      <c r="W4091">
        <v>180</v>
      </c>
    </row>
    <row r="4092" spans="1:23" x14ac:dyDescent="0.25">
      <c r="A4092" t="s">
        <v>142</v>
      </c>
      <c r="C4092" t="s">
        <v>30</v>
      </c>
      <c r="E4092">
        <v>30</v>
      </c>
      <c r="F4092">
        <v>80.372344999999996</v>
      </c>
      <c r="G4092">
        <v>0.5</v>
      </c>
      <c r="H4092">
        <v>0</v>
      </c>
      <c r="I4092" t="s">
        <v>27</v>
      </c>
      <c r="J4092" t="s">
        <v>28</v>
      </c>
      <c r="K4092" t="s">
        <v>28</v>
      </c>
      <c r="L4092" t="s">
        <v>28</v>
      </c>
      <c r="M4092" t="s">
        <v>28</v>
      </c>
      <c r="N4092">
        <v>0.5</v>
      </c>
      <c r="O4092">
        <v>0.5</v>
      </c>
      <c r="P4092">
        <v>0.5</v>
      </c>
      <c r="Q4092">
        <v>0</v>
      </c>
      <c r="R4092">
        <v>0</v>
      </c>
      <c r="S4092">
        <v>23</v>
      </c>
      <c r="T4092">
        <v>1.5</v>
      </c>
      <c r="W4092">
        <v>183</v>
      </c>
    </row>
    <row r="4093" spans="1:23" x14ac:dyDescent="0.25">
      <c r="A4093" t="s">
        <v>142</v>
      </c>
      <c r="C4093" t="s">
        <v>30</v>
      </c>
      <c r="E4093">
        <v>23</v>
      </c>
      <c r="F4093">
        <v>80.372344999999996</v>
      </c>
      <c r="G4093">
        <v>0</v>
      </c>
      <c r="H4093">
        <v>0</v>
      </c>
      <c r="I4093" t="s">
        <v>34</v>
      </c>
      <c r="J4093" t="s">
        <v>28</v>
      </c>
      <c r="K4093" t="s">
        <v>28</v>
      </c>
      <c r="L4093" t="s">
        <v>28</v>
      </c>
      <c r="M4093" t="s">
        <v>28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23</v>
      </c>
      <c r="T4093">
        <v>0</v>
      </c>
      <c r="W4093">
        <v>185</v>
      </c>
    </row>
    <row r="4094" spans="1:23" x14ac:dyDescent="0.25">
      <c r="A4094" t="s">
        <v>142</v>
      </c>
      <c r="C4094" t="s">
        <v>30</v>
      </c>
      <c r="E4094">
        <v>26</v>
      </c>
      <c r="F4094">
        <v>80.372344999999996</v>
      </c>
      <c r="G4094">
        <v>0.5</v>
      </c>
      <c r="H4094">
        <v>0</v>
      </c>
      <c r="I4094" t="s">
        <v>75</v>
      </c>
      <c r="J4094" t="s">
        <v>28</v>
      </c>
      <c r="K4094" t="s">
        <v>28</v>
      </c>
      <c r="L4094" t="s">
        <v>28</v>
      </c>
      <c r="M4094" t="s">
        <v>28</v>
      </c>
      <c r="N4094">
        <v>0.5</v>
      </c>
      <c r="O4094">
        <v>0</v>
      </c>
      <c r="P4094">
        <v>0.5</v>
      </c>
      <c r="Q4094">
        <v>0</v>
      </c>
      <c r="R4094">
        <v>0</v>
      </c>
      <c r="S4094">
        <v>23</v>
      </c>
      <c r="T4094">
        <v>1</v>
      </c>
      <c r="W4094">
        <v>120</v>
      </c>
    </row>
    <row r="4095" spans="1:23" x14ac:dyDescent="0.25">
      <c r="A4095" t="s">
        <v>142</v>
      </c>
      <c r="C4095" t="s">
        <v>30</v>
      </c>
      <c r="E4095">
        <v>24</v>
      </c>
      <c r="F4095">
        <v>80.372344999999996</v>
      </c>
      <c r="G4095">
        <v>0.5</v>
      </c>
      <c r="H4095">
        <v>0.5</v>
      </c>
      <c r="I4095" t="s">
        <v>27</v>
      </c>
      <c r="J4095" t="s">
        <v>28</v>
      </c>
      <c r="K4095" t="s">
        <v>28</v>
      </c>
      <c r="L4095" t="s">
        <v>28</v>
      </c>
      <c r="M4095" t="s">
        <v>28</v>
      </c>
      <c r="N4095">
        <v>0.5</v>
      </c>
      <c r="O4095">
        <v>0.5</v>
      </c>
      <c r="P4095">
        <v>0.5</v>
      </c>
      <c r="Q4095">
        <v>0</v>
      </c>
      <c r="R4095">
        <v>0</v>
      </c>
      <c r="S4095">
        <v>23</v>
      </c>
      <c r="T4095">
        <v>2</v>
      </c>
      <c r="V4095">
        <v>66</v>
      </c>
      <c r="W4095">
        <v>184</v>
      </c>
    </row>
    <row r="4096" spans="1:23" x14ac:dyDescent="0.25">
      <c r="A4096" t="s">
        <v>142</v>
      </c>
      <c r="C4096" t="s">
        <v>30</v>
      </c>
      <c r="E4096">
        <v>26</v>
      </c>
      <c r="F4096">
        <v>80.372344999999996</v>
      </c>
      <c r="G4096">
        <v>0.5</v>
      </c>
      <c r="H4096">
        <v>0</v>
      </c>
      <c r="I4096" t="s">
        <v>52</v>
      </c>
      <c r="J4096" t="s">
        <v>28</v>
      </c>
      <c r="K4096" t="s">
        <v>28</v>
      </c>
      <c r="L4096" t="s">
        <v>28</v>
      </c>
      <c r="M4096" t="s">
        <v>28</v>
      </c>
      <c r="N4096">
        <v>0</v>
      </c>
      <c r="O4096">
        <v>0</v>
      </c>
      <c r="P4096">
        <v>0.5</v>
      </c>
      <c r="Q4096">
        <v>0</v>
      </c>
      <c r="R4096">
        <v>0</v>
      </c>
      <c r="S4096">
        <v>23</v>
      </c>
      <c r="T4096">
        <v>0.5</v>
      </c>
      <c r="V4096">
        <v>65</v>
      </c>
      <c r="W4096">
        <v>175</v>
      </c>
    </row>
    <row r="4097" spans="1:23" x14ac:dyDescent="0.25">
      <c r="A4097" t="s">
        <v>142</v>
      </c>
      <c r="C4097" t="s">
        <v>30</v>
      </c>
      <c r="E4097">
        <v>26</v>
      </c>
      <c r="F4097">
        <v>80.372344999999996</v>
      </c>
      <c r="G4097">
        <v>0.5</v>
      </c>
      <c r="H4097">
        <v>0.5</v>
      </c>
      <c r="I4097" t="s">
        <v>52</v>
      </c>
      <c r="J4097" t="s">
        <v>28</v>
      </c>
      <c r="K4097" t="s">
        <v>28</v>
      </c>
      <c r="L4097" t="s">
        <v>28</v>
      </c>
      <c r="M4097" t="s">
        <v>28</v>
      </c>
      <c r="N4097">
        <v>0</v>
      </c>
      <c r="O4097">
        <v>0.5</v>
      </c>
      <c r="P4097">
        <v>0</v>
      </c>
      <c r="Q4097">
        <v>0</v>
      </c>
      <c r="R4097">
        <v>0</v>
      </c>
      <c r="S4097">
        <v>23</v>
      </c>
      <c r="T4097">
        <v>1</v>
      </c>
      <c r="V4097">
        <v>65</v>
      </c>
      <c r="W4097">
        <v>175</v>
      </c>
    </row>
    <row r="4098" spans="1:23" x14ac:dyDescent="0.25">
      <c r="A4098" t="s">
        <v>142</v>
      </c>
      <c r="C4098" t="s">
        <v>30</v>
      </c>
      <c r="E4098">
        <v>27</v>
      </c>
      <c r="F4098">
        <v>80.372344999999996</v>
      </c>
      <c r="G4098">
        <v>0.5</v>
      </c>
      <c r="H4098">
        <v>0.5</v>
      </c>
      <c r="I4098" t="s">
        <v>52</v>
      </c>
      <c r="J4098" t="s">
        <v>35</v>
      </c>
      <c r="K4098" t="s">
        <v>28</v>
      </c>
      <c r="L4098" t="s">
        <v>28</v>
      </c>
      <c r="M4098" t="s">
        <v>28</v>
      </c>
      <c r="N4098">
        <v>0.5</v>
      </c>
      <c r="O4098">
        <v>0.5</v>
      </c>
      <c r="P4098">
        <v>0.5</v>
      </c>
      <c r="Q4098">
        <v>0</v>
      </c>
      <c r="R4098">
        <v>0</v>
      </c>
      <c r="S4098">
        <v>23</v>
      </c>
      <c r="T4098">
        <v>2</v>
      </c>
      <c r="V4098">
        <v>64</v>
      </c>
      <c r="W4098">
        <v>183</v>
      </c>
    </row>
    <row r="4099" spans="1:23" x14ac:dyDescent="0.25">
      <c r="A4099" t="s">
        <v>142</v>
      </c>
      <c r="C4099" t="s">
        <v>30</v>
      </c>
      <c r="E4099">
        <v>27</v>
      </c>
      <c r="F4099">
        <v>80.372344999999996</v>
      </c>
      <c r="G4099">
        <v>0.5</v>
      </c>
      <c r="H4099">
        <v>0.5</v>
      </c>
      <c r="I4099" t="s">
        <v>27</v>
      </c>
      <c r="J4099" t="s">
        <v>28</v>
      </c>
      <c r="K4099" t="s">
        <v>28</v>
      </c>
      <c r="L4099" t="s">
        <v>28</v>
      </c>
      <c r="M4099" t="s">
        <v>28</v>
      </c>
      <c r="N4099">
        <v>0.5</v>
      </c>
      <c r="O4099">
        <v>0</v>
      </c>
      <c r="P4099">
        <v>0</v>
      </c>
      <c r="Q4099">
        <v>0</v>
      </c>
      <c r="R4099">
        <v>0</v>
      </c>
      <c r="S4099">
        <v>23</v>
      </c>
      <c r="T4099">
        <v>1</v>
      </c>
      <c r="V4099">
        <v>64</v>
      </c>
      <c r="W4099">
        <v>187</v>
      </c>
    </row>
    <row r="4100" spans="1:23" x14ac:dyDescent="0.25">
      <c r="A4100" t="s">
        <v>142</v>
      </c>
      <c r="C4100" t="s">
        <v>30</v>
      </c>
      <c r="E4100">
        <v>28</v>
      </c>
      <c r="F4100">
        <v>80.372344999999996</v>
      </c>
      <c r="G4100">
        <v>0.5</v>
      </c>
      <c r="H4100">
        <v>0</v>
      </c>
      <c r="I4100" t="s">
        <v>479</v>
      </c>
      <c r="J4100" t="s">
        <v>28</v>
      </c>
      <c r="K4100" t="s">
        <v>28</v>
      </c>
      <c r="L4100" t="s">
        <v>28</v>
      </c>
      <c r="M4100" t="s">
        <v>28</v>
      </c>
      <c r="N4100">
        <v>0</v>
      </c>
      <c r="O4100">
        <v>0</v>
      </c>
      <c r="P4100">
        <v>0.5</v>
      </c>
      <c r="Q4100">
        <v>0</v>
      </c>
      <c r="R4100">
        <v>0</v>
      </c>
      <c r="S4100">
        <v>23</v>
      </c>
      <c r="T4100">
        <v>0.5</v>
      </c>
      <c r="V4100">
        <v>65</v>
      </c>
      <c r="W4100">
        <v>180</v>
      </c>
    </row>
    <row r="4101" spans="1:23" x14ac:dyDescent="0.25">
      <c r="A4101" t="s">
        <v>142</v>
      </c>
      <c r="C4101" t="s">
        <v>30</v>
      </c>
      <c r="E4101">
        <v>28</v>
      </c>
      <c r="F4101">
        <v>80.372344999999996</v>
      </c>
      <c r="G4101">
        <v>0.5</v>
      </c>
      <c r="H4101">
        <v>0</v>
      </c>
      <c r="I4101" t="s">
        <v>52</v>
      </c>
      <c r="J4101" t="s">
        <v>28</v>
      </c>
      <c r="K4101" t="s">
        <v>28</v>
      </c>
      <c r="L4101" t="s">
        <v>28</v>
      </c>
      <c r="M4101" t="s">
        <v>28</v>
      </c>
      <c r="N4101">
        <v>0.5</v>
      </c>
      <c r="O4101">
        <v>0.5</v>
      </c>
      <c r="P4101">
        <v>0.5</v>
      </c>
      <c r="Q4101">
        <v>0</v>
      </c>
      <c r="R4101">
        <v>1</v>
      </c>
      <c r="S4101">
        <v>23</v>
      </c>
      <c r="T4101">
        <v>2.5</v>
      </c>
    </row>
    <row r="4102" spans="1:23" x14ac:dyDescent="0.25">
      <c r="A4102" t="s">
        <v>671</v>
      </c>
      <c r="C4102" t="s">
        <v>26</v>
      </c>
      <c r="E4102">
        <v>29</v>
      </c>
      <c r="F4102">
        <v>74.97878</v>
      </c>
      <c r="G4102">
        <v>0</v>
      </c>
      <c r="H4102">
        <v>0</v>
      </c>
      <c r="I4102" t="s">
        <v>34</v>
      </c>
      <c r="J4102" t="s">
        <v>28</v>
      </c>
      <c r="K4102" t="s">
        <v>28</v>
      </c>
      <c r="L4102" t="s">
        <v>28</v>
      </c>
      <c r="M4102" t="s">
        <v>28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23</v>
      </c>
      <c r="T4102">
        <v>0</v>
      </c>
      <c r="V4102">
        <v>61</v>
      </c>
      <c r="W4102">
        <v>113</v>
      </c>
    </row>
    <row r="4103" spans="1:23" x14ac:dyDescent="0.25">
      <c r="A4103" t="s">
        <v>671</v>
      </c>
      <c r="C4103" t="s">
        <v>26</v>
      </c>
      <c r="E4103">
        <v>29</v>
      </c>
      <c r="F4103">
        <v>74.97878</v>
      </c>
      <c r="G4103">
        <v>0</v>
      </c>
      <c r="H4103">
        <v>0</v>
      </c>
      <c r="I4103" t="s">
        <v>34</v>
      </c>
      <c r="J4103" t="s">
        <v>28</v>
      </c>
      <c r="K4103" t="s">
        <v>28</v>
      </c>
      <c r="L4103" t="s">
        <v>28</v>
      </c>
      <c r="M4103" t="s">
        <v>28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23</v>
      </c>
      <c r="T4103">
        <v>0</v>
      </c>
      <c r="V4103">
        <v>61</v>
      </c>
      <c r="W4103">
        <v>113</v>
      </c>
    </row>
    <row r="4104" spans="1:23" x14ac:dyDescent="0.25">
      <c r="A4104" t="s">
        <v>671</v>
      </c>
      <c r="C4104" t="s">
        <v>26</v>
      </c>
      <c r="E4104">
        <v>30</v>
      </c>
      <c r="F4104">
        <v>74.97878</v>
      </c>
      <c r="G4104">
        <v>0</v>
      </c>
      <c r="H4104">
        <v>0</v>
      </c>
      <c r="I4104" t="s">
        <v>34</v>
      </c>
      <c r="J4104" t="s">
        <v>28</v>
      </c>
      <c r="K4104" t="s">
        <v>28</v>
      </c>
      <c r="L4104" t="s">
        <v>28</v>
      </c>
      <c r="M4104" t="s">
        <v>28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23</v>
      </c>
      <c r="T4104">
        <v>0</v>
      </c>
      <c r="V4104">
        <v>60</v>
      </c>
      <c r="W4104">
        <v>113</v>
      </c>
    </row>
    <row r="4105" spans="1:23" x14ac:dyDescent="0.25">
      <c r="A4105" t="s">
        <v>671</v>
      </c>
      <c r="C4105" t="s">
        <v>26</v>
      </c>
      <c r="E4105">
        <v>28</v>
      </c>
      <c r="F4105">
        <v>74.97878</v>
      </c>
      <c r="G4105">
        <v>0</v>
      </c>
      <c r="H4105">
        <v>0</v>
      </c>
      <c r="I4105" t="s">
        <v>34</v>
      </c>
      <c r="J4105" t="s">
        <v>28</v>
      </c>
      <c r="K4105" t="s">
        <v>28</v>
      </c>
      <c r="L4105" t="s">
        <v>28</v>
      </c>
      <c r="M4105" t="s">
        <v>28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23</v>
      </c>
      <c r="T4105">
        <v>0</v>
      </c>
      <c r="V4105">
        <v>60</v>
      </c>
      <c r="W4105">
        <v>114</v>
      </c>
    </row>
    <row r="4106" spans="1:23" x14ac:dyDescent="0.25">
      <c r="A4106" t="s">
        <v>671</v>
      </c>
      <c r="C4106" t="s">
        <v>26</v>
      </c>
      <c r="E4106">
        <v>30</v>
      </c>
      <c r="F4106">
        <v>74.97878</v>
      </c>
      <c r="G4106">
        <v>0</v>
      </c>
      <c r="H4106">
        <v>0</v>
      </c>
      <c r="I4106" t="s">
        <v>34</v>
      </c>
      <c r="J4106" t="s">
        <v>28</v>
      </c>
      <c r="K4106" t="s">
        <v>28</v>
      </c>
      <c r="L4106" t="s">
        <v>28</v>
      </c>
      <c r="M4106" t="s">
        <v>28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23</v>
      </c>
      <c r="T4106">
        <v>0</v>
      </c>
      <c r="V4106">
        <v>59</v>
      </c>
      <c r="W4106">
        <v>110</v>
      </c>
    </row>
    <row r="4107" spans="1:23" x14ac:dyDescent="0.25">
      <c r="A4107" t="s">
        <v>671</v>
      </c>
      <c r="C4107" t="s">
        <v>26</v>
      </c>
      <c r="E4107">
        <v>29</v>
      </c>
      <c r="F4107">
        <v>74.97878</v>
      </c>
      <c r="G4107">
        <v>0</v>
      </c>
      <c r="H4107">
        <v>0</v>
      </c>
      <c r="I4107" t="s">
        <v>34</v>
      </c>
      <c r="J4107" t="s">
        <v>28</v>
      </c>
      <c r="K4107" t="s">
        <v>28</v>
      </c>
      <c r="L4107" t="s">
        <v>28</v>
      </c>
      <c r="M4107" t="s">
        <v>28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23</v>
      </c>
      <c r="T4107">
        <v>0</v>
      </c>
      <c r="V4107">
        <v>59</v>
      </c>
      <c r="W4107">
        <v>110</v>
      </c>
    </row>
    <row r="4108" spans="1:23" x14ac:dyDescent="0.25">
      <c r="A4108" t="s">
        <v>671</v>
      </c>
      <c r="C4108" t="s">
        <v>26</v>
      </c>
      <c r="E4108">
        <v>29</v>
      </c>
      <c r="F4108">
        <v>74.97878</v>
      </c>
      <c r="G4108">
        <v>0</v>
      </c>
      <c r="H4108">
        <v>0</v>
      </c>
      <c r="I4108" t="s">
        <v>34</v>
      </c>
      <c r="J4108" t="s">
        <v>28</v>
      </c>
      <c r="K4108" t="s">
        <v>28</v>
      </c>
      <c r="L4108" t="s">
        <v>28</v>
      </c>
      <c r="M4108" t="s">
        <v>28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23</v>
      </c>
      <c r="T4108">
        <v>0</v>
      </c>
      <c r="V4108">
        <v>60</v>
      </c>
      <c r="W4108">
        <v>109</v>
      </c>
    </row>
    <row r="4109" spans="1:23" x14ac:dyDescent="0.25">
      <c r="A4109" t="s">
        <v>671</v>
      </c>
      <c r="C4109" t="s">
        <v>26</v>
      </c>
      <c r="E4109">
        <v>29</v>
      </c>
      <c r="F4109">
        <v>74.97878</v>
      </c>
      <c r="G4109">
        <v>0</v>
      </c>
      <c r="H4109">
        <v>0</v>
      </c>
      <c r="I4109" t="s">
        <v>34</v>
      </c>
      <c r="J4109" t="s">
        <v>28</v>
      </c>
      <c r="K4109" t="s">
        <v>28</v>
      </c>
      <c r="L4109" t="s">
        <v>28</v>
      </c>
      <c r="M4109" t="s">
        <v>28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23</v>
      </c>
      <c r="T4109">
        <v>0</v>
      </c>
      <c r="V4109">
        <v>60</v>
      </c>
      <c r="W4109">
        <v>110</v>
      </c>
    </row>
    <row r="4110" spans="1:23" x14ac:dyDescent="0.25">
      <c r="A4110" t="s">
        <v>671</v>
      </c>
      <c r="C4110" t="s">
        <v>26</v>
      </c>
      <c r="E4110">
        <v>30</v>
      </c>
      <c r="F4110">
        <v>74.97878</v>
      </c>
      <c r="G4110">
        <v>0</v>
      </c>
      <c r="H4110">
        <v>0</v>
      </c>
      <c r="I4110" t="s">
        <v>34</v>
      </c>
      <c r="J4110" t="s">
        <v>28</v>
      </c>
      <c r="K4110" t="s">
        <v>28</v>
      </c>
      <c r="L4110" t="s">
        <v>28</v>
      </c>
      <c r="M4110" t="s">
        <v>28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23</v>
      </c>
      <c r="T4110">
        <v>0</v>
      </c>
      <c r="V4110">
        <v>60</v>
      </c>
      <c r="W4110">
        <v>111</v>
      </c>
    </row>
    <row r="4111" spans="1:23" x14ac:dyDescent="0.25">
      <c r="A4111" t="s">
        <v>671</v>
      </c>
      <c r="C4111" t="s">
        <v>26</v>
      </c>
      <c r="E4111">
        <v>29</v>
      </c>
      <c r="F4111">
        <v>74.97878</v>
      </c>
      <c r="G4111">
        <v>0</v>
      </c>
      <c r="H4111">
        <v>0</v>
      </c>
      <c r="I4111" t="s">
        <v>34</v>
      </c>
      <c r="J4111" t="s">
        <v>28</v>
      </c>
      <c r="K4111" t="s">
        <v>28</v>
      </c>
      <c r="L4111" t="s">
        <v>28</v>
      </c>
      <c r="M4111" t="s">
        <v>28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23</v>
      </c>
      <c r="T4111">
        <v>0</v>
      </c>
      <c r="V4111">
        <v>60</v>
      </c>
      <c r="W4111">
        <v>111</v>
      </c>
    </row>
    <row r="4112" spans="1:23" x14ac:dyDescent="0.25">
      <c r="A4112" t="s">
        <v>671</v>
      </c>
      <c r="C4112" t="s">
        <v>26</v>
      </c>
      <c r="E4112">
        <v>30</v>
      </c>
      <c r="F4112">
        <v>74.97878</v>
      </c>
      <c r="G4112">
        <v>0</v>
      </c>
      <c r="H4112">
        <v>0</v>
      </c>
      <c r="I4112" t="s">
        <v>34</v>
      </c>
      <c r="J4112" t="s">
        <v>28</v>
      </c>
      <c r="K4112" t="s">
        <v>28</v>
      </c>
      <c r="L4112" t="s">
        <v>28</v>
      </c>
      <c r="M4112" t="s">
        <v>28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23</v>
      </c>
      <c r="T4112">
        <v>0</v>
      </c>
      <c r="V4112">
        <v>60</v>
      </c>
      <c r="W4112">
        <v>106</v>
      </c>
    </row>
    <row r="4113" spans="1:23" x14ac:dyDescent="0.25">
      <c r="A4113" t="s">
        <v>671</v>
      </c>
      <c r="C4113" t="s">
        <v>26</v>
      </c>
      <c r="E4113">
        <v>30</v>
      </c>
      <c r="F4113">
        <v>74.97878</v>
      </c>
      <c r="G4113">
        <v>0</v>
      </c>
      <c r="H4113">
        <v>0</v>
      </c>
      <c r="I4113" t="s">
        <v>34</v>
      </c>
      <c r="J4113" t="s">
        <v>28</v>
      </c>
      <c r="K4113" t="s">
        <v>28</v>
      </c>
      <c r="L4113" t="s">
        <v>28</v>
      </c>
      <c r="M4113" t="s">
        <v>28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23</v>
      </c>
      <c r="T4113">
        <v>0</v>
      </c>
    </row>
    <row r="4114" spans="1:23" x14ac:dyDescent="0.25">
      <c r="A4114" t="s">
        <v>898</v>
      </c>
      <c r="C4114" t="s">
        <v>30</v>
      </c>
      <c r="E4114">
        <v>27</v>
      </c>
      <c r="F4114">
        <v>70.064340000000001</v>
      </c>
      <c r="G4114">
        <v>0.5</v>
      </c>
      <c r="H4114">
        <v>0.5</v>
      </c>
      <c r="I4114" t="s">
        <v>52</v>
      </c>
      <c r="J4114" t="s">
        <v>42</v>
      </c>
      <c r="K4114" t="s">
        <v>28</v>
      </c>
      <c r="L4114" t="s">
        <v>28</v>
      </c>
      <c r="M4114" t="s">
        <v>28</v>
      </c>
      <c r="N4114">
        <v>0</v>
      </c>
      <c r="O4114">
        <v>0.5</v>
      </c>
      <c r="P4114">
        <v>0.5</v>
      </c>
      <c r="Q4114">
        <v>0.5</v>
      </c>
      <c r="R4114">
        <v>1</v>
      </c>
      <c r="S4114">
        <v>33</v>
      </c>
      <c r="T4114">
        <v>3</v>
      </c>
      <c r="V4114">
        <v>72</v>
      </c>
      <c r="W4114">
        <v>245</v>
      </c>
    </row>
    <row r="4115" spans="1:23" x14ac:dyDescent="0.25">
      <c r="A4115" t="s">
        <v>898</v>
      </c>
      <c r="C4115" t="s">
        <v>30</v>
      </c>
      <c r="E4115">
        <v>26</v>
      </c>
      <c r="F4115">
        <v>70.064340000000001</v>
      </c>
      <c r="G4115">
        <v>0</v>
      </c>
      <c r="H4115">
        <v>0</v>
      </c>
      <c r="I4115" t="s">
        <v>34</v>
      </c>
      <c r="J4115" t="s">
        <v>28</v>
      </c>
      <c r="K4115" t="s">
        <v>28</v>
      </c>
      <c r="L4115" t="s">
        <v>28</v>
      </c>
      <c r="M4115" t="s">
        <v>28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33</v>
      </c>
      <c r="T4115">
        <v>0</v>
      </c>
      <c r="V4115">
        <v>70</v>
      </c>
      <c r="W4115">
        <v>248</v>
      </c>
    </row>
    <row r="4116" spans="1:23" x14ac:dyDescent="0.25">
      <c r="A4116" t="s">
        <v>898</v>
      </c>
      <c r="C4116" t="s">
        <v>30</v>
      </c>
      <c r="E4116">
        <v>28</v>
      </c>
      <c r="F4116">
        <v>70.064340000000001</v>
      </c>
      <c r="G4116">
        <v>0</v>
      </c>
      <c r="H4116">
        <v>0</v>
      </c>
      <c r="I4116" t="s">
        <v>34</v>
      </c>
      <c r="J4116" t="s">
        <v>28</v>
      </c>
      <c r="K4116" t="s">
        <v>28</v>
      </c>
      <c r="L4116" t="s">
        <v>28</v>
      </c>
      <c r="M4116" t="s">
        <v>28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33</v>
      </c>
      <c r="T4116">
        <v>0</v>
      </c>
      <c r="V4116">
        <v>70</v>
      </c>
      <c r="W4116">
        <v>244</v>
      </c>
    </row>
    <row r="4117" spans="1:23" x14ac:dyDescent="0.25">
      <c r="A4117" t="s">
        <v>898</v>
      </c>
      <c r="C4117" t="s">
        <v>30</v>
      </c>
      <c r="E4117">
        <v>28</v>
      </c>
      <c r="F4117">
        <v>70.064340000000001</v>
      </c>
      <c r="G4117">
        <v>0</v>
      </c>
      <c r="H4117">
        <v>0</v>
      </c>
      <c r="I4117" t="s">
        <v>34</v>
      </c>
      <c r="J4117" t="s">
        <v>42</v>
      </c>
      <c r="K4117" t="s">
        <v>28</v>
      </c>
      <c r="L4117" t="s">
        <v>28</v>
      </c>
      <c r="M4117" t="s">
        <v>28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33</v>
      </c>
      <c r="T4117">
        <v>0</v>
      </c>
      <c r="V4117">
        <v>70</v>
      </c>
      <c r="W4117">
        <v>242</v>
      </c>
    </row>
    <row r="4118" spans="1:23" x14ac:dyDescent="0.25">
      <c r="A4118" t="s">
        <v>898</v>
      </c>
      <c r="C4118" t="s">
        <v>30</v>
      </c>
      <c r="E4118">
        <v>28</v>
      </c>
      <c r="F4118">
        <v>70.064340000000001</v>
      </c>
      <c r="G4118">
        <v>0</v>
      </c>
      <c r="H4118">
        <v>0</v>
      </c>
      <c r="I4118" t="s">
        <v>34</v>
      </c>
      <c r="J4118" t="s">
        <v>28</v>
      </c>
      <c r="K4118" t="s">
        <v>28</v>
      </c>
      <c r="L4118" t="s">
        <v>28</v>
      </c>
      <c r="M4118" t="s">
        <v>28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33</v>
      </c>
      <c r="T4118">
        <v>0</v>
      </c>
      <c r="V4118">
        <v>70</v>
      </c>
      <c r="W4118">
        <v>241</v>
      </c>
    </row>
    <row r="4119" spans="1:23" x14ac:dyDescent="0.25">
      <c r="A4119" t="s">
        <v>698</v>
      </c>
      <c r="C4119" t="s">
        <v>30</v>
      </c>
      <c r="E4119">
        <v>29</v>
      </c>
      <c r="F4119">
        <v>60.301163000000003</v>
      </c>
      <c r="G4119">
        <v>0</v>
      </c>
      <c r="H4119">
        <v>0</v>
      </c>
      <c r="I4119" t="s">
        <v>34</v>
      </c>
      <c r="J4119" t="s">
        <v>28</v>
      </c>
      <c r="K4119" t="s">
        <v>28</v>
      </c>
      <c r="L4119" t="s">
        <v>28</v>
      </c>
      <c r="M4119" t="s">
        <v>28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34</v>
      </c>
      <c r="T4119">
        <v>0</v>
      </c>
      <c r="W4119">
        <v>189</v>
      </c>
    </row>
    <row r="4120" spans="1:23" x14ac:dyDescent="0.25">
      <c r="A4120" t="s">
        <v>698</v>
      </c>
      <c r="C4120" t="s">
        <v>30</v>
      </c>
      <c r="E4120">
        <v>29</v>
      </c>
      <c r="F4120">
        <v>60.301163000000003</v>
      </c>
      <c r="G4120">
        <v>0</v>
      </c>
      <c r="H4120">
        <v>0</v>
      </c>
      <c r="I4120" t="s">
        <v>34</v>
      </c>
      <c r="J4120" t="s">
        <v>28</v>
      </c>
      <c r="K4120" t="s">
        <v>28</v>
      </c>
      <c r="L4120" t="s">
        <v>28</v>
      </c>
      <c r="M4120" t="s">
        <v>28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34</v>
      </c>
      <c r="T4120">
        <v>0</v>
      </c>
      <c r="V4120">
        <v>69</v>
      </c>
      <c r="W4120">
        <v>193</v>
      </c>
    </row>
    <row r="4121" spans="1:23" x14ac:dyDescent="0.25">
      <c r="A4121" t="s">
        <v>698</v>
      </c>
      <c r="C4121" t="s">
        <v>30</v>
      </c>
      <c r="E4121">
        <v>28</v>
      </c>
      <c r="F4121">
        <v>60.301163000000003</v>
      </c>
      <c r="G4121">
        <v>0</v>
      </c>
      <c r="H4121">
        <v>0</v>
      </c>
      <c r="I4121" t="s">
        <v>34</v>
      </c>
      <c r="J4121" t="s">
        <v>28</v>
      </c>
      <c r="K4121" t="s">
        <v>28</v>
      </c>
      <c r="L4121" t="s">
        <v>28</v>
      </c>
      <c r="M4121" t="s">
        <v>28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34</v>
      </c>
      <c r="T4121">
        <v>0</v>
      </c>
      <c r="V4121">
        <v>69</v>
      </c>
      <c r="W4121">
        <v>199</v>
      </c>
    </row>
    <row r="4122" spans="1:23" x14ac:dyDescent="0.25">
      <c r="A4122" t="s">
        <v>698</v>
      </c>
      <c r="C4122" t="s">
        <v>30</v>
      </c>
      <c r="E4122">
        <v>29</v>
      </c>
      <c r="F4122">
        <v>60.301163000000003</v>
      </c>
      <c r="G4122">
        <v>0.5</v>
      </c>
      <c r="H4122">
        <v>0</v>
      </c>
      <c r="I4122" t="s">
        <v>52</v>
      </c>
      <c r="J4122" t="s">
        <v>28</v>
      </c>
      <c r="K4122" t="s">
        <v>28</v>
      </c>
      <c r="L4122" t="s">
        <v>28</v>
      </c>
      <c r="M4122" t="s">
        <v>28</v>
      </c>
      <c r="N4122">
        <v>0</v>
      </c>
      <c r="O4122">
        <v>0.5</v>
      </c>
      <c r="P4122">
        <v>0.5</v>
      </c>
      <c r="Q4122">
        <v>0</v>
      </c>
      <c r="R4122">
        <v>0</v>
      </c>
      <c r="S4122">
        <v>34</v>
      </c>
      <c r="T4122">
        <v>1</v>
      </c>
      <c r="V4122">
        <v>69</v>
      </c>
      <c r="W4122">
        <v>198</v>
      </c>
    </row>
    <row r="4123" spans="1:23" x14ac:dyDescent="0.25">
      <c r="A4123" t="s">
        <v>698</v>
      </c>
      <c r="C4123" t="s">
        <v>30</v>
      </c>
      <c r="E4123">
        <v>30</v>
      </c>
      <c r="F4123">
        <v>60.301163000000003</v>
      </c>
      <c r="G4123">
        <v>0</v>
      </c>
      <c r="H4123">
        <v>0</v>
      </c>
      <c r="I4123" t="s">
        <v>34</v>
      </c>
      <c r="J4123" t="s">
        <v>28</v>
      </c>
      <c r="K4123" t="s">
        <v>28</v>
      </c>
      <c r="L4123" t="s">
        <v>28</v>
      </c>
      <c r="M4123" t="s">
        <v>28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34</v>
      </c>
      <c r="T4123">
        <v>0</v>
      </c>
    </row>
    <row r="4124" spans="1:23" x14ac:dyDescent="0.25">
      <c r="A4124" t="s">
        <v>698</v>
      </c>
      <c r="C4124" t="s">
        <v>30</v>
      </c>
      <c r="E4124">
        <v>27</v>
      </c>
      <c r="F4124">
        <v>60.301163000000003</v>
      </c>
      <c r="G4124">
        <v>0.5</v>
      </c>
      <c r="H4124">
        <v>0.5</v>
      </c>
      <c r="I4124" t="s">
        <v>101</v>
      </c>
      <c r="J4124" t="s">
        <v>41</v>
      </c>
      <c r="K4124" t="s">
        <v>952</v>
      </c>
      <c r="L4124" t="s">
        <v>28</v>
      </c>
      <c r="M4124" t="s">
        <v>28</v>
      </c>
      <c r="N4124">
        <v>0.5</v>
      </c>
      <c r="O4124">
        <v>0.5</v>
      </c>
      <c r="P4124">
        <v>0.5</v>
      </c>
      <c r="Q4124">
        <v>0</v>
      </c>
      <c r="R4124">
        <v>0</v>
      </c>
      <c r="S4124">
        <v>34</v>
      </c>
      <c r="T4124">
        <v>2</v>
      </c>
      <c r="V4124">
        <v>69</v>
      </c>
      <c r="W4124">
        <v>199</v>
      </c>
    </row>
    <row r="4125" spans="1:23" x14ac:dyDescent="0.25">
      <c r="A4125" t="s">
        <v>685</v>
      </c>
      <c r="C4125" t="s">
        <v>30</v>
      </c>
      <c r="E4125">
        <v>29</v>
      </c>
      <c r="F4125">
        <v>74.688569999999999</v>
      </c>
      <c r="G4125">
        <v>0.5</v>
      </c>
      <c r="H4125">
        <v>0.5</v>
      </c>
      <c r="I4125" t="s">
        <v>27</v>
      </c>
      <c r="J4125" t="s">
        <v>88</v>
      </c>
      <c r="K4125" t="s">
        <v>28</v>
      </c>
      <c r="L4125" t="s">
        <v>28</v>
      </c>
      <c r="M4125" t="s">
        <v>28</v>
      </c>
      <c r="N4125">
        <v>0.5</v>
      </c>
      <c r="O4125">
        <v>0.5</v>
      </c>
      <c r="P4125">
        <v>0.5</v>
      </c>
      <c r="Q4125">
        <v>1</v>
      </c>
      <c r="R4125">
        <v>0</v>
      </c>
      <c r="S4125">
        <v>33</v>
      </c>
      <c r="T4125">
        <v>3</v>
      </c>
      <c r="W4125">
        <v>137</v>
      </c>
    </row>
    <row r="4126" spans="1:23" x14ac:dyDescent="0.25">
      <c r="A4126" t="s">
        <v>685</v>
      </c>
      <c r="C4126" t="s">
        <v>30</v>
      </c>
      <c r="E4126">
        <v>29</v>
      </c>
      <c r="F4126">
        <v>74.688569999999999</v>
      </c>
      <c r="G4126">
        <v>0.5</v>
      </c>
      <c r="H4126">
        <v>0.5</v>
      </c>
      <c r="I4126" t="s">
        <v>27</v>
      </c>
      <c r="J4126" t="s">
        <v>42</v>
      </c>
      <c r="K4126" t="s">
        <v>28</v>
      </c>
      <c r="L4126" t="s">
        <v>28</v>
      </c>
      <c r="M4126" t="s">
        <v>28</v>
      </c>
      <c r="N4126">
        <v>0.5</v>
      </c>
      <c r="O4126">
        <v>0.5</v>
      </c>
      <c r="P4126">
        <v>0.5</v>
      </c>
      <c r="Q4126">
        <v>0.5</v>
      </c>
      <c r="R4126">
        <v>0</v>
      </c>
      <c r="S4126">
        <v>33</v>
      </c>
      <c r="T4126">
        <v>2.5</v>
      </c>
      <c r="W4126">
        <v>135</v>
      </c>
    </row>
    <row r="4127" spans="1:23" x14ac:dyDescent="0.25">
      <c r="A4127" t="s">
        <v>685</v>
      </c>
      <c r="C4127" t="s">
        <v>30</v>
      </c>
      <c r="E4127">
        <v>30</v>
      </c>
      <c r="F4127">
        <v>74.688569999999999</v>
      </c>
      <c r="G4127">
        <v>0.5</v>
      </c>
      <c r="H4127">
        <v>0</v>
      </c>
      <c r="I4127" t="s">
        <v>27</v>
      </c>
      <c r="J4127" t="s">
        <v>36</v>
      </c>
      <c r="K4127" t="s">
        <v>28</v>
      </c>
      <c r="L4127" t="s">
        <v>28</v>
      </c>
      <c r="M4127" t="s">
        <v>28</v>
      </c>
      <c r="N4127">
        <v>0</v>
      </c>
      <c r="O4127">
        <v>0</v>
      </c>
      <c r="P4127">
        <v>0.5</v>
      </c>
      <c r="Q4127">
        <v>0</v>
      </c>
      <c r="R4127">
        <v>0</v>
      </c>
      <c r="S4127">
        <v>33</v>
      </c>
      <c r="T4127">
        <v>0.5</v>
      </c>
      <c r="W4127">
        <v>134</v>
      </c>
    </row>
    <row r="4128" spans="1:23" x14ac:dyDescent="0.25">
      <c r="A4128" t="s">
        <v>685</v>
      </c>
      <c r="C4128" t="s">
        <v>30</v>
      </c>
      <c r="E4128">
        <v>28</v>
      </c>
      <c r="F4128">
        <v>74.688569999999999</v>
      </c>
      <c r="G4128">
        <v>0.5</v>
      </c>
      <c r="H4128">
        <v>0</v>
      </c>
      <c r="I4128" t="s">
        <v>75</v>
      </c>
      <c r="J4128" t="s">
        <v>28</v>
      </c>
      <c r="K4128" t="s">
        <v>28</v>
      </c>
      <c r="L4128" t="s">
        <v>28</v>
      </c>
      <c r="M4128" t="s">
        <v>28</v>
      </c>
      <c r="N4128">
        <v>0.5</v>
      </c>
      <c r="O4128">
        <v>0</v>
      </c>
      <c r="P4128">
        <v>0.5</v>
      </c>
      <c r="Q4128">
        <v>0</v>
      </c>
      <c r="R4128">
        <v>0</v>
      </c>
      <c r="S4128">
        <v>33</v>
      </c>
      <c r="T4128">
        <v>1</v>
      </c>
      <c r="V4128">
        <v>61</v>
      </c>
      <c r="W4128">
        <v>133</v>
      </c>
    </row>
    <row r="4129" spans="1:23" x14ac:dyDescent="0.25">
      <c r="A4129" t="s">
        <v>685</v>
      </c>
      <c r="C4129" t="s">
        <v>30</v>
      </c>
      <c r="E4129">
        <v>30</v>
      </c>
      <c r="F4129">
        <v>74.688569999999999</v>
      </c>
      <c r="G4129">
        <v>0.5</v>
      </c>
      <c r="H4129">
        <v>0.5</v>
      </c>
      <c r="I4129" t="s">
        <v>349</v>
      </c>
      <c r="J4129" t="s">
        <v>44</v>
      </c>
      <c r="K4129" t="s">
        <v>258</v>
      </c>
      <c r="L4129" t="s">
        <v>41</v>
      </c>
      <c r="M4129" t="s">
        <v>28</v>
      </c>
      <c r="N4129">
        <v>0</v>
      </c>
      <c r="O4129">
        <v>0.5</v>
      </c>
      <c r="P4129">
        <v>0.5</v>
      </c>
      <c r="Q4129">
        <v>0</v>
      </c>
      <c r="R4129">
        <v>0</v>
      </c>
      <c r="S4129">
        <v>33</v>
      </c>
      <c r="T4129">
        <v>1.5</v>
      </c>
      <c r="V4129">
        <v>60</v>
      </c>
      <c r="W4129">
        <v>131</v>
      </c>
    </row>
    <row r="4130" spans="1:23" x14ac:dyDescent="0.25">
      <c r="A4130" t="s">
        <v>685</v>
      </c>
      <c r="C4130" t="s">
        <v>30</v>
      </c>
      <c r="E4130">
        <v>30</v>
      </c>
      <c r="F4130">
        <v>74.688569999999999</v>
      </c>
      <c r="G4130">
        <v>0.5</v>
      </c>
      <c r="H4130">
        <v>0.5</v>
      </c>
      <c r="I4130" t="s">
        <v>27</v>
      </c>
      <c r="J4130" t="s">
        <v>28</v>
      </c>
      <c r="K4130" t="s">
        <v>28</v>
      </c>
      <c r="L4130" t="s">
        <v>28</v>
      </c>
      <c r="M4130" t="s">
        <v>28</v>
      </c>
      <c r="N4130">
        <v>0</v>
      </c>
      <c r="O4130">
        <v>0.5</v>
      </c>
      <c r="P4130">
        <v>0.5</v>
      </c>
      <c r="Q4130">
        <v>0.5</v>
      </c>
      <c r="R4130">
        <v>0</v>
      </c>
      <c r="S4130">
        <v>33</v>
      </c>
      <c r="T4130">
        <v>2</v>
      </c>
      <c r="V4130">
        <v>59</v>
      </c>
      <c r="W4130">
        <v>134</v>
      </c>
    </row>
    <row r="4131" spans="1:23" x14ac:dyDescent="0.25">
      <c r="A4131" t="s">
        <v>685</v>
      </c>
      <c r="C4131" t="s">
        <v>30</v>
      </c>
      <c r="E4131">
        <v>30</v>
      </c>
      <c r="F4131">
        <v>74.688569999999999</v>
      </c>
      <c r="G4131">
        <v>0.5</v>
      </c>
      <c r="H4131">
        <v>0.5</v>
      </c>
      <c r="I4131" t="s">
        <v>27</v>
      </c>
      <c r="J4131" t="s">
        <v>28</v>
      </c>
      <c r="K4131" t="s">
        <v>28</v>
      </c>
      <c r="L4131" t="s">
        <v>28</v>
      </c>
      <c r="M4131" t="s">
        <v>28</v>
      </c>
      <c r="N4131">
        <v>0.5</v>
      </c>
      <c r="O4131">
        <v>0.5</v>
      </c>
      <c r="P4131">
        <v>0.5</v>
      </c>
      <c r="Q4131">
        <v>0.5</v>
      </c>
      <c r="R4131">
        <v>0</v>
      </c>
      <c r="S4131">
        <v>33</v>
      </c>
      <c r="T4131">
        <v>2.5</v>
      </c>
      <c r="V4131">
        <v>60</v>
      </c>
      <c r="W4131">
        <v>132</v>
      </c>
    </row>
    <row r="4132" spans="1:23" x14ac:dyDescent="0.25">
      <c r="A4132" t="s">
        <v>685</v>
      </c>
      <c r="C4132" t="s">
        <v>30</v>
      </c>
      <c r="E4132">
        <v>30</v>
      </c>
      <c r="F4132">
        <v>74.688569999999999</v>
      </c>
      <c r="G4132">
        <v>0.5</v>
      </c>
      <c r="H4132">
        <v>0.5</v>
      </c>
      <c r="I4132" t="s">
        <v>27</v>
      </c>
      <c r="J4132" t="s">
        <v>42</v>
      </c>
      <c r="K4132" t="s">
        <v>28</v>
      </c>
      <c r="L4132" t="s">
        <v>28</v>
      </c>
      <c r="M4132" t="s">
        <v>28</v>
      </c>
      <c r="N4132">
        <v>0.5</v>
      </c>
      <c r="O4132">
        <v>0.5</v>
      </c>
      <c r="P4132">
        <v>0.5</v>
      </c>
      <c r="Q4132">
        <v>0.5</v>
      </c>
      <c r="R4132">
        <v>0</v>
      </c>
      <c r="S4132">
        <v>33</v>
      </c>
      <c r="T4132">
        <v>2.5</v>
      </c>
      <c r="V4132">
        <v>59</v>
      </c>
      <c r="W4132">
        <v>137</v>
      </c>
    </row>
    <row r="4133" spans="1:23" x14ac:dyDescent="0.25">
      <c r="A4133" t="s">
        <v>685</v>
      </c>
      <c r="C4133" t="s">
        <v>30</v>
      </c>
      <c r="E4133">
        <v>30</v>
      </c>
      <c r="F4133">
        <v>74.688569999999999</v>
      </c>
      <c r="G4133">
        <v>0.5</v>
      </c>
      <c r="H4133">
        <v>0</v>
      </c>
      <c r="I4133" t="s">
        <v>411</v>
      </c>
      <c r="J4133" t="s">
        <v>101</v>
      </c>
      <c r="K4133" t="s">
        <v>28</v>
      </c>
      <c r="L4133" t="s">
        <v>28</v>
      </c>
      <c r="M4133" t="s">
        <v>28</v>
      </c>
      <c r="N4133">
        <v>0.5</v>
      </c>
      <c r="O4133">
        <v>0.5</v>
      </c>
      <c r="P4133">
        <v>0.5</v>
      </c>
      <c r="Q4133">
        <v>0</v>
      </c>
      <c r="R4133">
        <v>0</v>
      </c>
      <c r="S4133">
        <v>33</v>
      </c>
      <c r="T4133">
        <v>1.5</v>
      </c>
      <c r="V4133">
        <v>59</v>
      </c>
      <c r="W4133">
        <v>137</v>
      </c>
    </row>
    <row r="4134" spans="1:23" x14ac:dyDescent="0.25">
      <c r="A4134" t="s">
        <v>685</v>
      </c>
      <c r="C4134" t="s">
        <v>30</v>
      </c>
      <c r="E4134">
        <v>29</v>
      </c>
      <c r="F4134">
        <v>74.688569999999999</v>
      </c>
      <c r="G4134">
        <v>0.5</v>
      </c>
      <c r="H4134">
        <v>0.5</v>
      </c>
      <c r="I4134" t="s">
        <v>27</v>
      </c>
      <c r="J4134" t="s">
        <v>28</v>
      </c>
      <c r="K4134" t="s">
        <v>28</v>
      </c>
      <c r="L4134" t="s">
        <v>28</v>
      </c>
      <c r="M4134" t="s">
        <v>28</v>
      </c>
      <c r="N4134">
        <v>0.5</v>
      </c>
      <c r="O4134">
        <v>0</v>
      </c>
      <c r="P4134">
        <v>0.5</v>
      </c>
      <c r="Q4134">
        <v>0</v>
      </c>
      <c r="R4134">
        <v>0</v>
      </c>
      <c r="S4134">
        <v>33</v>
      </c>
      <c r="T4134">
        <v>1.5</v>
      </c>
      <c r="V4134">
        <v>59</v>
      </c>
      <c r="W4134">
        <v>137</v>
      </c>
    </row>
    <row r="4135" spans="1:23" x14ac:dyDescent="0.25">
      <c r="A4135" t="s">
        <v>685</v>
      </c>
      <c r="C4135" t="s">
        <v>30</v>
      </c>
      <c r="E4135">
        <v>29</v>
      </c>
      <c r="F4135">
        <v>74.688569999999999</v>
      </c>
      <c r="G4135">
        <v>0.5</v>
      </c>
      <c r="H4135">
        <v>0</v>
      </c>
      <c r="I4135" t="s">
        <v>52</v>
      </c>
      <c r="J4135" t="s">
        <v>28</v>
      </c>
      <c r="K4135" t="s">
        <v>28</v>
      </c>
      <c r="L4135" t="s">
        <v>28</v>
      </c>
      <c r="M4135" t="s">
        <v>28</v>
      </c>
      <c r="N4135">
        <v>0</v>
      </c>
      <c r="O4135">
        <v>0</v>
      </c>
      <c r="P4135">
        <v>0.5</v>
      </c>
      <c r="Q4135">
        <v>0</v>
      </c>
      <c r="R4135">
        <v>0</v>
      </c>
      <c r="S4135">
        <v>33</v>
      </c>
      <c r="T4135">
        <v>0.5</v>
      </c>
      <c r="V4135">
        <v>57</v>
      </c>
      <c r="W4135">
        <v>124</v>
      </c>
    </row>
    <row r="4136" spans="1:23" x14ac:dyDescent="0.25">
      <c r="A4136" t="s">
        <v>49</v>
      </c>
      <c r="C4136" t="s">
        <v>26</v>
      </c>
      <c r="E4136">
        <v>29</v>
      </c>
      <c r="F4136">
        <v>58.954140000000002</v>
      </c>
      <c r="G4136">
        <v>0</v>
      </c>
      <c r="H4136">
        <v>0</v>
      </c>
      <c r="I4136" t="s">
        <v>34</v>
      </c>
      <c r="J4136" t="s">
        <v>28</v>
      </c>
      <c r="K4136" t="s">
        <v>28</v>
      </c>
      <c r="L4136" t="s">
        <v>28</v>
      </c>
      <c r="M4136" t="s">
        <v>28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23</v>
      </c>
      <c r="T4136">
        <v>0</v>
      </c>
      <c r="V4136">
        <v>61</v>
      </c>
      <c r="W4136">
        <v>138</v>
      </c>
    </row>
    <row r="4137" spans="1:23" x14ac:dyDescent="0.25">
      <c r="A4137" t="s">
        <v>49</v>
      </c>
      <c r="C4137" t="s">
        <v>26</v>
      </c>
      <c r="E4137">
        <v>29</v>
      </c>
      <c r="F4137">
        <v>58.954140000000002</v>
      </c>
      <c r="G4137">
        <v>0</v>
      </c>
      <c r="H4137">
        <v>0</v>
      </c>
      <c r="I4137" t="s">
        <v>34</v>
      </c>
      <c r="J4137" t="s">
        <v>28</v>
      </c>
      <c r="K4137" t="s">
        <v>28</v>
      </c>
      <c r="L4137" t="s">
        <v>28</v>
      </c>
      <c r="M4137" t="s">
        <v>28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23</v>
      </c>
      <c r="T4137">
        <v>0</v>
      </c>
      <c r="V4137">
        <v>61</v>
      </c>
      <c r="W4137">
        <v>139</v>
      </c>
    </row>
    <row r="4138" spans="1:23" x14ac:dyDescent="0.25">
      <c r="A4138" t="s">
        <v>49</v>
      </c>
      <c r="C4138" t="s">
        <v>26</v>
      </c>
      <c r="E4138">
        <v>30</v>
      </c>
      <c r="F4138">
        <v>58.954140000000002</v>
      </c>
      <c r="G4138">
        <v>0</v>
      </c>
      <c r="H4138">
        <v>0</v>
      </c>
      <c r="I4138" t="s">
        <v>34</v>
      </c>
      <c r="J4138" t="s">
        <v>28</v>
      </c>
      <c r="K4138" t="s">
        <v>28</v>
      </c>
      <c r="L4138" t="s">
        <v>28</v>
      </c>
      <c r="M4138" t="s">
        <v>28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23</v>
      </c>
      <c r="T4138">
        <v>0</v>
      </c>
      <c r="V4138">
        <v>61</v>
      </c>
      <c r="W4138">
        <v>141</v>
      </c>
    </row>
    <row r="4139" spans="1:23" x14ac:dyDescent="0.25">
      <c r="A4139" t="s">
        <v>49</v>
      </c>
      <c r="C4139" t="s">
        <v>26</v>
      </c>
      <c r="E4139">
        <v>30</v>
      </c>
      <c r="F4139">
        <v>58.954140000000002</v>
      </c>
      <c r="G4139">
        <v>0</v>
      </c>
      <c r="H4139">
        <v>0</v>
      </c>
      <c r="I4139" t="s">
        <v>34</v>
      </c>
      <c r="J4139" t="s">
        <v>28</v>
      </c>
      <c r="K4139" t="s">
        <v>28</v>
      </c>
      <c r="L4139" t="s">
        <v>28</v>
      </c>
      <c r="M4139" t="s">
        <v>28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23</v>
      </c>
      <c r="T4139">
        <v>0</v>
      </c>
      <c r="V4139">
        <v>61</v>
      </c>
      <c r="W4139">
        <v>137</v>
      </c>
    </row>
    <row r="4140" spans="1:23" x14ac:dyDescent="0.25">
      <c r="A4140" t="s">
        <v>49</v>
      </c>
      <c r="C4140" t="s">
        <v>26</v>
      </c>
      <c r="E4140">
        <v>30</v>
      </c>
      <c r="F4140">
        <v>58.954140000000002</v>
      </c>
      <c r="G4140">
        <v>0</v>
      </c>
      <c r="H4140">
        <v>0</v>
      </c>
      <c r="I4140" t="s">
        <v>34</v>
      </c>
      <c r="J4140" t="s">
        <v>28</v>
      </c>
      <c r="K4140" t="s">
        <v>28</v>
      </c>
      <c r="L4140" t="s">
        <v>28</v>
      </c>
      <c r="M4140" t="s">
        <v>28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23</v>
      </c>
      <c r="T4140">
        <v>0</v>
      </c>
      <c r="V4140">
        <v>61</v>
      </c>
      <c r="W4140">
        <v>137</v>
      </c>
    </row>
    <row r="4141" spans="1:23" x14ac:dyDescent="0.25">
      <c r="A4141" t="s">
        <v>49</v>
      </c>
      <c r="C4141" t="s">
        <v>26</v>
      </c>
      <c r="E4141">
        <v>28</v>
      </c>
      <c r="F4141">
        <v>58.954140000000002</v>
      </c>
      <c r="G4141">
        <v>0</v>
      </c>
      <c r="H4141">
        <v>0</v>
      </c>
      <c r="I4141" t="s">
        <v>34</v>
      </c>
      <c r="J4141" t="s">
        <v>28</v>
      </c>
      <c r="K4141" t="s">
        <v>28</v>
      </c>
      <c r="L4141" t="s">
        <v>28</v>
      </c>
      <c r="M4141" t="s">
        <v>28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23</v>
      </c>
      <c r="T4141">
        <v>0</v>
      </c>
      <c r="V4141">
        <v>61</v>
      </c>
      <c r="W4141">
        <v>139</v>
      </c>
    </row>
    <row r="4142" spans="1:23" x14ac:dyDescent="0.25">
      <c r="A4142" t="s">
        <v>49</v>
      </c>
      <c r="C4142" t="s">
        <v>26</v>
      </c>
      <c r="E4142">
        <v>29</v>
      </c>
      <c r="F4142">
        <v>58.954140000000002</v>
      </c>
      <c r="G4142">
        <v>0</v>
      </c>
      <c r="H4142">
        <v>0</v>
      </c>
      <c r="I4142" t="s">
        <v>34</v>
      </c>
      <c r="J4142" t="s">
        <v>28</v>
      </c>
      <c r="K4142" t="s">
        <v>28</v>
      </c>
      <c r="L4142" t="s">
        <v>28</v>
      </c>
      <c r="M4142" t="s">
        <v>28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23</v>
      </c>
      <c r="T4142">
        <v>0</v>
      </c>
      <c r="V4142">
        <v>61</v>
      </c>
      <c r="W4142">
        <v>145</v>
      </c>
    </row>
    <row r="4143" spans="1:23" x14ac:dyDescent="0.25">
      <c r="A4143" t="s">
        <v>582</v>
      </c>
      <c r="C4143" t="s">
        <v>26</v>
      </c>
      <c r="E4143">
        <v>29</v>
      </c>
      <c r="F4143">
        <v>69.984939999999995</v>
      </c>
      <c r="G4143">
        <v>0</v>
      </c>
      <c r="H4143">
        <v>0</v>
      </c>
      <c r="I4143" t="s">
        <v>34</v>
      </c>
      <c r="J4143" t="s">
        <v>28</v>
      </c>
      <c r="K4143" t="s">
        <v>28</v>
      </c>
      <c r="L4143" t="s">
        <v>28</v>
      </c>
      <c r="M4143" t="s">
        <v>28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44</v>
      </c>
      <c r="T4143">
        <v>0</v>
      </c>
      <c r="V4143">
        <v>64</v>
      </c>
      <c r="W4143">
        <v>140</v>
      </c>
    </row>
    <row r="4144" spans="1:23" x14ac:dyDescent="0.25">
      <c r="A4144" t="s">
        <v>582</v>
      </c>
      <c r="C4144" t="s">
        <v>26</v>
      </c>
      <c r="E4144">
        <v>29</v>
      </c>
      <c r="F4144">
        <v>69.984939999999995</v>
      </c>
      <c r="G4144">
        <v>0</v>
      </c>
      <c r="H4144">
        <v>0</v>
      </c>
      <c r="I4144" t="s">
        <v>34</v>
      </c>
      <c r="J4144" t="s">
        <v>28</v>
      </c>
      <c r="K4144" t="s">
        <v>28</v>
      </c>
      <c r="L4144" t="s">
        <v>28</v>
      </c>
      <c r="M4144" t="s">
        <v>28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44</v>
      </c>
      <c r="T4144">
        <v>0</v>
      </c>
      <c r="V4144">
        <v>64</v>
      </c>
      <c r="W4144">
        <v>150</v>
      </c>
    </row>
    <row r="4145" spans="1:23" x14ac:dyDescent="0.25">
      <c r="A4145" t="s">
        <v>582</v>
      </c>
      <c r="C4145" t="s">
        <v>26</v>
      </c>
      <c r="E4145">
        <v>29</v>
      </c>
      <c r="F4145">
        <v>69.984939999999995</v>
      </c>
      <c r="G4145">
        <v>0</v>
      </c>
      <c r="H4145">
        <v>0</v>
      </c>
      <c r="I4145" t="s">
        <v>34</v>
      </c>
      <c r="J4145" t="s">
        <v>28</v>
      </c>
      <c r="K4145" t="s">
        <v>28</v>
      </c>
      <c r="L4145" t="s">
        <v>28</v>
      </c>
      <c r="M4145" t="s">
        <v>28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44</v>
      </c>
      <c r="T4145">
        <v>0</v>
      </c>
      <c r="V4145">
        <v>63</v>
      </c>
      <c r="W4145">
        <v>152</v>
      </c>
    </row>
    <row r="4146" spans="1:23" x14ac:dyDescent="0.25">
      <c r="A4146" t="s">
        <v>582</v>
      </c>
      <c r="C4146" t="s">
        <v>26</v>
      </c>
      <c r="E4146">
        <v>29</v>
      </c>
      <c r="F4146">
        <v>69.984939999999995</v>
      </c>
      <c r="G4146">
        <v>0</v>
      </c>
      <c r="H4146">
        <v>0</v>
      </c>
      <c r="I4146" t="s">
        <v>34</v>
      </c>
      <c r="J4146" t="s">
        <v>28</v>
      </c>
      <c r="K4146" t="s">
        <v>28</v>
      </c>
      <c r="L4146" t="s">
        <v>28</v>
      </c>
      <c r="M4146" t="s">
        <v>28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44</v>
      </c>
      <c r="T4146">
        <v>0</v>
      </c>
      <c r="V4146">
        <v>64</v>
      </c>
      <c r="W4146">
        <v>153</v>
      </c>
    </row>
    <row r="4147" spans="1:23" x14ac:dyDescent="0.25">
      <c r="A4147" t="s">
        <v>582</v>
      </c>
      <c r="C4147" t="s">
        <v>26</v>
      </c>
      <c r="E4147">
        <v>30</v>
      </c>
      <c r="F4147">
        <v>69.984939999999995</v>
      </c>
      <c r="G4147">
        <v>0</v>
      </c>
      <c r="H4147">
        <v>0</v>
      </c>
      <c r="I4147" t="s">
        <v>34</v>
      </c>
      <c r="J4147" t="s">
        <v>28</v>
      </c>
      <c r="K4147" t="s">
        <v>28</v>
      </c>
      <c r="L4147" t="s">
        <v>28</v>
      </c>
      <c r="M4147" t="s">
        <v>28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44</v>
      </c>
      <c r="T4147">
        <v>0</v>
      </c>
      <c r="V4147">
        <v>64</v>
      </c>
      <c r="W4147">
        <v>149</v>
      </c>
    </row>
    <row r="4148" spans="1:23" x14ac:dyDescent="0.25">
      <c r="A4148" t="s">
        <v>582</v>
      </c>
      <c r="C4148" t="s">
        <v>26</v>
      </c>
      <c r="E4148">
        <v>30</v>
      </c>
      <c r="F4148">
        <v>69.984939999999995</v>
      </c>
      <c r="G4148">
        <v>0</v>
      </c>
      <c r="H4148">
        <v>0</v>
      </c>
      <c r="I4148" t="s">
        <v>34</v>
      </c>
      <c r="J4148" t="s">
        <v>28</v>
      </c>
      <c r="K4148" t="s">
        <v>28</v>
      </c>
      <c r="L4148" t="s">
        <v>28</v>
      </c>
      <c r="M4148" t="s">
        <v>28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44</v>
      </c>
      <c r="T4148">
        <v>0</v>
      </c>
      <c r="V4148">
        <v>65</v>
      </c>
      <c r="W4148">
        <v>142</v>
      </c>
    </row>
    <row r="4149" spans="1:23" x14ac:dyDescent="0.25">
      <c r="A4149" t="s">
        <v>582</v>
      </c>
      <c r="C4149" t="s">
        <v>26</v>
      </c>
      <c r="E4149">
        <v>30</v>
      </c>
      <c r="F4149">
        <v>69.984939999999995</v>
      </c>
      <c r="G4149">
        <v>0</v>
      </c>
      <c r="H4149">
        <v>0</v>
      </c>
      <c r="I4149" t="s">
        <v>34</v>
      </c>
      <c r="J4149" t="s">
        <v>28</v>
      </c>
      <c r="K4149" t="s">
        <v>28</v>
      </c>
      <c r="L4149" t="s">
        <v>28</v>
      </c>
      <c r="M4149" t="s">
        <v>28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44</v>
      </c>
      <c r="T4149">
        <v>0</v>
      </c>
      <c r="V4149">
        <v>64</v>
      </c>
      <c r="W4149">
        <v>152</v>
      </c>
    </row>
    <row r="4150" spans="1:23" x14ac:dyDescent="0.25">
      <c r="A4150" t="s">
        <v>645</v>
      </c>
      <c r="C4150" t="s">
        <v>30</v>
      </c>
      <c r="E4150">
        <v>30</v>
      </c>
      <c r="F4150">
        <v>59.832993000000002</v>
      </c>
      <c r="G4150">
        <v>0</v>
      </c>
      <c r="H4150">
        <v>0</v>
      </c>
      <c r="I4150" t="s">
        <v>34</v>
      </c>
      <c r="J4150" t="s">
        <v>28</v>
      </c>
      <c r="K4150" t="s">
        <v>28</v>
      </c>
      <c r="L4150" t="s">
        <v>28</v>
      </c>
      <c r="M4150" t="s">
        <v>28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23</v>
      </c>
      <c r="T4150">
        <v>0</v>
      </c>
      <c r="W4150">
        <v>213</v>
      </c>
    </row>
    <row r="4151" spans="1:23" x14ac:dyDescent="0.25">
      <c r="A4151" t="s">
        <v>645</v>
      </c>
      <c r="C4151" t="s">
        <v>30</v>
      </c>
      <c r="E4151">
        <v>30</v>
      </c>
      <c r="F4151">
        <v>59.832993000000002</v>
      </c>
      <c r="G4151">
        <v>0</v>
      </c>
      <c r="H4151">
        <v>0</v>
      </c>
      <c r="I4151" t="s">
        <v>34</v>
      </c>
      <c r="J4151" t="s">
        <v>28</v>
      </c>
      <c r="K4151" t="s">
        <v>28</v>
      </c>
      <c r="L4151" t="s">
        <v>28</v>
      </c>
      <c r="M4151" t="s">
        <v>28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23</v>
      </c>
      <c r="T4151">
        <v>0</v>
      </c>
      <c r="W4151">
        <v>207</v>
      </c>
    </row>
    <row r="4152" spans="1:23" x14ac:dyDescent="0.25">
      <c r="A4152" t="s">
        <v>645</v>
      </c>
      <c r="C4152" t="s">
        <v>30</v>
      </c>
      <c r="E4152">
        <v>30</v>
      </c>
      <c r="F4152">
        <v>59.832993000000002</v>
      </c>
      <c r="G4152">
        <v>0</v>
      </c>
      <c r="H4152">
        <v>0</v>
      </c>
      <c r="I4152" t="s">
        <v>34</v>
      </c>
      <c r="J4152" t="s">
        <v>28</v>
      </c>
      <c r="K4152" t="s">
        <v>28</v>
      </c>
      <c r="L4152" t="s">
        <v>28</v>
      </c>
      <c r="M4152" t="s">
        <v>28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23</v>
      </c>
      <c r="T4152">
        <v>0</v>
      </c>
      <c r="W4152">
        <v>210</v>
      </c>
    </row>
    <row r="4153" spans="1:23" x14ac:dyDescent="0.25">
      <c r="A4153" t="s">
        <v>645</v>
      </c>
      <c r="C4153" t="s">
        <v>30</v>
      </c>
      <c r="E4153">
        <v>30</v>
      </c>
      <c r="F4153">
        <v>59.832993000000002</v>
      </c>
      <c r="G4153">
        <v>0</v>
      </c>
      <c r="H4153">
        <v>0</v>
      </c>
      <c r="I4153" t="s">
        <v>34</v>
      </c>
      <c r="J4153" t="s">
        <v>28</v>
      </c>
      <c r="K4153" t="s">
        <v>28</v>
      </c>
      <c r="L4153" t="s">
        <v>28</v>
      </c>
      <c r="M4153" t="s">
        <v>28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23</v>
      </c>
      <c r="T4153">
        <v>0</v>
      </c>
      <c r="W4153">
        <v>203</v>
      </c>
    </row>
    <row r="4154" spans="1:23" x14ac:dyDescent="0.25">
      <c r="A4154" t="s">
        <v>645</v>
      </c>
      <c r="C4154" t="s">
        <v>30</v>
      </c>
      <c r="E4154">
        <v>29</v>
      </c>
      <c r="F4154">
        <v>59.832993000000002</v>
      </c>
      <c r="G4154">
        <v>0</v>
      </c>
      <c r="H4154">
        <v>0</v>
      </c>
      <c r="I4154" t="s">
        <v>34</v>
      </c>
      <c r="J4154" t="s">
        <v>28</v>
      </c>
      <c r="K4154" t="s">
        <v>28</v>
      </c>
      <c r="L4154" t="s">
        <v>28</v>
      </c>
      <c r="M4154" t="s">
        <v>28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23</v>
      </c>
      <c r="T4154">
        <v>0</v>
      </c>
      <c r="V4154">
        <v>71</v>
      </c>
      <c r="W4154">
        <v>211</v>
      </c>
    </row>
    <row r="4155" spans="1:23" x14ac:dyDescent="0.25">
      <c r="A4155" t="s">
        <v>645</v>
      </c>
      <c r="C4155" t="s">
        <v>30</v>
      </c>
      <c r="E4155">
        <v>30</v>
      </c>
      <c r="F4155">
        <v>59.832993000000002</v>
      </c>
      <c r="G4155">
        <v>0</v>
      </c>
      <c r="H4155">
        <v>0</v>
      </c>
      <c r="I4155" t="s">
        <v>34</v>
      </c>
      <c r="J4155" t="s">
        <v>28</v>
      </c>
      <c r="K4155" t="s">
        <v>28</v>
      </c>
      <c r="L4155" t="s">
        <v>28</v>
      </c>
      <c r="M4155" t="s">
        <v>28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23</v>
      </c>
      <c r="T4155">
        <v>0</v>
      </c>
      <c r="V4155">
        <v>70</v>
      </c>
      <c r="W4155">
        <v>204</v>
      </c>
    </row>
    <row r="4156" spans="1:23" x14ac:dyDescent="0.25">
      <c r="A4156" t="s">
        <v>645</v>
      </c>
      <c r="C4156" t="s">
        <v>30</v>
      </c>
      <c r="E4156">
        <v>30</v>
      </c>
      <c r="F4156">
        <v>59.832993000000002</v>
      </c>
      <c r="G4156">
        <v>0</v>
      </c>
      <c r="H4156">
        <v>0</v>
      </c>
      <c r="I4156" t="s">
        <v>34</v>
      </c>
      <c r="J4156" t="s">
        <v>28</v>
      </c>
      <c r="K4156" t="s">
        <v>28</v>
      </c>
      <c r="L4156" t="s">
        <v>28</v>
      </c>
      <c r="M4156" t="s">
        <v>28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23</v>
      </c>
      <c r="T4156">
        <v>0</v>
      </c>
      <c r="V4156">
        <v>70</v>
      </c>
      <c r="W4156">
        <v>212</v>
      </c>
    </row>
    <row r="4157" spans="1:23" x14ac:dyDescent="0.25">
      <c r="A4157" t="s">
        <v>645</v>
      </c>
      <c r="C4157" t="s">
        <v>30</v>
      </c>
      <c r="E4157">
        <v>30</v>
      </c>
      <c r="F4157">
        <v>59.832993000000002</v>
      </c>
      <c r="G4157">
        <v>0</v>
      </c>
      <c r="H4157">
        <v>0</v>
      </c>
      <c r="I4157" t="s">
        <v>34</v>
      </c>
      <c r="J4157" t="s">
        <v>28</v>
      </c>
      <c r="K4157" t="s">
        <v>28</v>
      </c>
      <c r="L4157" t="s">
        <v>28</v>
      </c>
      <c r="M4157" t="s">
        <v>28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23</v>
      </c>
      <c r="T4157">
        <v>0</v>
      </c>
      <c r="V4157">
        <v>70</v>
      </c>
      <c r="W4157">
        <v>213</v>
      </c>
    </row>
    <row r="4158" spans="1:23" x14ac:dyDescent="0.25">
      <c r="A4158" t="s">
        <v>645</v>
      </c>
      <c r="C4158" t="s">
        <v>30</v>
      </c>
      <c r="E4158">
        <v>30</v>
      </c>
      <c r="F4158">
        <v>59.832993000000002</v>
      </c>
      <c r="G4158">
        <v>0</v>
      </c>
      <c r="H4158">
        <v>0</v>
      </c>
      <c r="I4158" t="s">
        <v>34</v>
      </c>
      <c r="J4158" t="s">
        <v>35</v>
      </c>
      <c r="K4158" t="s">
        <v>28</v>
      </c>
      <c r="L4158" t="s">
        <v>28</v>
      </c>
      <c r="M4158" t="s">
        <v>28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23</v>
      </c>
      <c r="T4158">
        <v>0</v>
      </c>
      <c r="V4158">
        <v>71</v>
      </c>
      <c r="W4158">
        <v>211</v>
      </c>
    </row>
    <row r="4159" spans="1:23" x14ac:dyDescent="0.25">
      <c r="A4159" t="s">
        <v>645</v>
      </c>
      <c r="C4159" t="s">
        <v>30</v>
      </c>
      <c r="E4159">
        <v>30</v>
      </c>
      <c r="F4159">
        <v>59.832993000000002</v>
      </c>
      <c r="G4159">
        <v>0</v>
      </c>
      <c r="H4159">
        <v>0</v>
      </c>
      <c r="I4159" t="s">
        <v>34</v>
      </c>
      <c r="J4159" t="s">
        <v>28</v>
      </c>
      <c r="K4159" t="s">
        <v>28</v>
      </c>
      <c r="L4159" t="s">
        <v>28</v>
      </c>
      <c r="M4159" t="s">
        <v>28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23</v>
      </c>
      <c r="T4159">
        <v>0</v>
      </c>
      <c r="V4159">
        <v>69</v>
      </c>
      <c r="W4159">
        <v>208</v>
      </c>
    </row>
    <row r="4160" spans="1:23" x14ac:dyDescent="0.25">
      <c r="A4160" t="s">
        <v>645</v>
      </c>
      <c r="C4160" t="s">
        <v>30</v>
      </c>
      <c r="E4160">
        <v>29</v>
      </c>
      <c r="F4160">
        <v>59.832993000000002</v>
      </c>
      <c r="G4160">
        <v>0</v>
      </c>
      <c r="H4160">
        <v>0</v>
      </c>
      <c r="I4160" t="s">
        <v>34</v>
      </c>
      <c r="J4160" t="s">
        <v>28</v>
      </c>
      <c r="K4160" t="s">
        <v>28</v>
      </c>
      <c r="L4160" t="s">
        <v>28</v>
      </c>
      <c r="M4160" t="s">
        <v>28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23</v>
      </c>
      <c r="T4160">
        <v>0</v>
      </c>
      <c r="V4160">
        <v>70</v>
      </c>
      <c r="W4160">
        <v>211</v>
      </c>
    </row>
    <row r="4161" spans="1:23" x14ac:dyDescent="0.25">
      <c r="A4161" t="s">
        <v>645</v>
      </c>
      <c r="C4161" t="s">
        <v>30</v>
      </c>
      <c r="E4161">
        <v>28</v>
      </c>
      <c r="F4161">
        <v>59.832993000000002</v>
      </c>
      <c r="G4161">
        <v>0</v>
      </c>
      <c r="H4161">
        <v>0</v>
      </c>
      <c r="I4161" t="s">
        <v>34</v>
      </c>
      <c r="J4161" t="s">
        <v>41</v>
      </c>
      <c r="K4161" t="s">
        <v>28</v>
      </c>
      <c r="L4161" t="s">
        <v>28</v>
      </c>
      <c r="M4161" t="s">
        <v>28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23</v>
      </c>
      <c r="T4161">
        <v>0</v>
      </c>
      <c r="V4161">
        <v>70</v>
      </c>
      <c r="W4161">
        <v>203</v>
      </c>
    </row>
    <row r="4162" spans="1:23" x14ac:dyDescent="0.25">
      <c r="A4162" t="s">
        <v>645</v>
      </c>
      <c r="C4162" t="s">
        <v>30</v>
      </c>
      <c r="E4162">
        <v>30</v>
      </c>
      <c r="F4162">
        <v>59.832993000000002</v>
      </c>
      <c r="G4162">
        <v>0</v>
      </c>
      <c r="H4162">
        <v>0</v>
      </c>
      <c r="I4162" t="s">
        <v>34</v>
      </c>
      <c r="J4162" t="s">
        <v>41</v>
      </c>
      <c r="K4162" t="s">
        <v>28</v>
      </c>
      <c r="L4162" t="s">
        <v>28</v>
      </c>
      <c r="M4162" t="s">
        <v>28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23</v>
      </c>
      <c r="T4162">
        <v>0</v>
      </c>
      <c r="V4162">
        <v>71</v>
      </c>
      <c r="W4162">
        <v>209</v>
      </c>
    </row>
    <row r="4163" spans="1:23" x14ac:dyDescent="0.25">
      <c r="A4163" t="s">
        <v>645</v>
      </c>
      <c r="C4163" t="s">
        <v>30</v>
      </c>
      <c r="E4163">
        <v>29</v>
      </c>
      <c r="F4163">
        <v>59.832993000000002</v>
      </c>
      <c r="G4163">
        <v>0</v>
      </c>
      <c r="H4163">
        <v>0</v>
      </c>
      <c r="I4163" t="s">
        <v>34</v>
      </c>
      <c r="J4163" t="s">
        <v>28</v>
      </c>
      <c r="K4163" t="s">
        <v>28</v>
      </c>
      <c r="L4163" t="s">
        <v>28</v>
      </c>
      <c r="M4163" t="s">
        <v>28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23</v>
      </c>
      <c r="T4163">
        <v>0</v>
      </c>
      <c r="V4163">
        <v>69</v>
      </c>
      <c r="W4163">
        <v>208</v>
      </c>
    </row>
    <row r="4164" spans="1:23" x14ac:dyDescent="0.25">
      <c r="A4164" t="s">
        <v>645</v>
      </c>
      <c r="C4164" t="s">
        <v>30</v>
      </c>
      <c r="E4164">
        <v>28</v>
      </c>
      <c r="F4164">
        <v>59.832993000000002</v>
      </c>
      <c r="G4164">
        <v>0</v>
      </c>
      <c r="H4164">
        <v>0</v>
      </c>
      <c r="I4164" t="s">
        <v>34</v>
      </c>
      <c r="J4164" t="s">
        <v>41</v>
      </c>
      <c r="K4164" t="s">
        <v>28</v>
      </c>
      <c r="L4164" t="s">
        <v>28</v>
      </c>
      <c r="M4164" t="s">
        <v>28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23</v>
      </c>
      <c r="T4164">
        <v>0</v>
      </c>
      <c r="V4164">
        <v>69</v>
      </c>
      <c r="W4164">
        <v>213</v>
      </c>
    </row>
    <row r="4165" spans="1:23" x14ac:dyDescent="0.25">
      <c r="A4165" t="s">
        <v>645</v>
      </c>
      <c r="C4165" t="s">
        <v>30</v>
      </c>
      <c r="E4165">
        <v>30</v>
      </c>
      <c r="F4165">
        <v>59.832993000000002</v>
      </c>
      <c r="G4165">
        <v>0</v>
      </c>
      <c r="H4165">
        <v>0</v>
      </c>
      <c r="I4165" t="s">
        <v>34</v>
      </c>
      <c r="J4165" t="s">
        <v>41</v>
      </c>
      <c r="K4165" t="s">
        <v>28</v>
      </c>
      <c r="L4165" t="s">
        <v>28</v>
      </c>
      <c r="M4165" t="s">
        <v>28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23</v>
      </c>
      <c r="T4165">
        <v>0</v>
      </c>
      <c r="V4165">
        <v>70</v>
      </c>
      <c r="W4165">
        <v>213</v>
      </c>
    </row>
    <row r="4166" spans="1:23" x14ac:dyDescent="0.25">
      <c r="A4166" t="s">
        <v>1157</v>
      </c>
      <c r="C4166" t="s">
        <v>26</v>
      </c>
      <c r="E4166">
        <v>25</v>
      </c>
      <c r="F4166">
        <v>80.624229999999997</v>
      </c>
      <c r="G4166">
        <v>0.5</v>
      </c>
      <c r="H4166">
        <v>0</v>
      </c>
      <c r="I4166" t="s">
        <v>27</v>
      </c>
      <c r="J4166" t="s">
        <v>28</v>
      </c>
      <c r="K4166" t="s">
        <v>28</v>
      </c>
      <c r="L4166" t="s">
        <v>28</v>
      </c>
      <c r="M4166" t="s">
        <v>28</v>
      </c>
      <c r="N4166">
        <v>0</v>
      </c>
      <c r="O4166">
        <v>0.5</v>
      </c>
      <c r="P4166">
        <v>0.5</v>
      </c>
      <c r="Q4166">
        <v>0.5</v>
      </c>
      <c r="R4166">
        <v>0</v>
      </c>
      <c r="S4166">
        <v>34</v>
      </c>
      <c r="T4166">
        <v>1.5</v>
      </c>
      <c r="V4166">
        <v>63</v>
      </c>
      <c r="W4166">
        <v>107</v>
      </c>
    </row>
    <row r="4167" spans="1:23" x14ac:dyDescent="0.25">
      <c r="A4167" t="s">
        <v>1197</v>
      </c>
      <c r="C4167" t="s">
        <v>30</v>
      </c>
      <c r="E4167">
        <v>22</v>
      </c>
      <c r="F4167">
        <v>77.541409999999999</v>
      </c>
      <c r="G4167">
        <v>0.5</v>
      </c>
      <c r="H4167">
        <v>0.5</v>
      </c>
      <c r="I4167" t="s">
        <v>27</v>
      </c>
      <c r="J4167" t="s">
        <v>28</v>
      </c>
      <c r="K4167" t="s">
        <v>28</v>
      </c>
      <c r="L4167" t="s">
        <v>28</v>
      </c>
      <c r="M4167" t="s">
        <v>28</v>
      </c>
      <c r="N4167">
        <v>0.5</v>
      </c>
      <c r="O4167">
        <v>1</v>
      </c>
      <c r="P4167">
        <v>1</v>
      </c>
      <c r="Q4167">
        <v>1</v>
      </c>
      <c r="R4167">
        <v>0</v>
      </c>
      <c r="S4167">
        <v>34</v>
      </c>
      <c r="T4167">
        <v>4</v>
      </c>
      <c r="V4167">
        <v>72</v>
      </c>
      <c r="W4167">
        <v>224</v>
      </c>
    </row>
    <row r="4168" spans="1:23" x14ac:dyDescent="0.25">
      <c r="A4168" t="s">
        <v>1197</v>
      </c>
      <c r="C4168" t="s">
        <v>30</v>
      </c>
      <c r="E4168">
        <v>14</v>
      </c>
      <c r="F4168">
        <v>77.541409999999999</v>
      </c>
      <c r="G4168">
        <v>1</v>
      </c>
      <c r="H4168">
        <v>1</v>
      </c>
      <c r="I4168" t="s">
        <v>27</v>
      </c>
      <c r="J4168" t="s">
        <v>28</v>
      </c>
      <c r="K4168" t="s">
        <v>28</v>
      </c>
      <c r="L4168" t="s">
        <v>28</v>
      </c>
      <c r="M4168" t="s">
        <v>28</v>
      </c>
      <c r="N4168">
        <v>2</v>
      </c>
      <c r="O4168">
        <v>1</v>
      </c>
      <c r="P4168">
        <v>1</v>
      </c>
      <c r="Q4168">
        <v>1</v>
      </c>
      <c r="R4168">
        <v>1</v>
      </c>
      <c r="S4168">
        <v>34</v>
      </c>
      <c r="T4168">
        <v>7</v>
      </c>
      <c r="V4168">
        <v>72</v>
      </c>
      <c r="W4168">
        <v>255</v>
      </c>
    </row>
    <row r="4169" spans="1:23" x14ac:dyDescent="0.25">
      <c r="A4169" t="s">
        <v>888</v>
      </c>
      <c r="C4169" t="s">
        <v>30</v>
      </c>
      <c r="E4169">
        <v>30</v>
      </c>
      <c r="F4169">
        <v>56.290210000000002</v>
      </c>
      <c r="G4169">
        <v>0</v>
      </c>
      <c r="H4169">
        <v>0</v>
      </c>
      <c r="I4169" t="s">
        <v>34</v>
      </c>
      <c r="J4169" t="s">
        <v>28</v>
      </c>
      <c r="K4169" t="s">
        <v>28</v>
      </c>
      <c r="L4169" t="s">
        <v>28</v>
      </c>
      <c r="M4169" t="s">
        <v>28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34</v>
      </c>
      <c r="T4169">
        <v>0</v>
      </c>
      <c r="V4169">
        <v>79</v>
      </c>
      <c r="W4169">
        <v>268</v>
      </c>
    </row>
    <row r="4170" spans="1:23" x14ac:dyDescent="0.25">
      <c r="A4170" t="s">
        <v>888</v>
      </c>
      <c r="C4170" t="s">
        <v>30</v>
      </c>
      <c r="E4170">
        <v>28</v>
      </c>
      <c r="F4170">
        <v>56.290210000000002</v>
      </c>
      <c r="G4170">
        <v>0</v>
      </c>
      <c r="H4170">
        <v>0</v>
      </c>
      <c r="I4170" t="s">
        <v>34</v>
      </c>
      <c r="J4170" t="s">
        <v>42</v>
      </c>
      <c r="K4170" t="s">
        <v>28</v>
      </c>
      <c r="L4170" t="s">
        <v>28</v>
      </c>
      <c r="M4170" t="s">
        <v>28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34</v>
      </c>
      <c r="T4170">
        <v>0</v>
      </c>
      <c r="V4170">
        <v>79</v>
      </c>
      <c r="W4170">
        <v>253</v>
      </c>
    </row>
    <row r="4171" spans="1:23" x14ac:dyDescent="0.25">
      <c r="A4171" t="s">
        <v>888</v>
      </c>
      <c r="C4171" t="s">
        <v>30</v>
      </c>
      <c r="E4171">
        <v>29</v>
      </c>
      <c r="F4171">
        <v>56.290210000000002</v>
      </c>
      <c r="G4171">
        <v>0</v>
      </c>
      <c r="H4171">
        <v>0</v>
      </c>
      <c r="I4171" t="s">
        <v>34</v>
      </c>
      <c r="J4171" t="s">
        <v>28</v>
      </c>
      <c r="K4171" t="s">
        <v>28</v>
      </c>
      <c r="L4171" t="s">
        <v>28</v>
      </c>
      <c r="M4171" t="s">
        <v>28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34</v>
      </c>
      <c r="T4171">
        <v>0</v>
      </c>
    </row>
    <row r="4172" spans="1:23" x14ac:dyDescent="0.25">
      <c r="A4172" t="s">
        <v>888</v>
      </c>
      <c r="C4172" t="s">
        <v>30</v>
      </c>
      <c r="E4172">
        <v>27</v>
      </c>
      <c r="F4172">
        <v>56.290210000000002</v>
      </c>
      <c r="G4172">
        <v>0</v>
      </c>
      <c r="H4172">
        <v>0</v>
      </c>
      <c r="I4172" t="s">
        <v>34</v>
      </c>
      <c r="J4172" t="s">
        <v>28</v>
      </c>
      <c r="K4172" t="s">
        <v>28</v>
      </c>
      <c r="L4172" t="s">
        <v>28</v>
      </c>
      <c r="M4172" t="s">
        <v>28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34</v>
      </c>
      <c r="T4172">
        <v>0</v>
      </c>
      <c r="V4172">
        <v>79</v>
      </c>
      <c r="W4172">
        <v>248</v>
      </c>
    </row>
    <row r="4173" spans="1:23" x14ac:dyDescent="0.25">
      <c r="A4173" t="s">
        <v>888</v>
      </c>
      <c r="C4173" t="s">
        <v>30</v>
      </c>
      <c r="E4173">
        <v>29</v>
      </c>
      <c r="F4173">
        <v>56.290210000000002</v>
      </c>
      <c r="G4173">
        <v>0</v>
      </c>
      <c r="H4173">
        <v>0</v>
      </c>
      <c r="I4173" t="s">
        <v>34</v>
      </c>
      <c r="J4173" t="s">
        <v>28</v>
      </c>
      <c r="K4173" t="s">
        <v>28</v>
      </c>
      <c r="L4173" t="s">
        <v>28</v>
      </c>
      <c r="M4173" t="s">
        <v>28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34</v>
      </c>
      <c r="T4173">
        <v>0</v>
      </c>
    </row>
    <row r="4174" spans="1:23" x14ac:dyDescent="0.25">
      <c r="A4174" t="s">
        <v>901</v>
      </c>
      <c r="C4174" t="s">
        <v>26</v>
      </c>
      <c r="E4174">
        <v>30</v>
      </c>
      <c r="F4174">
        <v>72.287475999999998</v>
      </c>
      <c r="G4174">
        <v>0</v>
      </c>
      <c r="H4174">
        <v>0</v>
      </c>
      <c r="I4174" t="s">
        <v>34</v>
      </c>
      <c r="J4174" t="s">
        <v>28</v>
      </c>
      <c r="K4174" t="s">
        <v>28</v>
      </c>
      <c r="L4174" t="s">
        <v>28</v>
      </c>
      <c r="M4174" t="s">
        <v>28</v>
      </c>
      <c r="N4174">
        <v>0</v>
      </c>
      <c r="O4174">
        <v>0.5</v>
      </c>
      <c r="P4174">
        <v>0</v>
      </c>
      <c r="Q4174">
        <v>0</v>
      </c>
      <c r="R4174">
        <v>0</v>
      </c>
      <c r="S4174">
        <v>33</v>
      </c>
      <c r="T4174">
        <v>0.5</v>
      </c>
      <c r="V4174">
        <v>65</v>
      </c>
      <c r="W4174">
        <v>128</v>
      </c>
    </row>
    <row r="4175" spans="1:23" x14ac:dyDescent="0.25">
      <c r="A4175" t="s">
        <v>901</v>
      </c>
      <c r="C4175" t="s">
        <v>26</v>
      </c>
      <c r="E4175">
        <v>29</v>
      </c>
      <c r="F4175">
        <v>72.287475999999998</v>
      </c>
      <c r="G4175">
        <v>0</v>
      </c>
      <c r="H4175">
        <v>0</v>
      </c>
      <c r="I4175" t="s">
        <v>34</v>
      </c>
      <c r="J4175" t="s">
        <v>42</v>
      </c>
      <c r="K4175" t="s">
        <v>28</v>
      </c>
      <c r="L4175" t="s">
        <v>28</v>
      </c>
      <c r="M4175" t="s">
        <v>28</v>
      </c>
      <c r="N4175">
        <v>0</v>
      </c>
      <c r="O4175">
        <v>0.5</v>
      </c>
      <c r="P4175">
        <v>0</v>
      </c>
      <c r="Q4175">
        <v>0</v>
      </c>
      <c r="R4175">
        <v>0</v>
      </c>
      <c r="S4175">
        <v>33</v>
      </c>
      <c r="T4175">
        <v>0.5</v>
      </c>
      <c r="V4175">
        <v>65</v>
      </c>
      <c r="W4175">
        <v>130</v>
      </c>
    </row>
    <row r="4176" spans="1:23" x14ac:dyDescent="0.25">
      <c r="A4176" t="s">
        <v>901</v>
      </c>
      <c r="C4176" t="s">
        <v>26</v>
      </c>
      <c r="E4176">
        <v>30</v>
      </c>
      <c r="F4176">
        <v>72.287475999999998</v>
      </c>
      <c r="G4176">
        <v>0.5</v>
      </c>
      <c r="H4176">
        <v>0</v>
      </c>
      <c r="I4176" t="s">
        <v>27</v>
      </c>
      <c r="J4176" t="s">
        <v>28</v>
      </c>
      <c r="K4176" t="s">
        <v>28</v>
      </c>
      <c r="L4176" t="s">
        <v>28</v>
      </c>
      <c r="M4176" t="s">
        <v>28</v>
      </c>
      <c r="N4176">
        <v>0</v>
      </c>
      <c r="O4176">
        <v>0.5</v>
      </c>
      <c r="P4176">
        <v>0.5</v>
      </c>
      <c r="Q4176">
        <v>0</v>
      </c>
      <c r="R4176">
        <v>0</v>
      </c>
      <c r="S4176">
        <v>33</v>
      </c>
      <c r="T4176">
        <v>0.5</v>
      </c>
      <c r="V4176">
        <v>65</v>
      </c>
      <c r="W4176">
        <v>135</v>
      </c>
    </row>
    <row r="4177" spans="1:23" x14ac:dyDescent="0.25">
      <c r="A4177" t="s">
        <v>901</v>
      </c>
      <c r="C4177" t="s">
        <v>26</v>
      </c>
      <c r="E4177">
        <v>30</v>
      </c>
      <c r="F4177">
        <v>72.287475999999998</v>
      </c>
      <c r="G4177">
        <v>0</v>
      </c>
      <c r="H4177">
        <v>0</v>
      </c>
      <c r="I4177" t="s">
        <v>34</v>
      </c>
      <c r="J4177" t="s">
        <v>28</v>
      </c>
      <c r="K4177" t="s">
        <v>28</v>
      </c>
      <c r="L4177" t="s">
        <v>28</v>
      </c>
      <c r="M4177" t="s">
        <v>28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33</v>
      </c>
      <c r="T4177">
        <v>0</v>
      </c>
      <c r="V4177">
        <v>66</v>
      </c>
      <c r="W4177">
        <v>128</v>
      </c>
    </row>
    <row r="4178" spans="1:23" x14ac:dyDescent="0.25">
      <c r="A4178" t="s">
        <v>901</v>
      </c>
      <c r="C4178" t="s">
        <v>26</v>
      </c>
      <c r="E4178">
        <v>30</v>
      </c>
      <c r="F4178">
        <v>72.287475999999998</v>
      </c>
      <c r="G4178">
        <v>0</v>
      </c>
      <c r="H4178">
        <v>0</v>
      </c>
      <c r="I4178" t="s">
        <v>34</v>
      </c>
      <c r="J4178" t="s">
        <v>28</v>
      </c>
      <c r="K4178" t="s">
        <v>28</v>
      </c>
      <c r="L4178" t="s">
        <v>28</v>
      </c>
      <c r="M4178" t="s">
        <v>28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33</v>
      </c>
      <c r="T4178">
        <v>0</v>
      </c>
      <c r="V4178">
        <v>64</v>
      </c>
      <c r="W4178">
        <v>127</v>
      </c>
    </row>
    <row r="4179" spans="1:23" x14ac:dyDescent="0.25">
      <c r="A4179" t="s">
        <v>643</v>
      </c>
      <c r="C4179" t="s">
        <v>30</v>
      </c>
      <c r="E4179">
        <v>30</v>
      </c>
      <c r="F4179">
        <v>62.872005000000001</v>
      </c>
      <c r="G4179">
        <v>0</v>
      </c>
      <c r="H4179">
        <v>0</v>
      </c>
      <c r="I4179" t="s">
        <v>34</v>
      </c>
      <c r="J4179" t="s">
        <v>28</v>
      </c>
      <c r="K4179" t="s">
        <v>28</v>
      </c>
      <c r="L4179" t="s">
        <v>28</v>
      </c>
      <c r="M4179" t="s">
        <v>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34</v>
      </c>
      <c r="T4179">
        <v>0</v>
      </c>
      <c r="V4179">
        <v>70</v>
      </c>
      <c r="W4179">
        <v>237</v>
      </c>
    </row>
    <row r="4180" spans="1:23" x14ac:dyDescent="0.25">
      <c r="A4180" t="s">
        <v>643</v>
      </c>
      <c r="C4180" t="s">
        <v>30</v>
      </c>
      <c r="E4180">
        <v>30</v>
      </c>
      <c r="F4180">
        <v>62.872005000000001</v>
      </c>
      <c r="G4180">
        <v>0</v>
      </c>
      <c r="H4180">
        <v>0</v>
      </c>
      <c r="I4180" t="s">
        <v>34</v>
      </c>
      <c r="J4180" t="s">
        <v>28</v>
      </c>
      <c r="K4180" t="s">
        <v>28</v>
      </c>
      <c r="L4180" t="s">
        <v>28</v>
      </c>
      <c r="M4180" t="s">
        <v>28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34</v>
      </c>
      <c r="T4180">
        <v>0</v>
      </c>
      <c r="V4180">
        <v>65</v>
      </c>
      <c r="W4180">
        <v>240</v>
      </c>
    </row>
    <row r="4181" spans="1:23" x14ac:dyDescent="0.25">
      <c r="A4181" t="s">
        <v>643</v>
      </c>
      <c r="C4181" t="s">
        <v>30</v>
      </c>
      <c r="E4181">
        <v>30</v>
      </c>
      <c r="F4181">
        <v>62.872005000000001</v>
      </c>
      <c r="G4181">
        <v>0</v>
      </c>
      <c r="H4181">
        <v>0</v>
      </c>
      <c r="I4181" t="s">
        <v>34</v>
      </c>
      <c r="J4181" t="s">
        <v>28</v>
      </c>
      <c r="K4181" t="s">
        <v>28</v>
      </c>
      <c r="L4181" t="s">
        <v>28</v>
      </c>
      <c r="M4181" t="s">
        <v>28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34</v>
      </c>
      <c r="T4181">
        <v>0</v>
      </c>
    </row>
    <row r="4182" spans="1:23" x14ac:dyDescent="0.25">
      <c r="A4182" t="s">
        <v>643</v>
      </c>
      <c r="C4182" t="s">
        <v>30</v>
      </c>
      <c r="E4182">
        <v>29</v>
      </c>
      <c r="F4182">
        <v>62.872005000000001</v>
      </c>
      <c r="G4182">
        <v>0</v>
      </c>
      <c r="H4182">
        <v>0</v>
      </c>
      <c r="I4182" t="s">
        <v>34</v>
      </c>
      <c r="J4182" t="s">
        <v>28</v>
      </c>
      <c r="K4182" t="s">
        <v>28</v>
      </c>
      <c r="L4182" t="s">
        <v>28</v>
      </c>
      <c r="M4182" t="s">
        <v>28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34</v>
      </c>
      <c r="T4182">
        <v>0</v>
      </c>
      <c r="V4182">
        <v>69</v>
      </c>
      <c r="W4182">
        <v>264</v>
      </c>
    </row>
    <row r="4183" spans="1:23" x14ac:dyDescent="0.25">
      <c r="A4183" t="s">
        <v>643</v>
      </c>
      <c r="C4183" t="s">
        <v>30</v>
      </c>
      <c r="E4183">
        <v>30</v>
      </c>
      <c r="F4183">
        <v>62.872005000000001</v>
      </c>
      <c r="G4183">
        <v>0</v>
      </c>
      <c r="H4183">
        <v>0</v>
      </c>
      <c r="I4183" t="s">
        <v>34</v>
      </c>
      <c r="J4183" t="s">
        <v>28</v>
      </c>
      <c r="K4183" t="s">
        <v>28</v>
      </c>
      <c r="L4183" t="s">
        <v>28</v>
      </c>
      <c r="M4183" t="s">
        <v>28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34</v>
      </c>
      <c r="T4183">
        <v>0</v>
      </c>
      <c r="V4183">
        <v>69</v>
      </c>
      <c r="W4183">
        <v>265</v>
      </c>
    </row>
    <row r="4184" spans="1:23" x14ac:dyDescent="0.25">
      <c r="A4184" t="s">
        <v>643</v>
      </c>
      <c r="C4184" t="s">
        <v>30</v>
      </c>
      <c r="E4184">
        <v>30</v>
      </c>
      <c r="F4184">
        <v>62.872005000000001</v>
      </c>
      <c r="G4184">
        <v>0</v>
      </c>
      <c r="H4184">
        <v>0</v>
      </c>
      <c r="I4184" t="s">
        <v>34</v>
      </c>
      <c r="J4184" t="s">
        <v>28</v>
      </c>
      <c r="K4184" t="s">
        <v>28</v>
      </c>
      <c r="L4184" t="s">
        <v>28</v>
      </c>
      <c r="M4184" t="s">
        <v>28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34</v>
      </c>
      <c r="T4184">
        <v>0</v>
      </c>
      <c r="V4184">
        <v>69</v>
      </c>
      <c r="W4184">
        <v>264</v>
      </c>
    </row>
    <row r="4185" spans="1:23" x14ac:dyDescent="0.25">
      <c r="A4185" t="s">
        <v>643</v>
      </c>
      <c r="C4185" t="s">
        <v>30</v>
      </c>
      <c r="E4185">
        <v>29</v>
      </c>
      <c r="F4185">
        <v>62.872005000000001</v>
      </c>
      <c r="G4185">
        <v>0</v>
      </c>
      <c r="H4185">
        <v>0</v>
      </c>
      <c r="I4185" t="s">
        <v>34</v>
      </c>
      <c r="J4185" t="s">
        <v>28</v>
      </c>
      <c r="K4185" t="s">
        <v>28</v>
      </c>
      <c r="L4185" t="s">
        <v>28</v>
      </c>
      <c r="M4185" t="s">
        <v>28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34</v>
      </c>
      <c r="T4185">
        <v>0</v>
      </c>
      <c r="V4185">
        <v>69</v>
      </c>
      <c r="W4185">
        <v>256</v>
      </c>
    </row>
    <row r="4186" spans="1:23" x14ac:dyDescent="0.25">
      <c r="A4186" t="s">
        <v>643</v>
      </c>
      <c r="C4186" t="s">
        <v>30</v>
      </c>
      <c r="E4186">
        <v>30</v>
      </c>
      <c r="F4186">
        <v>62.872005000000001</v>
      </c>
      <c r="G4186">
        <v>0</v>
      </c>
      <c r="H4186">
        <v>0</v>
      </c>
      <c r="I4186" t="s">
        <v>34</v>
      </c>
      <c r="J4186" t="s">
        <v>28</v>
      </c>
      <c r="K4186" t="s">
        <v>28</v>
      </c>
      <c r="L4186" t="s">
        <v>28</v>
      </c>
      <c r="M4186" t="s">
        <v>28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34</v>
      </c>
      <c r="T4186">
        <v>0</v>
      </c>
      <c r="V4186">
        <v>69</v>
      </c>
      <c r="W4186">
        <v>277</v>
      </c>
    </row>
    <row r="4187" spans="1:23" x14ac:dyDescent="0.25">
      <c r="A4187" t="s">
        <v>423</v>
      </c>
      <c r="C4187" t="s">
        <v>26</v>
      </c>
      <c r="E4187">
        <v>30</v>
      </c>
      <c r="F4187">
        <v>71.025319999999994</v>
      </c>
      <c r="G4187">
        <v>0</v>
      </c>
      <c r="H4187">
        <v>0</v>
      </c>
      <c r="I4187" t="s">
        <v>34</v>
      </c>
      <c r="J4187" t="s">
        <v>28</v>
      </c>
      <c r="K4187" t="s">
        <v>28</v>
      </c>
      <c r="L4187" t="s">
        <v>28</v>
      </c>
      <c r="M4187" t="s">
        <v>28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33</v>
      </c>
      <c r="T4187">
        <v>0</v>
      </c>
      <c r="V4187">
        <v>67</v>
      </c>
      <c r="W4187">
        <v>156</v>
      </c>
    </row>
    <row r="4188" spans="1:23" x14ac:dyDescent="0.25">
      <c r="A4188" t="s">
        <v>423</v>
      </c>
      <c r="C4188" t="s">
        <v>26</v>
      </c>
      <c r="E4188">
        <v>30</v>
      </c>
      <c r="F4188">
        <v>71.025319999999994</v>
      </c>
      <c r="G4188">
        <v>0</v>
      </c>
      <c r="H4188">
        <v>0</v>
      </c>
      <c r="I4188" t="s">
        <v>34</v>
      </c>
      <c r="J4188" t="s">
        <v>28</v>
      </c>
      <c r="K4188" t="s">
        <v>28</v>
      </c>
      <c r="L4188" t="s">
        <v>28</v>
      </c>
      <c r="M4188" t="s">
        <v>28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33</v>
      </c>
      <c r="T4188">
        <v>0</v>
      </c>
      <c r="V4188">
        <v>66</v>
      </c>
      <c r="W4188">
        <v>153</v>
      </c>
    </row>
    <row r="4189" spans="1:23" x14ac:dyDescent="0.25">
      <c r="A4189" t="s">
        <v>423</v>
      </c>
      <c r="C4189" t="s">
        <v>26</v>
      </c>
      <c r="E4189">
        <v>27</v>
      </c>
      <c r="F4189">
        <v>71.025319999999994</v>
      </c>
      <c r="G4189">
        <v>0</v>
      </c>
      <c r="H4189">
        <v>0</v>
      </c>
      <c r="I4189" t="s">
        <v>34</v>
      </c>
      <c r="J4189" t="s">
        <v>35</v>
      </c>
      <c r="K4189" t="s">
        <v>28</v>
      </c>
      <c r="L4189" t="s">
        <v>28</v>
      </c>
      <c r="M4189" t="s">
        <v>28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33</v>
      </c>
      <c r="T4189">
        <v>0</v>
      </c>
      <c r="V4189">
        <v>66</v>
      </c>
      <c r="W4189">
        <v>159</v>
      </c>
    </row>
    <row r="4190" spans="1:23" x14ac:dyDescent="0.25">
      <c r="A4190" t="s">
        <v>423</v>
      </c>
      <c r="C4190" t="s">
        <v>26</v>
      </c>
      <c r="E4190">
        <v>30</v>
      </c>
      <c r="F4190">
        <v>71.025319999999994</v>
      </c>
      <c r="G4190">
        <v>0</v>
      </c>
      <c r="H4190">
        <v>0</v>
      </c>
      <c r="I4190" t="s">
        <v>34</v>
      </c>
      <c r="J4190" t="s">
        <v>28</v>
      </c>
      <c r="K4190" t="s">
        <v>28</v>
      </c>
      <c r="L4190" t="s">
        <v>28</v>
      </c>
      <c r="M4190" t="s">
        <v>28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33</v>
      </c>
      <c r="T4190">
        <v>0</v>
      </c>
      <c r="V4190">
        <v>67</v>
      </c>
      <c r="W4190">
        <v>145</v>
      </c>
    </row>
    <row r="4191" spans="1:23" x14ac:dyDescent="0.25">
      <c r="A4191" t="s">
        <v>423</v>
      </c>
      <c r="C4191" t="s">
        <v>26</v>
      </c>
      <c r="E4191">
        <v>30</v>
      </c>
      <c r="F4191">
        <v>71.025319999999994</v>
      </c>
      <c r="G4191">
        <v>0</v>
      </c>
      <c r="H4191">
        <v>0</v>
      </c>
      <c r="I4191" t="s">
        <v>34</v>
      </c>
      <c r="J4191" t="s">
        <v>28</v>
      </c>
      <c r="K4191" t="s">
        <v>28</v>
      </c>
      <c r="L4191" t="s">
        <v>28</v>
      </c>
      <c r="M4191" t="s">
        <v>28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33</v>
      </c>
      <c r="T4191">
        <v>0</v>
      </c>
      <c r="V4191">
        <v>67</v>
      </c>
      <c r="W4191">
        <v>154</v>
      </c>
    </row>
    <row r="4192" spans="1:23" x14ac:dyDescent="0.25">
      <c r="A4192" t="s">
        <v>423</v>
      </c>
      <c r="C4192" t="s">
        <v>26</v>
      </c>
      <c r="E4192">
        <v>29</v>
      </c>
      <c r="F4192">
        <v>71.025319999999994</v>
      </c>
      <c r="G4192">
        <v>0</v>
      </c>
      <c r="H4192">
        <v>0</v>
      </c>
      <c r="I4192" t="s">
        <v>34</v>
      </c>
      <c r="J4192" t="s">
        <v>28</v>
      </c>
      <c r="K4192" t="s">
        <v>28</v>
      </c>
      <c r="L4192" t="s">
        <v>28</v>
      </c>
      <c r="M4192" t="s">
        <v>28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33</v>
      </c>
      <c r="T4192">
        <v>0</v>
      </c>
      <c r="V4192">
        <v>66</v>
      </c>
      <c r="W4192">
        <v>156</v>
      </c>
    </row>
    <row r="4193" spans="1:23" x14ac:dyDescent="0.25">
      <c r="A4193" t="s">
        <v>235</v>
      </c>
      <c r="C4193" t="s">
        <v>30</v>
      </c>
      <c r="E4193">
        <v>25</v>
      </c>
      <c r="F4193">
        <v>63.203285000000001</v>
      </c>
      <c r="G4193">
        <v>1</v>
      </c>
      <c r="H4193">
        <v>1</v>
      </c>
      <c r="I4193" t="s">
        <v>27</v>
      </c>
      <c r="J4193" t="s">
        <v>28</v>
      </c>
      <c r="K4193" t="s">
        <v>28</v>
      </c>
      <c r="L4193" t="s">
        <v>28</v>
      </c>
      <c r="M4193" t="s">
        <v>28</v>
      </c>
      <c r="N4193">
        <v>1</v>
      </c>
      <c r="O4193">
        <v>2</v>
      </c>
      <c r="P4193">
        <v>1</v>
      </c>
      <c r="Q4193">
        <v>1</v>
      </c>
      <c r="R4193">
        <v>0</v>
      </c>
      <c r="S4193">
        <v>33</v>
      </c>
      <c r="T4193">
        <v>6</v>
      </c>
      <c r="V4193">
        <v>67</v>
      </c>
      <c r="W4193">
        <v>131</v>
      </c>
    </row>
    <row r="4194" spans="1:23" x14ac:dyDescent="0.25">
      <c r="A4194" t="s">
        <v>235</v>
      </c>
      <c r="C4194" t="s">
        <v>30</v>
      </c>
      <c r="E4194">
        <v>21</v>
      </c>
      <c r="F4194">
        <v>63.203285000000001</v>
      </c>
      <c r="G4194">
        <v>1</v>
      </c>
      <c r="H4194">
        <v>1</v>
      </c>
      <c r="I4194" t="s">
        <v>27</v>
      </c>
      <c r="J4194" t="s">
        <v>28</v>
      </c>
      <c r="K4194" t="s">
        <v>28</v>
      </c>
      <c r="L4194" t="s">
        <v>28</v>
      </c>
      <c r="M4194" t="s">
        <v>28</v>
      </c>
      <c r="N4194">
        <v>2</v>
      </c>
      <c r="O4194">
        <v>1</v>
      </c>
      <c r="P4194">
        <v>1</v>
      </c>
      <c r="Q4194">
        <v>1</v>
      </c>
      <c r="R4194">
        <v>0</v>
      </c>
      <c r="S4194">
        <v>33</v>
      </c>
      <c r="T4194">
        <v>6</v>
      </c>
      <c r="V4194">
        <v>67</v>
      </c>
      <c r="W4194">
        <v>136</v>
      </c>
    </row>
    <row r="4195" spans="1:23" x14ac:dyDescent="0.25">
      <c r="A4195" t="s">
        <v>235</v>
      </c>
      <c r="C4195" t="s">
        <v>30</v>
      </c>
      <c r="E4195">
        <v>20</v>
      </c>
      <c r="F4195">
        <v>63.203285000000001</v>
      </c>
      <c r="G4195">
        <v>2</v>
      </c>
      <c r="H4195">
        <v>2</v>
      </c>
      <c r="I4195" t="s">
        <v>27</v>
      </c>
      <c r="J4195" t="s">
        <v>44</v>
      </c>
      <c r="K4195" t="s">
        <v>41</v>
      </c>
      <c r="L4195" t="s">
        <v>28</v>
      </c>
      <c r="M4195" t="s">
        <v>28</v>
      </c>
      <c r="N4195">
        <v>2</v>
      </c>
      <c r="O4195">
        <v>1</v>
      </c>
      <c r="P4195">
        <v>2</v>
      </c>
      <c r="Q4195">
        <v>2</v>
      </c>
      <c r="R4195">
        <v>1</v>
      </c>
      <c r="S4195">
        <v>33</v>
      </c>
      <c r="T4195">
        <v>10</v>
      </c>
      <c r="V4195">
        <v>67</v>
      </c>
      <c r="W4195">
        <v>137</v>
      </c>
    </row>
    <row r="4196" spans="1:23" x14ac:dyDescent="0.25">
      <c r="A4196" t="s">
        <v>177</v>
      </c>
      <c r="C4196" t="s">
        <v>26</v>
      </c>
      <c r="E4196">
        <v>30</v>
      </c>
      <c r="F4196">
        <v>52.317590000000003</v>
      </c>
      <c r="G4196">
        <v>0</v>
      </c>
      <c r="H4196">
        <v>0</v>
      </c>
      <c r="I4196" t="s">
        <v>34</v>
      </c>
      <c r="J4196" t="s">
        <v>28</v>
      </c>
      <c r="K4196" t="s">
        <v>28</v>
      </c>
      <c r="L4196" t="s">
        <v>28</v>
      </c>
      <c r="M4196" t="s">
        <v>28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33</v>
      </c>
      <c r="T4196">
        <v>0</v>
      </c>
      <c r="W4196">
        <v>154</v>
      </c>
    </row>
    <row r="4197" spans="1:23" x14ac:dyDescent="0.25">
      <c r="A4197" t="s">
        <v>177</v>
      </c>
      <c r="C4197" t="s">
        <v>26</v>
      </c>
      <c r="E4197">
        <v>29</v>
      </c>
      <c r="F4197">
        <v>52.317590000000003</v>
      </c>
      <c r="G4197">
        <v>0</v>
      </c>
      <c r="H4197">
        <v>0</v>
      </c>
      <c r="I4197" t="s">
        <v>34</v>
      </c>
      <c r="J4197" t="s">
        <v>28</v>
      </c>
      <c r="K4197" t="s">
        <v>28</v>
      </c>
      <c r="L4197" t="s">
        <v>28</v>
      </c>
      <c r="M4197" t="s">
        <v>28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33</v>
      </c>
      <c r="T4197">
        <v>0</v>
      </c>
      <c r="V4197">
        <v>64</v>
      </c>
      <c r="W4197">
        <v>163</v>
      </c>
    </row>
    <row r="4198" spans="1:23" x14ac:dyDescent="0.25">
      <c r="A4198" t="s">
        <v>177</v>
      </c>
      <c r="C4198" t="s">
        <v>26</v>
      </c>
      <c r="E4198">
        <v>30</v>
      </c>
      <c r="F4198">
        <v>52.317590000000003</v>
      </c>
      <c r="G4198">
        <v>0</v>
      </c>
      <c r="H4198">
        <v>0</v>
      </c>
      <c r="I4198" t="s">
        <v>34</v>
      </c>
      <c r="J4198" t="s">
        <v>28</v>
      </c>
      <c r="K4198" t="s">
        <v>28</v>
      </c>
      <c r="L4198" t="s">
        <v>28</v>
      </c>
      <c r="M4198" t="s">
        <v>28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33</v>
      </c>
      <c r="T4198">
        <v>0</v>
      </c>
      <c r="V4198">
        <v>65</v>
      </c>
      <c r="W4198">
        <v>159</v>
      </c>
    </row>
    <row r="4199" spans="1:23" x14ac:dyDescent="0.25">
      <c r="A4199" t="s">
        <v>177</v>
      </c>
      <c r="C4199" t="s">
        <v>26</v>
      </c>
      <c r="E4199">
        <v>30</v>
      </c>
      <c r="F4199">
        <v>52.317590000000003</v>
      </c>
      <c r="G4199">
        <v>0</v>
      </c>
      <c r="H4199">
        <v>0</v>
      </c>
      <c r="I4199" t="s">
        <v>34</v>
      </c>
      <c r="J4199" t="s">
        <v>28</v>
      </c>
      <c r="K4199" t="s">
        <v>28</v>
      </c>
      <c r="L4199" t="s">
        <v>28</v>
      </c>
      <c r="M4199" t="s">
        <v>28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33</v>
      </c>
      <c r="T4199">
        <v>0</v>
      </c>
      <c r="V4199">
        <v>65</v>
      </c>
      <c r="W4199">
        <v>159</v>
      </c>
    </row>
    <row r="4200" spans="1:23" x14ac:dyDescent="0.25">
      <c r="A4200" t="s">
        <v>177</v>
      </c>
      <c r="C4200" t="s">
        <v>26</v>
      </c>
      <c r="E4200">
        <v>28</v>
      </c>
      <c r="F4200">
        <v>52.317590000000003</v>
      </c>
      <c r="G4200">
        <v>0</v>
      </c>
      <c r="H4200">
        <v>0</v>
      </c>
      <c r="I4200" t="s">
        <v>34</v>
      </c>
      <c r="J4200" t="s">
        <v>28</v>
      </c>
      <c r="K4200" t="s">
        <v>28</v>
      </c>
      <c r="L4200" t="s">
        <v>28</v>
      </c>
      <c r="M4200" t="s">
        <v>28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33</v>
      </c>
      <c r="T4200">
        <v>0</v>
      </c>
      <c r="V4200">
        <v>65</v>
      </c>
      <c r="W4200">
        <v>155</v>
      </c>
    </row>
    <row r="4201" spans="1:23" x14ac:dyDescent="0.25">
      <c r="A4201" t="s">
        <v>779</v>
      </c>
      <c r="C4201" t="s">
        <v>30</v>
      </c>
      <c r="E4201">
        <v>23</v>
      </c>
      <c r="F4201">
        <v>75.800139999999999</v>
      </c>
      <c r="G4201">
        <v>1</v>
      </c>
      <c r="H4201">
        <v>1</v>
      </c>
      <c r="I4201" t="s">
        <v>27</v>
      </c>
      <c r="J4201" t="s">
        <v>28</v>
      </c>
      <c r="K4201" t="s">
        <v>28</v>
      </c>
      <c r="L4201" t="s">
        <v>28</v>
      </c>
      <c r="M4201" t="s">
        <v>28</v>
      </c>
      <c r="N4201">
        <v>1</v>
      </c>
      <c r="O4201">
        <v>0.5</v>
      </c>
      <c r="P4201">
        <v>1</v>
      </c>
      <c r="Q4201">
        <v>1</v>
      </c>
      <c r="R4201">
        <v>0</v>
      </c>
      <c r="S4201">
        <v>34</v>
      </c>
      <c r="T4201">
        <v>4.5</v>
      </c>
      <c r="V4201">
        <v>69</v>
      </c>
      <c r="W4201">
        <v>163</v>
      </c>
    </row>
    <row r="4202" spans="1:23" x14ac:dyDescent="0.25">
      <c r="A4202" t="s">
        <v>779</v>
      </c>
      <c r="C4202" t="s">
        <v>30</v>
      </c>
      <c r="E4202">
        <v>23</v>
      </c>
      <c r="F4202">
        <v>75.800139999999999</v>
      </c>
      <c r="G4202">
        <v>1</v>
      </c>
      <c r="H4202">
        <v>1</v>
      </c>
      <c r="I4202" t="s">
        <v>27</v>
      </c>
      <c r="J4202" t="s">
        <v>28</v>
      </c>
      <c r="K4202" t="s">
        <v>28</v>
      </c>
      <c r="L4202" t="s">
        <v>28</v>
      </c>
      <c r="M4202" t="s">
        <v>28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34</v>
      </c>
      <c r="T4202">
        <v>6</v>
      </c>
      <c r="V4202">
        <v>68</v>
      </c>
      <c r="W4202">
        <v>161</v>
      </c>
    </row>
    <row r="4203" spans="1:23" x14ac:dyDescent="0.25">
      <c r="A4203" t="s">
        <v>779</v>
      </c>
      <c r="C4203" t="s">
        <v>30</v>
      </c>
      <c r="E4203">
        <v>23</v>
      </c>
      <c r="F4203">
        <v>75.800139999999999</v>
      </c>
      <c r="G4203">
        <v>1</v>
      </c>
      <c r="H4203">
        <v>2</v>
      </c>
      <c r="I4203" t="s">
        <v>27</v>
      </c>
      <c r="J4203" t="s">
        <v>35</v>
      </c>
      <c r="K4203" t="s">
        <v>28</v>
      </c>
      <c r="L4203" t="s">
        <v>28</v>
      </c>
      <c r="M4203" t="s">
        <v>28</v>
      </c>
      <c r="N4203">
        <v>2</v>
      </c>
      <c r="O4203">
        <v>1</v>
      </c>
      <c r="P4203">
        <v>2</v>
      </c>
      <c r="Q4203">
        <v>1</v>
      </c>
      <c r="R4203">
        <v>1</v>
      </c>
      <c r="S4203">
        <v>34</v>
      </c>
      <c r="T4203">
        <v>9</v>
      </c>
      <c r="V4203">
        <v>69</v>
      </c>
      <c r="W4203">
        <v>156</v>
      </c>
    </row>
    <row r="4204" spans="1:23" x14ac:dyDescent="0.25">
      <c r="A4204" t="s">
        <v>779</v>
      </c>
      <c r="C4204" t="s">
        <v>30</v>
      </c>
      <c r="E4204">
        <v>17</v>
      </c>
      <c r="F4204">
        <v>75.800139999999999</v>
      </c>
      <c r="G4204">
        <v>1</v>
      </c>
      <c r="H4204">
        <v>1</v>
      </c>
      <c r="I4204" t="s">
        <v>27</v>
      </c>
      <c r="J4204" t="s">
        <v>28</v>
      </c>
      <c r="K4204" t="s">
        <v>28</v>
      </c>
      <c r="L4204" t="s">
        <v>28</v>
      </c>
      <c r="M4204" t="s">
        <v>28</v>
      </c>
      <c r="N4204">
        <v>1</v>
      </c>
      <c r="O4204">
        <v>1</v>
      </c>
      <c r="P4204">
        <v>2</v>
      </c>
      <c r="Q4204">
        <v>2</v>
      </c>
      <c r="R4204">
        <v>1</v>
      </c>
      <c r="S4204">
        <v>34</v>
      </c>
      <c r="T4204">
        <v>8</v>
      </c>
      <c r="V4204">
        <v>69</v>
      </c>
      <c r="W4204">
        <v>150</v>
      </c>
    </row>
    <row r="4205" spans="1:23" x14ac:dyDescent="0.25">
      <c r="A4205" t="s">
        <v>779</v>
      </c>
      <c r="C4205" t="s">
        <v>30</v>
      </c>
      <c r="E4205">
        <v>16</v>
      </c>
      <c r="F4205">
        <v>75.800139999999999</v>
      </c>
      <c r="G4205">
        <v>2</v>
      </c>
      <c r="H4205">
        <v>3</v>
      </c>
      <c r="I4205" t="s">
        <v>356</v>
      </c>
      <c r="J4205" t="s">
        <v>28</v>
      </c>
      <c r="K4205" t="s">
        <v>28</v>
      </c>
      <c r="L4205" t="s">
        <v>28</v>
      </c>
      <c r="M4205" t="s">
        <v>28</v>
      </c>
      <c r="N4205">
        <v>3</v>
      </c>
      <c r="O4205">
        <v>2</v>
      </c>
      <c r="P4205">
        <v>2</v>
      </c>
      <c r="Q4205">
        <v>2</v>
      </c>
      <c r="R4205">
        <v>1</v>
      </c>
      <c r="S4205">
        <v>34</v>
      </c>
      <c r="T4205">
        <v>13</v>
      </c>
      <c r="V4205">
        <v>68</v>
      </c>
      <c r="W4205">
        <v>149</v>
      </c>
    </row>
    <row r="4206" spans="1:23" x14ac:dyDescent="0.25">
      <c r="A4206" t="s">
        <v>103</v>
      </c>
      <c r="C4206" t="s">
        <v>30</v>
      </c>
      <c r="F4206">
        <v>66.592740000000006</v>
      </c>
      <c r="G4206">
        <v>0.5</v>
      </c>
      <c r="H4206">
        <v>1</v>
      </c>
      <c r="I4206" t="s">
        <v>27</v>
      </c>
      <c r="J4206" t="s">
        <v>28</v>
      </c>
      <c r="K4206" t="s">
        <v>28</v>
      </c>
      <c r="L4206" t="s">
        <v>28</v>
      </c>
      <c r="M4206" t="s">
        <v>28</v>
      </c>
      <c r="N4206">
        <v>0</v>
      </c>
      <c r="O4206">
        <v>0</v>
      </c>
      <c r="P4206">
        <v>1</v>
      </c>
      <c r="Q4206">
        <v>0.5</v>
      </c>
      <c r="R4206">
        <v>0</v>
      </c>
      <c r="S4206">
        <v>33</v>
      </c>
      <c r="T4206">
        <v>2.5</v>
      </c>
      <c r="W4206">
        <v>230</v>
      </c>
    </row>
    <row r="4207" spans="1:23" x14ac:dyDescent="0.25">
      <c r="A4207" t="s">
        <v>103</v>
      </c>
      <c r="C4207" t="s">
        <v>30</v>
      </c>
      <c r="F4207">
        <v>66.592740000000006</v>
      </c>
      <c r="G4207">
        <v>0.5</v>
      </c>
      <c r="H4207">
        <v>0.5</v>
      </c>
      <c r="I4207" t="s">
        <v>27</v>
      </c>
      <c r="J4207" t="s">
        <v>28</v>
      </c>
      <c r="K4207" t="s">
        <v>28</v>
      </c>
      <c r="L4207" t="s">
        <v>28</v>
      </c>
      <c r="M4207" t="s">
        <v>28</v>
      </c>
      <c r="N4207">
        <v>0.5</v>
      </c>
      <c r="O4207">
        <v>0</v>
      </c>
      <c r="P4207">
        <v>0.5</v>
      </c>
      <c r="Q4207">
        <v>0.5</v>
      </c>
      <c r="R4207">
        <v>0</v>
      </c>
      <c r="S4207">
        <v>33</v>
      </c>
      <c r="T4207">
        <v>2</v>
      </c>
      <c r="W4207">
        <v>228</v>
      </c>
    </row>
    <row r="4208" spans="1:23" x14ac:dyDescent="0.25">
      <c r="A4208" t="s">
        <v>103</v>
      </c>
      <c r="C4208" t="s">
        <v>30</v>
      </c>
      <c r="F4208">
        <v>66.592740000000006</v>
      </c>
      <c r="G4208">
        <v>0</v>
      </c>
      <c r="H4208">
        <v>0</v>
      </c>
      <c r="I4208" t="s">
        <v>34</v>
      </c>
      <c r="J4208" t="s">
        <v>28</v>
      </c>
      <c r="K4208" t="s">
        <v>28</v>
      </c>
      <c r="L4208" t="s">
        <v>28</v>
      </c>
      <c r="M4208" t="s">
        <v>28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33</v>
      </c>
      <c r="T4208">
        <v>0</v>
      </c>
      <c r="W4208">
        <v>228</v>
      </c>
    </row>
    <row r="4209" spans="1:23" x14ac:dyDescent="0.25">
      <c r="A4209" t="s">
        <v>103</v>
      </c>
      <c r="C4209" t="s">
        <v>30</v>
      </c>
      <c r="E4209">
        <v>30</v>
      </c>
      <c r="F4209">
        <v>66.592740000000006</v>
      </c>
      <c r="G4209">
        <v>0</v>
      </c>
      <c r="H4209">
        <v>0</v>
      </c>
      <c r="I4209" t="s">
        <v>34</v>
      </c>
      <c r="J4209" t="s">
        <v>258</v>
      </c>
      <c r="K4209" t="s">
        <v>28</v>
      </c>
      <c r="L4209" t="s">
        <v>28</v>
      </c>
      <c r="M4209" t="s">
        <v>28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33</v>
      </c>
      <c r="T4209">
        <v>0</v>
      </c>
      <c r="W4209">
        <v>211</v>
      </c>
    </row>
    <row r="4210" spans="1:23" x14ac:dyDescent="0.25">
      <c r="A4210" t="s">
        <v>103</v>
      </c>
      <c r="C4210" t="s">
        <v>30</v>
      </c>
      <c r="E4210">
        <v>30</v>
      </c>
      <c r="F4210">
        <v>66.592740000000006</v>
      </c>
      <c r="G4210">
        <v>0</v>
      </c>
      <c r="H4210">
        <v>0</v>
      </c>
      <c r="I4210" t="s">
        <v>34</v>
      </c>
      <c r="J4210" t="s">
        <v>28</v>
      </c>
      <c r="K4210" t="s">
        <v>28</v>
      </c>
      <c r="L4210" t="s">
        <v>28</v>
      </c>
      <c r="M4210" t="s">
        <v>28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33</v>
      </c>
      <c r="T4210">
        <v>0</v>
      </c>
      <c r="W4210">
        <v>224</v>
      </c>
    </row>
    <row r="4211" spans="1:23" x14ac:dyDescent="0.25">
      <c r="A4211" t="s">
        <v>103</v>
      </c>
      <c r="C4211" t="s">
        <v>30</v>
      </c>
      <c r="E4211">
        <v>29</v>
      </c>
      <c r="F4211">
        <v>66.592740000000006</v>
      </c>
      <c r="G4211">
        <v>0.5</v>
      </c>
      <c r="H4211">
        <v>0</v>
      </c>
      <c r="I4211" t="s">
        <v>52</v>
      </c>
      <c r="J4211" t="s">
        <v>28</v>
      </c>
      <c r="K4211" t="s">
        <v>28</v>
      </c>
      <c r="L4211" t="s">
        <v>28</v>
      </c>
      <c r="M4211" t="s">
        <v>28</v>
      </c>
      <c r="N4211">
        <v>0</v>
      </c>
      <c r="O4211">
        <v>0</v>
      </c>
      <c r="P4211">
        <v>0.5</v>
      </c>
      <c r="Q4211">
        <v>0</v>
      </c>
      <c r="R4211">
        <v>0</v>
      </c>
      <c r="S4211">
        <v>33</v>
      </c>
      <c r="T4211">
        <v>0.5</v>
      </c>
      <c r="W4211">
        <v>231</v>
      </c>
    </row>
    <row r="4212" spans="1:23" x14ac:dyDescent="0.25">
      <c r="A4212" t="s">
        <v>103</v>
      </c>
      <c r="C4212" t="s">
        <v>30</v>
      </c>
      <c r="E4212">
        <v>28</v>
      </c>
      <c r="F4212">
        <v>66.592740000000006</v>
      </c>
      <c r="G4212">
        <v>0.5</v>
      </c>
      <c r="H4212">
        <v>0</v>
      </c>
      <c r="I4212" t="s">
        <v>203</v>
      </c>
      <c r="J4212" t="s">
        <v>28</v>
      </c>
      <c r="K4212" t="s">
        <v>28</v>
      </c>
      <c r="L4212" t="s">
        <v>28</v>
      </c>
      <c r="M4212" t="s">
        <v>28</v>
      </c>
      <c r="N4212">
        <v>0</v>
      </c>
      <c r="O4212">
        <v>0</v>
      </c>
      <c r="P4212">
        <v>0.5</v>
      </c>
      <c r="Q4212">
        <v>0.5</v>
      </c>
      <c r="R4212">
        <v>0</v>
      </c>
      <c r="S4212">
        <v>33</v>
      </c>
      <c r="T4212">
        <v>1</v>
      </c>
      <c r="W4212">
        <v>104</v>
      </c>
    </row>
    <row r="4213" spans="1:23" x14ac:dyDescent="0.25">
      <c r="A4213" t="s">
        <v>103</v>
      </c>
      <c r="C4213" t="s">
        <v>30</v>
      </c>
      <c r="E4213">
        <v>29</v>
      </c>
      <c r="F4213">
        <v>66.592740000000006</v>
      </c>
      <c r="G4213">
        <v>0.5</v>
      </c>
      <c r="H4213">
        <v>0</v>
      </c>
      <c r="I4213" t="s">
        <v>203</v>
      </c>
      <c r="J4213" t="s">
        <v>28</v>
      </c>
      <c r="K4213" t="s">
        <v>28</v>
      </c>
      <c r="L4213" t="s">
        <v>28</v>
      </c>
      <c r="M4213" t="s">
        <v>28</v>
      </c>
      <c r="N4213">
        <v>0</v>
      </c>
      <c r="O4213">
        <v>0.5</v>
      </c>
      <c r="P4213">
        <v>0.5</v>
      </c>
      <c r="Q4213">
        <v>0.5</v>
      </c>
      <c r="R4213">
        <v>0</v>
      </c>
      <c r="S4213">
        <v>33</v>
      </c>
      <c r="T4213">
        <v>1.5</v>
      </c>
      <c r="W4213">
        <v>232</v>
      </c>
    </row>
    <row r="4214" spans="1:23" x14ac:dyDescent="0.25">
      <c r="A4214" t="s">
        <v>103</v>
      </c>
      <c r="C4214" t="s">
        <v>30</v>
      </c>
      <c r="E4214">
        <v>30</v>
      </c>
      <c r="F4214">
        <v>66.592740000000006</v>
      </c>
      <c r="G4214">
        <v>0.5</v>
      </c>
      <c r="H4214">
        <v>0</v>
      </c>
      <c r="I4214" t="s">
        <v>75</v>
      </c>
      <c r="J4214" t="s">
        <v>28</v>
      </c>
      <c r="K4214" t="s">
        <v>28</v>
      </c>
      <c r="L4214" t="s">
        <v>28</v>
      </c>
      <c r="M4214" t="s">
        <v>28</v>
      </c>
      <c r="N4214">
        <v>0</v>
      </c>
      <c r="O4214">
        <v>0</v>
      </c>
      <c r="P4214">
        <v>0.5</v>
      </c>
      <c r="Q4214">
        <v>0</v>
      </c>
      <c r="R4214">
        <v>0</v>
      </c>
      <c r="S4214">
        <v>33</v>
      </c>
      <c r="T4214">
        <v>0.5</v>
      </c>
      <c r="W4214">
        <v>231</v>
      </c>
    </row>
    <row r="4215" spans="1:23" x14ac:dyDescent="0.25">
      <c r="A4215" t="s">
        <v>103</v>
      </c>
      <c r="C4215" t="s">
        <v>30</v>
      </c>
      <c r="E4215">
        <v>29</v>
      </c>
      <c r="F4215">
        <v>66.592740000000006</v>
      </c>
      <c r="G4215">
        <v>0</v>
      </c>
      <c r="H4215">
        <v>0</v>
      </c>
      <c r="I4215" t="s">
        <v>34</v>
      </c>
      <c r="J4215" t="s">
        <v>28</v>
      </c>
      <c r="K4215" t="s">
        <v>28</v>
      </c>
      <c r="L4215" t="s">
        <v>28</v>
      </c>
      <c r="M4215" t="s">
        <v>28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33</v>
      </c>
      <c r="T4215">
        <v>0</v>
      </c>
      <c r="W4215">
        <v>231</v>
      </c>
    </row>
    <row r="4216" spans="1:23" x14ac:dyDescent="0.25">
      <c r="A4216" t="s">
        <v>103</v>
      </c>
      <c r="C4216" t="s">
        <v>30</v>
      </c>
      <c r="E4216">
        <v>29</v>
      </c>
      <c r="F4216">
        <v>66.592740000000006</v>
      </c>
      <c r="G4216">
        <v>0.5</v>
      </c>
      <c r="H4216">
        <v>0.5</v>
      </c>
      <c r="I4216" t="s">
        <v>631</v>
      </c>
      <c r="J4216" t="s">
        <v>44</v>
      </c>
      <c r="K4216" t="s">
        <v>42</v>
      </c>
      <c r="L4216" t="s">
        <v>28</v>
      </c>
      <c r="M4216" t="s">
        <v>28</v>
      </c>
      <c r="N4216">
        <v>0.5</v>
      </c>
      <c r="O4216">
        <v>0.5</v>
      </c>
      <c r="P4216">
        <v>1</v>
      </c>
      <c r="Q4216">
        <v>1</v>
      </c>
      <c r="R4216">
        <v>0</v>
      </c>
      <c r="S4216">
        <v>33</v>
      </c>
      <c r="T4216">
        <v>3.5</v>
      </c>
      <c r="W4216">
        <v>249</v>
      </c>
    </row>
    <row r="4217" spans="1:23" x14ac:dyDescent="0.25">
      <c r="A4217" t="s">
        <v>103</v>
      </c>
      <c r="C4217" t="s">
        <v>30</v>
      </c>
      <c r="E4217">
        <v>30</v>
      </c>
      <c r="F4217">
        <v>66.592740000000006</v>
      </c>
      <c r="G4217">
        <v>0.5</v>
      </c>
      <c r="H4217">
        <v>0.5</v>
      </c>
      <c r="I4217" t="s">
        <v>44</v>
      </c>
      <c r="J4217" t="s">
        <v>28</v>
      </c>
      <c r="K4217" t="s">
        <v>28</v>
      </c>
      <c r="L4217" t="s">
        <v>28</v>
      </c>
      <c r="M4217" t="s">
        <v>28</v>
      </c>
      <c r="N4217">
        <v>0.5</v>
      </c>
      <c r="O4217">
        <v>0.5</v>
      </c>
      <c r="P4217">
        <v>0.5</v>
      </c>
      <c r="Q4217">
        <v>0.5</v>
      </c>
      <c r="R4217">
        <v>0</v>
      </c>
      <c r="S4217">
        <v>33</v>
      </c>
      <c r="T4217">
        <v>2.5</v>
      </c>
      <c r="W4217">
        <v>215</v>
      </c>
    </row>
    <row r="4218" spans="1:23" x14ac:dyDescent="0.25">
      <c r="A4218" t="s">
        <v>103</v>
      </c>
      <c r="C4218" t="s">
        <v>30</v>
      </c>
      <c r="E4218">
        <v>29</v>
      </c>
      <c r="F4218">
        <v>66.592740000000006</v>
      </c>
      <c r="G4218">
        <v>0.5</v>
      </c>
      <c r="H4218">
        <v>0.5</v>
      </c>
      <c r="I4218" t="s">
        <v>631</v>
      </c>
      <c r="J4218" t="s">
        <v>44</v>
      </c>
      <c r="K4218" t="s">
        <v>356</v>
      </c>
      <c r="L4218" t="s">
        <v>119</v>
      </c>
      <c r="M4218" t="s">
        <v>35</v>
      </c>
      <c r="N4218">
        <v>0.5</v>
      </c>
      <c r="O4218">
        <v>0.5</v>
      </c>
      <c r="P4218">
        <v>0.5</v>
      </c>
      <c r="Q4218">
        <v>1</v>
      </c>
      <c r="R4218">
        <v>0</v>
      </c>
      <c r="S4218">
        <v>33</v>
      </c>
      <c r="T4218">
        <v>3</v>
      </c>
      <c r="V4218">
        <v>72</v>
      </c>
      <c r="W4218">
        <v>217</v>
      </c>
    </row>
    <row r="4219" spans="1:23" x14ac:dyDescent="0.25">
      <c r="A4219" t="s">
        <v>103</v>
      </c>
      <c r="C4219" t="s">
        <v>30</v>
      </c>
      <c r="E4219">
        <v>29</v>
      </c>
      <c r="F4219">
        <v>66.592740000000006</v>
      </c>
      <c r="G4219">
        <v>0.5</v>
      </c>
      <c r="H4219">
        <v>0.5</v>
      </c>
      <c r="I4219" t="s">
        <v>27</v>
      </c>
      <c r="J4219" t="s">
        <v>119</v>
      </c>
      <c r="K4219" t="s">
        <v>41</v>
      </c>
      <c r="L4219" t="s">
        <v>28</v>
      </c>
      <c r="M4219" t="s">
        <v>28</v>
      </c>
      <c r="N4219">
        <v>0.5</v>
      </c>
      <c r="O4219">
        <v>0.5</v>
      </c>
      <c r="P4219">
        <v>0.5</v>
      </c>
      <c r="Q4219">
        <v>0.5</v>
      </c>
      <c r="R4219">
        <v>0</v>
      </c>
      <c r="S4219">
        <v>33</v>
      </c>
      <c r="T4219">
        <v>2.5</v>
      </c>
      <c r="V4219">
        <v>72</v>
      </c>
      <c r="W4219">
        <v>216</v>
      </c>
    </row>
    <row r="4220" spans="1:23" x14ac:dyDescent="0.25">
      <c r="A4220" t="s">
        <v>103</v>
      </c>
      <c r="C4220" t="s">
        <v>30</v>
      </c>
      <c r="E4220">
        <v>28</v>
      </c>
      <c r="F4220">
        <v>66.592740000000006</v>
      </c>
      <c r="G4220">
        <v>0.5</v>
      </c>
      <c r="H4220">
        <v>0.5</v>
      </c>
      <c r="I4220" t="s">
        <v>27</v>
      </c>
      <c r="J4220" t="s">
        <v>28</v>
      </c>
      <c r="K4220" t="s">
        <v>28</v>
      </c>
      <c r="L4220" t="s">
        <v>28</v>
      </c>
      <c r="M4220" t="s">
        <v>28</v>
      </c>
      <c r="N4220">
        <v>0.5</v>
      </c>
      <c r="O4220">
        <v>0.5</v>
      </c>
      <c r="P4220">
        <v>1</v>
      </c>
      <c r="Q4220">
        <v>1</v>
      </c>
      <c r="R4220">
        <v>0</v>
      </c>
      <c r="S4220">
        <v>33</v>
      </c>
      <c r="T4220">
        <v>3.5</v>
      </c>
      <c r="V4220">
        <v>72</v>
      </c>
      <c r="W4220">
        <v>217</v>
      </c>
    </row>
    <row r="4221" spans="1:23" x14ac:dyDescent="0.25">
      <c r="A4221" t="s">
        <v>103</v>
      </c>
      <c r="C4221" t="s">
        <v>30</v>
      </c>
      <c r="E4221">
        <v>30</v>
      </c>
      <c r="F4221">
        <v>66.592740000000006</v>
      </c>
      <c r="G4221">
        <v>0.5</v>
      </c>
      <c r="H4221">
        <v>0.5</v>
      </c>
      <c r="I4221" t="s">
        <v>441</v>
      </c>
      <c r="J4221" t="s">
        <v>411</v>
      </c>
      <c r="K4221" t="s">
        <v>28</v>
      </c>
      <c r="L4221" t="s">
        <v>28</v>
      </c>
      <c r="M4221" t="s">
        <v>28</v>
      </c>
      <c r="N4221">
        <v>0.5</v>
      </c>
      <c r="O4221">
        <v>0.5</v>
      </c>
      <c r="P4221">
        <v>0.5</v>
      </c>
      <c r="Q4221">
        <v>1</v>
      </c>
      <c r="R4221">
        <v>0</v>
      </c>
      <c r="S4221">
        <v>33</v>
      </c>
      <c r="T4221">
        <v>3</v>
      </c>
      <c r="V4221">
        <v>72</v>
      </c>
      <c r="W4221">
        <v>218</v>
      </c>
    </row>
    <row r="4222" spans="1:23" x14ac:dyDescent="0.25">
      <c r="A4222" t="s">
        <v>103</v>
      </c>
      <c r="C4222" t="s">
        <v>30</v>
      </c>
      <c r="E4222">
        <v>28</v>
      </c>
      <c r="F4222">
        <v>66.592740000000006</v>
      </c>
      <c r="G4222">
        <v>0.5</v>
      </c>
      <c r="H4222">
        <v>1</v>
      </c>
      <c r="I4222" t="s">
        <v>349</v>
      </c>
      <c r="J4222" t="s">
        <v>119</v>
      </c>
      <c r="K4222" t="s">
        <v>28</v>
      </c>
      <c r="L4222" t="s">
        <v>28</v>
      </c>
      <c r="M4222" t="s">
        <v>28</v>
      </c>
      <c r="N4222">
        <v>0.5</v>
      </c>
      <c r="O4222">
        <v>0.5</v>
      </c>
      <c r="P4222">
        <v>1</v>
      </c>
      <c r="Q4222">
        <v>0.5</v>
      </c>
      <c r="R4222">
        <v>0</v>
      </c>
      <c r="S4222">
        <v>33</v>
      </c>
      <c r="T4222">
        <v>3.5</v>
      </c>
      <c r="V4222">
        <v>71</v>
      </c>
      <c r="W4222">
        <v>214</v>
      </c>
    </row>
    <row r="4223" spans="1:23" x14ac:dyDescent="0.25">
      <c r="A4223" t="s">
        <v>103</v>
      </c>
      <c r="C4223" t="s">
        <v>30</v>
      </c>
      <c r="E4223">
        <v>24</v>
      </c>
      <c r="F4223">
        <v>66.592740000000006</v>
      </c>
      <c r="G4223">
        <v>1</v>
      </c>
      <c r="H4223">
        <v>0.5</v>
      </c>
      <c r="I4223" t="s">
        <v>27</v>
      </c>
      <c r="J4223" t="s">
        <v>119</v>
      </c>
      <c r="K4223" t="s">
        <v>35</v>
      </c>
      <c r="L4223" t="s">
        <v>80</v>
      </c>
      <c r="M4223" t="s">
        <v>28</v>
      </c>
      <c r="N4223">
        <v>1</v>
      </c>
      <c r="O4223">
        <v>1</v>
      </c>
      <c r="P4223">
        <v>1</v>
      </c>
      <c r="Q4223">
        <v>1</v>
      </c>
      <c r="R4223">
        <v>0</v>
      </c>
      <c r="S4223">
        <v>33</v>
      </c>
      <c r="T4223">
        <v>4.5</v>
      </c>
      <c r="V4223">
        <v>72</v>
      </c>
      <c r="W4223">
        <v>200</v>
      </c>
    </row>
    <row r="4224" spans="1:23" x14ac:dyDescent="0.25">
      <c r="A4224" t="s">
        <v>103</v>
      </c>
      <c r="C4224" t="s">
        <v>30</v>
      </c>
      <c r="E4224">
        <v>26</v>
      </c>
      <c r="F4224">
        <v>66.592740000000006</v>
      </c>
      <c r="G4224">
        <v>1</v>
      </c>
      <c r="H4224">
        <v>0.5</v>
      </c>
      <c r="I4224" t="s">
        <v>788</v>
      </c>
      <c r="J4224" t="s">
        <v>101</v>
      </c>
      <c r="K4224" t="s">
        <v>258</v>
      </c>
      <c r="L4224" t="s">
        <v>35</v>
      </c>
      <c r="M4224" t="s">
        <v>116</v>
      </c>
      <c r="N4224">
        <v>0.5</v>
      </c>
      <c r="O4224">
        <v>1</v>
      </c>
      <c r="P4224">
        <v>1</v>
      </c>
      <c r="Q4224">
        <v>1</v>
      </c>
      <c r="R4224">
        <v>1</v>
      </c>
      <c r="S4224">
        <v>33</v>
      </c>
      <c r="T4224">
        <v>5</v>
      </c>
    </row>
    <row r="4225" spans="1:23" x14ac:dyDescent="0.25">
      <c r="A4225" t="s">
        <v>103</v>
      </c>
      <c r="C4225" t="s">
        <v>30</v>
      </c>
      <c r="E4225">
        <v>23</v>
      </c>
      <c r="F4225">
        <v>66.592740000000006</v>
      </c>
      <c r="G4225">
        <v>1</v>
      </c>
      <c r="H4225">
        <v>1</v>
      </c>
      <c r="I4225" t="s">
        <v>27</v>
      </c>
      <c r="J4225" t="s">
        <v>258</v>
      </c>
      <c r="K4225" t="s">
        <v>41</v>
      </c>
      <c r="L4225" t="s">
        <v>42</v>
      </c>
      <c r="M4225" t="s">
        <v>28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33</v>
      </c>
      <c r="T4225">
        <v>6</v>
      </c>
    </row>
    <row r="4226" spans="1:23" x14ac:dyDescent="0.25">
      <c r="A4226" t="s">
        <v>770</v>
      </c>
      <c r="C4226" t="s">
        <v>30</v>
      </c>
      <c r="E4226">
        <v>30</v>
      </c>
      <c r="F4226">
        <v>79.934290000000004</v>
      </c>
      <c r="G4226">
        <v>0</v>
      </c>
      <c r="H4226">
        <v>0</v>
      </c>
      <c r="I4226" t="s">
        <v>34</v>
      </c>
      <c r="J4226" t="s">
        <v>28</v>
      </c>
      <c r="K4226" t="s">
        <v>28</v>
      </c>
      <c r="L4226" t="s">
        <v>28</v>
      </c>
      <c r="M4226" t="s">
        <v>28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34</v>
      </c>
      <c r="T4226">
        <v>0</v>
      </c>
      <c r="V4226">
        <v>68</v>
      </c>
      <c r="W4226">
        <v>153</v>
      </c>
    </row>
    <row r="4227" spans="1:23" x14ac:dyDescent="0.25">
      <c r="A4227" t="s">
        <v>770</v>
      </c>
      <c r="C4227" t="s">
        <v>30</v>
      </c>
      <c r="E4227">
        <v>28</v>
      </c>
      <c r="F4227">
        <v>79.934290000000004</v>
      </c>
      <c r="G4227">
        <v>0</v>
      </c>
      <c r="H4227">
        <v>0</v>
      </c>
      <c r="I4227" t="s">
        <v>34</v>
      </c>
      <c r="J4227" t="s">
        <v>28</v>
      </c>
      <c r="K4227" t="s">
        <v>28</v>
      </c>
      <c r="L4227" t="s">
        <v>28</v>
      </c>
      <c r="M4227" t="s">
        <v>28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34</v>
      </c>
      <c r="T4227">
        <v>0</v>
      </c>
      <c r="V4227">
        <v>68</v>
      </c>
      <c r="W4227">
        <v>152</v>
      </c>
    </row>
    <row r="4228" spans="1:23" x14ac:dyDescent="0.25">
      <c r="A4228" t="s">
        <v>770</v>
      </c>
      <c r="C4228" t="s">
        <v>30</v>
      </c>
      <c r="E4228">
        <v>27</v>
      </c>
      <c r="F4228">
        <v>79.934290000000004</v>
      </c>
      <c r="G4228">
        <v>0</v>
      </c>
      <c r="H4228">
        <v>0</v>
      </c>
      <c r="I4228" t="s">
        <v>34</v>
      </c>
      <c r="J4228" t="s">
        <v>28</v>
      </c>
      <c r="K4228" t="s">
        <v>28</v>
      </c>
      <c r="L4228" t="s">
        <v>28</v>
      </c>
      <c r="M4228" t="s">
        <v>28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34</v>
      </c>
      <c r="T4228">
        <v>0</v>
      </c>
      <c r="V4228">
        <v>69</v>
      </c>
      <c r="W4228">
        <v>153</v>
      </c>
    </row>
    <row r="4229" spans="1:23" x14ac:dyDescent="0.25">
      <c r="A4229" t="s">
        <v>770</v>
      </c>
      <c r="C4229" t="s">
        <v>30</v>
      </c>
      <c r="E4229">
        <v>28</v>
      </c>
      <c r="F4229">
        <v>79.934290000000004</v>
      </c>
      <c r="G4229">
        <v>0</v>
      </c>
      <c r="H4229">
        <v>0</v>
      </c>
      <c r="I4229" t="s">
        <v>34</v>
      </c>
      <c r="J4229" t="s">
        <v>28</v>
      </c>
      <c r="K4229" t="s">
        <v>28</v>
      </c>
      <c r="L4229" t="s">
        <v>28</v>
      </c>
      <c r="M4229" t="s">
        <v>28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34</v>
      </c>
      <c r="T4229">
        <v>0</v>
      </c>
      <c r="V4229">
        <v>68</v>
      </c>
      <c r="W4229">
        <v>155</v>
      </c>
    </row>
    <row r="4230" spans="1:23" x14ac:dyDescent="0.25">
      <c r="A4230" t="s">
        <v>770</v>
      </c>
      <c r="C4230" t="s">
        <v>30</v>
      </c>
      <c r="E4230">
        <v>27</v>
      </c>
      <c r="F4230">
        <v>79.934290000000004</v>
      </c>
      <c r="G4230">
        <v>0</v>
      </c>
      <c r="H4230">
        <v>0</v>
      </c>
      <c r="I4230" t="s">
        <v>34</v>
      </c>
      <c r="J4230" t="s">
        <v>28</v>
      </c>
      <c r="K4230" t="s">
        <v>28</v>
      </c>
      <c r="L4230" t="s">
        <v>28</v>
      </c>
      <c r="M4230" t="s">
        <v>28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34</v>
      </c>
      <c r="T4230">
        <v>0</v>
      </c>
      <c r="V4230">
        <v>68</v>
      </c>
      <c r="W4230">
        <v>139</v>
      </c>
    </row>
    <row r="4231" spans="1:23" x14ac:dyDescent="0.25">
      <c r="A4231" t="s">
        <v>770</v>
      </c>
      <c r="C4231" t="s">
        <v>30</v>
      </c>
      <c r="E4231">
        <v>27</v>
      </c>
      <c r="F4231">
        <v>79.934290000000004</v>
      </c>
      <c r="G4231">
        <v>0</v>
      </c>
      <c r="H4231">
        <v>0</v>
      </c>
      <c r="I4231" t="s">
        <v>34</v>
      </c>
      <c r="J4231" t="s">
        <v>28</v>
      </c>
      <c r="K4231" t="s">
        <v>28</v>
      </c>
      <c r="L4231" t="s">
        <v>28</v>
      </c>
      <c r="M4231" t="s">
        <v>28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34</v>
      </c>
      <c r="T4231">
        <v>0</v>
      </c>
      <c r="V4231">
        <v>68</v>
      </c>
      <c r="W4231">
        <v>150</v>
      </c>
    </row>
    <row r="4232" spans="1:23" x14ac:dyDescent="0.25">
      <c r="A4232" t="s">
        <v>770</v>
      </c>
      <c r="C4232" t="s">
        <v>30</v>
      </c>
      <c r="E4232">
        <v>29</v>
      </c>
      <c r="F4232">
        <v>79.934290000000004</v>
      </c>
      <c r="G4232">
        <v>0</v>
      </c>
      <c r="H4232">
        <v>0</v>
      </c>
      <c r="I4232" t="s">
        <v>34</v>
      </c>
      <c r="J4232" t="s">
        <v>28</v>
      </c>
      <c r="K4232" t="s">
        <v>28</v>
      </c>
      <c r="L4232" t="s">
        <v>28</v>
      </c>
      <c r="M4232" t="s">
        <v>28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34</v>
      </c>
      <c r="T4232">
        <v>0</v>
      </c>
      <c r="V4232">
        <v>68</v>
      </c>
      <c r="W4232">
        <v>149</v>
      </c>
    </row>
    <row r="4233" spans="1:23" x14ac:dyDescent="0.25">
      <c r="A4233" t="s">
        <v>770</v>
      </c>
      <c r="C4233" t="s">
        <v>30</v>
      </c>
      <c r="E4233">
        <v>25</v>
      </c>
      <c r="F4233">
        <v>79.934290000000004</v>
      </c>
      <c r="G4233">
        <v>0.5</v>
      </c>
      <c r="H4233">
        <v>0</v>
      </c>
      <c r="I4233" t="s">
        <v>52</v>
      </c>
      <c r="J4233" t="s">
        <v>28</v>
      </c>
      <c r="K4233" t="s">
        <v>28</v>
      </c>
      <c r="L4233" t="s">
        <v>28</v>
      </c>
      <c r="M4233" t="s">
        <v>28</v>
      </c>
      <c r="N4233">
        <v>0</v>
      </c>
      <c r="O4233">
        <v>0</v>
      </c>
      <c r="P4233">
        <v>0.5</v>
      </c>
      <c r="Q4233">
        <v>0.5</v>
      </c>
      <c r="R4233">
        <v>0</v>
      </c>
      <c r="S4233">
        <v>34</v>
      </c>
      <c r="T4233">
        <v>1</v>
      </c>
    </row>
    <row r="4234" spans="1:23" x14ac:dyDescent="0.25">
      <c r="A4234" t="s">
        <v>985</v>
      </c>
      <c r="C4234" t="s">
        <v>30</v>
      </c>
      <c r="E4234">
        <v>28</v>
      </c>
      <c r="F4234">
        <v>66.598219999999998</v>
      </c>
      <c r="G4234">
        <v>0</v>
      </c>
      <c r="H4234">
        <v>0</v>
      </c>
      <c r="I4234" t="s">
        <v>34</v>
      </c>
      <c r="J4234" t="s">
        <v>28</v>
      </c>
      <c r="K4234" t="s">
        <v>28</v>
      </c>
      <c r="L4234" t="s">
        <v>28</v>
      </c>
      <c r="M4234" t="s">
        <v>28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33</v>
      </c>
      <c r="T4234">
        <v>0</v>
      </c>
      <c r="V4234">
        <v>68</v>
      </c>
      <c r="W4234">
        <v>175</v>
      </c>
    </row>
    <row r="4235" spans="1:23" x14ac:dyDescent="0.25">
      <c r="A4235" t="s">
        <v>985</v>
      </c>
      <c r="C4235" t="s">
        <v>30</v>
      </c>
      <c r="E4235">
        <v>29</v>
      </c>
      <c r="F4235">
        <v>66.598219999999998</v>
      </c>
      <c r="G4235">
        <v>0</v>
      </c>
      <c r="H4235">
        <v>0</v>
      </c>
      <c r="I4235" t="s">
        <v>34</v>
      </c>
      <c r="J4235" t="s">
        <v>28</v>
      </c>
      <c r="K4235" t="s">
        <v>28</v>
      </c>
      <c r="L4235" t="s">
        <v>28</v>
      </c>
      <c r="M4235" t="s">
        <v>28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33</v>
      </c>
      <c r="T4235">
        <v>0</v>
      </c>
      <c r="V4235">
        <v>69</v>
      </c>
      <c r="W4235">
        <v>194</v>
      </c>
    </row>
    <row r="4236" spans="1:23" x14ac:dyDescent="0.25">
      <c r="A4236" t="s">
        <v>985</v>
      </c>
      <c r="C4236" t="s">
        <v>30</v>
      </c>
      <c r="E4236">
        <v>30</v>
      </c>
      <c r="F4236">
        <v>66.598219999999998</v>
      </c>
      <c r="G4236">
        <v>0</v>
      </c>
      <c r="H4236">
        <v>0</v>
      </c>
      <c r="I4236" t="s">
        <v>34</v>
      </c>
      <c r="J4236" t="s">
        <v>28</v>
      </c>
      <c r="K4236" t="s">
        <v>28</v>
      </c>
      <c r="L4236" t="s">
        <v>28</v>
      </c>
      <c r="M4236" t="s">
        <v>28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33</v>
      </c>
      <c r="T4236">
        <v>0</v>
      </c>
      <c r="V4236">
        <v>68</v>
      </c>
      <c r="W4236">
        <v>187</v>
      </c>
    </row>
    <row r="4237" spans="1:23" x14ac:dyDescent="0.25">
      <c r="A4237" t="s">
        <v>307</v>
      </c>
      <c r="C4237" t="s">
        <v>26</v>
      </c>
      <c r="E4237">
        <v>29</v>
      </c>
      <c r="F4237">
        <v>81.02122</v>
      </c>
      <c r="G4237">
        <v>0</v>
      </c>
      <c r="H4237">
        <v>0</v>
      </c>
      <c r="I4237" t="s">
        <v>34</v>
      </c>
      <c r="J4237" t="s">
        <v>28</v>
      </c>
      <c r="K4237" t="s">
        <v>28</v>
      </c>
      <c r="L4237" t="s">
        <v>28</v>
      </c>
      <c r="M4237" t="s">
        <v>28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33</v>
      </c>
      <c r="T4237">
        <v>0</v>
      </c>
      <c r="W4237">
        <v>121</v>
      </c>
    </row>
    <row r="4238" spans="1:23" x14ac:dyDescent="0.25">
      <c r="A4238" t="s">
        <v>307</v>
      </c>
      <c r="C4238" t="s">
        <v>26</v>
      </c>
      <c r="E4238">
        <v>30</v>
      </c>
      <c r="F4238">
        <v>81.02122</v>
      </c>
      <c r="G4238">
        <v>0</v>
      </c>
      <c r="H4238">
        <v>0</v>
      </c>
      <c r="I4238" t="s">
        <v>34</v>
      </c>
      <c r="J4238" t="s">
        <v>28</v>
      </c>
      <c r="K4238" t="s">
        <v>28</v>
      </c>
      <c r="L4238" t="s">
        <v>28</v>
      </c>
      <c r="M4238" t="s">
        <v>28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33</v>
      </c>
      <c r="T4238">
        <v>0</v>
      </c>
      <c r="V4238">
        <v>60</v>
      </c>
      <c r="W4238">
        <v>119</v>
      </c>
    </row>
    <row r="4239" spans="1:23" x14ac:dyDescent="0.25">
      <c r="A4239" t="s">
        <v>307</v>
      </c>
      <c r="C4239" t="s">
        <v>26</v>
      </c>
      <c r="E4239">
        <v>28</v>
      </c>
      <c r="F4239">
        <v>81.02122</v>
      </c>
      <c r="G4239">
        <v>0</v>
      </c>
      <c r="H4239">
        <v>0</v>
      </c>
      <c r="I4239" t="s">
        <v>34</v>
      </c>
      <c r="J4239" t="s">
        <v>28</v>
      </c>
      <c r="K4239" t="s">
        <v>28</v>
      </c>
      <c r="L4239" t="s">
        <v>28</v>
      </c>
      <c r="M4239" t="s">
        <v>28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33</v>
      </c>
      <c r="T4239">
        <v>0</v>
      </c>
      <c r="V4239">
        <v>60</v>
      </c>
      <c r="W4239">
        <v>118</v>
      </c>
    </row>
    <row r="4240" spans="1:23" x14ac:dyDescent="0.25">
      <c r="A4240" t="s">
        <v>307</v>
      </c>
      <c r="C4240" t="s">
        <v>26</v>
      </c>
      <c r="E4240">
        <v>29</v>
      </c>
      <c r="F4240">
        <v>81.02122</v>
      </c>
      <c r="G4240">
        <v>0</v>
      </c>
      <c r="H4240">
        <v>0</v>
      </c>
      <c r="I4240" t="s">
        <v>34</v>
      </c>
      <c r="J4240" t="s">
        <v>28</v>
      </c>
      <c r="K4240" t="s">
        <v>28</v>
      </c>
      <c r="L4240" t="s">
        <v>28</v>
      </c>
      <c r="M4240" t="s">
        <v>28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33</v>
      </c>
      <c r="T4240">
        <v>0</v>
      </c>
      <c r="V4240">
        <v>60</v>
      </c>
      <c r="W4240">
        <v>118</v>
      </c>
    </row>
    <row r="4241" spans="1:23" x14ac:dyDescent="0.25">
      <c r="A4241" t="s">
        <v>307</v>
      </c>
      <c r="C4241" t="s">
        <v>26</v>
      </c>
      <c r="E4241">
        <v>29</v>
      </c>
      <c r="F4241">
        <v>81.02122</v>
      </c>
      <c r="G4241">
        <v>0</v>
      </c>
      <c r="H4241">
        <v>0</v>
      </c>
      <c r="I4241" t="s">
        <v>34</v>
      </c>
      <c r="J4241" t="s">
        <v>28</v>
      </c>
      <c r="K4241" t="s">
        <v>28</v>
      </c>
      <c r="L4241" t="s">
        <v>28</v>
      </c>
      <c r="M4241" t="s">
        <v>28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33</v>
      </c>
      <c r="T4241">
        <v>0</v>
      </c>
      <c r="V4241">
        <v>60</v>
      </c>
      <c r="W4241">
        <v>114</v>
      </c>
    </row>
    <row r="4242" spans="1:23" x14ac:dyDescent="0.25">
      <c r="A4242" t="s">
        <v>307</v>
      </c>
      <c r="C4242" t="s">
        <v>26</v>
      </c>
      <c r="E4242">
        <v>29</v>
      </c>
      <c r="F4242">
        <v>81.02122</v>
      </c>
      <c r="G4242">
        <v>0</v>
      </c>
      <c r="H4242">
        <v>0</v>
      </c>
      <c r="I4242" t="s">
        <v>34</v>
      </c>
      <c r="J4242" t="s">
        <v>28</v>
      </c>
      <c r="K4242" t="s">
        <v>28</v>
      </c>
      <c r="L4242" t="s">
        <v>28</v>
      </c>
      <c r="M4242" t="s">
        <v>28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33</v>
      </c>
      <c r="T4242">
        <v>0</v>
      </c>
      <c r="V4242">
        <v>60</v>
      </c>
      <c r="W4242">
        <v>112</v>
      </c>
    </row>
    <row r="4243" spans="1:23" x14ac:dyDescent="0.25">
      <c r="A4243" t="s">
        <v>307</v>
      </c>
      <c r="C4243" t="s">
        <v>26</v>
      </c>
      <c r="E4243">
        <v>30</v>
      </c>
      <c r="F4243">
        <v>81.02122</v>
      </c>
      <c r="G4243">
        <v>0</v>
      </c>
      <c r="H4243">
        <v>0</v>
      </c>
      <c r="I4243" t="s">
        <v>34</v>
      </c>
      <c r="J4243" t="s">
        <v>28</v>
      </c>
      <c r="K4243" t="s">
        <v>28</v>
      </c>
      <c r="L4243" t="s">
        <v>28</v>
      </c>
      <c r="M4243" t="s">
        <v>28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33</v>
      </c>
      <c r="T4243">
        <v>0</v>
      </c>
      <c r="V4243">
        <v>60</v>
      </c>
      <c r="W4243">
        <v>112</v>
      </c>
    </row>
    <row r="4244" spans="1:23" x14ac:dyDescent="0.25">
      <c r="A4244" t="s">
        <v>307</v>
      </c>
      <c r="C4244" t="s">
        <v>26</v>
      </c>
      <c r="E4244">
        <v>28</v>
      </c>
      <c r="F4244">
        <v>81.02122</v>
      </c>
      <c r="G4244">
        <v>0</v>
      </c>
      <c r="H4244">
        <v>0</v>
      </c>
      <c r="I4244" t="s">
        <v>34</v>
      </c>
      <c r="J4244" t="s">
        <v>28</v>
      </c>
      <c r="K4244" t="s">
        <v>28</v>
      </c>
      <c r="L4244" t="s">
        <v>28</v>
      </c>
      <c r="M4244" t="s">
        <v>28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33</v>
      </c>
      <c r="T4244">
        <v>0</v>
      </c>
      <c r="V4244">
        <v>59</v>
      </c>
      <c r="W4244">
        <v>112</v>
      </c>
    </row>
    <row r="4245" spans="1:23" x14ac:dyDescent="0.25">
      <c r="A4245" t="s">
        <v>307</v>
      </c>
      <c r="C4245" t="s">
        <v>26</v>
      </c>
      <c r="E4245">
        <v>30</v>
      </c>
      <c r="F4245">
        <v>81.02122</v>
      </c>
      <c r="G4245">
        <v>0</v>
      </c>
      <c r="H4245">
        <v>0</v>
      </c>
      <c r="I4245" t="s">
        <v>34</v>
      </c>
      <c r="J4245" t="s">
        <v>28</v>
      </c>
      <c r="K4245" t="s">
        <v>28</v>
      </c>
      <c r="L4245" t="s">
        <v>28</v>
      </c>
      <c r="M4245" t="s">
        <v>28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33</v>
      </c>
      <c r="T4245">
        <v>0</v>
      </c>
      <c r="V4245">
        <v>59</v>
      </c>
      <c r="W4245">
        <v>101</v>
      </c>
    </row>
    <row r="4246" spans="1:23" x14ac:dyDescent="0.25">
      <c r="A4246" t="s">
        <v>307</v>
      </c>
      <c r="C4246" t="s">
        <v>26</v>
      </c>
      <c r="E4246">
        <v>30</v>
      </c>
      <c r="F4246">
        <v>81.02122</v>
      </c>
      <c r="G4246">
        <v>0</v>
      </c>
      <c r="H4246">
        <v>0</v>
      </c>
      <c r="I4246" t="s">
        <v>34</v>
      </c>
      <c r="J4246" t="s">
        <v>28</v>
      </c>
      <c r="K4246" t="s">
        <v>28</v>
      </c>
      <c r="L4246" t="s">
        <v>28</v>
      </c>
      <c r="M4246" t="s">
        <v>28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33</v>
      </c>
      <c r="T4246">
        <v>0</v>
      </c>
      <c r="V4246">
        <v>59</v>
      </c>
      <c r="W4246">
        <v>105</v>
      </c>
    </row>
    <row r="4247" spans="1:23" x14ac:dyDescent="0.25">
      <c r="A4247" t="s">
        <v>307</v>
      </c>
      <c r="C4247" t="s">
        <v>26</v>
      </c>
      <c r="E4247">
        <v>28</v>
      </c>
      <c r="F4247">
        <v>81.02122</v>
      </c>
      <c r="G4247">
        <v>0</v>
      </c>
      <c r="H4247">
        <v>0</v>
      </c>
      <c r="I4247" t="s">
        <v>34</v>
      </c>
      <c r="J4247" t="s">
        <v>28</v>
      </c>
      <c r="K4247" t="s">
        <v>28</v>
      </c>
      <c r="L4247" t="s">
        <v>28</v>
      </c>
      <c r="M4247" t="s">
        <v>28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33</v>
      </c>
      <c r="T4247">
        <v>0</v>
      </c>
      <c r="V4247">
        <v>59</v>
      </c>
      <c r="W4247">
        <v>107</v>
      </c>
    </row>
    <row r="4248" spans="1:23" x14ac:dyDescent="0.25">
      <c r="A4248" t="s">
        <v>1149</v>
      </c>
      <c r="C4248" t="s">
        <v>30</v>
      </c>
      <c r="E4248">
        <v>21</v>
      </c>
      <c r="F4248">
        <v>68.391509999999997</v>
      </c>
      <c r="G4248">
        <v>0.5</v>
      </c>
      <c r="H4248">
        <v>0.5</v>
      </c>
      <c r="I4248" t="s">
        <v>27</v>
      </c>
      <c r="J4248" t="s">
        <v>35</v>
      </c>
      <c r="K4248" t="s">
        <v>28</v>
      </c>
      <c r="L4248" t="s">
        <v>28</v>
      </c>
      <c r="M4248" t="s">
        <v>28</v>
      </c>
      <c r="N4248">
        <v>1</v>
      </c>
      <c r="O4248">
        <v>1</v>
      </c>
      <c r="P4248">
        <v>0.5</v>
      </c>
      <c r="Q4248">
        <v>0.5</v>
      </c>
      <c r="R4248">
        <v>0</v>
      </c>
      <c r="S4248">
        <v>44</v>
      </c>
      <c r="T4248">
        <v>3.5</v>
      </c>
      <c r="V4248">
        <v>71</v>
      </c>
      <c r="W4248">
        <v>184</v>
      </c>
    </row>
    <row r="4249" spans="1:23" x14ac:dyDescent="0.25">
      <c r="A4249" t="s">
        <v>444</v>
      </c>
      <c r="C4249" t="s">
        <v>30</v>
      </c>
      <c r="E4249">
        <v>29</v>
      </c>
      <c r="F4249">
        <v>70.976039999999998</v>
      </c>
      <c r="G4249">
        <v>0.5</v>
      </c>
      <c r="H4249">
        <v>0</v>
      </c>
      <c r="I4249" t="s">
        <v>52</v>
      </c>
      <c r="J4249" t="s">
        <v>35</v>
      </c>
      <c r="K4249" t="s">
        <v>116</v>
      </c>
      <c r="L4249" t="s">
        <v>42</v>
      </c>
      <c r="M4249" t="s">
        <v>28</v>
      </c>
      <c r="N4249">
        <v>0.5</v>
      </c>
      <c r="O4249">
        <v>0</v>
      </c>
      <c r="P4249">
        <v>0.5</v>
      </c>
      <c r="Q4249">
        <v>0</v>
      </c>
      <c r="R4249">
        <v>0</v>
      </c>
      <c r="S4249">
        <v>23</v>
      </c>
      <c r="T4249">
        <v>1</v>
      </c>
      <c r="V4249">
        <v>66</v>
      </c>
      <c r="W4249">
        <v>225</v>
      </c>
    </row>
    <row r="4250" spans="1:23" x14ac:dyDescent="0.25">
      <c r="A4250" t="s">
        <v>444</v>
      </c>
      <c r="C4250" t="s">
        <v>30</v>
      </c>
      <c r="E4250">
        <v>30</v>
      </c>
      <c r="F4250">
        <v>70.976039999999998</v>
      </c>
      <c r="G4250">
        <v>0</v>
      </c>
      <c r="H4250">
        <v>0</v>
      </c>
      <c r="I4250" t="s">
        <v>34</v>
      </c>
      <c r="J4250" t="s">
        <v>41</v>
      </c>
      <c r="K4250" t="s">
        <v>42</v>
      </c>
      <c r="L4250" t="s">
        <v>28</v>
      </c>
      <c r="M4250" t="s">
        <v>28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23</v>
      </c>
      <c r="T4250">
        <v>0</v>
      </c>
      <c r="V4250">
        <v>66</v>
      </c>
      <c r="W4250">
        <v>231</v>
      </c>
    </row>
    <row r="4251" spans="1:23" x14ac:dyDescent="0.25">
      <c r="A4251" t="s">
        <v>444</v>
      </c>
      <c r="C4251" t="s">
        <v>30</v>
      </c>
      <c r="E4251">
        <v>30</v>
      </c>
      <c r="F4251">
        <v>70.976039999999998</v>
      </c>
      <c r="G4251">
        <v>0</v>
      </c>
      <c r="H4251">
        <v>0</v>
      </c>
      <c r="I4251" t="s">
        <v>34</v>
      </c>
      <c r="J4251" t="s">
        <v>35</v>
      </c>
      <c r="K4251" t="s">
        <v>28</v>
      </c>
      <c r="L4251" t="s">
        <v>28</v>
      </c>
      <c r="M4251" t="s">
        <v>28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23</v>
      </c>
      <c r="T4251">
        <v>0</v>
      </c>
      <c r="V4251">
        <v>66</v>
      </c>
      <c r="W4251">
        <v>232</v>
      </c>
    </row>
    <row r="4252" spans="1:23" x14ac:dyDescent="0.25">
      <c r="A4252" t="s">
        <v>444</v>
      </c>
      <c r="C4252" t="s">
        <v>30</v>
      </c>
      <c r="E4252">
        <v>30</v>
      </c>
      <c r="F4252">
        <v>70.976039999999998</v>
      </c>
      <c r="G4252">
        <v>0</v>
      </c>
      <c r="H4252">
        <v>0</v>
      </c>
      <c r="I4252" t="s">
        <v>34</v>
      </c>
      <c r="J4252" t="s">
        <v>35</v>
      </c>
      <c r="K4252" t="s">
        <v>42</v>
      </c>
      <c r="L4252" t="s">
        <v>28</v>
      </c>
      <c r="M4252" t="s">
        <v>28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23</v>
      </c>
      <c r="T4252">
        <v>0</v>
      </c>
      <c r="V4252">
        <v>66</v>
      </c>
      <c r="W4252">
        <v>229</v>
      </c>
    </row>
    <row r="4253" spans="1:23" x14ac:dyDescent="0.25">
      <c r="A4253" t="s">
        <v>444</v>
      </c>
      <c r="C4253" t="s">
        <v>30</v>
      </c>
      <c r="E4253">
        <v>30</v>
      </c>
      <c r="F4253">
        <v>70.976039999999998</v>
      </c>
      <c r="G4253">
        <v>0</v>
      </c>
      <c r="H4253">
        <v>0</v>
      </c>
      <c r="I4253" t="s">
        <v>34</v>
      </c>
      <c r="J4253" t="s">
        <v>42</v>
      </c>
      <c r="K4253" t="s">
        <v>28</v>
      </c>
      <c r="L4253" t="s">
        <v>28</v>
      </c>
      <c r="M4253" t="s">
        <v>28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23</v>
      </c>
      <c r="T4253">
        <v>0</v>
      </c>
    </row>
    <row r="4254" spans="1:23" x14ac:dyDescent="0.25">
      <c r="A4254" t="s">
        <v>250</v>
      </c>
      <c r="C4254" t="s">
        <v>26</v>
      </c>
      <c r="F4254">
        <v>65.418205</v>
      </c>
      <c r="G4254">
        <v>0.5</v>
      </c>
      <c r="H4254">
        <v>0</v>
      </c>
      <c r="I4254" t="s">
        <v>28</v>
      </c>
      <c r="J4254" t="s">
        <v>28</v>
      </c>
      <c r="K4254" t="s">
        <v>28</v>
      </c>
      <c r="L4254" t="s">
        <v>28</v>
      </c>
      <c r="M4254" t="s">
        <v>28</v>
      </c>
      <c r="N4254">
        <v>0</v>
      </c>
      <c r="O4254">
        <v>0.5</v>
      </c>
      <c r="P4254">
        <v>0.5</v>
      </c>
      <c r="Q4254">
        <v>0</v>
      </c>
      <c r="R4254">
        <v>0</v>
      </c>
      <c r="S4254">
        <v>33</v>
      </c>
      <c r="T4254">
        <v>1</v>
      </c>
    </row>
    <row r="4255" spans="1:23" x14ac:dyDescent="0.25">
      <c r="A4255" t="s">
        <v>250</v>
      </c>
      <c r="C4255" t="s">
        <v>26</v>
      </c>
      <c r="E4255">
        <v>28</v>
      </c>
      <c r="F4255">
        <v>65.418205</v>
      </c>
      <c r="G4255">
        <v>0</v>
      </c>
      <c r="H4255">
        <v>0</v>
      </c>
      <c r="I4255" t="s">
        <v>34</v>
      </c>
      <c r="J4255" t="s">
        <v>258</v>
      </c>
      <c r="K4255" t="s">
        <v>251</v>
      </c>
      <c r="L4255" t="s">
        <v>42</v>
      </c>
      <c r="M4255" t="s">
        <v>28</v>
      </c>
      <c r="N4255">
        <v>0</v>
      </c>
      <c r="O4255">
        <v>0.5</v>
      </c>
      <c r="P4255">
        <v>0</v>
      </c>
      <c r="Q4255">
        <v>0</v>
      </c>
      <c r="R4255">
        <v>0</v>
      </c>
      <c r="S4255">
        <v>33</v>
      </c>
      <c r="T4255">
        <v>0.5</v>
      </c>
      <c r="W4255">
        <v>121</v>
      </c>
    </row>
    <row r="4256" spans="1:23" x14ac:dyDescent="0.25">
      <c r="A4256" t="s">
        <v>250</v>
      </c>
      <c r="C4256" t="s">
        <v>26</v>
      </c>
      <c r="E4256">
        <v>24</v>
      </c>
      <c r="F4256">
        <v>65.418205</v>
      </c>
      <c r="G4256">
        <v>0</v>
      </c>
      <c r="H4256">
        <v>0</v>
      </c>
      <c r="I4256" t="s">
        <v>34</v>
      </c>
      <c r="J4256" t="s">
        <v>119</v>
      </c>
      <c r="K4256" t="s">
        <v>28</v>
      </c>
      <c r="L4256" t="s">
        <v>28</v>
      </c>
      <c r="M4256" t="s">
        <v>28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33</v>
      </c>
      <c r="T4256">
        <v>0</v>
      </c>
      <c r="W4256">
        <v>110</v>
      </c>
    </row>
    <row r="4257" spans="1:23" x14ac:dyDescent="0.25">
      <c r="A4257" t="s">
        <v>250</v>
      </c>
      <c r="C4257" t="s">
        <v>26</v>
      </c>
      <c r="E4257">
        <v>28</v>
      </c>
      <c r="F4257">
        <v>65.418205</v>
      </c>
      <c r="G4257">
        <v>0</v>
      </c>
      <c r="H4257">
        <v>0</v>
      </c>
      <c r="I4257" t="s">
        <v>34</v>
      </c>
      <c r="J4257" t="s">
        <v>119</v>
      </c>
      <c r="K4257" t="s">
        <v>28</v>
      </c>
      <c r="L4257" t="s">
        <v>28</v>
      </c>
      <c r="M4257" t="s">
        <v>28</v>
      </c>
      <c r="N4257">
        <v>0</v>
      </c>
      <c r="O4257">
        <v>0.5</v>
      </c>
      <c r="P4257">
        <v>0</v>
      </c>
      <c r="Q4257">
        <v>0</v>
      </c>
      <c r="R4257">
        <v>0</v>
      </c>
      <c r="S4257">
        <v>33</v>
      </c>
      <c r="T4257">
        <v>0.5</v>
      </c>
      <c r="W4257">
        <v>111</v>
      </c>
    </row>
    <row r="4258" spans="1:23" x14ac:dyDescent="0.25">
      <c r="A4258" t="s">
        <v>250</v>
      </c>
      <c r="C4258" t="s">
        <v>26</v>
      </c>
      <c r="E4258">
        <v>30</v>
      </c>
      <c r="F4258">
        <v>65.418205</v>
      </c>
      <c r="G4258">
        <v>0</v>
      </c>
      <c r="H4258">
        <v>0</v>
      </c>
      <c r="I4258" t="s">
        <v>34</v>
      </c>
      <c r="J4258" t="s">
        <v>119</v>
      </c>
      <c r="K4258" t="s">
        <v>28</v>
      </c>
      <c r="L4258" t="s">
        <v>28</v>
      </c>
      <c r="M4258" t="s">
        <v>28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33</v>
      </c>
      <c r="T4258">
        <v>0</v>
      </c>
      <c r="W4258">
        <v>110</v>
      </c>
    </row>
    <row r="4259" spans="1:23" x14ac:dyDescent="0.25">
      <c r="A4259" t="s">
        <v>250</v>
      </c>
      <c r="C4259" t="s">
        <v>26</v>
      </c>
      <c r="E4259">
        <v>28</v>
      </c>
      <c r="F4259">
        <v>65.418205</v>
      </c>
      <c r="G4259">
        <v>0</v>
      </c>
      <c r="H4259">
        <v>0</v>
      </c>
      <c r="I4259" t="s">
        <v>34</v>
      </c>
      <c r="J4259" t="s">
        <v>258</v>
      </c>
      <c r="K4259" t="s">
        <v>28</v>
      </c>
      <c r="L4259" t="s">
        <v>28</v>
      </c>
      <c r="M4259" t="s">
        <v>28</v>
      </c>
      <c r="N4259">
        <v>0</v>
      </c>
      <c r="O4259">
        <v>0.5</v>
      </c>
      <c r="P4259">
        <v>0</v>
      </c>
      <c r="Q4259">
        <v>0</v>
      </c>
      <c r="R4259">
        <v>0</v>
      </c>
      <c r="S4259">
        <v>33</v>
      </c>
      <c r="T4259">
        <v>0.5</v>
      </c>
    </row>
    <row r="4260" spans="1:23" x14ac:dyDescent="0.25">
      <c r="A4260" t="s">
        <v>250</v>
      </c>
      <c r="C4260" t="s">
        <v>26</v>
      </c>
      <c r="E4260">
        <v>28</v>
      </c>
      <c r="F4260">
        <v>65.418205</v>
      </c>
      <c r="G4260">
        <v>0</v>
      </c>
      <c r="H4260">
        <v>0</v>
      </c>
      <c r="I4260" t="s">
        <v>34</v>
      </c>
      <c r="J4260" t="s">
        <v>28</v>
      </c>
      <c r="K4260" t="s">
        <v>28</v>
      </c>
      <c r="L4260" t="s">
        <v>28</v>
      </c>
      <c r="M4260" t="s">
        <v>28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33</v>
      </c>
      <c r="T4260">
        <v>0</v>
      </c>
      <c r="W4260">
        <v>117</v>
      </c>
    </row>
    <row r="4261" spans="1:23" x14ac:dyDescent="0.25">
      <c r="A4261" t="s">
        <v>250</v>
      </c>
      <c r="C4261" t="s">
        <v>26</v>
      </c>
      <c r="E4261">
        <v>27</v>
      </c>
      <c r="F4261">
        <v>65.418205</v>
      </c>
      <c r="G4261">
        <v>0</v>
      </c>
      <c r="H4261">
        <v>0</v>
      </c>
      <c r="I4261" t="s">
        <v>34</v>
      </c>
      <c r="J4261" t="s">
        <v>35</v>
      </c>
      <c r="K4261" t="s">
        <v>28</v>
      </c>
      <c r="L4261" t="s">
        <v>28</v>
      </c>
      <c r="M4261" t="s">
        <v>28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33</v>
      </c>
      <c r="T4261">
        <v>0</v>
      </c>
      <c r="W4261">
        <v>110</v>
      </c>
    </row>
    <row r="4262" spans="1:23" x14ac:dyDescent="0.25">
      <c r="A4262" t="s">
        <v>250</v>
      </c>
      <c r="C4262" t="s">
        <v>26</v>
      </c>
      <c r="E4262">
        <v>28</v>
      </c>
      <c r="F4262">
        <v>65.418205</v>
      </c>
      <c r="G4262">
        <v>0.5</v>
      </c>
      <c r="H4262">
        <v>0</v>
      </c>
      <c r="I4262" t="s">
        <v>27</v>
      </c>
      <c r="J4262" t="s">
        <v>251</v>
      </c>
      <c r="K4262" t="s">
        <v>28</v>
      </c>
      <c r="L4262" t="s">
        <v>28</v>
      </c>
      <c r="M4262" t="s">
        <v>28</v>
      </c>
      <c r="N4262">
        <v>0</v>
      </c>
      <c r="O4262">
        <v>0.5</v>
      </c>
      <c r="P4262">
        <v>0.5</v>
      </c>
      <c r="Q4262">
        <v>0.5</v>
      </c>
      <c r="R4262">
        <v>0</v>
      </c>
      <c r="S4262">
        <v>33</v>
      </c>
      <c r="T4262">
        <v>1.5</v>
      </c>
      <c r="V4262">
        <v>62</v>
      </c>
      <c r="W4262">
        <v>114</v>
      </c>
    </row>
    <row r="4263" spans="1:23" x14ac:dyDescent="0.25">
      <c r="A4263" t="s">
        <v>250</v>
      </c>
      <c r="C4263" t="s">
        <v>26</v>
      </c>
      <c r="F4263">
        <v>65.418205</v>
      </c>
      <c r="G4263">
        <v>2</v>
      </c>
      <c r="H4263">
        <v>2</v>
      </c>
      <c r="I4263" t="s">
        <v>27</v>
      </c>
      <c r="J4263" t="s">
        <v>88</v>
      </c>
      <c r="K4263" t="s">
        <v>28</v>
      </c>
      <c r="L4263" t="s">
        <v>28</v>
      </c>
      <c r="M4263" t="s">
        <v>28</v>
      </c>
      <c r="N4263">
        <v>2</v>
      </c>
      <c r="O4263">
        <v>1</v>
      </c>
      <c r="P4263">
        <v>1</v>
      </c>
      <c r="Q4263">
        <v>2</v>
      </c>
      <c r="R4263">
        <v>2</v>
      </c>
      <c r="S4263">
        <v>33</v>
      </c>
      <c r="T4263">
        <v>10</v>
      </c>
    </row>
    <row r="4264" spans="1:23" x14ac:dyDescent="0.25">
      <c r="A4264" t="s">
        <v>885</v>
      </c>
      <c r="C4264" t="s">
        <v>26</v>
      </c>
      <c r="E4264">
        <v>29</v>
      </c>
      <c r="F4264">
        <v>62.809035999999999</v>
      </c>
      <c r="G4264">
        <v>0.5</v>
      </c>
      <c r="H4264">
        <v>0</v>
      </c>
      <c r="I4264" t="s">
        <v>27</v>
      </c>
      <c r="J4264" t="s">
        <v>28</v>
      </c>
      <c r="K4264" t="s">
        <v>28</v>
      </c>
      <c r="L4264" t="s">
        <v>28</v>
      </c>
      <c r="M4264" t="s">
        <v>28</v>
      </c>
      <c r="N4264">
        <v>0.5</v>
      </c>
      <c r="O4264">
        <v>0.5</v>
      </c>
      <c r="P4264">
        <v>0.5</v>
      </c>
      <c r="Q4264">
        <v>0.5</v>
      </c>
      <c r="R4264">
        <v>0</v>
      </c>
      <c r="S4264">
        <v>44</v>
      </c>
      <c r="T4264">
        <v>2</v>
      </c>
      <c r="V4264">
        <v>64</v>
      </c>
      <c r="W4264">
        <v>185</v>
      </c>
    </row>
    <row r="4265" spans="1:23" x14ac:dyDescent="0.25">
      <c r="A4265" t="s">
        <v>885</v>
      </c>
      <c r="C4265" t="s">
        <v>26</v>
      </c>
      <c r="E4265">
        <v>25</v>
      </c>
      <c r="F4265">
        <v>62.809035999999999</v>
      </c>
      <c r="G4265">
        <v>0.5</v>
      </c>
      <c r="H4265">
        <v>0.5</v>
      </c>
      <c r="I4265" t="s">
        <v>27</v>
      </c>
      <c r="J4265" t="s">
        <v>28</v>
      </c>
      <c r="K4265" t="s">
        <v>28</v>
      </c>
      <c r="L4265" t="s">
        <v>28</v>
      </c>
      <c r="M4265" t="s">
        <v>28</v>
      </c>
      <c r="N4265">
        <v>0.5</v>
      </c>
      <c r="O4265">
        <v>1</v>
      </c>
      <c r="P4265">
        <v>1</v>
      </c>
      <c r="Q4265">
        <v>0.5</v>
      </c>
      <c r="R4265">
        <v>0</v>
      </c>
      <c r="S4265">
        <v>44</v>
      </c>
      <c r="T4265">
        <v>3.5</v>
      </c>
      <c r="V4265">
        <v>64</v>
      </c>
      <c r="W4265">
        <v>150</v>
      </c>
    </row>
    <row r="4266" spans="1:23" x14ac:dyDescent="0.25">
      <c r="A4266" t="s">
        <v>885</v>
      </c>
      <c r="C4266" t="s">
        <v>26</v>
      </c>
      <c r="E4266">
        <v>25</v>
      </c>
      <c r="F4266">
        <v>62.809035999999999</v>
      </c>
      <c r="G4266">
        <v>1</v>
      </c>
      <c r="H4266">
        <v>1</v>
      </c>
      <c r="I4266" t="s">
        <v>27</v>
      </c>
      <c r="J4266" t="s">
        <v>28</v>
      </c>
      <c r="K4266" t="s">
        <v>28</v>
      </c>
      <c r="L4266" t="s">
        <v>28</v>
      </c>
      <c r="M4266" t="s">
        <v>28</v>
      </c>
      <c r="N4266">
        <v>1</v>
      </c>
      <c r="O4266">
        <v>0.5</v>
      </c>
      <c r="P4266">
        <v>1</v>
      </c>
      <c r="Q4266">
        <v>1</v>
      </c>
      <c r="R4266">
        <v>0</v>
      </c>
      <c r="S4266">
        <v>44</v>
      </c>
      <c r="T4266">
        <v>4.5</v>
      </c>
      <c r="V4266">
        <v>64</v>
      </c>
      <c r="W4266">
        <v>138</v>
      </c>
    </row>
    <row r="4267" spans="1:23" x14ac:dyDescent="0.25">
      <c r="A4267" t="s">
        <v>33</v>
      </c>
      <c r="C4267" t="s">
        <v>26</v>
      </c>
      <c r="E4267">
        <v>30</v>
      </c>
      <c r="F4267">
        <v>70.554410000000004</v>
      </c>
      <c r="G4267">
        <v>0</v>
      </c>
      <c r="H4267">
        <v>0</v>
      </c>
      <c r="I4267" t="s">
        <v>34</v>
      </c>
      <c r="J4267" t="s">
        <v>35</v>
      </c>
      <c r="K4267" t="s">
        <v>36</v>
      </c>
      <c r="L4267" t="s">
        <v>28</v>
      </c>
      <c r="M4267" t="s">
        <v>28</v>
      </c>
      <c r="N4267">
        <v>0</v>
      </c>
      <c r="O4267">
        <v>0.5</v>
      </c>
      <c r="P4267">
        <v>0</v>
      </c>
      <c r="Q4267">
        <v>0</v>
      </c>
      <c r="R4267">
        <v>0</v>
      </c>
      <c r="S4267">
        <v>33</v>
      </c>
      <c r="T4267">
        <v>0.5</v>
      </c>
      <c r="V4267">
        <v>65</v>
      </c>
      <c r="W4267">
        <v>156</v>
      </c>
    </row>
    <row r="4268" spans="1:23" x14ac:dyDescent="0.25">
      <c r="A4268" t="s">
        <v>33</v>
      </c>
      <c r="C4268" t="s">
        <v>26</v>
      </c>
      <c r="E4268">
        <v>29</v>
      </c>
      <c r="F4268">
        <v>70.554410000000004</v>
      </c>
      <c r="G4268">
        <v>0</v>
      </c>
      <c r="H4268">
        <v>0</v>
      </c>
      <c r="I4268" t="s">
        <v>34</v>
      </c>
      <c r="J4268" t="s">
        <v>28</v>
      </c>
      <c r="K4268" t="s">
        <v>28</v>
      </c>
      <c r="L4268" t="s">
        <v>28</v>
      </c>
      <c r="M4268" t="s">
        <v>28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33</v>
      </c>
      <c r="T4268">
        <v>0</v>
      </c>
      <c r="V4268">
        <v>65</v>
      </c>
      <c r="W4268">
        <v>150</v>
      </c>
    </row>
    <row r="4269" spans="1:23" x14ac:dyDescent="0.25">
      <c r="A4269" t="s">
        <v>33</v>
      </c>
      <c r="C4269" t="s">
        <v>26</v>
      </c>
      <c r="E4269">
        <v>30</v>
      </c>
      <c r="F4269">
        <v>70.554410000000004</v>
      </c>
      <c r="G4269">
        <v>0</v>
      </c>
      <c r="H4269">
        <v>0</v>
      </c>
      <c r="I4269" t="s">
        <v>34</v>
      </c>
      <c r="J4269" t="s">
        <v>28</v>
      </c>
      <c r="K4269" t="s">
        <v>28</v>
      </c>
      <c r="L4269" t="s">
        <v>28</v>
      </c>
      <c r="M4269" t="s">
        <v>28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33</v>
      </c>
      <c r="T4269">
        <v>0</v>
      </c>
      <c r="V4269">
        <v>65</v>
      </c>
      <c r="W4269">
        <v>149</v>
      </c>
    </row>
    <row r="4270" spans="1:23" x14ac:dyDescent="0.25">
      <c r="A4270" t="s">
        <v>33</v>
      </c>
      <c r="C4270" t="s">
        <v>26</v>
      </c>
      <c r="E4270">
        <v>30</v>
      </c>
      <c r="F4270">
        <v>70.554410000000004</v>
      </c>
      <c r="G4270">
        <v>0</v>
      </c>
      <c r="H4270">
        <v>0</v>
      </c>
      <c r="I4270" t="s">
        <v>34</v>
      </c>
      <c r="J4270" t="s">
        <v>28</v>
      </c>
      <c r="K4270" t="s">
        <v>28</v>
      </c>
      <c r="L4270" t="s">
        <v>28</v>
      </c>
      <c r="M4270" t="s">
        <v>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33</v>
      </c>
      <c r="T4270">
        <v>0</v>
      </c>
    </row>
    <row r="4271" spans="1:23" x14ac:dyDescent="0.25">
      <c r="A4271" t="s">
        <v>350</v>
      </c>
      <c r="C4271" t="s">
        <v>30</v>
      </c>
      <c r="E4271">
        <v>30</v>
      </c>
      <c r="F4271">
        <v>81.949349999999995</v>
      </c>
      <c r="G4271">
        <v>0</v>
      </c>
      <c r="H4271">
        <v>0</v>
      </c>
      <c r="I4271" t="s">
        <v>34</v>
      </c>
      <c r="J4271" t="s">
        <v>28</v>
      </c>
      <c r="K4271" t="s">
        <v>28</v>
      </c>
      <c r="L4271" t="s">
        <v>28</v>
      </c>
      <c r="M4271" t="s">
        <v>28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33</v>
      </c>
      <c r="T4271">
        <v>0</v>
      </c>
      <c r="V4271">
        <v>68</v>
      </c>
      <c r="W4271">
        <v>162</v>
      </c>
    </row>
    <row r="4272" spans="1:23" x14ac:dyDescent="0.25">
      <c r="A4272" t="s">
        <v>350</v>
      </c>
      <c r="C4272" t="s">
        <v>30</v>
      </c>
      <c r="E4272">
        <v>28</v>
      </c>
      <c r="F4272">
        <v>81.949349999999995</v>
      </c>
      <c r="G4272">
        <v>0</v>
      </c>
      <c r="H4272">
        <v>0</v>
      </c>
      <c r="I4272" t="s">
        <v>34</v>
      </c>
      <c r="J4272" t="s">
        <v>28</v>
      </c>
      <c r="K4272" t="s">
        <v>28</v>
      </c>
      <c r="L4272" t="s">
        <v>28</v>
      </c>
      <c r="M4272" t="s">
        <v>28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33</v>
      </c>
      <c r="T4272">
        <v>0</v>
      </c>
      <c r="V4272">
        <v>68</v>
      </c>
      <c r="W4272">
        <v>160</v>
      </c>
    </row>
    <row r="4273" spans="1:23" x14ac:dyDescent="0.25">
      <c r="A4273" t="s">
        <v>350</v>
      </c>
      <c r="C4273" t="s">
        <v>30</v>
      </c>
      <c r="E4273">
        <v>30</v>
      </c>
      <c r="F4273">
        <v>81.949349999999995</v>
      </c>
      <c r="G4273">
        <v>0</v>
      </c>
      <c r="H4273">
        <v>0</v>
      </c>
      <c r="I4273" t="s">
        <v>34</v>
      </c>
      <c r="J4273" t="s">
        <v>96</v>
      </c>
      <c r="K4273" t="s">
        <v>28</v>
      </c>
      <c r="L4273" t="s">
        <v>28</v>
      </c>
      <c r="M4273" t="s">
        <v>28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33</v>
      </c>
      <c r="T4273">
        <v>0</v>
      </c>
      <c r="V4273">
        <v>67</v>
      </c>
      <c r="W4273">
        <v>162</v>
      </c>
    </row>
    <row r="4274" spans="1:23" x14ac:dyDescent="0.25">
      <c r="A4274" t="s">
        <v>350</v>
      </c>
      <c r="C4274" t="s">
        <v>30</v>
      </c>
      <c r="E4274">
        <v>29</v>
      </c>
      <c r="F4274">
        <v>81.949349999999995</v>
      </c>
      <c r="G4274">
        <v>0</v>
      </c>
      <c r="H4274">
        <v>0</v>
      </c>
      <c r="I4274" t="s">
        <v>34</v>
      </c>
      <c r="J4274" t="s">
        <v>28</v>
      </c>
      <c r="K4274" t="s">
        <v>28</v>
      </c>
      <c r="L4274" t="s">
        <v>28</v>
      </c>
      <c r="M4274" t="s">
        <v>28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33</v>
      </c>
      <c r="T4274">
        <v>0</v>
      </c>
      <c r="V4274">
        <v>67</v>
      </c>
      <c r="W4274">
        <v>159</v>
      </c>
    </row>
    <row r="4275" spans="1:23" x14ac:dyDescent="0.25">
      <c r="A4275" t="s">
        <v>350</v>
      </c>
      <c r="C4275" t="s">
        <v>30</v>
      </c>
      <c r="E4275">
        <v>29</v>
      </c>
      <c r="F4275">
        <v>81.949349999999995</v>
      </c>
      <c r="G4275">
        <v>0.5</v>
      </c>
      <c r="H4275">
        <v>0.5</v>
      </c>
      <c r="I4275" t="s">
        <v>27</v>
      </c>
      <c r="J4275" t="s">
        <v>28</v>
      </c>
      <c r="K4275" t="s">
        <v>28</v>
      </c>
      <c r="L4275" t="s">
        <v>28</v>
      </c>
      <c r="M4275" t="s">
        <v>28</v>
      </c>
      <c r="N4275">
        <v>0.5</v>
      </c>
      <c r="O4275">
        <v>0.5</v>
      </c>
      <c r="P4275">
        <v>0.5</v>
      </c>
      <c r="Q4275">
        <v>0.5</v>
      </c>
      <c r="R4275">
        <v>0</v>
      </c>
      <c r="S4275">
        <v>33</v>
      </c>
      <c r="T4275">
        <v>2.5</v>
      </c>
      <c r="V4275">
        <v>67</v>
      </c>
      <c r="W4275">
        <v>157</v>
      </c>
    </row>
    <row r="4276" spans="1:23" x14ac:dyDescent="0.25">
      <c r="A4276" t="s">
        <v>657</v>
      </c>
      <c r="C4276" t="s">
        <v>30</v>
      </c>
      <c r="E4276">
        <v>25</v>
      </c>
      <c r="F4276">
        <v>67.759069999999994</v>
      </c>
      <c r="G4276">
        <v>0.5</v>
      </c>
      <c r="H4276">
        <v>0</v>
      </c>
      <c r="I4276" t="s">
        <v>44</v>
      </c>
      <c r="J4276" t="s">
        <v>28</v>
      </c>
      <c r="K4276" t="s">
        <v>28</v>
      </c>
      <c r="L4276" t="s">
        <v>28</v>
      </c>
      <c r="M4276" t="s">
        <v>28</v>
      </c>
      <c r="N4276">
        <v>0.5</v>
      </c>
      <c r="O4276">
        <v>0.5</v>
      </c>
      <c r="P4276">
        <v>0.5</v>
      </c>
      <c r="Q4276">
        <v>0</v>
      </c>
      <c r="R4276">
        <v>0</v>
      </c>
      <c r="S4276">
        <v>34</v>
      </c>
      <c r="T4276">
        <v>1.5</v>
      </c>
      <c r="V4276">
        <v>72</v>
      </c>
      <c r="W4276">
        <v>167</v>
      </c>
    </row>
    <row r="4277" spans="1:23" x14ac:dyDescent="0.25">
      <c r="A4277" t="s">
        <v>657</v>
      </c>
      <c r="C4277" t="s">
        <v>30</v>
      </c>
      <c r="E4277">
        <v>24</v>
      </c>
      <c r="F4277">
        <v>67.759069999999994</v>
      </c>
      <c r="G4277">
        <v>0.5</v>
      </c>
      <c r="H4277">
        <v>0</v>
      </c>
      <c r="I4277" t="s">
        <v>788</v>
      </c>
      <c r="J4277" t="s">
        <v>31</v>
      </c>
      <c r="K4277" t="s">
        <v>41</v>
      </c>
      <c r="L4277" t="s">
        <v>28</v>
      </c>
      <c r="M4277" t="s">
        <v>28</v>
      </c>
      <c r="N4277">
        <v>0</v>
      </c>
      <c r="O4277">
        <v>0.5</v>
      </c>
      <c r="P4277">
        <v>0.5</v>
      </c>
      <c r="Q4277">
        <v>0</v>
      </c>
      <c r="R4277">
        <v>0</v>
      </c>
      <c r="S4277">
        <v>34</v>
      </c>
      <c r="T4277">
        <v>1</v>
      </c>
      <c r="V4277">
        <v>71</v>
      </c>
      <c r="W4277">
        <v>160</v>
      </c>
    </row>
    <row r="4278" spans="1:23" x14ac:dyDescent="0.25">
      <c r="A4278" t="s">
        <v>657</v>
      </c>
      <c r="C4278" t="s">
        <v>30</v>
      </c>
      <c r="E4278">
        <v>25</v>
      </c>
      <c r="F4278">
        <v>67.759069999999994</v>
      </c>
      <c r="G4278">
        <v>0.5</v>
      </c>
      <c r="H4278">
        <v>0.5</v>
      </c>
      <c r="I4278" t="s">
        <v>950</v>
      </c>
      <c r="J4278" t="s">
        <v>41</v>
      </c>
      <c r="K4278" t="s">
        <v>132</v>
      </c>
      <c r="L4278" t="s">
        <v>28</v>
      </c>
      <c r="M4278" t="s">
        <v>28</v>
      </c>
      <c r="N4278">
        <v>0.5</v>
      </c>
      <c r="O4278">
        <v>0.5</v>
      </c>
      <c r="P4278">
        <v>1</v>
      </c>
      <c r="Q4278">
        <v>1</v>
      </c>
      <c r="R4278">
        <v>0</v>
      </c>
      <c r="S4278">
        <v>34</v>
      </c>
      <c r="T4278">
        <v>3.5</v>
      </c>
      <c r="V4278">
        <v>71</v>
      </c>
      <c r="W4278">
        <v>150</v>
      </c>
    </row>
    <row r="4279" spans="1:23" x14ac:dyDescent="0.25">
      <c r="A4279" t="s">
        <v>657</v>
      </c>
      <c r="C4279" t="s">
        <v>30</v>
      </c>
      <c r="E4279">
        <v>15</v>
      </c>
      <c r="F4279">
        <v>67.759069999999994</v>
      </c>
      <c r="G4279">
        <v>0.5</v>
      </c>
      <c r="H4279">
        <v>0.5</v>
      </c>
      <c r="I4279" t="s">
        <v>356</v>
      </c>
      <c r="J4279" t="s">
        <v>44</v>
      </c>
      <c r="K4279" t="s">
        <v>41</v>
      </c>
      <c r="L4279" t="s">
        <v>28</v>
      </c>
      <c r="M4279" t="s">
        <v>28</v>
      </c>
      <c r="N4279">
        <v>0.5</v>
      </c>
      <c r="O4279">
        <v>1</v>
      </c>
      <c r="P4279">
        <v>1</v>
      </c>
      <c r="Q4279">
        <v>1</v>
      </c>
      <c r="R4279">
        <v>0</v>
      </c>
      <c r="S4279">
        <v>34</v>
      </c>
      <c r="T4279">
        <v>4</v>
      </c>
      <c r="V4279">
        <v>70</v>
      </c>
      <c r="W4279">
        <v>149</v>
      </c>
    </row>
    <row r="4280" spans="1:23" x14ac:dyDescent="0.25">
      <c r="A4280" t="s">
        <v>657</v>
      </c>
      <c r="C4280" t="s">
        <v>30</v>
      </c>
      <c r="E4280">
        <v>11</v>
      </c>
      <c r="F4280">
        <v>67.759069999999994</v>
      </c>
      <c r="G4280">
        <v>1</v>
      </c>
      <c r="H4280">
        <v>1</v>
      </c>
      <c r="I4280" t="s">
        <v>44</v>
      </c>
      <c r="J4280" t="s">
        <v>41</v>
      </c>
      <c r="K4280" t="s">
        <v>28</v>
      </c>
      <c r="L4280" t="s">
        <v>28</v>
      </c>
      <c r="M4280" t="s">
        <v>28</v>
      </c>
      <c r="N4280">
        <v>1</v>
      </c>
      <c r="O4280">
        <v>2</v>
      </c>
      <c r="P4280">
        <v>1</v>
      </c>
      <c r="Q4280">
        <v>2</v>
      </c>
      <c r="R4280">
        <v>1</v>
      </c>
      <c r="S4280">
        <v>34</v>
      </c>
      <c r="T4280">
        <v>8</v>
      </c>
      <c r="V4280">
        <v>71</v>
      </c>
      <c r="W4280">
        <v>149</v>
      </c>
    </row>
    <row r="4281" spans="1:23" x14ac:dyDescent="0.25">
      <c r="A4281" t="s">
        <v>529</v>
      </c>
      <c r="C4281" t="s">
        <v>26</v>
      </c>
      <c r="E4281">
        <v>30</v>
      </c>
      <c r="F4281">
        <v>59.019848000000003</v>
      </c>
      <c r="G4281">
        <v>0</v>
      </c>
      <c r="H4281">
        <v>0</v>
      </c>
      <c r="I4281" t="s">
        <v>34</v>
      </c>
      <c r="J4281" t="s">
        <v>35</v>
      </c>
      <c r="K4281" t="s">
        <v>28</v>
      </c>
      <c r="L4281" t="s">
        <v>28</v>
      </c>
      <c r="M4281" t="s">
        <v>28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33</v>
      </c>
      <c r="T4281">
        <v>0</v>
      </c>
      <c r="W4281">
        <v>140</v>
      </c>
    </row>
    <row r="4282" spans="1:23" x14ac:dyDescent="0.25">
      <c r="A4282" t="s">
        <v>529</v>
      </c>
      <c r="C4282" t="s">
        <v>26</v>
      </c>
      <c r="E4282">
        <v>30</v>
      </c>
      <c r="F4282">
        <v>59.019848000000003</v>
      </c>
      <c r="G4282">
        <v>0</v>
      </c>
      <c r="H4282">
        <v>0</v>
      </c>
      <c r="I4282" t="s">
        <v>34</v>
      </c>
      <c r="J4282" t="s">
        <v>28</v>
      </c>
      <c r="K4282" t="s">
        <v>28</v>
      </c>
      <c r="L4282" t="s">
        <v>28</v>
      </c>
      <c r="M4282" t="s">
        <v>28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33</v>
      </c>
      <c r="T4282">
        <v>0</v>
      </c>
      <c r="V4282">
        <v>66</v>
      </c>
      <c r="W4282">
        <v>142</v>
      </c>
    </row>
    <row r="4283" spans="1:23" x14ac:dyDescent="0.25">
      <c r="A4283" t="s">
        <v>529</v>
      </c>
      <c r="C4283" t="s">
        <v>26</v>
      </c>
      <c r="E4283">
        <v>30</v>
      </c>
      <c r="F4283">
        <v>59.019848000000003</v>
      </c>
      <c r="G4283">
        <v>0</v>
      </c>
      <c r="H4283">
        <v>0</v>
      </c>
      <c r="I4283" t="s">
        <v>34</v>
      </c>
      <c r="J4283" t="s">
        <v>28</v>
      </c>
      <c r="K4283" t="s">
        <v>28</v>
      </c>
      <c r="L4283" t="s">
        <v>28</v>
      </c>
      <c r="M4283" t="s">
        <v>28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33</v>
      </c>
      <c r="T4283">
        <v>0</v>
      </c>
      <c r="V4283">
        <v>66</v>
      </c>
      <c r="W4283">
        <v>151</v>
      </c>
    </row>
    <row r="4284" spans="1:23" x14ac:dyDescent="0.25">
      <c r="A4284" t="s">
        <v>529</v>
      </c>
      <c r="C4284" t="s">
        <v>26</v>
      </c>
      <c r="E4284">
        <v>30</v>
      </c>
      <c r="F4284">
        <v>59.019848000000003</v>
      </c>
      <c r="G4284">
        <v>0</v>
      </c>
      <c r="H4284">
        <v>0</v>
      </c>
      <c r="I4284" t="s">
        <v>34</v>
      </c>
      <c r="J4284" t="s">
        <v>41</v>
      </c>
      <c r="K4284" t="s">
        <v>38</v>
      </c>
      <c r="L4284" t="s">
        <v>28</v>
      </c>
      <c r="M4284" t="s">
        <v>28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33</v>
      </c>
      <c r="T4284">
        <v>0</v>
      </c>
    </row>
    <row r="4285" spans="1:23" x14ac:dyDescent="0.25">
      <c r="A4285" t="s">
        <v>529</v>
      </c>
      <c r="C4285" t="s">
        <v>26</v>
      </c>
      <c r="E4285">
        <v>30</v>
      </c>
      <c r="F4285">
        <v>59.019848000000003</v>
      </c>
      <c r="G4285">
        <v>0</v>
      </c>
      <c r="H4285">
        <v>0</v>
      </c>
      <c r="I4285" t="s">
        <v>34</v>
      </c>
      <c r="J4285" t="s">
        <v>28</v>
      </c>
      <c r="K4285" t="s">
        <v>28</v>
      </c>
      <c r="L4285" t="s">
        <v>28</v>
      </c>
      <c r="M4285" t="s">
        <v>28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33</v>
      </c>
      <c r="T4285">
        <v>0</v>
      </c>
      <c r="V4285">
        <v>65</v>
      </c>
      <c r="W4285">
        <v>141</v>
      </c>
    </row>
    <row r="4286" spans="1:23" x14ac:dyDescent="0.25">
      <c r="A4286" t="s">
        <v>529</v>
      </c>
      <c r="C4286" t="s">
        <v>26</v>
      </c>
      <c r="E4286">
        <v>28</v>
      </c>
      <c r="F4286">
        <v>59.019848000000003</v>
      </c>
      <c r="G4286">
        <v>0</v>
      </c>
      <c r="H4286">
        <v>0</v>
      </c>
      <c r="I4286" t="s">
        <v>34</v>
      </c>
      <c r="J4286" t="s">
        <v>38</v>
      </c>
      <c r="K4286" t="s">
        <v>28</v>
      </c>
      <c r="L4286" t="s">
        <v>28</v>
      </c>
      <c r="M4286" t="s">
        <v>28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33</v>
      </c>
      <c r="T4286">
        <v>0</v>
      </c>
      <c r="V4286">
        <v>65</v>
      </c>
      <c r="W4286">
        <v>138</v>
      </c>
    </row>
    <row r="4287" spans="1:23" x14ac:dyDescent="0.25">
      <c r="A4287" t="s">
        <v>529</v>
      </c>
      <c r="C4287" t="s">
        <v>26</v>
      </c>
      <c r="E4287">
        <v>29</v>
      </c>
      <c r="F4287">
        <v>59.019848000000003</v>
      </c>
      <c r="G4287">
        <v>0</v>
      </c>
      <c r="H4287">
        <v>0</v>
      </c>
      <c r="I4287" t="s">
        <v>34</v>
      </c>
      <c r="J4287" t="s">
        <v>41</v>
      </c>
      <c r="K4287" t="s">
        <v>28</v>
      </c>
      <c r="L4287" t="s">
        <v>28</v>
      </c>
      <c r="M4287" t="s">
        <v>28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33</v>
      </c>
      <c r="T4287">
        <v>0</v>
      </c>
      <c r="V4287">
        <v>65</v>
      </c>
      <c r="W4287">
        <v>147</v>
      </c>
    </row>
    <row r="4288" spans="1:23" x14ac:dyDescent="0.25">
      <c r="A4288" t="s">
        <v>576</v>
      </c>
      <c r="C4288" t="s">
        <v>30</v>
      </c>
      <c r="E4288">
        <v>30</v>
      </c>
      <c r="F4288">
        <v>73.010270000000006</v>
      </c>
      <c r="G4288">
        <v>0</v>
      </c>
      <c r="H4288">
        <v>0</v>
      </c>
      <c r="I4288" t="s">
        <v>34</v>
      </c>
      <c r="J4288" t="s">
        <v>28</v>
      </c>
      <c r="K4288" t="s">
        <v>28</v>
      </c>
      <c r="L4288" t="s">
        <v>28</v>
      </c>
      <c r="M4288" t="s">
        <v>28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33</v>
      </c>
      <c r="T4288">
        <v>0</v>
      </c>
      <c r="V4288">
        <v>71</v>
      </c>
      <c r="W4288">
        <v>175</v>
      </c>
    </row>
    <row r="4289" spans="1:23" x14ac:dyDescent="0.25">
      <c r="A4289" t="s">
        <v>576</v>
      </c>
      <c r="C4289" t="s">
        <v>30</v>
      </c>
      <c r="E4289">
        <v>30</v>
      </c>
      <c r="F4289">
        <v>73.010270000000006</v>
      </c>
      <c r="G4289">
        <v>0</v>
      </c>
      <c r="H4289">
        <v>0</v>
      </c>
      <c r="I4289" t="s">
        <v>34</v>
      </c>
      <c r="J4289" t="s">
        <v>28</v>
      </c>
      <c r="K4289" t="s">
        <v>28</v>
      </c>
      <c r="L4289" t="s">
        <v>28</v>
      </c>
      <c r="M4289" t="s">
        <v>28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33</v>
      </c>
      <c r="T4289">
        <v>0</v>
      </c>
      <c r="V4289">
        <v>71</v>
      </c>
      <c r="W4289">
        <v>181</v>
      </c>
    </row>
    <row r="4290" spans="1:23" x14ac:dyDescent="0.25">
      <c r="A4290" t="s">
        <v>576</v>
      </c>
      <c r="C4290" t="s">
        <v>30</v>
      </c>
      <c r="E4290">
        <v>30</v>
      </c>
      <c r="F4290">
        <v>73.010270000000006</v>
      </c>
      <c r="G4290">
        <v>0</v>
      </c>
      <c r="H4290">
        <v>0</v>
      </c>
      <c r="I4290" t="s">
        <v>34</v>
      </c>
      <c r="J4290" t="s">
        <v>28</v>
      </c>
      <c r="K4290" t="s">
        <v>28</v>
      </c>
      <c r="L4290" t="s">
        <v>28</v>
      </c>
      <c r="M4290" t="s">
        <v>28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33</v>
      </c>
      <c r="T4290">
        <v>0</v>
      </c>
    </row>
    <row r="4291" spans="1:23" x14ac:dyDescent="0.25">
      <c r="A4291" t="s">
        <v>576</v>
      </c>
      <c r="C4291" t="s">
        <v>30</v>
      </c>
      <c r="E4291">
        <v>30</v>
      </c>
      <c r="F4291">
        <v>73.010270000000006</v>
      </c>
      <c r="G4291">
        <v>0</v>
      </c>
      <c r="H4291">
        <v>0</v>
      </c>
      <c r="I4291" t="s">
        <v>34</v>
      </c>
      <c r="J4291" t="s">
        <v>28</v>
      </c>
      <c r="K4291" t="s">
        <v>28</v>
      </c>
      <c r="L4291" t="s">
        <v>28</v>
      </c>
      <c r="M4291" t="s">
        <v>28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33</v>
      </c>
      <c r="T4291">
        <v>0</v>
      </c>
      <c r="V4291">
        <v>70</v>
      </c>
      <c r="W4291">
        <v>182</v>
      </c>
    </row>
    <row r="4292" spans="1:23" x14ac:dyDescent="0.25">
      <c r="A4292" t="s">
        <v>576</v>
      </c>
      <c r="C4292" t="s">
        <v>30</v>
      </c>
      <c r="E4292">
        <v>30</v>
      </c>
      <c r="F4292">
        <v>73.010270000000006</v>
      </c>
      <c r="G4292">
        <v>0</v>
      </c>
      <c r="H4292">
        <v>0</v>
      </c>
      <c r="I4292" t="s">
        <v>34</v>
      </c>
      <c r="J4292" t="s">
        <v>28</v>
      </c>
      <c r="K4292" t="s">
        <v>28</v>
      </c>
      <c r="L4292" t="s">
        <v>28</v>
      </c>
      <c r="M4292" t="s">
        <v>28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33</v>
      </c>
      <c r="T4292">
        <v>0</v>
      </c>
      <c r="V4292">
        <v>70</v>
      </c>
      <c r="W4292">
        <v>178</v>
      </c>
    </row>
    <row r="4293" spans="1:23" x14ac:dyDescent="0.25">
      <c r="A4293" t="s">
        <v>576</v>
      </c>
      <c r="C4293" t="s">
        <v>30</v>
      </c>
      <c r="E4293">
        <v>30</v>
      </c>
      <c r="F4293">
        <v>73.010270000000006</v>
      </c>
      <c r="G4293">
        <v>0</v>
      </c>
      <c r="H4293">
        <v>0</v>
      </c>
      <c r="I4293" t="s">
        <v>34</v>
      </c>
      <c r="J4293" t="s">
        <v>28</v>
      </c>
      <c r="K4293" t="s">
        <v>28</v>
      </c>
      <c r="L4293" t="s">
        <v>28</v>
      </c>
      <c r="M4293" t="s">
        <v>28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33</v>
      </c>
      <c r="T4293">
        <v>0</v>
      </c>
      <c r="V4293">
        <v>71</v>
      </c>
      <c r="W4293">
        <v>179</v>
      </c>
    </row>
    <row r="4294" spans="1:23" x14ac:dyDescent="0.25">
      <c r="A4294" t="s">
        <v>576</v>
      </c>
      <c r="C4294" t="s">
        <v>30</v>
      </c>
      <c r="E4294">
        <v>29</v>
      </c>
      <c r="F4294">
        <v>73.010270000000006</v>
      </c>
      <c r="G4294">
        <v>0</v>
      </c>
      <c r="H4294">
        <v>0</v>
      </c>
      <c r="I4294" t="s">
        <v>34</v>
      </c>
      <c r="J4294" t="s">
        <v>28</v>
      </c>
      <c r="K4294" t="s">
        <v>28</v>
      </c>
      <c r="L4294" t="s">
        <v>28</v>
      </c>
      <c r="M4294" t="s">
        <v>28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33</v>
      </c>
      <c r="T4294">
        <v>0</v>
      </c>
      <c r="V4294">
        <v>71</v>
      </c>
      <c r="W4294">
        <v>172</v>
      </c>
    </row>
    <row r="4295" spans="1:23" x14ac:dyDescent="0.25">
      <c r="A4295" t="s">
        <v>576</v>
      </c>
      <c r="C4295" t="s">
        <v>30</v>
      </c>
      <c r="E4295">
        <v>30</v>
      </c>
      <c r="F4295">
        <v>73.010270000000006</v>
      </c>
      <c r="G4295">
        <v>0</v>
      </c>
      <c r="H4295">
        <v>0</v>
      </c>
      <c r="I4295" t="s">
        <v>34</v>
      </c>
      <c r="J4295" t="s">
        <v>28</v>
      </c>
      <c r="K4295" t="s">
        <v>28</v>
      </c>
      <c r="L4295" t="s">
        <v>28</v>
      </c>
      <c r="M4295" t="s">
        <v>28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33</v>
      </c>
      <c r="T4295">
        <v>0</v>
      </c>
      <c r="V4295">
        <v>71</v>
      </c>
      <c r="W4295">
        <v>180</v>
      </c>
    </row>
    <row r="4296" spans="1:23" x14ac:dyDescent="0.25">
      <c r="A4296" t="s">
        <v>322</v>
      </c>
      <c r="C4296" t="s">
        <v>30</v>
      </c>
      <c r="E4296">
        <v>29</v>
      </c>
      <c r="F4296">
        <v>70.00958</v>
      </c>
      <c r="G4296">
        <v>0</v>
      </c>
      <c r="H4296">
        <v>0</v>
      </c>
      <c r="I4296" t="s">
        <v>34</v>
      </c>
      <c r="J4296" t="s">
        <v>28</v>
      </c>
      <c r="K4296" t="s">
        <v>28</v>
      </c>
      <c r="L4296" t="s">
        <v>28</v>
      </c>
      <c r="M4296" t="s">
        <v>28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33</v>
      </c>
      <c r="T4296">
        <v>0</v>
      </c>
      <c r="V4296">
        <v>68</v>
      </c>
      <c r="W4296">
        <v>163</v>
      </c>
    </row>
    <row r="4297" spans="1:23" x14ac:dyDescent="0.25">
      <c r="A4297" t="s">
        <v>322</v>
      </c>
      <c r="C4297" t="s">
        <v>30</v>
      </c>
      <c r="E4297">
        <v>29</v>
      </c>
      <c r="F4297">
        <v>70.00958</v>
      </c>
      <c r="G4297">
        <v>0</v>
      </c>
      <c r="H4297">
        <v>0</v>
      </c>
      <c r="I4297" t="s">
        <v>34</v>
      </c>
      <c r="J4297" t="s">
        <v>28</v>
      </c>
      <c r="K4297" t="s">
        <v>28</v>
      </c>
      <c r="L4297" t="s">
        <v>28</v>
      </c>
      <c r="M4297" t="s">
        <v>28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33</v>
      </c>
      <c r="T4297">
        <v>0</v>
      </c>
      <c r="V4297">
        <v>68</v>
      </c>
      <c r="W4297">
        <v>171</v>
      </c>
    </row>
    <row r="4298" spans="1:23" x14ac:dyDescent="0.25">
      <c r="A4298" t="s">
        <v>322</v>
      </c>
      <c r="C4298" t="s">
        <v>30</v>
      </c>
      <c r="E4298">
        <v>28</v>
      </c>
      <c r="F4298">
        <v>70.00958</v>
      </c>
      <c r="G4298">
        <v>0</v>
      </c>
      <c r="H4298">
        <v>0</v>
      </c>
      <c r="I4298" t="s">
        <v>34</v>
      </c>
      <c r="J4298" t="s">
        <v>28</v>
      </c>
      <c r="K4298" t="s">
        <v>28</v>
      </c>
      <c r="L4298" t="s">
        <v>28</v>
      </c>
      <c r="M4298" t="s">
        <v>28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33</v>
      </c>
      <c r="T4298">
        <v>0</v>
      </c>
    </row>
    <row r="4299" spans="1:23" x14ac:dyDescent="0.25">
      <c r="A4299" t="s">
        <v>322</v>
      </c>
      <c r="C4299" t="s">
        <v>30</v>
      </c>
      <c r="E4299">
        <v>29</v>
      </c>
      <c r="F4299">
        <v>70.00958</v>
      </c>
      <c r="G4299">
        <v>0</v>
      </c>
      <c r="H4299">
        <v>0</v>
      </c>
      <c r="I4299" t="s">
        <v>34</v>
      </c>
      <c r="J4299" t="s">
        <v>28</v>
      </c>
      <c r="K4299" t="s">
        <v>28</v>
      </c>
      <c r="L4299" t="s">
        <v>28</v>
      </c>
      <c r="M4299" t="s">
        <v>28</v>
      </c>
      <c r="N4299">
        <v>0</v>
      </c>
      <c r="O4299">
        <v>0.5</v>
      </c>
      <c r="P4299">
        <v>0</v>
      </c>
      <c r="Q4299">
        <v>0</v>
      </c>
      <c r="R4299">
        <v>0</v>
      </c>
      <c r="S4299">
        <v>33</v>
      </c>
      <c r="T4299">
        <v>0.5</v>
      </c>
    </row>
    <row r="4300" spans="1:23" x14ac:dyDescent="0.25">
      <c r="A4300" t="s">
        <v>322</v>
      </c>
      <c r="C4300" t="s">
        <v>30</v>
      </c>
      <c r="E4300">
        <v>28</v>
      </c>
      <c r="F4300">
        <v>70.00958</v>
      </c>
      <c r="G4300">
        <v>0</v>
      </c>
      <c r="H4300">
        <v>0</v>
      </c>
      <c r="I4300" t="s">
        <v>34</v>
      </c>
      <c r="J4300" t="s">
        <v>28</v>
      </c>
      <c r="K4300" t="s">
        <v>28</v>
      </c>
      <c r="L4300" t="s">
        <v>28</v>
      </c>
      <c r="M4300" t="s">
        <v>28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33</v>
      </c>
      <c r="T4300">
        <v>0</v>
      </c>
      <c r="V4300">
        <v>68</v>
      </c>
      <c r="W4300">
        <v>157</v>
      </c>
    </row>
    <row r="4301" spans="1:23" x14ac:dyDescent="0.25">
      <c r="A4301" t="s">
        <v>322</v>
      </c>
      <c r="C4301" t="s">
        <v>30</v>
      </c>
      <c r="E4301">
        <v>28</v>
      </c>
      <c r="F4301">
        <v>70.00958</v>
      </c>
      <c r="G4301">
        <v>0</v>
      </c>
      <c r="H4301">
        <v>0</v>
      </c>
      <c r="I4301" t="s">
        <v>34</v>
      </c>
      <c r="J4301" t="s">
        <v>28</v>
      </c>
      <c r="K4301" t="s">
        <v>28</v>
      </c>
      <c r="L4301" t="s">
        <v>28</v>
      </c>
      <c r="M4301" t="s">
        <v>28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33</v>
      </c>
      <c r="T4301">
        <v>0</v>
      </c>
      <c r="V4301">
        <v>68</v>
      </c>
      <c r="W4301">
        <v>158</v>
      </c>
    </row>
    <row r="4302" spans="1:23" x14ac:dyDescent="0.25">
      <c r="A4302" t="s">
        <v>322</v>
      </c>
      <c r="C4302" t="s">
        <v>30</v>
      </c>
      <c r="E4302">
        <v>30</v>
      </c>
      <c r="F4302">
        <v>70.00958</v>
      </c>
      <c r="G4302">
        <v>0.5</v>
      </c>
      <c r="H4302">
        <v>0</v>
      </c>
      <c r="I4302" t="s">
        <v>52</v>
      </c>
      <c r="J4302" t="s">
        <v>28</v>
      </c>
      <c r="K4302" t="s">
        <v>28</v>
      </c>
      <c r="L4302" t="s">
        <v>28</v>
      </c>
      <c r="M4302" t="s">
        <v>28</v>
      </c>
      <c r="N4302">
        <v>0</v>
      </c>
      <c r="O4302">
        <v>0</v>
      </c>
      <c r="P4302">
        <v>0.5</v>
      </c>
      <c r="Q4302">
        <v>0.5</v>
      </c>
      <c r="R4302">
        <v>0</v>
      </c>
      <c r="S4302">
        <v>33</v>
      </c>
      <c r="T4302">
        <v>1</v>
      </c>
      <c r="V4302">
        <v>68</v>
      </c>
      <c r="W4302">
        <v>153</v>
      </c>
    </row>
    <row r="4303" spans="1:23" x14ac:dyDescent="0.25">
      <c r="A4303" t="s">
        <v>322</v>
      </c>
      <c r="C4303" t="s">
        <v>30</v>
      </c>
      <c r="E4303">
        <v>30</v>
      </c>
      <c r="F4303">
        <v>70.00958</v>
      </c>
      <c r="G4303">
        <v>0</v>
      </c>
      <c r="H4303">
        <v>0</v>
      </c>
      <c r="I4303" t="s">
        <v>34</v>
      </c>
      <c r="J4303" t="s">
        <v>28</v>
      </c>
      <c r="K4303" t="s">
        <v>28</v>
      </c>
      <c r="L4303" t="s">
        <v>28</v>
      </c>
      <c r="M4303" t="s">
        <v>28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33</v>
      </c>
      <c r="T4303">
        <v>0</v>
      </c>
      <c r="V4303">
        <v>58</v>
      </c>
      <c r="W4303">
        <v>152</v>
      </c>
    </row>
    <row r="4304" spans="1:23" x14ac:dyDescent="0.25">
      <c r="A4304" t="s">
        <v>322</v>
      </c>
      <c r="C4304" t="s">
        <v>30</v>
      </c>
      <c r="E4304">
        <v>28</v>
      </c>
      <c r="F4304">
        <v>70.00958</v>
      </c>
      <c r="G4304">
        <v>0.5</v>
      </c>
      <c r="H4304">
        <v>0</v>
      </c>
      <c r="I4304" t="s">
        <v>52</v>
      </c>
      <c r="J4304" t="s">
        <v>28</v>
      </c>
      <c r="K4304" t="s">
        <v>28</v>
      </c>
      <c r="L4304" t="s">
        <v>28</v>
      </c>
      <c r="M4304" t="s">
        <v>28</v>
      </c>
      <c r="N4304">
        <v>0.5</v>
      </c>
      <c r="O4304">
        <v>0.5</v>
      </c>
      <c r="P4304">
        <v>0.5</v>
      </c>
      <c r="Q4304">
        <v>0</v>
      </c>
      <c r="R4304">
        <v>0</v>
      </c>
      <c r="S4304">
        <v>33</v>
      </c>
      <c r="T4304">
        <v>1.5</v>
      </c>
      <c r="V4304">
        <v>68</v>
      </c>
      <c r="W4304">
        <v>161</v>
      </c>
    </row>
    <row r="4305" spans="1:23" x14ac:dyDescent="0.25">
      <c r="A4305" t="s">
        <v>616</v>
      </c>
      <c r="C4305" t="s">
        <v>26</v>
      </c>
      <c r="E4305">
        <v>29</v>
      </c>
      <c r="F4305">
        <v>72.098563999999996</v>
      </c>
      <c r="G4305">
        <v>0</v>
      </c>
      <c r="H4305">
        <v>0</v>
      </c>
      <c r="I4305" t="s">
        <v>34</v>
      </c>
      <c r="J4305" t="s">
        <v>119</v>
      </c>
      <c r="K4305" t="s">
        <v>41</v>
      </c>
      <c r="L4305" t="s">
        <v>38</v>
      </c>
      <c r="M4305" t="s">
        <v>28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33</v>
      </c>
      <c r="T4305">
        <v>0</v>
      </c>
      <c r="V4305">
        <v>60</v>
      </c>
      <c r="W4305">
        <v>101</v>
      </c>
    </row>
    <row r="4306" spans="1:23" x14ac:dyDescent="0.25">
      <c r="A4306" t="s">
        <v>616</v>
      </c>
      <c r="C4306" t="s">
        <v>26</v>
      </c>
      <c r="E4306">
        <v>29</v>
      </c>
      <c r="F4306">
        <v>72.098563999999996</v>
      </c>
      <c r="G4306">
        <v>0</v>
      </c>
      <c r="H4306">
        <v>0</v>
      </c>
      <c r="I4306" t="s">
        <v>34</v>
      </c>
      <c r="J4306" t="s">
        <v>119</v>
      </c>
      <c r="K4306" t="s">
        <v>35</v>
      </c>
      <c r="L4306" t="s">
        <v>38</v>
      </c>
      <c r="M4306" t="s">
        <v>28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33</v>
      </c>
      <c r="T4306">
        <v>0</v>
      </c>
      <c r="V4306">
        <v>60</v>
      </c>
      <c r="W4306">
        <v>103</v>
      </c>
    </row>
    <row r="4307" spans="1:23" x14ac:dyDescent="0.25">
      <c r="A4307" t="s">
        <v>616</v>
      </c>
      <c r="C4307" t="s">
        <v>26</v>
      </c>
      <c r="E4307">
        <v>28</v>
      </c>
      <c r="F4307">
        <v>72.098563999999996</v>
      </c>
      <c r="G4307">
        <v>0</v>
      </c>
      <c r="H4307">
        <v>0</v>
      </c>
      <c r="I4307" t="s">
        <v>34</v>
      </c>
      <c r="J4307" t="s">
        <v>28</v>
      </c>
      <c r="K4307" t="s">
        <v>28</v>
      </c>
      <c r="L4307" t="s">
        <v>28</v>
      </c>
      <c r="M4307" t="s">
        <v>28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33</v>
      </c>
      <c r="T4307">
        <v>0</v>
      </c>
      <c r="V4307">
        <v>60</v>
      </c>
      <c r="W4307">
        <v>102</v>
      </c>
    </row>
    <row r="4308" spans="1:23" x14ac:dyDescent="0.25">
      <c r="A4308" t="s">
        <v>616</v>
      </c>
      <c r="C4308" t="s">
        <v>26</v>
      </c>
      <c r="E4308">
        <v>30</v>
      </c>
      <c r="F4308">
        <v>72.098563999999996</v>
      </c>
      <c r="G4308">
        <v>0</v>
      </c>
      <c r="H4308">
        <v>0</v>
      </c>
      <c r="I4308" t="s">
        <v>34</v>
      </c>
      <c r="J4308" t="s">
        <v>41</v>
      </c>
      <c r="K4308" t="s">
        <v>28</v>
      </c>
      <c r="L4308" t="s">
        <v>28</v>
      </c>
      <c r="M4308" t="s">
        <v>28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33</v>
      </c>
      <c r="T4308">
        <v>0</v>
      </c>
      <c r="V4308">
        <v>60</v>
      </c>
      <c r="W4308">
        <v>100</v>
      </c>
    </row>
    <row r="4309" spans="1:23" x14ac:dyDescent="0.25">
      <c r="A4309" t="s">
        <v>616</v>
      </c>
      <c r="C4309" t="s">
        <v>26</v>
      </c>
      <c r="E4309">
        <v>30</v>
      </c>
      <c r="F4309">
        <v>72.098563999999996</v>
      </c>
      <c r="G4309">
        <v>0</v>
      </c>
      <c r="H4309">
        <v>0</v>
      </c>
      <c r="I4309" t="s">
        <v>34</v>
      </c>
      <c r="J4309" t="s">
        <v>41</v>
      </c>
      <c r="K4309" t="s">
        <v>28</v>
      </c>
      <c r="L4309" t="s">
        <v>28</v>
      </c>
      <c r="M4309" t="s">
        <v>28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33</v>
      </c>
      <c r="T4309">
        <v>0</v>
      </c>
    </row>
    <row r="4310" spans="1:23" x14ac:dyDescent="0.25">
      <c r="A4310" t="s">
        <v>939</v>
      </c>
      <c r="C4310" t="s">
        <v>26</v>
      </c>
      <c r="E4310">
        <v>29</v>
      </c>
      <c r="F4310">
        <v>65.760440000000003</v>
      </c>
      <c r="G4310">
        <v>0</v>
      </c>
      <c r="H4310">
        <v>0</v>
      </c>
      <c r="I4310" t="s">
        <v>34</v>
      </c>
      <c r="J4310" t="s">
        <v>28</v>
      </c>
      <c r="K4310" t="s">
        <v>28</v>
      </c>
      <c r="L4310" t="s">
        <v>28</v>
      </c>
      <c r="M4310" t="s">
        <v>28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23</v>
      </c>
      <c r="T4310">
        <v>0</v>
      </c>
    </row>
    <row r="4311" spans="1:23" x14ac:dyDescent="0.25">
      <c r="A4311" t="s">
        <v>939</v>
      </c>
      <c r="C4311" t="s">
        <v>26</v>
      </c>
      <c r="E4311">
        <v>29</v>
      </c>
      <c r="F4311">
        <v>65.760440000000003</v>
      </c>
      <c r="G4311">
        <v>0</v>
      </c>
      <c r="H4311">
        <v>0</v>
      </c>
      <c r="I4311" t="s">
        <v>34</v>
      </c>
      <c r="J4311" t="s">
        <v>28</v>
      </c>
      <c r="K4311" t="s">
        <v>28</v>
      </c>
      <c r="L4311" t="s">
        <v>28</v>
      </c>
      <c r="M4311" t="s">
        <v>28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23</v>
      </c>
      <c r="T4311">
        <v>0</v>
      </c>
      <c r="V4311">
        <v>66</v>
      </c>
      <c r="W4311">
        <v>169</v>
      </c>
    </row>
    <row r="4312" spans="1:23" x14ac:dyDescent="0.25">
      <c r="A4312" t="s">
        <v>939</v>
      </c>
      <c r="C4312" t="s">
        <v>26</v>
      </c>
      <c r="E4312">
        <v>30</v>
      </c>
      <c r="F4312">
        <v>65.760440000000003</v>
      </c>
      <c r="G4312">
        <v>0</v>
      </c>
      <c r="H4312">
        <v>0</v>
      </c>
      <c r="I4312" t="s">
        <v>34</v>
      </c>
      <c r="J4312" t="s">
        <v>28</v>
      </c>
      <c r="K4312" t="s">
        <v>28</v>
      </c>
      <c r="L4312" t="s">
        <v>28</v>
      </c>
      <c r="M4312" t="s">
        <v>28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23</v>
      </c>
      <c r="T4312">
        <v>0</v>
      </c>
      <c r="V4312">
        <v>66</v>
      </c>
      <c r="W4312">
        <v>168</v>
      </c>
    </row>
    <row r="4313" spans="1:23" x14ac:dyDescent="0.25">
      <c r="A4313" t="s">
        <v>939</v>
      </c>
      <c r="C4313" t="s">
        <v>26</v>
      </c>
      <c r="E4313">
        <v>30</v>
      </c>
      <c r="F4313">
        <v>65.760440000000003</v>
      </c>
      <c r="G4313">
        <v>0</v>
      </c>
      <c r="H4313">
        <v>0</v>
      </c>
      <c r="I4313" t="s">
        <v>34</v>
      </c>
      <c r="J4313" t="s">
        <v>28</v>
      </c>
      <c r="K4313" t="s">
        <v>28</v>
      </c>
      <c r="L4313" t="s">
        <v>28</v>
      </c>
      <c r="M4313" t="s">
        <v>28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23</v>
      </c>
      <c r="T4313">
        <v>0</v>
      </c>
      <c r="V4313">
        <v>66</v>
      </c>
      <c r="W4313">
        <v>168</v>
      </c>
    </row>
    <row r="4314" spans="1:23" x14ac:dyDescent="0.25">
      <c r="A4314" t="s">
        <v>939</v>
      </c>
      <c r="C4314" t="s">
        <v>26</v>
      </c>
      <c r="E4314">
        <v>30</v>
      </c>
      <c r="F4314">
        <v>65.760440000000003</v>
      </c>
      <c r="G4314">
        <v>0</v>
      </c>
      <c r="H4314">
        <v>0</v>
      </c>
      <c r="I4314" t="s">
        <v>34</v>
      </c>
      <c r="J4314" t="s">
        <v>41</v>
      </c>
      <c r="K4314" t="s">
        <v>36</v>
      </c>
      <c r="L4314" t="s">
        <v>28</v>
      </c>
      <c r="M4314" t="s">
        <v>28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23</v>
      </c>
      <c r="T4314">
        <v>0</v>
      </c>
    </row>
    <row r="4315" spans="1:23" x14ac:dyDescent="0.25">
      <c r="A4315" t="s">
        <v>354</v>
      </c>
      <c r="C4315" t="s">
        <v>26</v>
      </c>
      <c r="E4315">
        <v>29</v>
      </c>
      <c r="F4315">
        <v>57.204655000000002</v>
      </c>
      <c r="G4315">
        <v>0</v>
      </c>
      <c r="H4315">
        <v>0</v>
      </c>
      <c r="I4315" t="s">
        <v>34</v>
      </c>
      <c r="J4315" t="s">
        <v>41</v>
      </c>
      <c r="K4315" t="s">
        <v>28</v>
      </c>
      <c r="L4315" t="s">
        <v>28</v>
      </c>
      <c r="M4315" t="s">
        <v>28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23</v>
      </c>
      <c r="T4315">
        <v>0</v>
      </c>
      <c r="V4315">
        <v>64</v>
      </c>
      <c r="W4315">
        <v>113</v>
      </c>
    </row>
    <row r="4316" spans="1:23" x14ac:dyDescent="0.25">
      <c r="A4316" t="s">
        <v>636</v>
      </c>
      <c r="C4316" t="s">
        <v>26</v>
      </c>
      <c r="E4316">
        <v>30</v>
      </c>
      <c r="F4316">
        <v>66.49418</v>
      </c>
      <c r="G4316">
        <v>0</v>
      </c>
      <c r="H4316">
        <v>0</v>
      </c>
      <c r="I4316" t="s">
        <v>34</v>
      </c>
      <c r="J4316" t="s">
        <v>28</v>
      </c>
      <c r="K4316" t="s">
        <v>28</v>
      </c>
      <c r="L4316" t="s">
        <v>28</v>
      </c>
      <c r="M4316" t="s">
        <v>28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34</v>
      </c>
      <c r="T4316">
        <v>0</v>
      </c>
      <c r="V4316">
        <v>69</v>
      </c>
      <c r="W4316">
        <v>172</v>
      </c>
    </row>
    <row r="4317" spans="1:23" x14ac:dyDescent="0.25">
      <c r="A4317" t="s">
        <v>636</v>
      </c>
      <c r="C4317" t="s">
        <v>26</v>
      </c>
      <c r="E4317">
        <v>30</v>
      </c>
      <c r="F4317">
        <v>66.49418</v>
      </c>
      <c r="G4317">
        <v>0</v>
      </c>
      <c r="H4317">
        <v>0</v>
      </c>
      <c r="I4317" t="s">
        <v>34</v>
      </c>
      <c r="J4317" t="s">
        <v>28</v>
      </c>
      <c r="K4317" t="s">
        <v>28</v>
      </c>
      <c r="L4317" t="s">
        <v>28</v>
      </c>
      <c r="M4317" t="s">
        <v>28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34</v>
      </c>
      <c r="T4317">
        <v>0</v>
      </c>
      <c r="V4317">
        <v>69</v>
      </c>
      <c r="W4317">
        <v>164</v>
      </c>
    </row>
    <row r="4318" spans="1:23" x14ac:dyDescent="0.25">
      <c r="A4318" t="s">
        <v>636</v>
      </c>
      <c r="C4318" t="s">
        <v>26</v>
      </c>
      <c r="E4318">
        <v>30</v>
      </c>
      <c r="F4318">
        <v>66.49418</v>
      </c>
      <c r="G4318">
        <v>0</v>
      </c>
      <c r="H4318">
        <v>0</v>
      </c>
      <c r="I4318" t="s">
        <v>34</v>
      </c>
      <c r="J4318" t="s">
        <v>28</v>
      </c>
      <c r="K4318" t="s">
        <v>28</v>
      </c>
      <c r="L4318" t="s">
        <v>28</v>
      </c>
      <c r="M4318" t="s">
        <v>28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34</v>
      </c>
      <c r="T4318">
        <v>0</v>
      </c>
      <c r="V4318">
        <v>69</v>
      </c>
      <c r="W4318">
        <v>161</v>
      </c>
    </row>
    <row r="4319" spans="1:23" x14ac:dyDescent="0.25">
      <c r="A4319" t="s">
        <v>636</v>
      </c>
      <c r="C4319" t="s">
        <v>26</v>
      </c>
      <c r="E4319">
        <v>30</v>
      </c>
      <c r="F4319">
        <v>66.49418</v>
      </c>
      <c r="G4319">
        <v>0</v>
      </c>
      <c r="H4319">
        <v>0</v>
      </c>
      <c r="I4319" t="s">
        <v>34</v>
      </c>
      <c r="J4319" t="s">
        <v>28</v>
      </c>
      <c r="K4319" t="s">
        <v>28</v>
      </c>
      <c r="L4319" t="s">
        <v>28</v>
      </c>
      <c r="M4319" t="s">
        <v>28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34</v>
      </c>
      <c r="T4319">
        <v>0</v>
      </c>
      <c r="V4319">
        <v>69</v>
      </c>
      <c r="W4319">
        <v>159</v>
      </c>
    </row>
    <row r="4320" spans="1:23" x14ac:dyDescent="0.25">
      <c r="A4320" t="s">
        <v>636</v>
      </c>
      <c r="C4320" t="s">
        <v>26</v>
      </c>
      <c r="E4320">
        <v>30</v>
      </c>
      <c r="F4320">
        <v>66.49418</v>
      </c>
      <c r="G4320">
        <v>0</v>
      </c>
      <c r="H4320">
        <v>0</v>
      </c>
      <c r="I4320" t="s">
        <v>34</v>
      </c>
      <c r="J4320" t="s">
        <v>28</v>
      </c>
      <c r="K4320" t="s">
        <v>28</v>
      </c>
      <c r="L4320" t="s">
        <v>28</v>
      </c>
      <c r="M4320" t="s">
        <v>28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34</v>
      </c>
      <c r="T4320">
        <v>0</v>
      </c>
      <c r="V4320">
        <v>69</v>
      </c>
      <c r="W4320">
        <v>159</v>
      </c>
    </row>
    <row r="4321" spans="1:23" x14ac:dyDescent="0.25">
      <c r="A4321" t="s">
        <v>636</v>
      </c>
      <c r="C4321" t="s">
        <v>26</v>
      </c>
      <c r="E4321">
        <v>29</v>
      </c>
      <c r="F4321">
        <v>66.49418</v>
      </c>
      <c r="G4321">
        <v>0</v>
      </c>
      <c r="H4321">
        <v>0</v>
      </c>
      <c r="I4321" t="s">
        <v>34</v>
      </c>
      <c r="J4321" t="s">
        <v>28</v>
      </c>
      <c r="K4321" t="s">
        <v>28</v>
      </c>
      <c r="L4321" t="s">
        <v>28</v>
      </c>
      <c r="M4321" t="s">
        <v>28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34</v>
      </c>
      <c r="T4321">
        <v>0</v>
      </c>
      <c r="V4321">
        <v>69</v>
      </c>
      <c r="W4321">
        <v>157</v>
      </c>
    </row>
    <row r="4322" spans="1:23" x14ac:dyDescent="0.25">
      <c r="A4322" t="s">
        <v>636</v>
      </c>
      <c r="C4322" t="s">
        <v>26</v>
      </c>
      <c r="E4322">
        <v>30</v>
      </c>
      <c r="F4322">
        <v>66.49418</v>
      </c>
      <c r="G4322">
        <v>0</v>
      </c>
      <c r="H4322">
        <v>0</v>
      </c>
      <c r="I4322" t="s">
        <v>34</v>
      </c>
      <c r="J4322" t="s">
        <v>28</v>
      </c>
      <c r="K4322" t="s">
        <v>28</v>
      </c>
      <c r="L4322" t="s">
        <v>28</v>
      </c>
      <c r="M4322" t="s">
        <v>28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34</v>
      </c>
      <c r="T4322">
        <v>0</v>
      </c>
      <c r="V4322">
        <v>69</v>
      </c>
      <c r="W4322">
        <v>151</v>
      </c>
    </row>
    <row r="4323" spans="1:23" x14ac:dyDescent="0.25">
      <c r="A4323" t="s">
        <v>636</v>
      </c>
      <c r="C4323" t="s">
        <v>26</v>
      </c>
      <c r="E4323">
        <v>30</v>
      </c>
      <c r="F4323">
        <v>66.49418</v>
      </c>
      <c r="G4323">
        <v>0</v>
      </c>
      <c r="H4323">
        <v>0</v>
      </c>
      <c r="I4323" t="s">
        <v>34</v>
      </c>
      <c r="J4323" t="s">
        <v>28</v>
      </c>
      <c r="K4323" t="s">
        <v>28</v>
      </c>
      <c r="L4323" t="s">
        <v>28</v>
      </c>
      <c r="M4323" t="s">
        <v>28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34</v>
      </c>
      <c r="T4323">
        <v>0</v>
      </c>
      <c r="V4323">
        <v>69</v>
      </c>
      <c r="W4323">
        <v>160</v>
      </c>
    </row>
    <row r="4324" spans="1:23" x14ac:dyDescent="0.25">
      <c r="A4324" t="s">
        <v>230</v>
      </c>
      <c r="C4324" t="s">
        <v>30</v>
      </c>
      <c r="E4324">
        <v>28</v>
      </c>
      <c r="F4324">
        <v>70.212180000000004</v>
      </c>
      <c r="G4324">
        <v>0</v>
      </c>
      <c r="H4324">
        <v>0</v>
      </c>
      <c r="I4324" t="s">
        <v>34</v>
      </c>
      <c r="J4324" t="s">
        <v>28</v>
      </c>
      <c r="K4324" t="s">
        <v>28</v>
      </c>
      <c r="L4324" t="s">
        <v>28</v>
      </c>
      <c r="M4324" t="s">
        <v>28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33</v>
      </c>
      <c r="T4324">
        <v>0</v>
      </c>
      <c r="V4324">
        <v>68</v>
      </c>
      <c r="W4324">
        <v>217</v>
      </c>
    </row>
    <row r="4325" spans="1:23" x14ac:dyDescent="0.25">
      <c r="A4325" t="s">
        <v>230</v>
      </c>
      <c r="C4325" t="s">
        <v>30</v>
      </c>
      <c r="E4325">
        <v>29</v>
      </c>
      <c r="F4325">
        <v>70.212180000000004</v>
      </c>
      <c r="G4325">
        <v>0</v>
      </c>
      <c r="H4325">
        <v>0</v>
      </c>
      <c r="I4325" t="s">
        <v>34</v>
      </c>
      <c r="J4325" t="s">
        <v>28</v>
      </c>
      <c r="K4325" t="s">
        <v>28</v>
      </c>
      <c r="L4325" t="s">
        <v>28</v>
      </c>
      <c r="M4325" t="s">
        <v>28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33</v>
      </c>
      <c r="T4325">
        <v>0</v>
      </c>
      <c r="V4325">
        <v>68</v>
      </c>
      <c r="W4325">
        <v>229</v>
      </c>
    </row>
    <row r="4326" spans="1:23" x14ac:dyDescent="0.25">
      <c r="A4326" t="s">
        <v>230</v>
      </c>
      <c r="C4326" t="s">
        <v>30</v>
      </c>
      <c r="E4326">
        <v>30</v>
      </c>
      <c r="F4326">
        <v>70.212180000000004</v>
      </c>
      <c r="G4326">
        <v>0</v>
      </c>
      <c r="H4326">
        <v>0</v>
      </c>
      <c r="I4326" t="s">
        <v>34</v>
      </c>
      <c r="J4326" t="s">
        <v>28</v>
      </c>
      <c r="K4326" t="s">
        <v>28</v>
      </c>
      <c r="L4326" t="s">
        <v>28</v>
      </c>
      <c r="M4326" t="s">
        <v>28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33</v>
      </c>
      <c r="T4326">
        <v>0</v>
      </c>
      <c r="V4326">
        <v>68</v>
      </c>
      <c r="W4326">
        <v>225</v>
      </c>
    </row>
    <row r="4327" spans="1:23" x14ac:dyDescent="0.25">
      <c r="A4327" t="s">
        <v>230</v>
      </c>
      <c r="C4327" t="s">
        <v>30</v>
      </c>
      <c r="E4327">
        <v>28</v>
      </c>
      <c r="F4327">
        <v>70.212180000000004</v>
      </c>
      <c r="G4327">
        <v>0</v>
      </c>
      <c r="H4327">
        <v>0</v>
      </c>
      <c r="I4327" t="s">
        <v>34</v>
      </c>
      <c r="J4327" t="s">
        <v>28</v>
      </c>
      <c r="K4327" t="s">
        <v>28</v>
      </c>
      <c r="L4327" t="s">
        <v>28</v>
      </c>
      <c r="M4327" t="s">
        <v>28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33</v>
      </c>
      <c r="T4327">
        <v>0</v>
      </c>
    </row>
    <row r="4328" spans="1:23" x14ac:dyDescent="0.25">
      <c r="A4328" t="s">
        <v>230</v>
      </c>
      <c r="C4328" t="s">
        <v>30</v>
      </c>
      <c r="E4328">
        <v>28</v>
      </c>
      <c r="F4328">
        <v>70.212180000000004</v>
      </c>
      <c r="G4328">
        <v>0</v>
      </c>
      <c r="H4328">
        <v>0</v>
      </c>
      <c r="I4328" t="s">
        <v>34</v>
      </c>
      <c r="J4328" t="s">
        <v>28</v>
      </c>
      <c r="K4328" t="s">
        <v>28</v>
      </c>
      <c r="L4328" t="s">
        <v>28</v>
      </c>
      <c r="M4328" t="s">
        <v>28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33</v>
      </c>
      <c r="T4328">
        <v>0</v>
      </c>
    </row>
    <row r="4329" spans="1:23" x14ac:dyDescent="0.25">
      <c r="A4329" t="s">
        <v>230</v>
      </c>
      <c r="C4329" t="s">
        <v>30</v>
      </c>
      <c r="E4329">
        <v>30</v>
      </c>
      <c r="F4329">
        <v>70.212180000000004</v>
      </c>
      <c r="G4329">
        <v>0</v>
      </c>
      <c r="H4329">
        <v>0</v>
      </c>
      <c r="I4329" t="s">
        <v>34</v>
      </c>
      <c r="J4329" t="s">
        <v>119</v>
      </c>
      <c r="K4329" t="s">
        <v>35</v>
      </c>
      <c r="L4329" t="s">
        <v>28</v>
      </c>
      <c r="M4329" t="s">
        <v>28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33</v>
      </c>
      <c r="T4329">
        <v>0</v>
      </c>
    </row>
    <row r="4330" spans="1:23" x14ac:dyDescent="0.25">
      <c r="A4330" t="s">
        <v>230</v>
      </c>
      <c r="C4330" t="s">
        <v>30</v>
      </c>
      <c r="E4330">
        <v>25</v>
      </c>
      <c r="F4330">
        <v>70.212180000000004</v>
      </c>
      <c r="G4330">
        <v>0</v>
      </c>
      <c r="H4330">
        <v>0</v>
      </c>
      <c r="I4330" t="s">
        <v>34</v>
      </c>
      <c r="J4330" t="s">
        <v>119</v>
      </c>
      <c r="K4330" t="s">
        <v>35</v>
      </c>
      <c r="L4330" t="s">
        <v>28</v>
      </c>
      <c r="M4330" t="s">
        <v>28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33</v>
      </c>
      <c r="T4330">
        <v>0</v>
      </c>
      <c r="V4330">
        <v>68</v>
      </c>
      <c r="W4330">
        <v>228</v>
      </c>
    </row>
    <row r="4331" spans="1:23" x14ac:dyDescent="0.25">
      <c r="A4331" t="s">
        <v>230</v>
      </c>
      <c r="C4331" t="s">
        <v>30</v>
      </c>
      <c r="E4331">
        <v>29</v>
      </c>
      <c r="F4331">
        <v>70.212180000000004</v>
      </c>
      <c r="G4331">
        <v>0</v>
      </c>
      <c r="H4331">
        <v>0</v>
      </c>
      <c r="I4331" t="s">
        <v>34</v>
      </c>
      <c r="J4331" t="s">
        <v>119</v>
      </c>
      <c r="K4331" t="s">
        <v>42</v>
      </c>
      <c r="L4331" t="s">
        <v>28</v>
      </c>
      <c r="M4331" t="s">
        <v>28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33</v>
      </c>
      <c r="T4331">
        <v>0</v>
      </c>
      <c r="V4331">
        <v>68</v>
      </c>
      <c r="W4331">
        <v>221</v>
      </c>
    </row>
    <row r="4332" spans="1:23" x14ac:dyDescent="0.25">
      <c r="A4332" t="s">
        <v>230</v>
      </c>
      <c r="C4332" t="s">
        <v>30</v>
      </c>
      <c r="E4332">
        <v>29</v>
      </c>
      <c r="F4332">
        <v>70.212180000000004</v>
      </c>
      <c r="G4332">
        <v>0</v>
      </c>
      <c r="H4332">
        <v>0</v>
      </c>
      <c r="I4332" t="s">
        <v>34</v>
      </c>
      <c r="J4332" t="s">
        <v>28</v>
      </c>
      <c r="K4332" t="s">
        <v>28</v>
      </c>
      <c r="L4332" t="s">
        <v>28</v>
      </c>
      <c r="M4332" t="s">
        <v>28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33</v>
      </c>
      <c r="T4332">
        <v>0</v>
      </c>
      <c r="V4332">
        <v>67</v>
      </c>
      <c r="W4332">
        <v>227</v>
      </c>
    </row>
    <row r="4333" spans="1:23" x14ac:dyDescent="0.25">
      <c r="A4333" t="s">
        <v>230</v>
      </c>
      <c r="C4333" t="s">
        <v>30</v>
      </c>
      <c r="E4333">
        <v>29</v>
      </c>
      <c r="F4333">
        <v>70.212180000000004</v>
      </c>
      <c r="G4333">
        <v>0</v>
      </c>
      <c r="H4333">
        <v>0</v>
      </c>
      <c r="I4333" t="s">
        <v>34</v>
      </c>
      <c r="J4333" t="s">
        <v>28</v>
      </c>
      <c r="K4333" t="s">
        <v>28</v>
      </c>
      <c r="L4333" t="s">
        <v>28</v>
      </c>
      <c r="M4333" t="s">
        <v>28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33</v>
      </c>
      <c r="T4333">
        <v>0</v>
      </c>
      <c r="V4333">
        <v>67</v>
      </c>
      <c r="W4333">
        <v>226</v>
      </c>
    </row>
    <row r="4334" spans="1:23" x14ac:dyDescent="0.25">
      <c r="A4334" t="s">
        <v>236</v>
      </c>
      <c r="C4334" t="s">
        <v>26</v>
      </c>
      <c r="E4334">
        <v>30</v>
      </c>
      <c r="F4334">
        <v>73.730320000000006</v>
      </c>
      <c r="G4334">
        <v>0</v>
      </c>
      <c r="H4334">
        <v>0</v>
      </c>
      <c r="I4334" t="s">
        <v>34</v>
      </c>
      <c r="J4334" t="s">
        <v>28</v>
      </c>
      <c r="K4334" t="s">
        <v>28</v>
      </c>
      <c r="L4334" t="s">
        <v>28</v>
      </c>
      <c r="M4334" t="s">
        <v>28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34</v>
      </c>
      <c r="T4334">
        <v>0</v>
      </c>
      <c r="V4334">
        <v>67</v>
      </c>
      <c r="W4334">
        <v>159</v>
      </c>
    </row>
    <row r="4335" spans="1:23" x14ac:dyDescent="0.25">
      <c r="A4335" t="s">
        <v>236</v>
      </c>
      <c r="C4335" t="s">
        <v>26</v>
      </c>
      <c r="E4335">
        <v>30</v>
      </c>
      <c r="F4335">
        <v>73.730320000000006</v>
      </c>
      <c r="G4335">
        <v>0</v>
      </c>
      <c r="H4335">
        <v>0</v>
      </c>
      <c r="I4335" t="s">
        <v>34</v>
      </c>
      <c r="J4335" t="s">
        <v>28</v>
      </c>
      <c r="K4335" t="s">
        <v>28</v>
      </c>
      <c r="L4335" t="s">
        <v>28</v>
      </c>
      <c r="M4335" t="s">
        <v>28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34</v>
      </c>
      <c r="T4335">
        <v>0</v>
      </c>
      <c r="V4335">
        <v>67</v>
      </c>
      <c r="W4335">
        <v>164</v>
      </c>
    </row>
    <row r="4336" spans="1:23" x14ac:dyDescent="0.25">
      <c r="A4336" t="s">
        <v>236</v>
      </c>
      <c r="C4336" t="s">
        <v>26</v>
      </c>
      <c r="E4336">
        <v>30</v>
      </c>
      <c r="F4336">
        <v>73.730320000000006</v>
      </c>
      <c r="G4336">
        <v>0</v>
      </c>
      <c r="H4336">
        <v>0</v>
      </c>
      <c r="I4336" t="s">
        <v>34</v>
      </c>
      <c r="J4336" t="s">
        <v>28</v>
      </c>
      <c r="K4336" t="s">
        <v>28</v>
      </c>
      <c r="L4336" t="s">
        <v>28</v>
      </c>
      <c r="M4336" t="s">
        <v>28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34</v>
      </c>
      <c r="T4336">
        <v>0</v>
      </c>
    </row>
    <row r="4337" spans="1:23" x14ac:dyDescent="0.25">
      <c r="A4337" t="s">
        <v>394</v>
      </c>
      <c r="C4337" t="s">
        <v>30</v>
      </c>
      <c r="F4337">
        <v>64.024640000000005</v>
      </c>
      <c r="G4337">
        <v>0</v>
      </c>
      <c r="H4337">
        <v>0</v>
      </c>
      <c r="I4337" t="s">
        <v>34</v>
      </c>
      <c r="J4337" t="s">
        <v>28</v>
      </c>
      <c r="K4337" t="s">
        <v>28</v>
      </c>
      <c r="L4337" t="s">
        <v>28</v>
      </c>
      <c r="M4337" t="s">
        <v>28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33</v>
      </c>
      <c r="T4337">
        <v>0</v>
      </c>
      <c r="W4337">
        <v>236</v>
      </c>
    </row>
    <row r="4338" spans="1:23" x14ac:dyDescent="0.25">
      <c r="A4338" t="s">
        <v>394</v>
      </c>
      <c r="C4338" t="s">
        <v>30</v>
      </c>
      <c r="F4338">
        <v>64.024640000000005</v>
      </c>
      <c r="G4338">
        <v>0</v>
      </c>
      <c r="H4338">
        <v>0</v>
      </c>
      <c r="I4338" t="s">
        <v>34</v>
      </c>
      <c r="J4338" t="s">
        <v>28</v>
      </c>
      <c r="K4338" t="s">
        <v>28</v>
      </c>
      <c r="L4338" t="s">
        <v>28</v>
      </c>
      <c r="M4338" t="s">
        <v>28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33</v>
      </c>
      <c r="T4338">
        <v>0</v>
      </c>
      <c r="W4338">
        <v>221</v>
      </c>
    </row>
    <row r="4339" spans="1:23" x14ac:dyDescent="0.25">
      <c r="A4339" t="s">
        <v>394</v>
      </c>
      <c r="C4339" t="s">
        <v>30</v>
      </c>
      <c r="E4339">
        <v>27</v>
      </c>
      <c r="F4339">
        <v>64.024640000000005</v>
      </c>
      <c r="G4339">
        <v>0</v>
      </c>
      <c r="H4339">
        <v>0</v>
      </c>
      <c r="I4339" t="s">
        <v>34</v>
      </c>
      <c r="J4339" t="s">
        <v>28</v>
      </c>
      <c r="K4339" t="s">
        <v>28</v>
      </c>
      <c r="L4339" t="s">
        <v>28</v>
      </c>
      <c r="M4339" t="s">
        <v>28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33</v>
      </c>
      <c r="T4339">
        <v>0</v>
      </c>
      <c r="W4339">
        <v>231</v>
      </c>
    </row>
    <row r="4340" spans="1:23" x14ac:dyDescent="0.25">
      <c r="A4340" t="s">
        <v>394</v>
      </c>
      <c r="C4340" t="s">
        <v>30</v>
      </c>
      <c r="E4340">
        <v>26</v>
      </c>
      <c r="F4340">
        <v>64.024640000000005</v>
      </c>
      <c r="G4340">
        <v>0</v>
      </c>
      <c r="H4340">
        <v>0</v>
      </c>
      <c r="I4340" t="s">
        <v>34</v>
      </c>
      <c r="J4340" t="s">
        <v>28</v>
      </c>
      <c r="K4340" t="s">
        <v>28</v>
      </c>
      <c r="L4340" t="s">
        <v>28</v>
      </c>
      <c r="M4340" t="s">
        <v>28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33</v>
      </c>
      <c r="T4340">
        <v>0</v>
      </c>
      <c r="W4340">
        <v>235</v>
      </c>
    </row>
    <row r="4341" spans="1:23" x14ac:dyDescent="0.25">
      <c r="A4341" t="s">
        <v>394</v>
      </c>
      <c r="C4341" t="s">
        <v>30</v>
      </c>
      <c r="E4341">
        <v>25</v>
      </c>
      <c r="F4341">
        <v>64.024640000000005</v>
      </c>
      <c r="G4341">
        <v>0</v>
      </c>
      <c r="H4341">
        <v>0</v>
      </c>
      <c r="I4341" t="s">
        <v>34</v>
      </c>
      <c r="J4341" t="s">
        <v>28</v>
      </c>
      <c r="K4341" t="s">
        <v>28</v>
      </c>
      <c r="L4341" t="s">
        <v>28</v>
      </c>
      <c r="M4341" t="s">
        <v>28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33</v>
      </c>
      <c r="T4341">
        <v>0</v>
      </c>
      <c r="W4341">
        <v>236</v>
      </c>
    </row>
    <row r="4342" spans="1:23" x14ac:dyDescent="0.25">
      <c r="A4342" t="s">
        <v>394</v>
      </c>
      <c r="C4342" t="s">
        <v>30</v>
      </c>
      <c r="E4342">
        <v>28</v>
      </c>
      <c r="F4342">
        <v>64.024640000000005</v>
      </c>
      <c r="G4342">
        <v>0</v>
      </c>
      <c r="H4342">
        <v>0</v>
      </c>
      <c r="I4342" t="s">
        <v>34</v>
      </c>
      <c r="J4342" t="s">
        <v>28</v>
      </c>
      <c r="K4342" t="s">
        <v>28</v>
      </c>
      <c r="L4342" t="s">
        <v>28</v>
      </c>
      <c r="M4342" t="s">
        <v>28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33</v>
      </c>
      <c r="T4342">
        <v>0</v>
      </c>
      <c r="W4342">
        <v>234</v>
      </c>
    </row>
    <row r="4343" spans="1:23" x14ac:dyDescent="0.25">
      <c r="A4343" t="s">
        <v>394</v>
      </c>
      <c r="C4343" t="s">
        <v>30</v>
      </c>
      <c r="E4343">
        <v>28</v>
      </c>
      <c r="F4343">
        <v>64.024640000000005</v>
      </c>
      <c r="G4343">
        <v>0</v>
      </c>
      <c r="H4343">
        <v>0</v>
      </c>
      <c r="I4343" t="s">
        <v>34</v>
      </c>
      <c r="J4343" t="s">
        <v>28</v>
      </c>
      <c r="K4343" t="s">
        <v>28</v>
      </c>
      <c r="L4343" t="s">
        <v>28</v>
      </c>
      <c r="M4343" t="s">
        <v>28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33</v>
      </c>
      <c r="T4343">
        <v>0</v>
      </c>
      <c r="W4343">
        <v>228</v>
      </c>
    </row>
    <row r="4344" spans="1:23" x14ac:dyDescent="0.25">
      <c r="A4344" t="s">
        <v>394</v>
      </c>
      <c r="C4344" t="s">
        <v>30</v>
      </c>
      <c r="E4344">
        <v>26</v>
      </c>
      <c r="F4344">
        <v>64.024640000000005</v>
      </c>
      <c r="G4344">
        <v>0</v>
      </c>
      <c r="H4344">
        <v>0</v>
      </c>
      <c r="I4344" t="s">
        <v>34</v>
      </c>
      <c r="J4344" t="s">
        <v>28</v>
      </c>
      <c r="K4344" t="s">
        <v>28</v>
      </c>
      <c r="L4344" t="s">
        <v>28</v>
      </c>
      <c r="M4344" t="s">
        <v>28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33</v>
      </c>
      <c r="T4344">
        <v>0</v>
      </c>
    </row>
    <row r="4345" spans="1:23" x14ac:dyDescent="0.25">
      <c r="A4345" t="s">
        <v>394</v>
      </c>
      <c r="C4345" t="s">
        <v>30</v>
      </c>
      <c r="E4345">
        <v>28</v>
      </c>
      <c r="F4345">
        <v>64.024640000000005</v>
      </c>
      <c r="G4345">
        <v>0</v>
      </c>
      <c r="H4345">
        <v>0</v>
      </c>
      <c r="I4345" t="s">
        <v>34</v>
      </c>
      <c r="J4345" t="s">
        <v>28</v>
      </c>
      <c r="K4345" t="s">
        <v>28</v>
      </c>
      <c r="L4345" t="s">
        <v>28</v>
      </c>
      <c r="M4345" t="s">
        <v>28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33</v>
      </c>
      <c r="T4345">
        <v>0</v>
      </c>
      <c r="W4345">
        <v>178</v>
      </c>
    </row>
    <row r="4346" spans="1:23" x14ac:dyDescent="0.25">
      <c r="A4346" t="s">
        <v>394</v>
      </c>
      <c r="C4346" t="s">
        <v>30</v>
      </c>
      <c r="E4346">
        <v>29</v>
      </c>
      <c r="F4346">
        <v>64.024640000000005</v>
      </c>
      <c r="G4346">
        <v>0</v>
      </c>
      <c r="H4346">
        <v>0</v>
      </c>
      <c r="I4346" t="s">
        <v>34</v>
      </c>
      <c r="J4346" t="s">
        <v>28</v>
      </c>
      <c r="K4346" t="s">
        <v>28</v>
      </c>
      <c r="L4346" t="s">
        <v>28</v>
      </c>
      <c r="M4346" t="s">
        <v>28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33</v>
      </c>
      <c r="T4346">
        <v>0</v>
      </c>
      <c r="W4346">
        <v>178</v>
      </c>
    </row>
    <row r="4347" spans="1:23" x14ac:dyDescent="0.25">
      <c r="A4347" t="s">
        <v>394</v>
      </c>
      <c r="C4347" t="s">
        <v>30</v>
      </c>
      <c r="E4347">
        <v>30</v>
      </c>
      <c r="F4347">
        <v>64.024640000000005</v>
      </c>
      <c r="G4347">
        <v>0</v>
      </c>
      <c r="H4347">
        <v>0</v>
      </c>
      <c r="I4347" t="s">
        <v>34</v>
      </c>
      <c r="J4347" t="s">
        <v>28</v>
      </c>
      <c r="K4347" t="s">
        <v>28</v>
      </c>
      <c r="L4347" t="s">
        <v>28</v>
      </c>
      <c r="M4347" t="s">
        <v>28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33</v>
      </c>
      <c r="T4347">
        <v>0</v>
      </c>
      <c r="W4347">
        <v>186</v>
      </c>
    </row>
    <row r="4348" spans="1:23" x14ac:dyDescent="0.25">
      <c r="A4348" t="s">
        <v>394</v>
      </c>
      <c r="C4348" t="s">
        <v>30</v>
      </c>
      <c r="E4348">
        <v>28</v>
      </c>
      <c r="F4348">
        <v>64.024640000000005</v>
      </c>
      <c r="G4348">
        <v>0</v>
      </c>
      <c r="H4348">
        <v>0</v>
      </c>
      <c r="I4348" t="s">
        <v>34</v>
      </c>
      <c r="J4348" t="s">
        <v>245</v>
      </c>
      <c r="K4348" t="s">
        <v>392</v>
      </c>
      <c r="L4348" t="s">
        <v>28</v>
      </c>
      <c r="M4348" t="s">
        <v>28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33</v>
      </c>
      <c r="T4348">
        <v>0</v>
      </c>
      <c r="V4348">
        <v>70</v>
      </c>
      <c r="W4348">
        <v>184</v>
      </c>
    </row>
    <row r="4349" spans="1:23" x14ac:dyDescent="0.25">
      <c r="A4349" t="s">
        <v>394</v>
      </c>
      <c r="C4349" t="s">
        <v>30</v>
      </c>
      <c r="E4349">
        <v>26</v>
      </c>
      <c r="F4349">
        <v>64.024640000000005</v>
      </c>
      <c r="G4349">
        <v>0</v>
      </c>
      <c r="H4349">
        <v>0</v>
      </c>
      <c r="I4349" t="s">
        <v>34</v>
      </c>
      <c r="J4349" t="s">
        <v>337</v>
      </c>
      <c r="K4349" t="s">
        <v>28</v>
      </c>
      <c r="L4349" t="s">
        <v>28</v>
      </c>
      <c r="M4349" t="s">
        <v>28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33</v>
      </c>
      <c r="T4349">
        <v>0</v>
      </c>
      <c r="V4349">
        <v>71</v>
      </c>
      <c r="W4349">
        <v>205</v>
      </c>
    </row>
    <row r="4350" spans="1:23" x14ac:dyDescent="0.25">
      <c r="A4350" t="s">
        <v>394</v>
      </c>
      <c r="C4350" t="s">
        <v>30</v>
      </c>
      <c r="E4350">
        <v>29</v>
      </c>
      <c r="F4350">
        <v>64.024640000000005</v>
      </c>
      <c r="G4350">
        <v>0</v>
      </c>
      <c r="H4350">
        <v>0</v>
      </c>
      <c r="I4350" t="s">
        <v>34</v>
      </c>
      <c r="J4350" t="s">
        <v>28</v>
      </c>
      <c r="K4350" t="s">
        <v>28</v>
      </c>
      <c r="L4350" t="s">
        <v>28</v>
      </c>
      <c r="M4350" t="s">
        <v>28</v>
      </c>
      <c r="N4350">
        <v>0</v>
      </c>
      <c r="O4350">
        <v>0.5</v>
      </c>
      <c r="P4350">
        <v>0</v>
      </c>
      <c r="Q4350">
        <v>0</v>
      </c>
      <c r="R4350">
        <v>0</v>
      </c>
      <c r="S4350">
        <v>33</v>
      </c>
      <c r="T4350">
        <v>0.5</v>
      </c>
      <c r="V4350">
        <v>71</v>
      </c>
      <c r="W4350">
        <v>198</v>
      </c>
    </row>
    <row r="4351" spans="1:23" x14ac:dyDescent="0.25">
      <c r="A4351" t="s">
        <v>394</v>
      </c>
      <c r="C4351" t="s">
        <v>30</v>
      </c>
      <c r="E4351">
        <v>27</v>
      </c>
      <c r="F4351">
        <v>64.024640000000005</v>
      </c>
      <c r="G4351">
        <v>0</v>
      </c>
      <c r="H4351">
        <v>0</v>
      </c>
      <c r="I4351" t="s">
        <v>34</v>
      </c>
      <c r="J4351" t="s">
        <v>28</v>
      </c>
      <c r="K4351" t="s">
        <v>28</v>
      </c>
      <c r="L4351" t="s">
        <v>28</v>
      </c>
      <c r="M4351" t="s">
        <v>28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33</v>
      </c>
      <c r="T4351">
        <v>0</v>
      </c>
      <c r="V4351">
        <v>70</v>
      </c>
      <c r="W4351">
        <v>198</v>
      </c>
    </row>
    <row r="4352" spans="1:23" x14ac:dyDescent="0.25">
      <c r="A4352" t="s">
        <v>394</v>
      </c>
      <c r="C4352" t="s">
        <v>30</v>
      </c>
      <c r="E4352">
        <v>29</v>
      </c>
      <c r="F4352">
        <v>64.024640000000005</v>
      </c>
      <c r="G4352">
        <v>0</v>
      </c>
      <c r="H4352">
        <v>0</v>
      </c>
      <c r="I4352" t="s">
        <v>34</v>
      </c>
      <c r="J4352" t="s">
        <v>96</v>
      </c>
      <c r="K4352" t="s">
        <v>28</v>
      </c>
      <c r="L4352" t="s">
        <v>28</v>
      </c>
      <c r="M4352" t="s">
        <v>28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33</v>
      </c>
      <c r="T4352">
        <v>0</v>
      </c>
      <c r="V4352">
        <v>70</v>
      </c>
      <c r="W4352">
        <v>193</v>
      </c>
    </row>
    <row r="4353" spans="1:23" x14ac:dyDescent="0.25">
      <c r="A4353" t="s">
        <v>394</v>
      </c>
      <c r="C4353" t="s">
        <v>30</v>
      </c>
      <c r="E4353">
        <v>23</v>
      </c>
      <c r="F4353">
        <v>64.024640000000005</v>
      </c>
      <c r="G4353">
        <v>0</v>
      </c>
      <c r="H4353">
        <v>0</v>
      </c>
      <c r="I4353" t="s">
        <v>34</v>
      </c>
      <c r="J4353" t="s">
        <v>28</v>
      </c>
      <c r="K4353" t="s">
        <v>28</v>
      </c>
      <c r="L4353" t="s">
        <v>28</v>
      </c>
      <c r="M4353" t="s">
        <v>28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33</v>
      </c>
      <c r="T4353">
        <v>0</v>
      </c>
      <c r="V4353">
        <v>70</v>
      </c>
      <c r="W4353">
        <v>196</v>
      </c>
    </row>
    <row r="4354" spans="1:23" x14ac:dyDescent="0.25">
      <c r="A4354" t="s">
        <v>394</v>
      </c>
      <c r="C4354" t="s">
        <v>30</v>
      </c>
      <c r="E4354">
        <v>24</v>
      </c>
      <c r="F4354">
        <v>64.024640000000005</v>
      </c>
      <c r="G4354">
        <v>0.5</v>
      </c>
      <c r="H4354">
        <v>0</v>
      </c>
      <c r="I4354" t="s">
        <v>52</v>
      </c>
      <c r="J4354" t="s">
        <v>41</v>
      </c>
      <c r="K4354" t="s">
        <v>28</v>
      </c>
      <c r="L4354" t="s">
        <v>28</v>
      </c>
      <c r="M4354" t="s">
        <v>28</v>
      </c>
      <c r="N4354">
        <v>0</v>
      </c>
      <c r="O4354">
        <v>0.5</v>
      </c>
      <c r="P4354">
        <v>0.5</v>
      </c>
      <c r="Q4354">
        <v>0</v>
      </c>
      <c r="R4354">
        <v>0</v>
      </c>
      <c r="S4354">
        <v>33</v>
      </c>
      <c r="T4354">
        <v>1</v>
      </c>
      <c r="V4354">
        <v>70</v>
      </c>
      <c r="W4354">
        <v>193</v>
      </c>
    </row>
    <row r="4355" spans="1:23" x14ac:dyDescent="0.25">
      <c r="A4355" t="s">
        <v>394</v>
      </c>
      <c r="C4355" t="s">
        <v>30</v>
      </c>
      <c r="E4355">
        <v>25</v>
      </c>
      <c r="F4355">
        <v>64.024640000000005</v>
      </c>
      <c r="G4355">
        <v>0</v>
      </c>
      <c r="H4355">
        <v>0.5</v>
      </c>
      <c r="I4355" t="s">
        <v>34</v>
      </c>
      <c r="J4355" t="s">
        <v>42</v>
      </c>
      <c r="K4355" t="s">
        <v>28</v>
      </c>
      <c r="L4355" t="s">
        <v>28</v>
      </c>
      <c r="M4355" t="s">
        <v>28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33</v>
      </c>
      <c r="T4355">
        <v>0.5</v>
      </c>
      <c r="V4355">
        <v>69</v>
      </c>
      <c r="W4355">
        <v>192</v>
      </c>
    </row>
    <row r="4356" spans="1:23" x14ac:dyDescent="0.25">
      <c r="A4356" t="s">
        <v>394</v>
      </c>
      <c r="C4356" t="s">
        <v>30</v>
      </c>
      <c r="E4356">
        <v>28</v>
      </c>
      <c r="F4356">
        <v>64.024640000000005</v>
      </c>
      <c r="G4356">
        <v>0</v>
      </c>
      <c r="H4356">
        <v>0</v>
      </c>
      <c r="I4356" t="s">
        <v>34</v>
      </c>
      <c r="J4356" t="s">
        <v>88</v>
      </c>
      <c r="K4356" t="s">
        <v>28</v>
      </c>
      <c r="L4356" t="s">
        <v>28</v>
      </c>
      <c r="M4356" t="s">
        <v>28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33</v>
      </c>
      <c r="T4356">
        <v>0</v>
      </c>
      <c r="V4356">
        <v>70</v>
      </c>
      <c r="W4356">
        <v>181</v>
      </c>
    </row>
    <row r="4357" spans="1:23" x14ac:dyDescent="0.25">
      <c r="A4357" t="s">
        <v>394</v>
      </c>
      <c r="C4357" t="s">
        <v>30</v>
      </c>
      <c r="E4357">
        <v>28</v>
      </c>
      <c r="F4357">
        <v>64.024640000000005</v>
      </c>
      <c r="G4357">
        <v>0</v>
      </c>
      <c r="H4357">
        <v>0</v>
      </c>
      <c r="I4357" t="s">
        <v>34</v>
      </c>
      <c r="J4357" t="s">
        <v>88</v>
      </c>
      <c r="K4357" t="s">
        <v>28</v>
      </c>
      <c r="L4357" t="s">
        <v>28</v>
      </c>
      <c r="M4357" t="s">
        <v>28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33</v>
      </c>
      <c r="T4357">
        <v>0</v>
      </c>
      <c r="V4357">
        <v>70</v>
      </c>
      <c r="W4357">
        <v>182</v>
      </c>
    </row>
    <row r="4358" spans="1:23" x14ac:dyDescent="0.25">
      <c r="A4358" t="s">
        <v>394</v>
      </c>
      <c r="C4358" t="s">
        <v>30</v>
      </c>
      <c r="E4358">
        <v>24</v>
      </c>
      <c r="F4358">
        <v>64.024640000000005</v>
      </c>
      <c r="G4358">
        <v>0.5</v>
      </c>
      <c r="H4358">
        <v>0</v>
      </c>
      <c r="I4358" t="s">
        <v>52</v>
      </c>
      <c r="J4358" t="s">
        <v>41</v>
      </c>
      <c r="K4358" t="s">
        <v>28</v>
      </c>
      <c r="L4358" t="s">
        <v>28</v>
      </c>
      <c r="M4358" t="s">
        <v>28</v>
      </c>
      <c r="N4358">
        <v>0</v>
      </c>
      <c r="O4358">
        <v>0.5</v>
      </c>
      <c r="P4358">
        <v>0.5</v>
      </c>
      <c r="Q4358">
        <v>0</v>
      </c>
      <c r="R4358">
        <v>0</v>
      </c>
      <c r="S4358">
        <v>33</v>
      </c>
      <c r="T4358">
        <v>1</v>
      </c>
      <c r="V4358">
        <v>70</v>
      </c>
      <c r="W4358">
        <v>193</v>
      </c>
    </row>
    <row r="4359" spans="1:23" x14ac:dyDescent="0.25">
      <c r="A4359" t="s">
        <v>900</v>
      </c>
      <c r="C4359" t="s">
        <v>30</v>
      </c>
      <c r="E4359">
        <v>23</v>
      </c>
      <c r="F4359">
        <v>59</v>
      </c>
      <c r="G4359">
        <v>0.5</v>
      </c>
      <c r="H4359">
        <v>0</v>
      </c>
      <c r="I4359" t="s">
        <v>1010</v>
      </c>
      <c r="N4359">
        <v>0</v>
      </c>
      <c r="O4359">
        <v>0.5</v>
      </c>
      <c r="P4359">
        <v>0.5</v>
      </c>
      <c r="Q4359">
        <v>0</v>
      </c>
      <c r="R4359">
        <v>0</v>
      </c>
      <c r="T4359">
        <v>1</v>
      </c>
      <c r="V4359">
        <v>70</v>
      </c>
    </row>
    <row r="4360" spans="1:23" x14ac:dyDescent="0.25">
      <c r="A4360" t="s">
        <v>900</v>
      </c>
      <c r="C4360" t="s">
        <v>30</v>
      </c>
      <c r="E4360">
        <v>22</v>
      </c>
      <c r="F4360">
        <v>59</v>
      </c>
      <c r="G4360">
        <v>1</v>
      </c>
      <c r="H4360">
        <v>1</v>
      </c>
      <c r="I4360" t="s">
        <v>27</v>
      </c>
      <c r="N4360">
        <v>1</v>
      </c>
      <c r="O4360">
        <v>1</v>
      </c>
      <c r="P4360">
        <v>1</v>
      </c>
      <c r="Q4360">
        <v>1</v>
      </c>
      <c r="R4360">
        <v>0</v>
      </c>
      <c r="T4360">
        <v>5</v>
      </c>
      <c r="V4360">
        <v>70</v>
      </c>
      <c r="W4360">
        <v>174</v>
      </c>
    </row>
    <row r="4361" spans="1:23" x14ac:dyDescent="0.25">
      <c r="A4361" t="s">
        <v>900</v>
      </c>
      <c r="C4361" t="s">
        <v>30</v>
      </c>
      <c r="F4361">
        <v>59</v>
      </c>
      <c r="G4361">
        <v>1</v>
      </c>
      <c r="H4361">
        <v>1</v>
      </c>
      <c r="I4361" t="s">
        <v>619</v>
      </c>
      <c r="N4361">
        <v>2</v>
      </c>
      <c r="O4361">
        <v>2</v>
      </c>
      <c r="P4361">
        <v>2</v>
      </c>
      <c r="Q4361">
        <v>1</v>
      </c>
      <c r="R4361">
        <v>0</v>
      </c>
      <c r="T4361">
        <v>8</v>
      </c>
      <c r="V4361">
        <v>70</v>
      </c>
      <c r="W4361">
        <v>174</v>
      </c>
    </row>
    <row r="4362" spans="1:23" x14ac:dyDescent="0.25">
      <c r="A4362" t="s">
        <v>900</v>
      </c>
      <c r="C4362" t="s">
        <v>30</v>
      </c>
      <c r="F4362">
        <v>59</v>
      </c>
      <c r="G4362">
        <v>1</v>
      </c>
      <c r="H4362">
        <v>1</v>
      </c>
      <c r="I4362" t="s">
        <v>27</v>
      </c>
      <c r="N4362">
        <v>1</v>
      </c>
      <c r="O4362">
        <v>2</v>
      </c>
      <c r="P4362">
        <v>1</v>
      </c>
      <c r="Q4362">
        <v>2</v>
      </c>
      <c r="R4362">
        <v>1</v>
      </c>
      <c r="T4362">
        <v>8</v>
      </c>
      <c r="V4362">
        <v>70</v>
      </c>
      <c r="W4362">
        <v>149</v>
      </c>
    </row>
    <row r="4363" spans="1:23" x14ac:dyDescent="0.25">
      <c r="A4363" t="s">
        <v>900</v>
      </c>
      <c r="C4363" t="s">
        <v>30</v>
      </c>
      <c r="F4363">
        <v>59</v>
      </c>
      <c r="G4363">
        <v>2</v>
      </c>
      <c r="H4363">
        <v>2</v>
      </c>
      <c r="I4363" t="s">
        <v>200</v>
      </c>
      <c r="N4363">
        <v>3</v>
      </c>
      <c r="O4363">
        <v>3</v>
      </c>
      <c r="P4363">
        <v>2</v>
      </c>
      <c r="Q4363">
        <v>2</v>
      </c>
      <c r="R4363">
        <v>1</v>
      </c>
      <c r="T4363">
        <v>13</v>
      </c>
      <c r="V4363">
        <v>69</v>
      </c>
      <c r="W4363">
        <v>168</v>
      </c>
    </row>
    <row r="4364" spans="1:23" x14ac:dyDescent="0.25">
      <c r="A4364" t="s">
        <v>680</v>
      </c>
      <c r="C4364" t="s">
        <v>30</v>
      </c>
      <c r="E4364">
        <v>26</v>
      </c>
      <c r="F4364">
        <v>72.281999999999996</v>
      </c>
      <c r="G4364">
        <v>0.5</v>
      </c>
      <c r="H4364">
        <v>0</v>
      </c>
      <c r="I4364" t="s">
        <v>27</v>
      </c>
      <c r="J4364" t="s">
        <v>41</v>
      </c>
      <c r="K4364" t="s">
        <v>28</v>
      </c>
      <c r="L4364" t="s">
        <v>28</v>
      </c>
      <c r="M4364" t="s">
        <v>28</v>
      </c>
      <c r="N4364">
        <v>0.5</v>
      </c>
      <c r="O4364">
        <v>0.5</v>
      </c>
      <c r="P4364">
        <v>0.5</v>
      </c>
      <c r="Q4364">
        <v>0</v>
      </c>
      <c r="R4364">
        <v>0</v>
      </c>
      <c r="S4364">
        <v>34</v>
      </c>
      <c r="T4364">
        <v>1.5</v>
      </c>
      <c r="V4364">
        <v>67</v>
      </c>
      <c r="W4364">
        <v>192</v>
      </c>
    </row>
    <row r="4365" spans="1:23" x14ac:dyDescent="0.25">
      <c r="A4365" t="s">
        <v>680</v>
      </c>
      <c r="C4365" t="s">
        <v>30</v>
      </c>
      <c r="E4365">
        <v>30</v>
      </c>
      <c r="F4365">
        <v>72.281999999999996</v>
      </c>
      <c r="G4365">
        <v>0.5</v>
      </c>
      <c r="H4365">
        <v>0</v>
      </c>
      <c r="I4365" t="s">
        <v>52</v>
      </c>
      <c r="J4365" t="s">
        <v>356</v>
      </c>
      <c r="K4365" t="s">
        <v>42</v>
      </c>
      <c r="L4365" t="s">
        <v>28</v>
      </c>
      <c r="M4365" t="s">
        <v>28</v>
      </c>
      <c r="N4365">
        <v>0.5</v>
      </c>
      <c r="O4365">
        <v>1</v>
      </c>
      <c r="P4365">
        <v>1</v>
      </c>
      <c r="Q4365">
        <v>0.5</v>
      </c>
      <c r="R4365">
        <v>0</v>
      </c>
      <c r="S4365">
        <v>34</v>
      </c>
      <c r="T4365">
        <v>3</v>
      </c>
      <c r="V4365">
        <v>66</v>
      </c>
      <c r="W4365">
        <v>189</v>
      </c>
    </row>
    <row r="4366" spans="1:23" x14ac:dyDescent="0.25">
      <c r="A4366" t="s">
        <v>680</v>
      </c>
      <c r="C4366" t="s">
        <v>30</v>
      </c>
      <c r="E4366">
        <v>27</v>
      </c>
      <c r="F4366">
        <v>72.281999999999996</v>
      </c>
      <c r="G4366">
        <v>0.5</v>
      </c>
      <c r="H4366">
        <v>0</v>
      </c>
      <c r="I4366" t="s">
        <v>44</v>
      </c>
      <c r="J4366" t="s">
        <v>42</v>
      </c>
      <c r="K4366" t="s">
        <v>28</v>
      </c>
      <c r="L4366" t="s">
        <v>28</v>
      </c>
      <c r="M4366" t="s">
        <v>28</v>
      </c>
      <c r="N4366">
        <v>0.5</v>
      </c>
      <c r="O4366">
        <v>0.5</v>
      </c>
      <c r="P4366">
        <v>0.5</v>
      </c>
      <c r="Q4366">
        <v>0.5</v>
      </c>
      <c r="R4366">
        <v>1</v>
      </c>
      <c r="S4366">
        <v>34</v>
      </c>
      <c r="T4366">
        <v>3</v>
      </c>
      <c r="V4366">
        <v>66</v>
      </c>
      <c r="W4366">
        <v>192</v>
      </c>
    </row>
    <row r="4367" spans="1:23" x14ac:dyDescent="0.25">
      <c r="A4367" t="s">
        <v>680</v>
      </c>
      <c r="C4367" t="s">
        <v>30</v>
      </c>
      <c r="E4367">
        <v>29</v>
      </c>
      <c r="F4367">
        <v>72.281999999999996</v>
      </c>
      <c r="G4367">
        <v>0.5</v>
      </c>
      <c r="H4367">
        <v>1</v>
      </c>
      <c r="I4367" t="s">
        <v>27</v>
      </c>
      <c r="J4367" t="s">
        <v>44</v>
      </c>
      <c r="K4367" t="s">
        <v>245</v>
      </c>
      <c r="L4367" t="s">
        <v>35</v>
      </c>
      <c r="M4367" t="s">
        <v>28</v>
      </c>
      <c r="N4367">
        <v>0.5</v>
      </c>
      <c r="O4367">
        <v>0.5</v>
      </c>
      <c r="P4367">
        <v>1</v>
      </c>
      <c r="Q4367">
        <v>0.5</v>
      </c>
      <c r="R4367">
        <v>1</v>
      </c>
      <c r="S4367">
        <v>34</v>
      </c>
      <c r="T4367">
        <v>4.5</v>
      </c>
      <c r="V4367">
        <v>66</v>
      </c>
      <c r="W4367">
        <v>193</v>
      </c>
    </row>
    <row r="4368" spans="1:23" x14ac:dyDescent="0.25">
      <c r="A4368" t="s">
        <v>680</v>
      </c>
      <c r="C4368" t="s">
        <v>30</v>
      </c>
      <c r="E4368">
        <v>22</v>
      </c>
      <c r="F4368">
        <v>72.281999999999996</v>
      </c>
      <c r="G4368">
        <v>1</v>
      </c>
      <c r="H4368">
        <v>1</v>
      </c>
      <c r="I4368" t="s">
        <v>27</v>
      </c>
      <c r="J4368" t="s">
        <v>28</v>
      </c>
      <c r="K4368" t="s">
        <v>28</v>
      </c>
      <c r="L4368" t="s">
        <v>28</v>
      </c>
      <c r="M4368" t="s">
        <v>28</v>
      </c>
      <c r="N4368">
        <v>2</v>
      </c>
      <c r="O4368">
        <v>1</v>
      </c>
      <c r="P4368">
        <v>2</v>
      </c>
      <c r="Q4368">
        <v>2</v>
      </c>
      <c r="R4368">
        <v>1</v>
      </c>
      <c r="S4368">
        <v>34</v>
      </c>
      <c r="T4368">
        <v>9</v>
      </c>
      <c r="V4368">
        <v>67</v>
      </c>
      <c r="W4368">
        <v>192</v>
      </c>
    </row>
    <row r="4369" spans="1:23" x14ac:dyDescent="0.25">
      <c r="A4369" t="s">
        <v>680</v>
      </c>
      <c r="C4369" t="s">
        <v>30</v>
      </c>
      <c r="E4369">
        <v>22</v>
      </c>
      <c r="F4369">
        <v>72.281999999999996</v>
      </c>
      <c r="G4369">
        <v>1</v>
      </c>
      <c r="H4369">
        <v>1</v>
      </c>
      <c r="I4369" t="s">
        <v>27</v>
      </c>
      <c r="J4369" t="s">
        <v>28</v>
      </c>
      <c r="K4369" t="s">
        <v>28</v>
      </c>
      <c r="L4369" t="s">
        <v>28</v>
      </c>
      <c r="M4369" t="s">
        <v>28</v>
      </c>
      <c r="N4369">
        <v>1</v>
      </c>
      <c r="O4369">
        <v>1</v>
      </c>
      <c r="P4369">
        <v>2</v>
      </c>
      <c r="Q4369">
        <v>1</v>
      </c>
      <c r="R4369">
        <v>2</v>
      </c>
      <c r="S4369">
        <v>34</v>
      </c>
      <c r="T4369">
        <v>8</v>
      </c>
      <c r="V4369">
        <v>67</v>
      </c>
      <c r="W4369">
        <v>222</v>
      </c>
    </row>
    <row r="4370" spans="1:23" x14ac:dyDescent="0.25">
      <c r="A4370" t="s">
        <v>112</v>
      </c>
      <c r="C4370" t="s">
        <v>26</v>
      </c>
      <c r="E4370">
        <v>30</v>
      </c>
      <c r="F4370">
        <v>67.137569999999997</v>
      </c>
      <c r="G4370">
        <v>0</v>
      </c>
      <c r="H4370">
        <v>0</v>
      </c>
      <c r="I4370" t="s">
        <v>34</v>
      </c>
      <c r="J4370" t="s">
        <v>35</v>
      </c>
      <c r="K4370" t="s">
        <v>28</v>
      </c>
      <c r="L4370" t="s">
        <v>28</v>
      </c>
      <c r="M4370" t="s">
        <v>28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34</v>
      </c>
      <c r="T4370">
        <v>0</v>
      </c>
      <c r="W4370">
        <v>183</v>
      </c>
    </row>
    <row r="4371" spans="1:23" x14ac:dyDescent="0.25">
      <c r="A4371" t="s">
        <v>112</v>
      </c>
      <c r="C4371" t="s">
        <v>26</v>
      </c>
      <c r="E4371">
        <v>30</v>
      </c>
      <c r="F4371">
        <v>67.137569999999997</v>
      </c>
      <c r="G4371">
        <v>0</v>
      </c>
      <c r="H4371">
        <v>0</v>
      </c>
      <c r="I4371" t="s">
        <v>34</v>
      </c>
      <c r="J4371" t="s">
        <v>28</v>
      </c>
      <c r="K4371" t="s">
        <v>28</v>
      </c>
      <c r="L4371" t="s">
        <v>28</v>
      </c>
      <c r="M4371" t="s">
        <v>28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34</v>
      </c>
      <c r="T4371">
        <v>0</v>
      </c>
      <c r="W4371">
        <v>176</v>
      </c>
    </row>
    <row r="4372" spans="1:23" x14ac:dyDescent="0.25">
      <c r="A4372" t="s">
        <v>112</v>
      </c>
      <c r="C4372" t="s">
        <v>26</v>
      </c>
      <c r="E4372">
        <v>26</v>
      </c>
      <c r="F4372">
        <v>67.137569999999997</v>
      </c>
      <c r="G4372">
        <v>0.5</v>
      </c>
      <c r="H4372">
        <v>0</v>
      </c>
      <c r="I4372" t="s">
        <v>75</v>
      </c>
      <c r="J4372" t="s">
        <v>28</v>
      </c>
      <c r="K4372" t="s">
        <v>28</v>
      </c>
      <c r="L4372" t="s">
        <v>28</v>
      </c>
      <c r="M4372" t="s">
        <v>28</v>
      </c>
      <c r="N4372">
        <v>0</v>
      </c>
      <c r="O4372">
        <v>0</v>
      </c>
      <c r="P4372">
        <v>0.5</v>
      </c>
      <c r="Q4372">
        <v>0</v>
      </c>
      <c r="R4372">
        <v>0</v>
      </c>
      <c r="S4372">
        <v>34</v>
      </c>
      <c r="T4372">
        <v>0.5</v>
      </c>
      <c r="V4372">
        <v>65</v>
      </c>
      <c r="W4372">
        <v>166</v>
      </c>
    </row>
    <row r="4373" spans="1:23" x14ac:dyDescent="0.25">
      <c r="A4373" t="s">
        <v>112</v>
      </c>
      <c r="C4373" t="s">
        <v>26</v>
      </c>
      <c r="E4373">
        <v>29</v>
      </c>
      <c r="F4373">
        <v>67.137569999999997</v>
      </c>
      <c r="G4373">
        <v>0</v>
      </c>
      <c r="H4373">
        <v>0</v>
      </c>
      <c r="I4373" t="s">
        <v>34</v>
      </c>
      <c r="J4373" t="s">
        <v>28</v>
      </c>
      <c r="K4373" t="s">
        <v>28</v>
      </c>
      <c r="L4373" t="s">
        <v>28</v>
      </c>
      <c r="M4373" t="s">
        <v>28</v>
      </c>
      <c r="N4373">
        <v>0</v>
      </c>
      <c r="O4373">
        <v>0.5</v>
      </c>
      <c r="P4373">
        <v>0</v>
      </c>
      <c r="Q4373">
        <v>0</v>
      </c>
      <c r="R4373">
        <v>0</v>
      </c>
      <c r="S4373">
        <v>34</v>
      </c>
      <c r="T4373">
        <v>0.5</v>
      </c>
      <c r="V4373">
        <v>65</v>
      </c>
      <c r="W4373">
        <v>162</v>
      </c>
    </row>
    <row r="4374" spans="1:23" x14ac:dyDescent="0.25">
      <c r="A4374" t="s">
        <v>112</v>
      </c>
      <c r="C4374" t="s">
        <v>26</v>
      </c>
      <c r="E4374">
        <v>30</v>
      </c>
      <c r="F4374">
        <v>67.137569999999997</v>
      </c>
      <c r="G4374">
        <v>0</v>
      </c>
      <c r="H4374">
        <v>0</v>
      </c>
      <c r="I4374" t="s">
        <v>34</v>
      </c>
      <c r="J4374" t="s">
        <v>28</v>
      </c>
      <c r="K4374" t="s">
        <v>28</v>
      </c>
      <c r="L4374" t="s">
        <v>28</v>
      </c>
      <c r="M4374" t="s">
        <v>28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34</v>
      </c>
      <c r="T4374">
        <v>0</v>
      </c>
      <c r="V4374">
        <v>63</v>
      </c>
      <c r="W4374">
        <v>147</v>
      </c>
    </row>
    <row r="4375" spans="1:23" x14ac:dyDescent="0.25">
      <c r="A4375" t="s">
        <v>112</v>
      </c>
      <c r="C4375" t="s">
        <v>26</v>
      </c>
      <c r="E4375">
        <v>30</v>
      </c>
      <c r="F4375">
        <v>67.137569999999997</v>
      </c>
      <c r="G4375">
        <v>0</v>
      </c>
      <c r="H4375">
        <v>0</v>
      </c>
      <c r="I4375" t="s">
        <v>34</v>
      </c>
      <c r="J4375" t="s">
        <v>28</v>
      </c>
      <c r="K4375" t="s">
        <v>28</v>
      </c>
      <c r="L4375" t="s">
        <v>28</v>
      </c>
      <c r="M4375" t="s">
        <v>28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34</v>
      </c>
      <c r="T4375">
        <v>0</v>
      </c>
      <c r="V4375">
        <v>64</v>
      </c>
      <c r="W4375">
        <v>147</v>
      </c>
    </row>
    <row r="4376" spans="1:23" x14ac:dyDescent="0.25">
      <c r="A4376" t="s">
        <v>112</v>
      </c>
      <c r="C4376" t="s">
        <v>26</v>
      </c>
      <c r="E4376">
        <v>29</v>
      </c>
      <c r="F4376">
        <v>67.137569999999997</v>
      </c>
      <c r="G4376">
        <v>0</v>
      </c>
      <c r="H4376">
        <v>0</v>
      </c>
      <c r="I4376" t="s">
        <v>34</v>
      </c>
      <c r="J4376" t="s">
        <v>28</v>
      </c>
      <c r="K4376" t="s">
        <v>28</v>
      </c>
      <c r="L4376" t="s">
        <v>28</v>
      </c>
      <c r="M4376" t="s">
        <v>28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34</v>
      </c>
      <c r="T4376">
        <v>0</v>
      </c>
      <c r="V4376">
        <v>64</v>
      </c>
      <c r="W4376">
        <v>144</v>
      </c>
    </row>
    <row r="4377" spans="1:23" x14ac:dyDescent="0.25">
      <c r="A4377" t="s">
        <v>522</v>
      </c>
      <c r="C4377" t="s">
        <v>26</v>
      </c>
      <c r="F4377">
        <v>64.599590000000006</v>
      </c>
      <c r="G4377">
        <v>0</v>
      </c>
      <c r="H4377">
        <v>0</v>
      </c>
      <c r="I4377" t="s">
        <v>28</v>
      </c>
      <c r="J4377" t="s">
        <v>28</v>
      </c>
      <c r="K4377" t="s">
        <v>28</v>
      </c>
      <c r="L4377" t="s">
        <v>28</v>
      </c>
      <c r="M4377" t="s">
        <v>28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34</v>
      </c>
      <c r="T4377">
        <v>0</v>
      </c>
    </row>
    <row r="4378" spans="1:23" x14ac:dyDescent="0.25">
      <c r="A4378" t="s">
        <v>522</v>
      </c>
      <c r="C4378" t="s">
        <v>26</v>
      </c>
      <c r="F4378">
        <v>64.599590000000006</v>
      </c>
      <c r="G4378">
        <v>0</v>
      </c>
      <c r="H4378">
        <v>0</v>
      </c>
      <c r="I4378" t="s">
        <v>28</v>
      </c>
      <c r="J4378" t="s">
        <v>28</v>
      </c>
      <c r="K4378" t="s">
        <v>28</v>
      </c>
      <c r="L4378" t="s">
        <v>28</v>
      </c>
      <c r="M4378" t="s">
        <v>28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34</v>
      </c>
      <c r="T4378">
        <v>0</v>
      </c>
    </row>
    <row r="4379" spans="1:23" x14ac:dyDescent="0.25">
      <c r="A4379" t="s">
        <v>522</v>
      </c>
      <c r="C4379" t="s">
        <v>26</v>
      </c>
      <c r="F4379">
        <v>64.599590000000006</v>
      </c>
      <c r="G4379">
        <v>0</v>
      </c>
      <c r="H4379">
        <v>0</v>
      </c>
      <c r="I4379" t="s">
        <v>34</v>
      </c>
      <c r="J4379" t="s">
        <v>28</v>
      </c>
      <c r="K4379" t="s">
        <v>28</v>
      </c>
      <c r="L4379" t="s">
        <v>28</v>
      </c>
      <c r="M4379" t="s">
        <v>28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34</v>
      </c>
      <c r="T4379">
        <v>0</v>
      </c>
    </row>
    <row r="4380" spans="1:23" x14ac:dyDescent="0.25">
      <c r="A4380" t="s">
        <v>522</v>
      </c>
      <c r="C4380" t="s">
        <v>26</v>
      </c>
      <c r="F4380">
        <v>64.599590000000006</v>
      </c>
      <c r="G4380">
        <v>0</v>
      </c>
      <c r="H4380">
        <v>0</v>
      </c>
      <c r="I4380" t="s">
        <v>34</v>
      </c>
      <c r="J4380" t="s">
        <v>28</v>
      </c>
      <c r="K4380" t="s">
        <v>28</v>
      </c>
      <c r="L4380" t="s">
        <v>28</v>
      </c>
      <c r="M4380" t="s">
        <v>28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34</v>
      </c>
      <c r="T4380">
        <v>0</v>
      </c>
      <c r="W4380">
        <v>130</v>
      </c>
    </row>
    <row r="4381" spans="1:23" x14ac:dyDescent="0.25">
      <c r="A4381" t="s">
        <v>522</v>
      </c>
      <c r="C4381" t="s">
        <v>26</v>
      </c>
      <c r="F4381">
        <v>64.599590000000006</v>
      </c>
      <c r="G4381">
        <v>0</v>
      </c>
      <c r="H4381">
        <v>0</v>
      </c>
      <c r="I4381" t="s">
        <v>34</v>
      </c>
      <c r="J4381" t="s">
        <v>28</v>
      </c>
      <c r="K4381" t="s">
        <v>28</v>
      </c>
      <c r="L4381" t="s">
        <v>28</v>
      </c>
      <c r="M4381" t="s">
        <v>28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34</v>
      </c>
      <c r="T4381">
        <v>0</v>
      </c>
      <c r="W4381">
        <v>124</v>
      </c>
    </row>
    <row r="4382" spans="1:23" x14ac:dyDescent="0.25">
      <c r="A4382" t="s">
        <v>522</v>
      </c>
      <c r="C4382" t="s">
        <v>26</v>
      </c>
      <c r="F4382">
        <v>64.599590000000006</v>
      </c>
      <c r="G4382">
        <v>0</v>
      </c>
      <c r="H4382">
        <v>0</v>
      </c>
      <c r="I4382" t="s">
        <v>34</v>
      </c>
      <c r="J4382" t="s">
        <v>28</v>
      </c>
      <c r="K4382" t="s">
        <v>28</v>
      </c>
      <c r="L4382" t="s">
        <v>28</v>
      </c>
      <c r="M4382" t="s">
        <v>28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34</v>
      </c>
      <c r="T4382">
        <v>0</v>
      </c>
      <c r="W4382">
        <v>138</v>
      </c>
    </row>
    <row r="4383" spans="1:23" x14ac:dyDescent="0.25">
      <c r="A4383" t="s">
        <v>522</v>
      </c>
      <c r="C4383" t="s">
        <v>26</v>
      </c>
      <c r="F4383">
        <v>64.599590000000006</v>
      </c>
      <c r="G4383">
        <v>0</v>
      </c>
      <c r="H4383">
        <v>0</v>
      </c>
      <c r="I4383" t="s">
        <v>34</v>
      </c>
      <c r="J4383" t="s">
        <v>28</v>
      </c>
      <c r="K4383" t="s">
        <v>28</v>
      </c>
      <c r="L4383" t="s">
        <v>28</v>
      </c>
      <c r="M4383" t="s">
        <v>28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34</v>
      </c>
      <c r="T4383">
        <v>0</v>
      </c>
      <c r="W4383">
        <v>143</v>
      </c>
    </row>
    <row r="4384" spans="1:23" x14ac:dyDescent="0.25">
      <c r="A4384" t="s">
        <v>522</v>
      </c>
      <c r="C4384" t="s">
        <v>26</v>
      </c>
      <c r="E4384">
        <v>30</v>
      </c>
      <c r="F4384">
        <v>64.599590000000006</v>
      </c>
      <c r="G4384">
        <v>0</v>
      </c>
      <c r="H4384">
        <v>0</v>
      </c>
      <c r="I4384" t="s">
        <v>34</v>
      </c>
      <c r="J4384" t="s">
        <v>28</v>
      </c>
      <c r="K4384" t="s">
        <v>28</v>
      </c>
      <c r="L4384" t="s">
        <v>28</v>
      </c>
      <c r="M4384" t="s">
        <v>28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34</v>
      </c>
      <c r="T4384">
        <v>0</v>
      </c>
      <c r="W4384">
        <v>144</v>
      </c>
    </row>
    <row r="4385" spans="1:23" x14ac:dyDescent="0.25">
      <c r="A4385" t="s">
        <v>522</v>
      </c>
      <c r="C4385" t="s">
        <v>26</v>
      </c>
      <c r="E4385">
        <v>29</v>
      </c>
      <c r="F4385">
        <v>64.599590000000006</v>
      </c>
      <c r="G4385">
        <v>0</v>
      </c>
      <c r="H4385">
        <v>0</v>
      </c>
      <c r="I4385" t="s">
        <v>34</v>
      </c>
      <c r="J4385" t="s">
        <v>28</v>
      </c>
      <c r="K4385" t="s">
        <v>28</v>
      </c>
      <c r="L4385" t="s">
        <v>28</v>
      </c>
      <c r="M4385" t="s">
        <v>28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34</v>
      </c>
      <c r="T4385">
        <v>0</v>
      </c>
      <c r="W4385">
        <v>154</v>
      </c>
    </row>
    <row r="4386" spans="1:23" x14ac:dyDescent="0.25">
      <c r="A4386" t="s">
        <v>522</v>
      </c>
      <c r="C4386" t="s">
        <v>26</v>
      </c>
      <c r="E4386">
        <v>30</v>
      </c>
      <c r="F4386">
        <v>64.599590000000006</v>
      </c>
      <c r="G4386">
        <v>0</v>
      </c>
      <c r="H4386">
        <v>0</v>
      </c>
      <c r="I4386" t="s">
        <v>34</v>
      </c>
      <c r="J4386" t="s">
        <v>28</v>
      </c>
      <c r="K4386" t="s">
        <v>28</v>
      </c>
      <c r="L4386" t="s">
        <v>28</v>
      </c>
      <c r="M4386" t="s">
        <v>28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34</v>
      </c>
      <c r="T4386">
        <v>0</v>
      </c>
      <c r="W4386">
        <v>152</v>
      </c>
    </row>
    <row r="4387" spans="1:23" x14ac:dyDescent="0.25">
      <c r="A4387" t="s">
        <v>522</v>
      </c>
      <c r="C4387" t="s">
        <v>26</v>
      </c>
      <c r="E4387">
        <v>29</v>
      </c>
      <c r="F4387">
        <v>64.599590000000006</v>
      </c>
      <c r="G4387">
        <v>0</v>
      </c>
      <c r="H4387">
        <v>0</v>
      </c>
      <c r="I4387" t="s">
        <v>34</v>
      </c>
      <c r="J4387" t="s">
        <v>96</v>
      </c>
      <c r="K4387" t="s">
        <v>28</v>
      </c>
      <c r="L4387" t="s">
        <v>28</v>
      </c>
      <c r="M4387" t="s">
        <v>28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34</v>
      </c>
      <c r="T4387">
        <v>0</v>
      </c>
      <c r="W4387">
        <v>151</v>
      </c>
    </row>
    <row r="4388" spans="1:23" x14ac:dyDescent="0.25">
      <c r="A4388" t="s">
        <v>522</v>
      </c>
      <c r="C4388" t="s">
        <v>26</v>
      </c>
      <c r="E4388">
        <v>27</v>
      </c>
      <c r="F4388">
        <v>64.599590000000006</v>
      </c>
      <c r="G4388">
        <v>0</v>
      </c>
      <c r="H4388">
        <v>0</v>
      </c>
      <c r="I4388" t="s">
        <v>34</v>
      </c>
      <c r="J4388" t="s">
        <v>28</v>
      </c>
      <c r="K4388" t="s">
        <v>28</v>
      </c>
      <c r="L4388" t="s">
        <v>28</v>
      </c>
      <c r="M4388" t="s">
        <v>28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34</v>
      </c>
      <c r="T4388">
        <v>0</v>
      </c>
      <c r="W4388">
        <v>157</v>
      </c>
    </row>
    <row r="4389" spans="1:23" x14ac:dyDescent="0.25">
      <c r="A4389" t="s">
        <v>522</v>
      </c>
      <c r="C4389" t="s">
        <v>26</v>
      </c>
      <c r="E4389">
        <v>30</v>
      </c>
      <c r="F4389">
        <v>64.599590000000006</v>
      </c>
      <c r="G4389">
        <v>0</v>
      </c>
      <c r="H4389">
        <v>0</v>
      </c>
      <c r="I4389" t="s">
        <v>34</v>
      </c>
      <c r="J4389" t="s">
        <v>28</v>
      </c>
      <c r="K4389" t="s">
        <v>28</v>
      </c>
      <c r="L4389" t="s">
        <v>28</v>
      </c>
      <c r="M4389" t="s">
        <v>28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34</v>
      </c>
      <c r="T4389">
        <v>0</v>
      </c>
      <c r="W4389">
        <v>158</v>
      </c>
    </row>
    <row r="4390" spans="1:23" x14ac:dyDescent="0.25">
      <c r="A4390" t="s">
        <v>522</v>
      </c>
      <c r="C4390" t="s">
        <v>26</v>
      </c>
      <c r="E4390">
        <v>30</v>
      </c>
      <c r="F4390">
        <v>64.599590000000006</v>
      </c>
      <c r="G4390">
        <v>0</v>
      </c>
      <c r="H4390">
        <v>0</v>
      </c>
      <c r="I4390" t="s">
        <v>34</v>
      </c>
      <c r="J4390" t="s">
        <v>28</v>
      </c>
      <c r="K4390" t="s">
        <v>28</v>
      </c>
      <c r="L4390" t="s">
        <v>28</v>
      </c>
      <c r="M4390" t="s">
        <v>28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34</v>
      </c>
      <c r="T4390">
        <v>0</v>
      </c>
      <c r="W4390">
        <v>148</v>
      </c>
    </row>
    <row r="4391" spans="1:23" x14ac:dyDescent="0.25">
      <c r="A4391" t="s">
        <v>522</v>
      </c>
      <c r="C4391" t="s">
        <v>26</v>
      </c>
      <c r="E4391">
        <v>30</v>
      </c>
      <c r="F4391">
        <v>64.599590000000006</v>
      </c>
      <c r="G4391">
        <v>0</v>
      </c>
      <c r="H4391">
        <v>0</v>
      </c>
      <c r="I4391" t="s">
        <v>34</v>
      </c>
      <c r="J4391" t="s">
        <v>28</v>
      </c>
      <c r="K4391" t="s">
        <v>28</v>
      </c>
      <c r="L4391" t="s">
        <v>28</v>
      </c>
      <c r="M4391" t="s">
        <v>28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34</v>
      </c>
      <c r="T4391">
        <v>0</v>
      </c>
      <c r="V4391">
        <v>63</v>
      </c>
      <c r="W4391">
        <v>151</v>
      </c>
    </row>
    <row r="4392" spans="1:23" x14ac:dyDescent="0.25">
      <c r="A4392" t="s">
        <v>522</v>
      </c>
      <c r="C4392" t="s">
        <v>26</v>
      </c>
      <c r="E4392">
        <v>28</v>
      </c>
      <c r="F4392">
        <v>64.599590000000006</v>
      </c>
      <c r="G4392">
        <v>0</v>
      </c>
      <c r="H4392">
        <v>0</v>
      </c>
      <c r="I4392" t="s">
        <v>34</v>
      </c>
      <c r="J4392" t="s">
        <v>28</v>
      </c>
      <c r="K4392" t="s">
        <v>28</v>
      </c>
      <c r="L4392" t="s">
        <v>28</v>
      </c>
      <c r="M4392" t="s">
        <v>28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34</v>
      </c>
      <c r="T4392">
        <v>0</v>
      </c>
      <c r="V4392">
        <v>63</v>
      </c>
      <c r="W4392">
        <v>152</v>
      </c>
    </row>
    <row r="4393" spans="1:23" x14ac:dyDescent="0.25">
      <c r="A4393" t="s">
        <v>522</v>
      </c>
      <c r="C4393" t="s">
        <v>26</v>
      </c>
      <c r="E4393">
        <v>30</v>
      </c>
      <c r="F4393">
        <v>64.599590000000006</v>
      </c>
      <c r="G4393">
        <v>0</v>
      </c>
      <c r="H4393">
        <v>0</v>
      </c>
      <c r="I4393" t="s">
        <v>34</v>
      </c>
      <c r="J4393" t="s">
        <v>28</v>
      </c>
      <c r="K4393" t="s">
        <v>28</v>
      </c>
      <c r="L4393" t="s">
        <v>28</v>
      </c>
      <c r="M4393" t="s">
        <v>28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34</v>
      </c>
      <c r="T4393">
        <v>0</v>
      </c>
      <c r="V4393">
        <v>63</v>
      </c>
      <c r="W4393">
        <v>147</v>
      </c>
    </row>
    <row r="4394" spans="1:23" x14ac:dyDescent="0.25">
      <c r="A4394" t="s">
        <v>522</v>
      </c>
      <c r="C4394" t="s">
        <v>26</v>
      </c>
      <c r="E4394">
        <v>28</v>
      </c>
      <c r="F4394">
        <v>64.599590000000006</v>
      </c>
      <c r="G4394">
        <v>0</v>
      </c>
      <c r="H4394">
        <v>0</v>
      </c>
      <c r="I4394" t="s">
        <v>34</v>
      </c>
      <c r="J4394" t="s">
        <v>28</v>
      </c>
      <c r="K4394" t="s">
        <v>28</v>
      </c>
      <c r="L4394" t="s">
        <v>28</v>
      </c>
      <c r="M4394" t="s">
        <v>28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34</v>
      </c>
      <c r="T4394">
        <v>0</v>
      </c>
      <c r="V4394">
        <v>63</v>
      </c>
      <c r="W4394">
        <v>141</v>
      </c>
    </row>
    <row r="4395" spans="1:23" x14ac:dyDescent="0.25">
      <c r="A4395" t="s">
        <v>522</v>
      </c>
      <c r="C4395" t="s">
        <v>26</v>
      </c>
      <c r="E4395">
        <v>27</v>
      </c>
      <c r="F4395">
        <v>64.599590000000006</v>
      </c>
      <c r="G4395">
        <v>0</v>
      </c>
      <c r="H4395">
        <v>0</v>
      </c>
      <c r="I4395" t="s">
        <v>34</v>
      </c>
      <c r="J4395" t="s">
        <v>251</v>
      </c>
      <c r="K4395" t="s">
        <v>28</v>
      </c>
      <c r="L4395" t="s">
        <v>28</v>
      </c>
      <c r="M4395" t="s">
        <v>28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34</v>
      </c>
      <c r="T4395">
        <v>0</v>
      </c>
      <c r="V4395">
        <v>62</v>
      </c>
      <c r="W4395">
        <v>141</v>
      </c>
    </row>
    <row r="4396" spans="1:23" x14ac:dyDescent="0.25">
      <c r="A4396" t="s">
        <v>522</v>
      </c>
      <c r="C4396" t="s">
        <v>26</v>
      </c>
      <c r="E4396">
        <v>28</v>
      </c>
      <c r="F4396">
        <v>64.599590000000006</v>
      </c>
      <c r="G4396">
        <v>0</v>
      </c>
      <c r="H4396">
        <v>0</v>
      </c>
      <c r="I4396" t="s">
        <v>34</v>
      </c>
      <c r="J4396" t="s">
        <v>41</v>
      </c>
      <c r="K4396" t="s">
        <v>42</v>
      </c>
      <c r="L4396" t="s">
        <v>28</v>
      </c>
      <c r="M4396" t="s">
        <v>28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34</v>
      </c>
      <c r="T4396">
        <v>0</v>
      </c>
      <c r="V4396">
        <v>62</v>
      </c>
      <c r="W4396">
        <v>137</v>
      </c>
    </row>
    <row r="4397" spans="1:23" x14ac:dyDescent="0.25">
      <c r="A4397" t="s">
        <v>522</v>
      </c>
      <c r="C4397" t="s">
        <v>26</v>
      </c>
      <c r="E4397">
        <v>28</v>
      </c>
      <c r="F4397">
        <v>64.599590000000006</v>
      </c>
      <c r="G4397">
        <v>0</v>
      </c>
      <c r="H4397">
        <v>0</v>
      </c>
      <c r="I4397" t="s">
        <v>34</v>
      </c>
      <c r="J4397" t="s">
        <v>41</v>
      </c>
      <c r="K4397" t="s">
        <v>28</v>
      </c>
      <c r="L4397" t="s">
        <v>28</v>
      </c>
      <c r="M4397" t="s">
        <v>28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34</v>
      </c>
      <c r="T4397">
        <v>0</v>
      </c>
      <c r="V4397">
        <v>62</v>
      </c>
      <c r="W4397">
        <v>121</v>
      </c>
    </row>
    <row r="4398" spans="1:23" x14ac:dyDescent="0.25">
      <c r="A4398" t="s">
        <v>522</v>
      </c>
      <c r="C4398" t="s">
        <v>26</v>
      </c>
      <c r="E4398">
        <v>28</v>
      </c>
      <c r="F4398">
        <v>64.599590000000006</v>
      </c>
      <c r="G4398">
        <v>0</v>
      </c>
      <c r="H4398">
        <v>0</v>
      </c>
      <c r="I4398" t="s">
        <v>34</v>
      </c>
      <c r="J4398" t="s">
        <v>35</v>
      </c>
      <c r="K4398" t="s">
        <v>38</v>
      </c>
      <c r="L4398" t="s">
        <v>28</v>
      </c>
      <c r="M4398" t="s">
        <v>28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34</v>
      </c>
      <c r="T4398">
        <v>0</v>
      </c>
      <c r="V4398">
        <v>63</v>
      </c>
      <c r="W4398">
        <v>125</v>
      </c>
    </row>
    <row r="4399" spans="1:23" x14ac:dyDescent="0.25">
      <c r="A4399" t="s">
        <v>880</v>
      </c>
      <c r="C4399" t="s">
        <v>30</v>
      </c>
      <c r="E4399">
        <v>24</v>
      </c>
      <c r="F4399">
        <v>71.15401</v>
      </c>
      <c r="G4399">
        <v>0</v>
      </c>
      <c r="H4399">
        <v>0</v>
      </c>
      <c r="I4399" t="s">
        <v>34</v>
      </c>
      <c r="J4399" t="s">
        <v>28</v>
      </c>
      <c r="K4399" t="s">
        <v>28</v>
      </c>
      <c r="L4399" t="s">
        <v>28</v>
      </c>
      <c r="M4399" t="s">
        <v>28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34</v>
      </c>
      <c r="T4399">
        <v>0</v>
      </c>
      <c r="V4399">
        <v>68</v>
      </c>
      <c r="W4399">
        <v>224</v>
      </c>
    </row>
    <row r="4400" spans="1:23" x14ac:dyDescent="0.25">
      <c r="A4400" t="s">
        <v>880</v>
      </c>
      <c r="C4400" t="s">
        <v>30</v>
      </c>
      <c r="E4400">
        <v>28</v>
      </c>
      <c r="F4400">
        <v>71.15401</v>
      </c>
      <c r="G4400">
        <v>0</v>
      </c>
      <c r="H4400">
        <v>0</v>
      </c>
      <c r="I4400" t="s">
        <v>34</v>
      </c>
      <c r="J4400" t="s">
        <v>28</v>
      </c>
      <c r="K4400" t="s">
        <v>28</v>
      </c>
      <c r="L4400" t="s">
        <v>28</v>
      </c>
      <c r="M4400" t="s">
        <v>28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34</v>
      </c>
      <c r="T4400">
        <v>0</v>
      </c>
      <c r="V4400">
        <v>68</v>
      </c>
      <c r="W4400">
        <v>216</v>
      </c>
    </row>
    <row r="4401" spans="1:23" x14ac:dyDescent="0.25">
      <c r="A4401" t="s">
        <v>880</v>
      </c>
      <c r="C4401" t="s">
        <v>30</v>
      </c>
      <c r="E4401">
        <v>23</v>
      </c>
      <c r="F4401">
        <v>71.15401</v>
      </c>
      <c r="G4401">
        <v>0.5</v>
      </c>
      <c r="H4401">
        <v>0.5</v>
      </c>
      <c r="I4401" t="s">
        <v>52</v>
      </c>
      <c r="J4401" t="s">
        <v>245</v>
      </c>
      <c r="K4401" t="s">
        <v>28</v>
      </c>
      <c r="L4401" t="s">
        <v>28</v>
      </c>
      <c r="M4401" t="s">
        <v>28</v>
      </c>
      <c r="N4401">
        <v>0</v>
      </c>
      <c r="O4401">
        <v>0.5</v>
      </c>
      <c r="P4401">
        <v>0.5</v>
      </c>
      <c r="Q4401">
        <v>0.5</v>
      </c>
      <c r="R4401">
        <v>0</v>
      </c>
      <c r="S4401">
        <v>34</v>
      </c>
      <c r="T4401">
        <v>2</v>
      </c>
      <c r="V4401">
        <v>68</v>
      </c>
      <c r="W4401">
        <v>215</v>
      </c>
    </row>
    <row r="4402" spans="1:23" x14ac:dyDescent="0.25">
      <c r="A4402" t="s">
        <v>880</v>
      </c>
      <c r="C4402" t="s">
        <v>30</v>
      </c>
      <c r="E4402">
        <v>26</v>
      </c>
      <c r="F4402">
        <v>71.15401</v>
      </c>
      <c r="G4402">
        <v>0</v>
      </c>
      <c r="H4402">
        <v>0</v>
      </c>
      <c r="I4402" t="s">
        <v>34</v>
      </c>
      <c r="J4402" t="s">
        <v>28</v>
      </c>
      <c r="K4402" t="s">
        <v>28</v>
      </c>
      <c r="L4402" t="s">
        <v>28</v>
      </c>
      <c r="M4402" t="s">
        <v>28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34</v>
      </c>
      <c r="T4402">
        <v>0</v>
      </c>
      <c r="V4402">
        <v>68</v>
      </c>
      <c r="W4402">
        <v>215</v>
      </c>
    </row>
    <row r="4403" spans="1:23" x14ac:dyDescent="0.25">
      <c r="A4403" t="s">
        <v>880</v>
      </c>
      <c r="C4403" t="s">
        <v>30</v>
      </c>
      <c r="E4403">
        <v>26</v>
      </c>
      <c r="F4403">
        <v>71.15401</v>
      </c>
      <c r="G4403">
        <v>1</v>
      </c>
      <c r="H4403">
        <v>1</v>
      </c>
      <c r="I4403" t="s">
        <v>27</v>
      </c>
      <c r="J4403" t="s">
        <v>28</v>
      </c>
      <c r="K4403" t="s">
        <v>28</v>
      </c>
      <c r="L4403" t="s">
        <v>28</v>
      </c>
      <c r="M4403" t="s">
        <v>28</v>
      </c>
      <c r="N4403">
        <v>1</v>
      </c>
      <c r="O4403">
        <v>1</v>
      </c>
      <c r="P4403">
        <v>1</v>
      </c>
      <c r="Q4403">
        <v>1</v>
      </c>
      <c r="R4403">
        <v>0</v>
      </c>
      <c r="S4403">
        <v>34</v>
      </c>
      <c r="T4403">
        <v>5</v>
      </c>
      <c r="V4403">
        <v>67</v>
      </c>
      <c r="W4403">
        <v>213</v>
      </c>
    </row>
    <row r="4404" spans="1:23" x14ac:dyDescent="0.25">
      <c r="A4404" t="s">
        <v>880</v>
      </c>
      <c r="C4404" t="s">
        <v>30</v>
      </c>
      <c r="E4404">
        <v>21</v>
      </c>
      <c r="F4404">
        <v>71.15401</v>
      </c>
      <c r="G4404">
        <v>1</v>
      </c>
      <c r="H4404">
        <v>1</v>
      </c>
      <c r="I4404" t="s">
        <v>27</v>
      </c>
      <c r="J4404" t="s">
        <v>119</v>
      </c>
      <c r="K4404" t="s">
        <v>28</v>
      </c>
      <c r="L4404" t="s">
        <v>28</v>
      </c>
      <c r="M4404" t="s">
        <v>28</v>
      </c>
      <c r="N4404">
        <v>1</v>
      </c>
      <c r="O4404">
        <v>1</v>
      </c>
      <c r="P4404">
        <v>1</v>
      </c>
      <c r="Q4404">
        <v>1</v>
      </c>
      <c r="R4404">
        <v>0</v>
      </c>
      <c r="S4404">
        <v>34</v>
      </c>
      <c r="T4404">
        <v>5</v>
      </c>
      <c r="V4404">
        <v>67</v>
      </c>
      <c r="W4404">
        <v>215</v>
      </c>
    </row>
    <row r="4405" spans="1:23" x14ac:dyDescent="0.25">
      <c r="A4405" t="s">
        <v>880</v>
      </c>
      <c r="C4405" t="s">
        <v>30</v>
      </c>
      <c r="E4405">
        <v>21</v>
      </c>
      <c r="F4405">
        <v>71.15401</v>
      </c>
      <c r="G4405">
        <v>1</v>
      </c>
      <c r="H4405">
        <v>1</v>
      </c>
      <c r="I4405" t="s">
        <v>27</v>
      </c>
      <c r="J4405" t="s">
        <v>28</v>
      </c>
      <c r="K4405" t="s">
        <v>28</v>
      </c>
      <c r="L4405" t="s">
        <v>28</v>
      </c>
      <c r="M4405" t="s">
        <v>28</v>
      </c>
      <c r="N4405">
        <v>1</v>
      </c>
      <c r="O4405">
        <v>1</v>
      </c>
      <c r="P4405">
        <v>1</v>
      </c>
      <c r="Q4405">
        <v>1</v>
      </c>
      <c r="R4405">
        <v>0</v>
      </c>
      <c r="S4405">
        <v>34</v>
      </c>
      <c r="T4405">
        <v>5</v>
      </c>
      <c r="V4405">
        <v>68</v>
      </c>
      <c r="W4405">
        <v>200</v>
      </c>
    </row>
    <row r="4406" spans="1:23" x14ac:dyDescent="0.25">
      <c r="A4406" t="s">
        <v>880</v>
      </c>
      <c r="C4406" t="s">
        <v>30</v>
      </c>
      <c r="E4406">
        <v>19</v>
      </c>
      <c r="F4406">
        <v>71.15401</v>
      </c>
      <c r="G4406">
        <v>1</v>
      </c>
      <c r="H4406">
        <v>1</v>
      </c>
      <c r="I4406" t="s">
        <v>27</v>
      </c>
      <c r="J4406" t="s">
        <v>179</v>
      </c>
      <c r="K4406" t="s">
        <v>245</v>
      </c>
      <c r="L4406" t="s">
        <v>28</v>
      </c>
      <c r="M4406" t="s">
        <v>28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34</v>
      </c>
      <c r="T4406">
        <v>6</v>
      </c>
      <c r="V4406">
        <v>67</v>
      </c>
      <c r="W4406">
        <v>188</v>
      </c>
    </row>
    <row r="4407" spans="1:23" x14ac:dyDescent="0.25">
      <c r="A4407" t="s">
        <v>879</v>
      </c>
      <c r="C4407" t="s">
        <v>26</v>
      </c>
      <c r="E4407">
        <v>29</v>
      </c>
      <c r="F4407">
        <v>60.561259999999997</v>
      </c>
      <c r="G4407">
        <v>0</v>
      </c>
      <c r="H4407">
        <v>0</v>
      </c>
      <c r="I4407" t="s">
        <v>34</v>
      </c>
      <c r="J4407" t="s">
        <v>28</v>
      </c>
      <c r="K4407" t="s">
        <v>28</v>
      </c>
      <c r="L4407" t="s">
        <v>28</v>
      </c>
      <c r="M4407" t="s">
        <v>28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33</v>
      </c>
      <c r="T4407">
        <v>0</v>
      </c>
      <c r="V4407">
        <v>64</v>
      </c>
      <c r="W4407">
        <v>145</v>
      </c>
    </row>
    <row r="4408" spans="1:23" x14ac:dyDescent="0.25">
      <c r="A4408" t="s">
        <v>879</v>
      </c>
      <c r="C4408" t="s">
        <v>26</v>
      </c>
      <c r="E4408">
        <v>30</v>
      </c>
      <c r="F4408">
        <v>60.561259999999997</v>
      </c>
      <c r="G4408">
        <v>0</v>
      </c>
      <c r="H4408">
        <v>0</v>
      </c>
      <c r="I4408" t="s">
        <v>34</v>
      </c>
      <c r="J4408" t="s">
        <v>28</v>
      </c>
      <c r="K4408" t="s">
        <v>28</v>
      </c>
      <c r="L4408" t="s">
        <v>28</v>
      </c>
      <c r="M4408" t="s">
        <v>28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33</v>
      </c>
      <c r="T4408">
        <v>0</v>
      </c>
      <c r="V4408">
        <v>63</v>
      </c>
      <c r="W4408">
        <v>139</v>
      </c>
    </row>
    <row r="4409" spans="1:23" x14ac:dyDescent="0.25">
      <c r="A4409" t="s">
        <v>879</v>
      </c>
      <c r="C4409" t="s">
        <v>26</v>
      </c>
      <c r="E4409">
        <v>30</v>
      </c>
      <c r="F4409">
        <v>60.561259999999997</v>
      </c>
      <c r="G4409">
        <v>0</v>
      </c>
      <c r="H4409">
        <v>0</v>
      </c>
      <c r="I4409" t="s">
        <v>34</v>
      </c>
      <c r="J4409" t="s">
        <v>28</v>
      </c>
      <c r="K4409" t="s">
        <v>28</v>
      </c>
      <c r="L4409" t="s">
        <v>28</v>
      </c>
      <c r="M4409" t="s">
        <v>28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33</v>
      </c>
      <c r="T4409">
        <v>0</v>
      </c>
    </row>
    <row r="4410" spans="1:23" x14ac:dyDescent="0.25">
      <c r="A4410" t="s">
        <v>879</v>
      </c>
      <c r="C4410" t="s">
        <v>26</v>
      </c>
      <c r="E4410">
        <v>30</v>
      </c>
      <c r="F4410">
        <v>60.561259999999997</v>
      </c>
      <c r="G4410">
        <v>0</v>
      </c>
      <c r="H4410">
        <v>0</v>
      </c>
      <c r="I4410" t="s">
        <v>34</v>
      </c>
      <c r="J4410" t="s">
        <v>28</v>
      </c>
      <c r="K4410" t="s">
        <v>28</v>
      </c>
      <c r="L4410" t="s">
        <v>28</v>
      </c>
      <c r="M4410" t="s">
        <v>28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33</v>
      </c>
      <c r="T4410">
        <v>0</v>
      </c>
      <c r="V4410">
        <v>63</v>
      </c>
      <c r="W4410">
        <v>140</v>
      </c>
    </row>
    <row r="4411" spans="1:23" x14ac:dyDescent="0.25">
      <c r="A4411" t="s">
        <v>879</v>
      </c>
      <c r="C4411" t="s">
        <v>26</v>
      </c>
      <c r="E4411">
        <v>29</v>
      </c>
      <c r="F4411">
        <v>60.561259999999997</v>
      </c>
      <c r="G4411">
        <v>0</v>
      </c>
      <c r="H4411">
        <v>0</v>
      </c>
      <c r="I4411" t="s">
        <v>34</v>
      </c>
      <c r="J4411" t="s">
        <v>28</v>
      </c>
      <c r="K4411" t="s">
        <v>28</v>
      </c>
      <c r="L4411" t="s">
        <v>28</v>
      </c>
      <c r="M4411" t="s">
        <v>28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33</v>
      </c>
      <c r="T4411">
        <v>0</v>
      </c>
      <c r="V4411">
        <v>63</v>
      </c>
      <c r="W4411">
        <v>133</v>
      </c>
    </row>
    <row r="4412" spans="1:23" x14ac:dyDescent="0.25">
      <c r="A4412" t="s">
        <v>655</v>
      </c>
      <c r="C4412" t="s">
        <v>26</v>
      </c>
      <c r="E4412">
        <v>29</v>
      </c>
      <c r="F4412">
        <v>67.329220000000007</v>
      </c>
      <c r="G4412">
        <v>0.5</v>
      </c>
      <c r="H4412">
        <v>0</v>
      </c>
      <c r="I4412" t="s">
        <v>52</v>
      </c>
      <c r="J4412" t="s">
        <v>28</v>
      </c>
      <c r="K4412" t="s">
        <v>28</v>
      </c>
      <c r="L4412" t="s">
        <v>28</v>
      </c>
      <c r="M4412" t="s">
        <v>28</v>
      </c>
      <c r="N4412">
        <v>0.5</v>
      </c>
      <c r="O4412">
        <v>0.5</v>
      </c>
      <c r="P4412">
        <v>0.5</v>
      </c>
      <c r="Q4412">
        <v>0</v>
      </c>
      <c r="R4412">
        <v>0</v>
      </c>
      <c r="S4412">
        <v>44</v>
      </c>
      <c r="T4412">
        <v>1.5</v>
      </c>
      <c r="V4412">
        <v>65</v>
      </c>
      <c r="W4412">
        <v>145</v>
      </c>
    </row>
    <row r="4413" spans="1:23" x14ac:dyDescent="0.25">
      <c r="A4413" t="s">
        <v>655</v>
      </c>
      <c r="C4413" t="s">
        <v>26</v>
      </c>
      <c r="E4413">
        <v>26</v>
      </c>
      <c r="F4413">
        <v>67.329220000000007</v>
      </c>
      <c r="G4413">
        <v>0.5</v>
      </c>
      <c r="H4413">
        <v>0</v>
      </c>
      <c r="I4413" t="s">
        <v>27</v>
      </c>
      <c r="J4413" t="s">
        <v>28</v>
      </c>
      <c r="K4413" t="s">
        <v>28</v>
      </c>
      <c r="L4413" t="s">
        <v>28</v>
      </c>
      <c r="M4413" t="s">
        <v>28</v>
      </c>
      <c r="N4413">
        <v>0.5</v>
      </c>
      <c r="O4413">
        <v>0</v>
      </c>
      <c r="P4413">
        <v>0.5</v>
      </c>
      <c r="Q4413">
        <v>0</v>
      </c>
      <c r="R4413">
        <v>0</v>
      </c>
      <c r="S4413">
        <v>44</v>
      </c>
      <c r="T4413">
        <v>1</v>
      </c>
      <c r="V4413">
        <v>65</v>
      </c>
      <c r="W4413">
        <v>140</v>
      </c>
    </row>
    <row r="4414" spans="1:23" x14ac:dyDescent="0.25">
      <c r="A4414" t="s">
        <v>373</v>
      </c>
      <c r="C4414" t="s">
        <v>26</v>
      </c>
      <c r="E4414">
        <v>27</v>
      </c>
      <c r="F4414">
        <v>72.618750000000006</v>
      </c>
      <c r="G4414">
        <v>0</v>
      </c>
      <c r="H4414">
        <v>0</v>
      </c>
      <c r="I4414" t="s">
        <v>34</v>
      </c>
      <c r="J4414" t="s">
        <v>28</v>
      </c>
      <c r="K4414" t="s">
        <v>28</v>
      </c>
      <c r="L4414" t="s">
        <v>28</v>
      </c>
      <c r="M4414" t="s">
        <v>28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34</v>
      </c>
      <c r="T4414">
        <v>0</v>
      </c>
      <c r="V4414">
        <v>63</v>
      </c>
      <c r="W4414">
        <v>113</v>
      </c>
    </row>
    <row r="4415" spans="1:23" x14ac:dyDescent="0.25">
      <c r="A4415" t="s">
        <v>373</v>
      </c>
      <c r="C4415" t="s">
        <v>26</v>
      </c>
      <c r="E4415">
        <v>30</v>
      </c>
      <c r="F4415">
        <v>72.618750000000006</v>
      </c>
      <c r="G4415">
        <v>0</v>
      </c>
      <c r="H4415">
        <v>0</v>
      </c>
      <c r="I4415" t="s">
        <v>34</v>
      </c>
      <c r="J4415" t="s">
        <v>85</v>
      </c>
      <c r="K4415" t="s">
        <v>28</v>
      </c>
      <c r="L4415" t="s">
        <v>28</v>
      </c>
      <c r="M4415" t="s">
        <v>28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34</v>
      </c>
      <c r="T4415">
        <v>0</v>
      </c>
      <c r="V4415">
        <v>63</v>
      </c>
      <c r="W4415">
        <v>108</v>
      </c>
    </row>
    <row r="4416" spans="1:23" x14ac:dyDescent="0.25">
      <c r="A4416" t="s">
        <v>373</v>
      </c>
      <c r="C4416" t="s">
        <v>26</v>
      </c>
      <c r="E4416">
        <v>29</v>
      </c>
      <c r="F4416">
        <v>72.618750000000006</v>
      </c>
      <c r="G4416">
        <v>0</v>
      </c>
      <c r="H4416">
        <v>0</v>
      </c>
      <c r="I4416" t="s">
        <v>34</v>
      </c>
      <c r="J4416" t="s">
        <v>28</v>
      </c>
      <c r="K4416" t="s">
        <v>28</v>
      </c>
      <c r="L4416" t="s">
        <v>28</v>
      </c>
      <c r="M4416" t="s">
        <v>28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34</v>
      </c>
      <c r="T4416">
        <v>0</v>
      </c>
      <c r="V4416">
        <v>62</v>
      </c>
      <c r="W4416">
        <v>99</v>
      </c>
    </row>
    <row r="4417" spans="1:23" x14ac:dyDescent="0.25">
      <c r="A4417" t="s">
        <v>373</v>
      </c>
      <c r="C4417" t="s">
        <v>26</v>
      </c>
      <c r="E4417">
        <v>27</v>
      </c>
      <c r="F4417">
        <v>72.618750000000006</v>
      </c>
      <c r="G4417">
        <v>0</v>
      </c>
      <c r="H4417">
        <v>0</v>
      </c>
      <c r="I4417" t="s">
        <v>34</v>
      </c>
      <c r="J4417" t="s">
        <v>28</v>
      </c>
      <c r="K4417" t="s">
        <v>28</v>
      </c>
      <c r="L4417" t="s">
        <v>28</v>
      </c>
      <c r="M4417" t="s">
        <v>28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34</v>
      </c>
      <c r="T4417">
        <v>0</v>
      </c>
      <c r="V4417">
        <v>62</v>
      </c>
      <c r="W4417">
        <v>102</v>
      </c>
    </row>
    <row r="4418" spans="1:23" x14ac:dyDescent="0.25">
      <c r="A4418" t="s">
        <v>373</v>
      </c>
      <c r="C4418" t="s">
        <v>26</v>
      </c>
      <c r="E4418">
        <v>30</v>
      </c>
      <c r="F4418">
        <v>72.618750000000006</v>
      </c>
      <c r="G4418">
        <v>0</v>
      </c>
      <c r="H4418">
        <v>0</v>
      </c>
      <c r="I4418" t="s">
        <v>34</v>
      </c>
      <c r="J4418" t="s">
        <v>96</v>
      </c>
      <c r="K4418" t="s">
        <v>28</v>
      </c>
      <c r="L4418" t="s">
        <v>28</v>
      </c>
      <c r="M4418" t="s">
        <v>28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34</v>
      </c>
      <c r="T4418">
        <v>0</v>
      </c>
      <c r="V4418">
        <v>62</v>
      </c>
      <c r="W4418">
        <v>99</v>
      </c>
    </row>
    <row r="4419" spans="1:23" x14ac:dyDescent="0.25">
      <c r="A4419" t="s">
        <v>373</v>
      </c>
      <c r="C4419" t="s">
        <v>26</v>
      </c>
      <c r="E4419">
        <v>30</v>
      </c>
      <c r="F4419">
        <v>72.618750000000006</v>
      </c>
      <c r="G4419">
        <v>0</v>
      </c>
      <c r="H4419">
        <v>0</v>
      </c>
      <c r="I4419" t="s">
        <v>34</v>
      </c>
      <c r="J4419" t="s">
        <v>28</v>
      </c>
      <c r="K4419" t="s">
        <v>28</v>
      </c>
      <c r="L4419" t="s">
        <v>28</v>
      </c>
      <c r="M4419" t="s">
        <v>28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34</v>
      </c>
      <c r="T4419">
        <v>0</v>
      </c>
      <c r="V4419">
        <v>61</v>
      </c>
      <c r="W4419">
        <v>96</v>
      </c>
    </row>
    <row r="4420" spans="1:23" x14ac:dyDescent="0.25">
      <c r="A4420" t="s">
        <v>373</v>
      </c>
      <c r="C4420" t="s">
        <v>26</v>
      </c>
      <c r="E4420">
        <v>28</v>
      </c>
      <c r="F4420">
        <v>72.618750000000006</v>
      </c>
      <c r="G4420">
        <v>0</v>
      </c>
      <c r="H4420">
        <v>0</v>
      </c>
      <c r="I4420" t="s">
        <v>34</v>
      </c>
      <c r="J4420" t="s">
        <v>96</v>
      </c>
      <c r="K4420" t="s">
        <v>28</v>
      </c>
      <c r="L4420" t="s">
        <v>28</v>
      </c>
      <c r="M4420" t="s">
        <v>28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34</v>
      </c>
      <c r="T4420">
        <v>0</v>
      </c>
      <c r="V4420">
        <v>62</v>
      </c>
      <c r="W4420">
        <v>102</v>
      </c>
    </row>
    <row r="4421" spans="1:23" x14ac:dyDescent="0.25">
      <c r="A4421" t="s">
        <v>373</v>
      </c>
      <c r="C4421" t="s">
        <v>26</v>
      </c>
      <c r="E4421">
        <v>29</v>
      </c>
      <c r="F4421">
        <v>72.618750000000006</v>
      </c>
      <c r="G4421">
        <v>0</v>
      </c>
      <c r="H4421">
        <v>0</v>
      </c>
      <c r="I4421" t="s">
        <v>34</v>
      </c>
      <c r="J4421" t="s">
        <v>41</v>
      </c>
      <c r="K4421" t="s">
        <v>96</v>
      </c>
      <c r="L4421" t="s">
        <v>28</v>
      </c>
      <c r="M4421" t="s">
        <v>28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34</v>
      </c>
      <c r="T4421">
        <v>0</v>
      </c>
      <c r="V4421">
        <v>62</v>
      </c>
      <c r="W4421">
        <v>90</v>
      </c>
    </row>
    <row r="4422" spans="1:23" x14ac:dyDescent="0.25">
      <c r="A4422" t="s">
        <v>820</v>
      </c>
      <c r="C4422" t="s">
        <v>30</v>
      </c>
      <c r="E4422">
        <v>29</v>
      </c>
      <c r="F4422">
        <v>81.210130000000007</v>
      </c>
      <c r="G4422">
        <v>0.5</v>
      </c>
      <c r="H4422">
        <v>0.5</v>
      </c>
      <c r="I4422" t="s">
        <v>27</v>
      </c>
      <c r="J4422" t="s">
        <v>28</v>
      </c>
      <c r="K4422" t="s">
        <v>28</v>
      </c>
      <c r="L4422" t="s">
        <v>28</v>
      </c>
      <c r="M4422" t="s">
        <v>28</v>
      </c>
      <c r="N4422">
        <v>0.5</v>
      </c>
      <c r="O4422">
        <v>0.5</v>
      </c>
      <c r="P4422">
        <v>0.5</v>
      </c>
      <c r="Q4422">
        <v>0.5</v>
      </c>
      <c r="R4422">
        <v>0</v>
      </c>
      <c r="S4422">
        <v>34</v>
      </c>
      <c r="T4422">
        <v>2.5</v>
      </c>
      <c r="V4422">
        <v>68</v>
      </c>
      <c r="W4422">
        <v>143</v>
      </c>
    </row>
    <row r="4423" spans="1:23" x14ac:dyDescent="0.25">
      <c r="A4423" t="s">
        <v>820</v>
      </c>
      <c r="C4423" t="s">
        <v>30</v>
      </c>
      <c r="E4423">
        <v>28</v>
      </c>
      <c r="F4423">
        <v>81.210130000000007</v>
      </c>
      <c r="G4423">
        <v>0.5</v>
      </c>
      <c r="H4423">
        <v>0.5</v>
      </c>
      <c r="I4423" t="s">
        <v>52</v>
      </c>
      <c r="J4423" t="s">
        <v>41</v>
      </c>
      <c r="K4423" t="s">
        <v>42</v>
      </c>
      <c r="L4423" t="s">
        <v>28</v>
      </c>
      <c r="M4423" t="s">
        <v>28</v>
      </c>
      <c r="N4423">
        <v>1</v>
      </c>
      <c r="O4423">
        <v>0.5</v>
      </c>
      <c r="P4423">
        <v>0.5</v>
      </c>
      <c r="Q4423">
        <v>0.5</v>
      </c>
      <c r="R4423">
        <v>0</v>
      </c>
      <c r="S4423">
        <v>34</v>
      </c>
      <c r="T4423">
        <v>3</v>
      </c>
      <c r="V4423">
        <v>68</v>
      </c>
      <c r="W4423">
        <v>165</v>
      </c>
    </row>
    <row r="4424" spans="1:23" x14ac:dyDescent="0.25">
      <c r="A4424" t="s">
        <v>820</v>
      </c>
      <c r="C4424" t="s">
        <v>30</v>
      </c>
      <c r="E4424">
        <v>25</v>
      </c>
      <c r="F4424">
        <v>81.210130000000007</v>
      </c>
      <c r="G4424">
        <v>0.5</v>
      </c>
      <c r="H4424">
        <v>0</v>
      </c>
      <c r="I4424" t="s">
        <v>27</v>
      </c>
      <c r="J4424" t="s">
        <v>28</v>
      </c>
      <c r="K4424" t="s">
        <v>28</v>
      </c>
      <c r="L4424" t="s">
        <v>28</v>
      </c>
      <c r="M4424" t="s">
        <v>28</v>
      </c>
      <c r="N4424">
        <v>0.5</v>
      </c>
      <c r="O4424">
        <v>0.5</v>
      </c>
      <c r="P4424">
        <v>0.5</v>
      </c>
      <c r="Q4424">
        <v>0.5</v>
      </c>
      <c r="R4424">
        <v>0</v>
      </c>
      <c r="S4424">
        <v>34</v>
      </c>
      <c r="T4424">
        <v>2</v>
      </c>
      <c r="V4424">
        <v>69</v>
      </c>
      <c r="W4424">
        <v>159</v>
      </c>
    </row>
    <row r="4425" spans="1:23" x14ac:dyDescent="0.25">
      <c r="A4425" t="s">
        <v>820</v>
      </c>
      <c r="C4425" t="s">
        <v>30</v>
      </c>
      <c r="E4425">
        <v>25</v>
      </c>
      <c r="F4425">
        <v>81.210130000000007</v>
      </c>
      <c r="G4425">
        <v>0.5</v>
      </c>
      <c r="H4425">
        <v>0</v>
      </c>
      <c r="I4425" t="s">
        <v>27</v>
      </c>
      <c r="J4425" t="s">
        <v>28</v>
      </c>
      <c r="K4425" t="s">
        <v>28</v>
      </c>
      <c r="L4425" t="s">
        <v>28</v>
      </c>
      <c r="M4425" t="s">
        <v>28</v>
      </c>
      <c r="N4425">
        <v>0</v>
      </c>
      <c r="O4425">
        <v>0.5</v>
      </c>
      <c r="P4425">
        <v>0.5</v>
      </c>
      <c r="Q4425">
        <v>0</v>
      </c>
      <c r="R4425">
        <v>0</v>
      </c>
      <c r="S4425">
        <v>34</v>
      </c>
      <c r="T4425">
        <v>1</v>
      </c>
      <c r="V4425">
        <v>69</v>
      </c>
      <c r="W4425">
        <v>171</v>
      </c>
    </row>
    <row r="4426" spans="1:23" x14ac:dyDescent="0.25">
      <c r="A4426" t="s">
        <v>608</v>
      </c>
      <c r="C4426" t="s">
        <v>26</v>
      </c>
      <c r="E4426">
        <v>26</v>
      </c>
      <c r="F4426">
        <v>76.522930000000002</v>
      </c>
      <c r="G4426">
        <v>0.5</v>
      </c>
      <c r="H4426">
        <v>0</v>
      </c>
      <c r="I4426" t="s">
        <v>203</v>
      </c>
      <c r="J4426" t="s">
        <v>28</v>
      </c>
      <c r="K4426" t="s">
        <v>28</v>
      </c>
      <c r="L4426" t="s">
        <v>28</v>
      </c>
      <c r="M4426" t="s">
        <v>28</v>
      </c>
      <c r="N4426">
        <v>0</v>
      </c>
      <c r="O4426">
        <v>0.5</v>
      </c>
      <c r="P4426">
        <v>0.5</v>
      </c>
      <c r="Q4426">
        <v>0.5</v>
      </c>
      <c r="R4426">
        <v>0</v>
      </c>
      <c r="S4426">
        <v>44</v>
      </c>
      <c r="T4426">
        <v>1.5</v>
      </c>
      <c r="W4426">
        <v>170</v>
      </c>
    </row>
    <row r="4427" spans="1:23" x14ac:dyDescent="0.25">
      <c r="A4427" t="s">
        <v>608</v>
      </c>
      <c r="C4427" t="s">
        <v>26</v>
      </c>
      <c r="E4427">
        <v>25</v>
      </c>
      <c r="F4427">
        <v>76.522930000000002</v>
      </c>
      <c r="G4427">
        <v>0.5</v>
      </c>
      <c r="H4427">
        <v>0</v>
      </c>
      <c r="I4427" t="s">
        <v>27</v>
      </c>
      <c r="J4427" t="s">
        <v>28</v>
      </c>
      <c r="K4427" t="s">
        <v>28</v>
      </c>
      <c r="L4427" t="s">
        <v>28</v>
      </c>
      <c r="M4427" t="s">
        <v>28</v>
      </c>
      <c r="N4427">
        <v>0</v>
      </c>
      <c r="O4427">
        <v>0.5</v>
      </c>
      <c r="P4427">
        <v>0.5</v>
      </c>
      <c r="Q4427">
        <v>0.5</v>
      </c>
      <c r="R4427">
        <v>0</v>
      </c>
      <c r="S4427">
        <v>44</v>
      </c>
      <c r="T4427">
        <v>1.5</v>
      </c>
      <c r="W4427">
        <v>165</v>
      </c>
    </row>
    <row r="4428" spans="1:23" x14ac:dyDescent="0.25">
      <c r="A4428" t="s">
        <v>608</v>
      </c>
      <c r="C4428" t="s">
        <v>26</v>
      </c>
      <c r="E4428">
        <v>27</v>
      </c>
      <c r="F4428">
        <v>76.522930000000002</v>
      </c>
      <c r="G4428">
        <v>0.5</v>
      </c>
      <c r="H4428">
        <v>0.5</v>
      </c>
      <c r="I4428" t="s">
        <v>27</v>
      </c>
      <c r="J4428" t="s">
        <v>28</v>
      </c>
      <c r="K4428" t="s">
        <v>28</v>
      </c>
      <c r="L4428" t="s">
        <v>28</v>
      </c>
      <c r="M4428" t="s">
        <v>28</v>
      </c>
      <c r="N4428">
        <v>0</v>
      </c>
      <c r="O4428">
        <v>0.5</v>
      </c>
      <c r="P4428">
        <v>1</v>
      </c>
      <c r="Q4428">
        <v>0.5</v>
      </c>
      <c r="R4428">
        <v>0</v>
      </c>
      <c r="S4428">
        <v>44</v>
      </c>
      <c r="T4428">
        <v>2.5</v>
      </c>
      <c r="W4428">
        <v>166</v>
      </c>
    </row>
    <row r="4429" spans="1:23" x14ac:dyDescent="0.25">
      <c r="A4429" t="s">
        <v>608</v>
      </c>
      <c r="C4429" t="s">
        <v>26</v>
      </c>
      <c r="E4429">
        <v>27</v>
      </c>
      <c r="F4429">
        <v>76.522930000000002</v>
      </c>
      <c r="G4429">
        <v>0.5</v>
      </c>
      <c r="H4429">
        <v>0.5</v>
      </c>
      <c r="I4429" t="s">
        <v>27</v>
      </c>
      <c r="J4429" t="s">
        <v>28</v>
      </c>
      <c r="K4429" t="s">
        <v>28</v>
      </c>
      <c r="L4429" t="s">
        <v>28</v>
      </c>
      <c r="M4429" t="s">
        <v>28</v>
      </c>
      <c r="N4429">
        <v>0.5</v>
      </c>
      <c r="O4429">
        <v>0.5</v>
      </c>
      <c r="P4429">
        <v>1</v>
      </c>
      <c r="Q4429">
        <v>0.5</v>
      </c>
      <c r="R4429">
        <v>0</v>
      </c>
      <c r="S4429">
        <v>44</v>
      </c>
      <c r="T4429">
        <v>3</v>
      </c>
      <c r="W4429">
        <v>164</v>
      </c>
    </row>
    <row r="4430" spans="1:23" x14ac:dyDescent="0.25">
      <c r="A4430" t="s">
        <v>608</v>
      </c>
      <c r="C4430" t="s">
        <v>26</v>
      </c>
      <c r="E4430">
        <v>25</v>
      </c>
      <c r="F4430">
        <v>76.522930000000002</v>
      </c>
      <c r="G4430">
        <v>0.5</v>
      </c>
      <c r="H4430">
        <v>0.5</v>
      </c>
      <c r="I4430" t="s">
        <v>27</v>
      </c>
      <c r="J4430" t="s">
        <v>88</v>
      </c>
      <c r="K4430" t="s">
        <v>28</v>
      </c>
      <c r="L4430" t="s">
        <v>28</v>
      </c>
      <c r="M4430" t="s">
        <v>28</v>
      </c>
      <c r="N4430">
        <v>1</v>
      </c>
      <c r="O4430">
        <v>0.5</v>
      </c>
      <c r="P4430">
        <v>1</v>
      </c>
      <c r="Q4430">
        <v>1</v>
      </c>
      <c r="R4430">
        <v>0</v>
      </c>
      <c r="S4430">
        <v>44</v>
      </c>
      <c r="T4430">
        <v>4</v>
      </c>
      <c r="W4430">
        <v>152</v>
      </c>
    </row>
    <row r="4431" spans="1:23" x14ac:dyDescent="0.25">
      <c r="A4431" t="s">
        <v>608</v>
      </c>
      <c r="C4431" t="s">
        <v>26</v>
      </c>
      <c r="E4431">
        <v>24</v>
      </c>
      <c r="F4431">
        <v>76.522930000000002</v>
      </c>
      <c r="G4431">
        <v>1</v>
      </c>
      <c r="H4431">
        <v>0.5</v>
      </c>
      <c r="I4431" t="s">
        <v>179</v>
      </c>
      <c r="J4431" t="s">
        <v>245</v>
      </c>
      <c r="K4431" t="s">
        <v>28</v>
      </c>
      <c r="L4431" t="s">
        <v>28</v>
      </c>
      <c r="M4431" t="s">
        <v>28</v>
      </c>
      <c r="N4431">
        <v>1</v>
      </c>
      <c r="O4431">
        <v>1</v>
      </c>
      <c r="P4431">
        <v>1</v>
      </c>
      <c r="Q4431">
        <v>1</v>
      </c>
      <c r="R4431">
        <v>0</v>
      </c>
      <c r="S4431">
        <v>44</v>
      </c>
      <c r="T4431">
        <v>4.5</v>
      </c>
      <c r="V4431">
        <v>62</v>
      </c>
      <c r="W4431">
        <v>158</v>
      </c>
    </row>
    <row r="4432" spans="1:23" x14ac:dyDescent="0.25">
      <c r="A4432" t="s">
        <v>608</v>
      </c>
      <c r="C4432" t="s">
        <v>26</v>
      </c>
      <c r="E4432">
        <v>22</v>
      </c>
      <c r="F4432">
        <v>76.522930000000002</v>
      </c>
      <c r="G4432">
        <v>1</v>
      </c>
      <c r="H4432">
        <v>1</v>
      </c>
      <c r="I4432" t="s">
        <v>27</v>
      </c>
      <c r="J4432" t="s">
        <v>28</v>
      </c>
      <c r="K4432" t="s">
        <v>28</v>
      </c>
      <c r="L4432" t="s">
        <v>28</v>
      </c>
      <c r="M4432" t="s">
        <v>28</v>
      </c>
      <c r="N4432">
        <v>1</v>
      </c>
      <c r="O4432">
        <v>1</v>
      </c>
      <c r="P4432">
        <v>1</v>
      </c>
      <c r="Q4432">
        <v>1</v>
      </c>
      <c r="R4432">
        <v>0</v>
      </c>
      <c r="S4432">
        <v>44</v>
      </c>
      <c r="T4432">
        <v>5</v>
      </c>
      <c r="V4432">
        <v>62</v>
      </c>
      <c r="W4432">
        <v>152</v>
      </c>
    </row>
    <row r="4433" spans="1:23" x14ac:dyDescent="0.25">
      <c r="A4433" t="s">
        <v>375</v>
      </c>
      <c r="C4433" t="s">
        <v>26</v>
      </c>
      <c r="E4433">
        <v>29</v>
      </c>
      <c r="F4433">
        <v>70.981520000000003</v>
      </c>
      <c r="G4433">
        <v>0</v>
      </c>
      <c r="H4433">
        <v>0</v>
      </c>
      <c r="I4433" t="s">
        <v>34</v>
      </c>
      <c r="J4433" t="s">
        <v>28</v>
      </c>
      <c r="K4433" t="s">
        <v>28</v>
      </c>
      <c r="L4433" t="s">
        <v>28</v>
      </c>
      <c r="M4433" t="s">
        <v>28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33</v>
      </c>
      <c r="T4433">
        <v>0</v>
      </c>
      <c r="V4433">
        <v>62</v>
      </c>
      <c r="W4433">
        <v>138</v>
      </c>
    </row>
    <row r="4434" spans="1:23" x14ac:dyDescent="0.25">
      <c r="A4434" t="s">
        <v>375</v>
      </c>
      <c r="C4434" t="s">
        <v>26</v>
      </c>
      <c r="E4434">
        <v>28</v>
      </c>
      <c r="F4434">
        <v>70.981520000000003</v>
      </c>
      <c r="G4434">
        <v>0</v>
      </c>
      <c r="H4434">
        <v>0</v>
      </c>
      <c r="I4434" t="s">
        <v>34</v>
      </c>
      <c r="J4434" t="s">
        <v>28</v>
      </c>
      <c r="K4434" t="s">
        <v>28</v>
      </c>
      <c r="L4434" t="s">
        <v>28</v>
      </c>
      <c r="M4434" t="s">
        <v>28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33</v>
      </c>
      <c r="T4434">
        <v>0</v>
      </c>
      <c r="V4434">
        <v>62</v>
      </c>
      <c r="W4434">
        <v>137</v>
      </c>
    </row>
    <row r="4435" spans="1:23" x14ac:dyDescent="0.25">
      <c r="A4435" t="s">
        <v>375</v>
      </c>
      <c r="C4435" t="s">
        <v>26</v>
      </c>
      <c r="E4435">
        <v>28</v>
      </c>
      <c r="F4435">
        <v>70.981520000000003</v>
      </c>
      <c r="G4435">
        <v>0</v>
      </c>
      <c r="H4435">
        <v>0</v>
      </c>
      <c r="I4435" t="s">
        <v>34</v>
      </c>
      <c r="J4435" t="s">
        <v>28</v>
      </c>
      <c r="K4435" t="s">
        <v>28</v>
      </c>
      <c r="L4435" t="s">
        <v>28</v>
      </c>
      <c r="M4435" t="s">
        <v>28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33</v>
      </c>
      <c r="T4435">
        <v>0</v>
      </c>
      <c r="V4435">
        <v>62</v>
      </c>
      <c r="W4435">
        <v>138</v>
      </c>
    </row>
    <row r="4436" spans="1:23" x14ac:dyDescent="0.25">
      <c r="A4436" t="s">
        <v>375</v>
      </c>
      <c r="C4436" t="s">
        <v>26</v>
      </c>
      <c r="E4436">
        <v>29</v>
      </c>
      <c r="F4436">
        <v>70.981520000000003</v>
      </c>
      <c r="G4436">
        <v>0</v>
      </c>
      <c r="H4436">
        <v>0</v>
      </c>
      <c r="I4436" t="s">
        <v>34</v>
      </c>
      <c r="J4436" t="s">
        <v>28</v>
      </c>
      <c r="K4436" t="s">
        <v>28</v>
      </c>
      <c r="L4436" t="s">
        <v>28</v>
      </c>
      <c r="M4436" t="s">
        <v>28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33</v>
      </c>
      <c r="T4436">
        <v>0</v>
      </c>
      <c r="V4436">
        <v>61</v>
      </c>
      <c r="W4436">
        <v>129</v>
      </c>
    </row>
    <row r="4437" spans="1:23" x14ac:dyDescent="0.25">
      <c r="A4437" t="s">
        <v>375</v>
      </c>
      <c r="C4437" t="s">
        <v>26</v>
      </c>
      <c r="E4437">
        <v>26</v>
      </c>
      <c r="F4437">
        <v>70.981520000000003</v>
      </c>
      <c r="G4437">
        <v>0</v>
      </c>
      <c r="H4437">
        <v>0</v>
      </c>
      <c r="I4437" t="s">
        <v>34</v>
      </c>
      <c r="J4437" t="s">
        <v>96</v>
      </c>
      <c r="K4437" t="s">
        <v>28</v>
      </c>
      <c r="L4437" t="s">
        <v>28</v>
      </c>
      <c r="M4437" t="s">
        <v>28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33</v>
      </c>
      <c r="T4437">
        <v>0</v>
      </c>
      <c r="V4437">
        <v>61</v>
      </c>
      <c r="W4437">
        <v>134</v>
      </c>
    </row>
    <row r="4438" spans="1:23" x14ac:dyDescent="0.25">
      <c r="A4438" t="s">
        <v>375</v>
      </c>
      <c r="C4438" t="s">
        <v>26</v>
      </c>
      <c r="E4438">
        <v>28</v>
      </c>
      <c r="F4438">
        <v>70.981520000000003</v>
      </c>
      <c r="G4438">
        <v>0.5</v>
      </c>
      <c r="H4438">
        <v>0.5</v>
      </c>
      <c r="I4438" t="s">
        <v>34</v>
      </c>
      <c r="J4438" t="s">
        <v>36</v>
      </c>
      <c r="K4438" t="s">
        <v>28</v>
      </c>
      <c r="L4438" t="s">
        <v>28</v>
      </c>
      <c r="M4438" t="s">
        <v>28</v>
      </c>
      <c r="N4438">
        <v>0.5</v>
      </c>
      <c r="O4438">
        <v>1</v>
      </c>
      <c r="P4438">
        <v>1</v>
      </c>
      <c r="Q4438">
        <v>0</v>
      </c>
      <c r="R4438">
        <v>0</v>
      </c>
      <c r="S4438">
        <v>33</v>
      </c>
      <c r="T4438">
        <v>3</v>
      </c>
      <c r="V4438">
        <v>62</v>
      </c>
      <c r="W4438">
        <v>125</v>
      </c>
    </row>
    <row r="4439" spans="1:23" x14ac:dyDescent="0.25">
      <c r="A4439" t="s">
        <v>971</v>
      </c>
      <c r="C4439" t="s">
        <v>26</v>
      </c>
      <c r="E4439">
        <v>29</v>
      </c>
      <c r="F4439">
        <v>67.512664999999998</v>
      </c>
      <c r="G4439">
        <v>0</v>
      </c>
      <c r="H4439">
        <v>0</v>
      </c>
      <c r="I4439" t="s">
        <v>34</v>
      </c>
      <c r="J4439" t="s">
        <v>28</v>
      </c>
      <c r="K4439" t="s">
        <v>28</v>
      </c>
      <c r="L4439" t="s">
        <v>28</v>
      </c>
      <c r="M4439" t="s">
        <v>28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34</v>
      </c>
      <c r="T4439">
        <v>0</v>
      </c>
      <c r="V4439">
        <v>68</v>
      </c>
      <c r="W4439">
        <v>174</v>
      </c>
    </row>
    <row r="4440" spans="1:23" x14ac:dyDescent="0.25">
      <c r="A4440" t="s">
        <v>971</v>
      </c>
      <c r="C4440" t="s">
        <v>26</v>
      </c>
      <c r="E4440">
        <v>30</v>
      </c>
      <c r="F4440">
        <v>67.512664999999998</v>
      </c>
      <c r="G4440">
        <v>0</v>
      </c>
      <c r="H4440">
        <v>0</v>
      </c>
      <c r="I4440" t="s">
        <v>34</v>
      </c>
      <c r="J4440" t="s">
        <v>28</v>
      </c>
      <c r="K4440" t="s">
        <v>28</v>
      </c>
      <c r="L4440" t="s">
        <v>28</v>
      </c>
      <c r="M4440" t="s">
        <v>28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34</v>
      </c>
      <c r="T4440">
        <v>0</v>
      </c>
      <c r="V4440">
        <v>68</v>
      </c>
      <c r="W4440">
        <v>181</v>
      </c>
    </row>
    <row r="4441" spans="1:23" x14ac:dyDescent="0.25">
      <c r="A4441" t="s">
        <v>971</v>
      </c>
      <c r="C4441" t="s">
        <v>26</v>
      </c>
      <c r="E4441">
        <v>29</v>
      </c>
      <c r="F4441">
        <v>67.512664999999998</v>
      </c>
      <c r="G4441">
        <v>0</v>
      </c>
      <c r="H4441">
        <v>0</v>
      </c>
      <c r="I4441" t="s">
        <v>34</v>
      </c>
      <c r="J4441" t="s">
        <v>38</v>
      </c>
      <c r="K4441" t="s">
        <v>28</v>
      </c>
      <c r="L4441" t="s">
        <v>28</v>
      </c>
      <c r="M4441" t="s">
        <v>28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34</v>
      </c>
      <c r="T4441">
        <v>0</v>
      </c>
      <c r="V4441">
        <v>67</v>
      </c>
      <c r="W4441">
        <v>184</v>
      </c>
    </row>
    <row r="4442" spans="1:23" x14ac:dyDescent="0.25">
      <c r="A4442" t="s">
        <v>971</v>
      </c>
      <c r="C4442" t="s">
        <v>26</v>
      </c>
      <c r="E4442">
        <v>30</v>
      </c>
      <c r="F4442">
        <v>67.512664999999998</v>
      </c>
      <c r="G4442">
        <v>0</v>
      </c>
      <c r="H4442">
        <v>0</v>
      </c>
      <c r="I4442" t="s">
        <v>34</v>
      </c>
      <c r="J4442" t="s">
        <v>28</v>
      </c>
      <c r="K4442" t="s">
        <v>28</v>
      </c>
      <c r="L4442" t="s">
        <v>28</v>
      </c>
      <c r="M4442" t="s">
        <v>28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34</v>
      </c>
      <c r="T4442">
        <v>0</v>
      </c>
      <c r="V4442">
        <v>68</v>
      </c>
      <c r="W4442">
        <v>181</v>
      </c>
    </row>
    <row r="4443" spans="1:23" x14ac:dyDescent="0.25">
      <c r="A4443" t="s">
        <v>971</v>
      </c>
      <c r="C4443" t="s">
        <v>26</v>
      </c>
      <c r="E4443">
        <v>30</v>
      </c>
      <c r="F4443">
        <v>67.512664999999998</v>
      </c>
      <c r="G4443">
        <v>0</v>
      </c>
      <c r="H4443">
        <v>0</v>
      </c>
      <c r="I4443" t="s">
        <v>34</v>
      </c>
      <c r="J4443" t="s">
        <v>41</v>
      </c>
      <c r="K4443" t="s">
        <v>28</v>
      </c>
      <c r="L4443" t="s">
        <v>28</v>
      </c>
      <c r="M4443" t="s">
        <v>28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34</v>
      </c>
      <c r="T4443">
        <v>0</v>
      </c>
      <c r="V4443">
        <v>68</v>
      </c>
      <c r="W4443">
        <v>186</v>
      </c>
    </row>
    <row r="4444" spans="1:23" x14ac:dyDescent="0.25">
      <c r="A4444" t="s">
        <v>971</v>
      </c>
      <c r="C4444" t="s">
        <v>26</v>
      </c>
      <c r="E4444">
        <v>30</v>
      </c>
      <c r="F4444">
        <v>67.512664999999998</v>
      </c>
      <c r="G4444">
        <v>0</v>
      </c>
      <c r="H4444">
        <v>0</v>
      </c>
      <c r="I4444" t="s">
        <v>34</v>
      </c>
      <c r="J4444" t="s">
        <v>41</v>
      </c>
      <c r="K4444" t="s">
        <v>405</v>
      </c>
      <c r="L4444" t="s">
        <v>28</v>
      </c>
      <c r="M4444" t="s">
        <v>28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34</v>
      </c>
      <c r="T4444">
        <v>0</v>
      </c>
      <c r="V4444">
        <v>68</v>
      </c>
      <c r="W4444">
        <v>188</v>
      </c>
    </row>
    <row r="4445" spans="1:23" x14ac:dyDescent="0.25">
      <c r="A4445" t="s">
        <v>971</v>
      </c>
      <c r="C4445" t="s">
        <v>26</v>
      </c>
      <c r="E4445">
        <v>27</v>
      </c>
      <c r="F4445">
        <v>67.512664999999998</v>
      </c>
      <c r="G4445">
        <v>0</v>
      </c>
      <c r="H4445">
        <v>0</v>
      </c>
      <c r="I4445" t="s">
        <v>34</v>
      </c>
      <c r="J4445" t="s">
        <v>28</v>
      </c>
      <c r="K4445" t="s">
        <v>28</v>
      </c>
      <c r="L4445" t="s">
        <v>28</v>
      </c>
      <c r="M4445" t="s">
        <v>28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34</v>
      </c>
      <c r="T4445">
        <v>0</v>
      </c>
      <c r="V4445">
        <v>68</v>
      </c>
      <c r="W4445">
        <v>183</v>
      </c>
    </row>
    <row r="4446" spans="1:23" x14ac:dyDescent="0.25">
      <c r="A4446" t="s">
        <v>421</v>
      </c>
      <c r="C4446" t="s">
        <v>30</v>
      </c>
      <c r="E4446">
        <v>29</v>
      </c>
      <c r="F4446">
        <v>78.310744999999997</v>
      </c>
      <c r="G4446">
        <v>0</v>
      </c>
      <c r="H4446">
        <v>0</v>
      </c>
      <c r="I4446" t="s">
        <v>34</v>
      </c>
      <c r="J4446" t="s">
        <v>28</v>
      </c>
      <c r="K4446" t="s">
        <v>28</v>
      </c>
      <c r="L4446" t="s">
        <v>28</v>
      </c>
      <c r="M4446" t="s">
        <v>28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33</v>
      </c>
      <c r="T4446">
        <v>0</v>
      </c>
      <c r="V4446">
        <v>64</v>
      </c>
      <c r="W4446">
        <v>184</v>
      </c>
    </row>
    <row r="4447" spans="1:23" x14ac:dyDescent="0.25">
      <c r="A4447" t="s">
        <v>421</v>
      </c>
      <c r="C4447" t="s">
        <v>30</v>
      </c>
      <c r="E4447">
        <v>30</v>
      </c>
      <c r="F4447">
        <v>78.310744999999997</v>
      </c>
      <c r="G4447">
        <v>0</v>
      </c>
      <c r="H4447">
        <v>0</v>
      </c>
      <c r="I4447" t="s">
        <v>34</v>
      </c>
      <c r="J4447" t="s">
        <v>28</v>
      </c>
      <c r="K4447" t="s">
        <v>28</v>
      </c>
      <c r="L4447" t="s">
        <v>28</v>
      </c>
      <c r="M4447" t="s">
        <v>28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33</v>
      </c>
      <c r="T4447">
        <v>0</v>
      </c>
      <c r="V4447">
        <v>64</v>
      </c>
      <c r="W4447">
        <v>185</v>
      </c>
    </row>
    <row r="4448" spans="1:23" x14ac:dyDescent="0.25">
      <c r="A4448" t="s">
        <v>421</v>
      </c>
      <c r="C4448" t="s">
        <v>30</v>
      </c>
      <c r="E4448">
        <v>29</v>
      </c>
      <c r="F4448">
        <v>78.310744999999997</v>
      </c>
      <c r="G4448">
        <v>0</v>
      </c>
      <c r="H4448">
        <v>0</v>
      </c>
      <c r="I4448" t="s">
        <v>34</v>
      </c>
      <c r="J4448" t="s">
        <v>28</v>
      </c>
      <c r="K4448" t="s">
        <v>28</v>
      </c>
      <c r="L4448" t="s">
        <v>28</v>
      </c>
      <c r="M4448" t="s">
        <v>28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33</v>
      </c>
      <c r="T4448">
        <v>0</v>
      </c>
      <c r="V4448">
        <v>64</v>
      </c>
      <c r="W4448">
        <v>183</v>
      </c>
    </row>
    <row r="4449" spans="1:23" x14ac:dyDescent="0.25">
      <c r="A4449" t="s">
        <v>421</v>
      </c>
      <c r="C4449" t="s">
        <v>30</v>
      </c>
      <c r="E4449">
        <v>30</v>
      </c>
      <c r="F4449">
        <v>78.310744999999997</v>
      </c>
      <c r="G4449">
        <v>0</v>
      </c>
      <c r="H4449">
        <v>0</v>
      </c>
      <c r="I4449" t="s">
        <v>34</v>
      </c>
      <c r="J4449" t="s">
        <v>28</v>
      </c>
      <c r="K4449" t="s">
        <v>28</v>
      </c>
      <c r="L4449" t="s">
        <v>28</v>
      </c>
      <c r="M4449" t="s">
        <v>28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33</v>
      </c>
      <c r="T4449">
        <v>0</v>
      </c>
      <c r="V4449">
        <v>64</v>
      </c>
      <c r="W4449">
        <v>185</v>
      </c>
    </row>
    <row r="4450" spans="1:23" x14ac:dyDescent="0.25">
      <c r="A4450" t="s">
        <v>421</v>
      </c>
      <c r="C4450" t="s">
        <v>30</v>
      </c>
      <c r="E4450">
        <v>30</v>
      </c>
      <c r="F4450">
        <v>78.310744999999997</v>
      </c>
      <c r="G4450">
        <v>0</v>
      </c>
      <c r="H4450">
        <v>0</v>
      </c>
      <c r="I4450" t="s">
        <v>34</v>
      </c>
      <c r="J4450" t="s">
        <v>28</v>
      </c>
      <c r="K4450" t="s">
        <v>28</v>
      </c>
      <c r="L4450" t="s">
        <v>28</v>
      </c>
      <c r="M4450" t="s">
        <v>28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33</v>
      </c>
      <c r="T4450">
        <v>0</v>
      </c>
      <c r="V4450">
        <v>64</v>
      </c>
      <c r="W4450">
        <v>176</v>
      </c>
    </row>
    <row r="4451" spans="1:23" x14ac:dyDescent="0.25">
      <c r="A4451" t="s">
        <v>421</v>
      </c>
      <c r="C4451" t="s">
        <v>30</v>
      </c>
      <c r="E4451">
        <v>29</v>
      </c>
      <c r="F4451">
        <v>78.310744999999997</v>
      </c>
      <c r="G4451">
        <v>0</v>
      </c>
      <c r="H4451">
        <v>0</v>
      </c>
      <c r="I4451" t="s">
        <v>34</v>
      </c>
      <c r="J4451" t="s">
        <v>28</v>
      </c>
      <c r="K4451" t="s">
        <v>28</v>
      </c>
      <c r="L4451" t="s">
        <v>28</v>
      </c>
      <c r="M4451" t="s">
        <v>28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33</v>
      </c>
      <c r="T4451">
        <v>0</v>
      </c>
      <c r="V4451">
        <v>63</v>
      </c>
      <c r="W4451">
        <v>177</v>
      </c>
    </row>
    <row r="4452" spans="1:23" x14ac:dyDescent="0.25">
      <c r="A4452" t="s">
        <v>421</v>
      </c>
      <c r="C4452" t="s">
        <v>30</v>
      </c>
      <c r="E4452">
        <v>30</v>
      </c>
      <c r="F4452">
        <v>78.310744999999997</v>
      </c>
      <c r="G4452">
        <v>0</v>
      </c>
      <c r="H4452">
        <v>0</v>
      </c>
      <c r="I4452" t="s">
        <v>34</v>
      </c>
      <c r="J4452" t="s">
        <v>28</v>
      </c>
      <c r="K4452" t="s">
        <v>28</v>
      </c>
      <c r="L4452" t="s">
        <v>28</v>
      </c>
      <c r="M4452" t="s">
        <v>28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33</v>
      </c>
      <c r="T4452">
        <v>0</v>
      </c>
      <c r="V4452">
        <v>63</v>
      </c>
      <c r="W4452">
        <v>172</v>
      </c>
    </row>
    <row r="4453" spans="1:23" x14ac:dyDescent="0.25">
      <c r="A4453" t="s">
        <v>421</v>
      </c>
      <c r="C4453" t="s">
        <v>30</v>
      </c>
      <c r="E4453">
        <v>29</v>
      </c>
      <c r="F4453">
        <v>78.310744999999997</v>
      </c>
      <c r="G4453">
        <v>0</v>
      </c>
      <c r="H4453">
        <v>0</v>
      </c>
      <c r="I4453" t="s">
        <v>34</v>
      </c>
      <c r="J4453" t="s">
        <v>28</v>
      </c>
      <c r="K4453" t="s">
        <v>28</v>
      </c>
      <c r="L4453" t="s">
        <v>28</v>
      </c>
      <c r="M4453" t="s">
        <v>28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33</v>
      </c>
      <c r="T4453">
        <v>0</v>
      </c>
      <c r="V4453">
        <v>64</v>
      </c>
      <c r="W4453">
        <v>156</v>
      </c>
    </row>
    <row r="4454" spans="1:23" x14ac:dyDescent="0.25">
      <c r="A4454" t="s">
        <v>421</v>
      </c>
      <c r="C4454" t="s">
        <v>30</v>
      </c>
      <c r="E4454">
        <v>29</v>
      </c>
      <c r="F4454">
        <v>78.310744999999997</v>
      </c>
      <c r="G4454">
        <v>0</v>
      </c>
      <c r="H4454">
        <v>0</v>
      </c>
      <c r="I4454" t="s">
        <v>34</v>
      </c>
      <c r="J4454" t="s">
        <v>41</v>
      </c>
      <c r="K4454" t="s">
        <v>28</v>
      </c>
      <c r="L4454" t="s">
        <v>28</v>
      </c>
      <c r="M4454" t="s">
        <v>28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33</v>
      </c>
      <c r="T4454">
        <v>0</v>
      </c>
      <c r="V4454">
        <v>63</v>
      </c>
      <c r="W4454">
        <v>173</v>
      </c>
    </row>
    <row r="4455" spans="1:23" x14ac:dyDescent="0.25">
      <c r="A4455" t="s">
        <v>421</v>
      </c>
      <c r="C4455" t="s">
        <v>30</v>
      </c>
      <c r="E4455">
        <v>29</v>
      </c>
      <c r="F4455">
        <v>78.310744999999997</v>
      </c>
      <c r="G4455">
        <v>0</v>
      </c>
      <c r="H4455">
        <v>0</v>
      </c>
      <c r="I4455" t="s">
        <v>34</v>
      </c>
      <c r="J4455" t="s">
        <v>28</v>
      </c>
      <c r="K4455" t="s">
        <v>28</v>
      </c>
      <c r="L4455" t="s">
        <v>28</v>
      </c>
      <c r="M4455" t="s">
        <v>28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33</v>
      </c>
      <c r="T4455">
        <v>0</v>
      </c>
      <c r="V4455">
        <v>63</v>
      </c>
      <c r="W4455">
        <v>163</v>
      </c>
    </row>
    <row r="4456" spans="1:23" x14ac:dyDescent="0.25">
      <c r="A4456" t="s">
        <v>421</v>
      </c>
      <c r="C4456" t="s">
        <v>30</v>
      </c>
      <c r="E4456">
        <v>29</v>
      </c>
      <c r="F4456">
        <v>78.310744999999997</v>
      </c>
      <c r="G4456">
        <v>0</v>
      </c>
      <c r="H4456">
        <v>0</v>
      </c>
      <c r="I4456" t="s">
        <v>34</v>
      </c>
      <c r="J4456" t="s">
        <v>28</v>
      </c>
      <c r="K4456" t="s">
        <v>28</v>
      </c>
      <c r="L4456" t="s">
        <v>28</v>
      </c>
      <c r="M4456" t="s">
        <v>28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33</v>
      </c>
      <c r="T4456">
        <v>0</v>
      </c>
      <c r="V4456">
        <v>63</v>
      </c>
      <c r="W4456">
        <v>169</v>
      </c>
    </row>
    <row r="4457" spans="1:23" x14ac:dyDescent="0.25">
      <c r="A4457" t="s">
        <v>974</v>
      </c>
      <c r="C4457" t="s">
        <v>26</v>
      </c>
      <c r="E4457">
        <v>30</v>
      </c>
      <c r="F4457">
        <v>74.488709999999998</v>
      </c>
      <c r="G4457">
        <v>0</v>
      </c>
      <c r="H4457">
        <v>0</v>
      </c>
      <c r="I4457" t="s">
        <v>34</v>
      </c>
      <c r="J4457" t="s">
        <v>28</v>
      </c>
      <c r="K4457" t="s">
        <v>28</v>
      </c>
      <c r="L4457" t="s">
        <v>28</v>
      </c>
      <c r="M4457" t="s">
        <v>28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34</v>
      </c>
      <c r="T4457">
        <v>0</v>
      </c>
      <c r="V4457">
        <v>64</v>
      </c>
      <c r="W4457">
        <v>163</v>
      </c>
    </row>
    <row r="4458" spans="1:23" x14ac:dyDescent="0.25">
      <c r="A4458" t="s">
        <v>974</v>
      </c>
      <c r="C4458" t="s">
        <v>26</v>
      </c>
      <c r="E4458">
        <v>29</v>
      </c>
      <c r="F4458">
        <v>74.488709999999998</v>
      </c>
      <c r="G4458">
        <v>0</v>
      </c>
      <c r="H4458">
        <v>0</v>
      </c>
      <c r="I4458" t="s">
        <v>34</v>
      </c>
      <c r="J4458" t="s">
        <v>28</v>
      </c>
      <c r="K4458" t="s">
        <v>28</v>
      </c>
      <c r="L4458" t="s">
        <v>28</v>
      </c>
      <c r="M4458" t="s">
        <v>28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34</v>
      </c>
      <c r="T4458">
        <v>0</v>
      </c>
      <c r="V4458">
        <v>64</v>
      </c>
      <c r="W4458">
        <v>164</v>
      </c>
    </row>
    <row r="4459" spans="1:23" x14ac:dyDescent="0.25">
      <c r="A4459" t="s">
        <v>974</v>
      </c>
      <c r="C4459" t="s">
        <v>26</v>
      </c>
      <c r="E4459">
        <v>29</v>
      </c>
      <c r="F4459">
        <v>74.488709999999998</v>
      </c>
      <c r="G4459">
        <v>0</v>
      </c>
      <c r="H4459">
        <v>0</v>
      </c>
      <c r="I4459" t="s">
        <v>34</v>
      </c>
      <c r="J4459" t="s">
        <v>28</v>
      </c>
      <c r="K4459" t="s">
        <v>28</v>
      </c>
      <c r="L4459" t="s">
        <v>28</v>
      </c>
      <c r="M4459" t="s">
        <v>28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34</v>
      </c>
      <c r="T4459">
        <v>0</v>
      </c>
      <c r="V4459">
        <v>64</v>
      </c>
      <c r="W4459">
        <v>168</v>
      </c>
    </row>
    <row r="4460" spans="1:23" x14ac:dyDescent="0.25">
      <c r="A4460" t="s">
        <v>1114</v>
      </c>
      <c r="C4460" t="s">
        <v>26</v>
      </c>
      <c r="E4460">
        <v>28</v>
      </c>
      <c r="F4460">
        <v>69.377139999999997</v>
      </c>
      <c r="G4460">
        <v>0</v>
      </c>
      <c r="H4460">
        <v>0</v>
      </c>
      <c r="I4460" t="s">
        <v>34</v>
      </c>
      <c r="J4460" t="s">
        <v>35</v>
      </c>
      <c r="K4460" t="s">
        <v>28</v>
      </c>
      <c r="L4460" t="s">
        <v>28</v>
      </c>
      <c r="M4460" t="s">
        <v>28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33</v>
      </c>
      <c r="T4460">
        <v>0</v>
      </c>
      <c r="V4460">
        <v>68</v>
      </c>
      <c r="W4460">
        <v>130</v>
      </c>
    </row>
    <row r="4461" spans="1:23" x14ac:dyDescent="0.25">
      <c r="A4461" t="s">
        <v>1114</v>
      </c>
      <c r="C4461" t="s">
        <v>26</v>
      </c>
      <c r="E4461">
        <v>28</v>
      </c>
      <c r="F4461">
        <v>69.377139999999997</v>
      </c>
      <c r="G4461">
        <v>0</v>
      </c>
      <c r="H4461">
        <v>0</v>
      </c>
      <c r="I4461" t="s">
        <v>34</v>
      </c>
      <c r="J4461" t="s">
        <v>35</v>
      </c>
      <c r="K4461" t="s">
        <v>28</v>
      </c>
      <c r="L4461" t="s">
        <v>28</v>
      </c>
      <c r="M4461" t="s">
        <v>28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33</v>
      </c>
      <c r="T4461">
        <v>0</v>
      </c>
      <c r="V4461">
        <v>68</v>
      </c>
      <c r="W4461">
        <v>132</v>
      </c>
    </row>
    <row r="4462" spans="1:23" x14ac:dyDescent="0.25">
      <c r="A4462" t="s">
        <v>551</v>
      </c>
      <c r="C4462" t="s">
        <v>26</v>
      </c>
      <c r="E4462">
        <v>30</v>
      </c>
      <c r="F4462">
        <v>66.206710000000001</v>
      </c>
      <c r="G4462">
        <v>0</v>
      </c>
      <c r="H4462">
        <v>0</v>
      </c>
      <c r="I4462" t="s">
        <v>34</v>
      </c>
      <c r="J4462" t="s">
        <v>28</v>
      </c>
      <c r="K4462" t="s">
        <v>28</v>
      </c>
      <c r="L4462" t="s">
        <v>28</v>
      </c>
      <c r="M4462" t="s">
        <v>28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33</v>
      </c>
      <c r="T4462">
        <v>0</v>
      </c>
      <c r="V4462">
        <v>64</v>
      </c>
      <c r="W4462">
        <v>161</v>
      </c>
    </row>
    <row r="4463" spans="1:23" x14ac:dyDescent="0.25">
      <c r="A4463" t="s">
        <v>551</v>
      </c>
      <c r="C4463" t="s">
        <v>26</v>
      </c>
      <c r="E4463">
        <v>30</v>
      </c>
      <c r="F4463">
        <v>66.206710000000001</v>
      </c>
      <c r="G4463">
        <v>0</v>
      </c>
      <c r="H4463">
        <v>0</v>
      </c>
      <c r="I4463" t="s">
        <v>34</v>
      </c>
      <c r="J4463" t="s">
        <v>28</v>
      </c>
      <c r="K4463" t="s">
        <v>28</v>
      </c>
      <c r="L4463" t="s">
        <v>28</v>
      </c>
      <c r="M4463" t="s">
        <v>28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33</v>
      </c>
      <c r="T4463">
        <v>0</v>
      </c>
      <c r="V4463">
        <v>65</v>
      </c>
      <c r="W4463">
        <v>163</v>
      </c>
    </row>
    <row r="4464" spans="1:23" x14ac:dyDescent="0.25">
      <c r="A4464" t="s">
        <v>551</v>
      </c>
      <c r="C4464" t="s">
        <v>26</v>
      </c>
      <c r="E4464">
        <v>28</v>
      </c>
      <c r="F4464">
        <v>66.206710000000001</v>
      </c>
      <c r="G4464">
        <v>0</v>
      </c>
      <c r="H4464">
        <v>0</v>
      </c>
      <c r="I4464" t="s">
        <v>34</v>
      </c>
      <c r="J4464" t="s">
        <v>28</v>
      </c>
      <c r="K4464" t="s">
        <v>28</v>
      </c>
      <c r="L4464" t="s">
        <v>28</v>
      </c>
      <c r="M4464" t="s">
        <v>28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33</v>
      </c>
      <c r="T4464">
        <v>0</v>
      </c>
      <c r="V4464">
        <v>65</v>
      </c>
      <c r="W4464">
        <v>178</v>
      </c>
    </row>
    <row r="4465" spans="1:23" x14ac:dyDescent="0.25">
      <c r="A4465" t="s">
        <v>551</v>
      </c>
      <c r="C4465" t="s">
        <v>26</v>
      </c>
      <c r="E4465">
        <v>28</v>
      </c>
      <c r="F4465">
        <v>66.206710000000001</v>
      </c>
      <c r="G4465">
        <v>0</v>
      </c>
      <c r="H4465">
        <v>0</v>
      </c>
      <c r="I4465" t="s">
        <v>34</v>
      </c>
      <c r="J4465" t="s">
        <v>28</v>
      </c>
      <c r="K4465" t="s">
        <v>28</v>
      </c>
      <c r="L4465" t="s">
        <v>28</v>
      </c>
      <c r="M4465" t="s">
        <v>28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33</v>
      </c>
      <c r="T4465">
        <v>0</v>
      </c>
      <c r="V4465">
        <v>66</v>
      </c>
      <c r="W4465">
        <v>170</v>
      </c>
    </row>
    <row r="4466" spans="1:23" x14ac:dyDescent="0.25">
      <c r="A4466" t="s">
        <v>551</v>
      </c>
      <c r="C4466" t="s">
        <v>26</v>
      </c>
      <c r="E4466">
        <v>30</v>
      </c>
      <c r="F4466">
        <v>66.206710000000001</v>
      </c>
      <c r="G4466">
        <v>0</v>
      </c>
      <c r="H4466">
        <v>0</v>
      </c>
      <c r="I4466" t="s">
        <v>34</v>
      </c>
      <c r="J4466" t="s">
        <v>28</v>
      </c>
      <c r="K4466" t="s">
        <v>28</v>
      </c>
      <c r="L4466" t="s">
        <v>28</v>
      </c>
      <c r="M4466" t="s">
        <v>28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33</v>
      </c>
      <c r="T4466">
        <v>0</v>
      </c>
      <c r="V4466">
        <v>65</v>
      </c>
      <c r="W4466">
        <v>168</v>
      </c>
    </row>
    <row r="4467" spans="1:23" x14ac:dyDescent="0.25">
      <c r="A4467" t="s">
        <v>1029</v>
      </c>
      <c r="C4467" t="s">
        <v>26</v>
      </c>
      <c r="E4467">
        <v>29</v>
      </c>
      <c r="F4467">
        <v>58.543464999999998</v>
      </c>
      <c r="G4467">
        <v>0</v>
      </c>
      <c r="H4467">
        <v>0</v>
      </c>
      <c r="I4467" t="s">
        <v>34</v>
      </c>
      <c r="J4467" t="s">
        <v>35</v>
      </c>
      <c r="K4467" t="s">
        <v>38</v>
      </c>
      <c r="L4467" t="s">
        <v>28</v>
      </c>
      <c r="M4467" t="s">
        <v>28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33</v>
      </c>
      <c r="T4467">
        <v>0</v>
      </c>
      <c r="V4467">
        <v>64</v>
      </c>
      <c r="W4467">
        <v>199</v>
      </c>
    </row>
    <row r="4468" spans="1:23" x14ac:dyDescent="0.25">
      <c r="A4468" t="s">
        <v>966</v>
      </c>
      <c r="C4468" t="s">
        <v>26</v>
      </c>
      <c r="E4468">
        <v>19</v>
      </c>
      <c r="F4468">
        <v>77.281310000000005</v>
      </c>
      <c r="G4468">
        <v>0.5</v>
      </c>
      <c r="H4468">
        <v>0.5</v>
      </c>
      <c r="I4468" t="s">
        <v>27</v>
      </c>
      <c r="J4468" t="s">
        <v>35</v>
      </c>
      <c r="K4468" t="s">
        <v>28</v>
      </c>
      <c r="L4468" t="s">
        <v>28</v>
      </c>
      <c r="M4468" t="s">
        <v>28</v>
      </c>
      <c r="N4468">
        <v>0.5</v>
      </c>
      <c r="O4468">
        <v>1</v>
      </c>
      <c r="P4468">
        <v>1</v>
      </c>
      <c r="Q4468">
        <v>1</v>
      </c>
      <c r="R4468">
        <v>0</v>
      </c>
      <c r="S4468">
        <v>34</v>
      </c>
      <c r="T4468">
        <v>4</v>
      </c>
      <c r="V4468">
        <v>62</v>
      </c>
      <c r="W4468">
        <v>127</v>
      </c>
    </row>
    <row r="4469" spans="1:23" x14ac:dyDescent="0.25">
      <c r="A4469" t="s">
        <v>418</v>
      </c>
      <c r="C4469" t="s">
        <v>30</v>
      </c>
      <c r="E4469">
        <v>29</v>
      </c>
      <c r="F4469">
        <v>76.881584000000004</v>
      </c>
      <c r="G4469">
        <v>0</v>
      </c>
      <c r="H4469">
        <v>0</v>
      </c>
      <c r="I4469" t="s">
        <v>34</v>
      </c>
      <c r="J4469" t="s">
        <v>41</v>
      </c>
      <c r="K4469" t="s">
        <v>28</v>
      </c>
      <c r="L4469" t="s">
        <v>28</v>
      </c>
      <c r="M4469" t="s">
        <v>28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33</v>
      </c>
      <c r="T4469">
        <v>0</v>
      </c>
      <c r="V4469">
        <v>69</v>
      </c>
      <c r="W4469">
        <v>177</v>
      </c>
    </row>
    <row r="4470" spans="1:23" x14ac:dyDescent="0.25">
      <c r="A4470" t="s">
        <v>418</v>
      </c>
      <c r="C4470" t="s">
        <v>30</v>
      </c>
      <c r="E4470">
        <v>28</v>
      </c>
      <c r="F4470">
        <v>76.881584000000004</v>
      </c>
      <c r="G4470">
        <v>0.5</v>
      </c>
      <c r="H4470">
        <v>0.5</v>
      </c>
      <c r="I4470" t="s">
        <v>101</v>
      </c>
      <c r="J4470" t="s">
        <v>28</v>
      </c>
      <c r="K4470" t="s">
        <v>28</v>
      </c>
      <c r="L4470" t="s">
        <v>28</v>
      </c>
      <c r="M4470" t="s">
        <v>28</v>
      </c>
      <c r="N4470">
        <v>0.5</v>
      </c>
      <c r="O4470">
        <v>0.5</v>
      </c>
      <c r="P4470">
        <v>0</v>
      </c>
      <c r="Q4470">
        <v>0.5</v>
      </c>
      <c r="R4470">
        <v>1</v>
      </c>
      <c r="S4470">
        <v>33</v>
      </c>
      <c r="T4470">
        <v>3</v>
      </c>
      <c r="V4470">
        <v>69</v>
      </c>
      <c r="W4470">
        <v>174</v>
      </c>
    </row>
    <row r="4471" spans="1:23" x14ac:dyDescent="0.25">
      <c r="A4471" t="s">
        <v>418</v>
      </c>
      <c r="C4471" t="s">
        <v>30</v>
      </c>
      <c r="E4471">
        <v>28</v>
      </c>
      <c r="F4471">
        <v>76.881584000000004</v>
      </c>
      <c r="G4471">
        <v>0.5</v>
      </c>
      <c r="H4471">
        <v>0</v>
      </c>
      <c r="I4471" t="s">
        <v>52</v>
      </c>
      <c r="J4471" t="s">
        <v>41</v>
      </c>
      <c r="K4471" t="s">
        <v>42</v>
      </c>
      <c r="L4471" t="s">
        <v>28</v>
      </c>
      <c r="M4471" t="s">
        <v>28</v>
      </c>
      <c r="N4471">
        <v>0.5</v>
      </c>
      <c r="O4471">
        <v>0.5</v>
      </c>
      <c r="P4471">
        <v>0</v>
      </c>
      <c r="Q4471">
        <v>0</v>
      </c>
      <c r="R4471">
        <v>1</v>
      </c>
      <c r="S4471">
        <v>33</v>
      </c>
      <c r="T4471">
        <v>2</v>
      </c>
      <c r="V4471">
        <v>69</v>
      </c>
      <c r="W4471">
        <v>179</v>
      </c>
    </row>
    <row r="4472" spans="1:23" x14ac:dyDescent="0.25">
      <c r="A4472" t="s">
        <v>418</v>
      </c>
      <c r="C4472" t="s">
        <v>30</v>
      </c>
      <c r="E4472">
        <v>29</v>
      </c>
      <c r="F4472">
        <v>76.881584000000004</v>
      </c>
      <c r="G4472">
        <v>0.5</v>
      </c>
      <c r="H4472">
        <v>0.5</v>
      </c>
      <c r="I4472" t="s">
        <v>52</v>
      </c>
      <c r="J4472" t="s">
        <v>35</v>
      </c>
      <c r="K4472" t="s">
        <v>42</v>
      </c>
      <c r="L4472" t="s">
        <v>28</v>
      </c>
      <c r="M4472" t="s">
        <v>28</v>
      </c>
      <c r="N4472">
        <v>0.5</v>
      </c>
      <c r="O4472">
        <v>0.5</v>
      </c>
      <c r="P4472">
        <v>0</v>
      </c>
      <c r="Q4472">
        <v>0</v>
      </c>
      <c r="R4472">
        <v>1</v>
      </c>
      <c r="S4472">
        <v>33</v>
      </c>
      <c r="T4472">
        <v>2.5</v>
      </c>
      <c r="V4472">
        <v>69</v>
      </c>
      <c r="W4472">
        <v>174</v>
      </c>
    </row>
    <row r="4473" spans="1:23" x14ac:dyDescent="0.25">
      <c r="A4473" t="s">
        <v>335</v>
      </c>
      <c r="C4473" t="s">
        <v>30</v>
      </c>
      <c r="E4473">
        <v>20</v>
      </c>
      <c r="F4473">
        <v>78.078025999999994</v>
      </c>
      <c r="G4473">
        <v>1</v>
      </c>
      <c r="H4473">
        <v>1</v>
      </c>
      <c r="I4473" t="s">
        <v>200</v>
      </c>
      <c r="J4473" t="s">
        <v>41</v>
      </c>
      <c r="K4473" t="s">
        <v>336</v>
      </c>
      <c r="L4473" t="s">
        <v>337</v>
      </c>
      <c r="M4473" t="s">
        <v>42</v>
      </c>
      <c r="N4473">
        <v>1</v>
      </c>
      <c r="O4473">
        <v>1</v>
      </c>
      <c r="P4473">
        <v>1</v>
      </c>
      <c r="Q4473">
        <v>1</v>
      </c>
      <c r="R4473">
        <v>0</v>
      </c>
      <c r="S4473">
        <v>33</v>
      </c>
      <c r="T4473">
        <v>5</v>
      </c>
      <c r="V4473">
        <v>66</v>
      </c>
      <c r="W4473">
        <v>173</v>
      </c>
    </row>
    <row r="4474" spans="1:23" x14ac:dyDescent="0.25">
      <c r="A4474" t="s">
        <v>1071</v>
      </c>
      <c r="C4474" t="s">
        <v>30</v>
      </c>
      <c r="E4474">
        <v>19</v>
      </c>
      <c r="F4474">
        <v>90.116355999999996</v>
      </c>
      <c r="G4474">
        <v>1</v>
      </c>
      <c r="H4474">
        <v>1</v>
      </c>
      <c r="I4474" t="s">
        <v>27</v>
      </c>
      <c r="J4474" t="s">
        <v>28</v>
      </c>
      <c r="K4474" t="s">
        <v>28</v>
      </c>
      <c r="L4474" t="s">
        <v>28</v>
      </c>
      <c r="M4474" t="s">
        <v>28</v>
      </c>
      <c r="N4474">
        <v>1</v>
      </c>
      <c r="O4474">
        <v>1</v>
      </c>
      <c r="P4474">
        <v>1</v>
      </c>
      <c r="Q4474">
        <v>1</v>
      </c>
      <c r="R4474">
        <v>0</v>
      </c>
      <c r="S4474">
        <v>33</v>
      </c>
      <c r="T4474">
        <v>5</v>
      </c>
      <c r="V4474">
        <v>65</v>
      </c>
      <c r="W4474">
        <v>161</v>
      </c>
    </row>
    <row r="4475" spans="1:23" x14ac:dyDescent="0.25">
      <c r="A4475" t="s">
        <v>1071</v>
      </c>
      <c r="C4475" t="s">
        <v>30</v>
      </c>
      <c r="E4475">
        <v>20</v>
      </c>
      <c r="F4475">
        <v>90.116355999999996</v>
      </c>
      <c r="G4475">
        <v>0.5</v>
      </c>
      <c r="H4475">
        <v>1</v>
      </c>
      <c r="I4475" t="s">
        <v>27</v>
      </c>
      <c r="J4475" t="s">
        <v>28</v>
      </c>
      <c r="K4475" t="s">
        <v>28</v>
      </c>
      <c r="L4475" t="s">
        <v>28</v>
      </c>
      <c r="M4475" t="s">
        <v>28</v>
      </c>
      <c r="N4475">
        <v>0.5</v>
      </c>
      <c r="O4475">
        <v>0.5</v>
      </c>
      <c r="P4475">
        <v>1</v>
      </c>
      <c r="Q4475">
        <v>1</v>
      </c>
      <c r="R4475">
        <v>0</v>
      </c>
      <c r="S4475">
        <v>33</v>
      </c>
      <c r="T4475">
        <v>4</v>
      </c>
      <c r="V4475">
        <v>65</v>
      </c>
      <c r="W4475">
        <v>159</v>
      </c>
    </row>
    <row r="4476" spans="1:23" x14ac:dyDescent="0.25">
      <c r="A4476" t="s">
        <v>1142</v>
      </c>
      <c r="C4476" t="s">
        <v>30</v>
      </c>
      <c r="F4476">
        <v>73.445589999999996</v>
      </c>
      <c r="G4476">
        <v>0.5</v>
      </c>
      <c r="H4476">
        <v>0.5</v>
      </c>
      <c r="I4476" t="s">
        <v>101</v>
      </c>
      <c r="J4476" t="s">
        <v>28</v>
      </c>
      <c r="K4476" t="s">
        <v>28</v>
      </c>
      <c r="L4476" t="s">
        <v>28</v>
      </c>
      <c r="M4476" t="s">
        <v>28</v>
      </c>
      <c r="N4476">
        <v>0.5</v>
      </c>
      <c r="O4476">
        <v>0.5</v>
      </c>
      <c r="P4476">
        <v>0.5</v>
      </c>
      <c r="Q4476">
        <v>0</v>
      </c>
      <c r="R4476">
        <v>0</v>
      </c>
      <c r="S4476">
        <v>34</v>
      </c>
      <c r="T4476">
        <v>2</v>
      </c>
      <c r="V4476">
        <v>69</v>
      </c>
      <c r="W4476">
        <v>171</v>
      </c>
    </row>
    <row r="4477" spans="1:23" x14ac:dyDescent="0.25">
      <c r="A4477" t="s">
        <v>1142</v>
      </c>
      <c r="C4477" t="s">
        <v>30</v>
      </c>
      <c r="F4477">
        <v>73.445589999999996</v>
      </c>
      <c r="G4477">
        <v>1</v>
      </c>
      <c r="H4477">
        <v>1</v>
      </c>
      <c r="I4477" t="s">
        <v>31</v>
      </c>
      <c r="J4477" t="s">
        <v>411</v>
      </c>
      <c r="K4477" t="s">
        <v>28</v>
      </c>
      <c r="L4477" t="s">
        <v>28</v>
      </c>
      <c r="M4477" t="s">
        <v>28</v>
      </c>
      <c r="N4477">
        <v>1</v>
      </c>
      <c r="O4477">
        <v>2</v>
      </c>
      <c r="P4477">
        <v>1</v>
      </c>
      <c r="Q4477">
        <v>1</v>
      </c>
      <c r="R4477">
        <v>1</v>
      </c>
      <c r="S4477">
        <v>34</v>
      </c>
      <c r="T4477">
        <v>7</v>
      </c>
    </row>
    <row r="4478" spans="1:23" x14ac:dyDescent="0.25">
      <c r="A4478" t="s">
        <v>1142</v>
      </c>
      <c r="C4478" t="s">
        <v>30</v>
      </c>
      <c r="F4478">
        <v>73.445589999999996</v>
      </c>
      <c r="G4478">
        <v>1</v>
      </c>
      <c r="H4478">
        <v>1</v>
      </c>
      <c r="I4478" t="s">
        <v>31</v>
      </c>
      <c r="J4478" t="s">
        <v>411</v>
      </c>
      <c r="K4478" t="s">
        <v>28</v>
      </c>
      <c r="L4478" t="s">
        <v>28</v>
      </c>
      <c r="M4478" t="s">
        <v>28</v>
      </c>
      <c r="N4478">
        <v>1</v>
      </c>
      <c r="O4478">
        <v>2</v>
      </c>
      <c r="P4478">
        <v>1</v>
      </c>
      <c r="Q4478">
        <v>1</v>
      </c>
      <c r="R4478">
        <v>1</v>
      </c>
      <c r="S4478">
        <v>34</v>
      </c>
      <c r="T4478">
        <v>7</v>
      </c>
    </row>
    <row r="4479" spans="1:23" x14ac:dyDescent="0.25">
      <c r="A4479" t="s">
        <v>134</v>
      </c>
      <c r="C4479" t="s">
        <v>26</v>
      </c>
      <c r="E4479">
        <v>29</v>
      </c>
      <c r="F4479">
        <v>62.806297000000001</v>
      </c>
      <c r="G4479">
        <v>0</v>
      </c>
      <c r="H4479">
        <v>0</v>
      </c>
      <c r="I4479" t="s">
        <v>34</v>
      </c>
      <c r="J4479" t="s">
        <v>386</v>
      </c>
      <c r="K4479" t="s">
        <v>28</v>
      </c>
      <c r="L4479" t="s">
        <v>28</v>
      </c>
      <c r="M4479" t="s">
        <v>28</v>
      </c>
      <c r="N4479">
        <v>0</v>
      </c>
      <c r="O4479">
        <v>0.5</v>
      </c>
      <c r="P4479">
        <v>0</v>
      </c>
      <c r="Q4479">
        <v>0</v>
      </c>
      <c r="R4479">
        <v>0</v>
      </c>
      <c r="S4479">
        <v>33</v>
      </c>
      <c r="T4479">
        <v>0.5</v>
      </c>
      <c r="W4479">
        <v>138</v>
      </c>
    </row>
    <row r="4480" spans="1:23" x14ac:dyDescent="0.25">
      <c r="A4480" t="s">
        <v>134</v>
      </c>
      <c r="C4480" t="s">
        <v>26</v>
      </c>
      <c r="E4480">
        <v>30</v>
      </c>
      <c r="F4480">
        <v>62.806297000000001</v>
      </c>
      <c r="G4480">
        <v>0</v>
      </c>
      <c r="H4480">
        <v>0</v>
      </c>
      <c r="I4480" t="s">
        <v>34</v>
      </c>
      <c r="J4480" t="s">
        <v>41</v>
      </c>
      <c r="K4480" t="s">
        <v>38</v>
      </c>
      <c r="L4480" t="s">
        <v>28</v>
      </c>
      <c r="M4480" t="s">
        <v>28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33</v>
      </c>
      <c r="T4480">
        <v>0</v>
      </c>
      <c r="W4480">
        <v>142</v>
      </c>
    </row>
    <row r="4481" spans="1:23" x14ac:dyDescent="0.25">
      <c r="A4481" t="s">
        <v>134</v>
      </c>
      <c r="C4481" t="s">
        <v>26</v>
      </c>
      <c r="E4481">
        <v>30</v>
      </c>
      <c r="F4481">
        <v>62.806297000000001</v>
      </c>
      <c r="G4481">
        <v>0</v>
      </c>
      <c r="H4481">
        <v>0</v>
      </c>
      <c r="I4481" t="s">
        <v>34</v>
      </c>
      <c r="J4481" t="s">
        <v>41</v>
      </c>
      <c r="K4481" t="s">
        <v>28</v>
      </c>
      <c r="L4481" t="s">
        <v>28</v>
      </c>
      <c r="M4481" t="s">
        <v>28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33</v>
      </c>
      <c r="T4481">
        <v>0</v>
      </c>
      <c r="W4481">
        <v>142</v>
      </c>
    </row>
    <row r="4482" spans="1:23" x14ac:dyDescent="0.25">
      <c r="A4482" t="s">
        <v>134</v>
      </c>
      <c r="C4482" t="s">
        <v>26</v>
      </c>
      <c r="E4482">
        <v>30</v>
      </c>
      <c r="F4482">
        <v>62.806297000000001</v>
      </c>
      <c r="G4482">
        <v>0</v>
      </c>
      <c r="H4482">
        <v>0</v>
      </c>
      <c r="I4482" t="s">
        <v>34</v>
      </c>
      <c r="J4482" t="s">
        <v>35</v>
      </c>
      <c r="K4482" t="s">
        <v>405</v>
      </c>
      <c r="L4482" t="s">
        <v>28</v>
      </c>
      <c r="M4482" t="s">
        <v>28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33</v>
      </c>
      <c r="T4482">
        <v>0</v>
      </c>
      <c r="W4482">
        <v>145</v>
      </c>
    </row>
    <row r="4483" spans="1:23" x14ac:dyDescent="0.25">
      <c r="A4483" t="s">
        <v>134</v>
      </c>
      <c r="C4483" t="s">
        <v>26</v>
      </c>
      <c r="E4483">
        <v>29</v>
      </c>
      <c r="F4483">
        <v>62.806297000000001</v>
      </c>
      <c r="G4483">
        <v>0</v>
      </c>
      <c r="H4483">
        <v>0</v>
      </c>
      <c r="I4483" t="s">
        <v>34</v>
      </c>
      <c r="J4483" t="s">
        <v>41</v>
      </c>
      <c r="K4483" t="s">
        <v>28</v>
      </c>
      <c r="L4483" t="s">
        <v>28</v>
      </c>
      <c r="M4483" t="s">
        <v>28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33</v>
      </c>
      <c r="T4483">
        <v>0</v>
      </c>
      <c r="W4483">
        <v>140</v>
      </c>
    </row>
    <row r="4484" spans="1:23" x14ac:dyDescent="0.25">
      <c r="A4484" t="s">
        <v>134</v>
      </c>
      <c r="C4484" t="s">
        <v>26</v>
      </c>
      <c r="E4484">
        <v>29</v>
      </c>
      <c r="F4484">
        <v>62.806297000000001</v>
      </c>
      <c r="G4484">
        <v>0</v>
      </c>
      <c r="H4484">
        <v>0</v>
      </c>
      <c r="I4484" t="s">
        <v>34</v>
      </c>
      <c r="J4484" t="s">
        <v>41</v>
      </c>
      <c r="K4484" t="s">
        <v>28</v>
      </c>
      <c r="L4484" t="s">
        <v>28</v>
      </c>
      <c r="M4484" t="s">
        <v>28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33</v>
      </c>
      <c r="T4484">
        <v>0</v>
      </c>
      <c r="W4484">
        <v>136</v>
      </c>
    </row>
    <row r="4485" spans="1:23" x14ac:dyDescent="0.25">
      <c r="A4485" t="s">
        <v>134</v>
      </c>
      <c r="C4485" t="s">
        <v>26</v>
      </c>
      <c r="E4485">
        <v>30</v>
      </c>
      <c r="F4485">
        <v>62.806297000000001</v>
      </c>
      <c r="G4485">
        <v>0</v>
      </c>
      <c r="H4485">
        <v>0</v>
      </c>
      <c r="I4485" t="s">
        <v>34</v>
      </c>
      <c r="J4485" t="s">
        <v>28</v>
      </c>
      <c r="K4485" t="s">
        <v>28</v>
      </c>
      <c r="L4485" t="s">
        <v>28</v>
      </c>
      <c r="M4485" t="s">
        <v>28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33</v>
      </c>
      <c r="T4485">
        <v>0</v>
      </c>
      <c r="W4485">
        <v>140</v>
      </c>
    </row>
    <row r="4486" spans="1:23" x14ac:dyDescent="0.25">
      <c r="A4486" t="s">
        <v>134</v>
      </c>
      <c r="C4486" t="s">
        <v>26</v>
      </c>
      <c r="E4486">
        <v>29</v>
      </c>
      <c r="F4486">
        <v>62.806297000000001</v>
      </c>
      <c r="G4486">
        <v>0</v>
      </c>
      <c r="H4486">
        <v>0</v>
      </c>
      <c r="I4486" t="s">
        <v>34</v>
      </c>
      <c r="J4486" t="s">
        <v>28</v>
      </c>
      <c r="K4486" t="s">
        <v>28</v>
      </c>
      <c r="L4486" t="s">
        <v>28</v>
      </c>
      <c r="M4486" t="s">
        <v>28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33</v>
      </c>
      <c r="T4486">
        <v>0</v>
      </c>
      <c r="V4486">
        <v>64</v>
      </c>
      <c r="W4486">
        <v>141</v>
      </c>
    </row>
    <row r="4487" spans="1:23" x14ac:dyDescent="0.25">
      <c r="A4487" t="s">
        <v>134</v>
      </c>
      <c r="C4487" t="s">
        <v>26</v>
      </c>
      <c r="E4487">
        <v>29</v>
      </c>
      <c r="F4487">
        <v>62.806297000000001</v>
      </c>
      <c r="G4487">
        <v>0</v>
      </c>
      <c r="H4487">
        <v>0</v>
      </c>
      <c r="I4487" t="s">
        <v>34</v>
      </c>
      <c r="J4487" t="s">
        <v>28</v>
      </c>
      <c r="K4487" t="s">
        <v>28</v>
      </c>
      <c r="L4487" t="s">
        <v>28</v>
      </c>
      <c r="M4487" t="s">
        <v>28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33</v>
      </c>
      <c r="T4487">
        <v>0</v>
      </c>
      <c r="V4487">
        <v>64</v>
      </c>
      <c r="W4487">
        <v>143</v>
      </c>
    </row>
    <row r="4488" spans="1:23" x14ac:dyDescent="0.25">
      <c r="A4488" t="s">
        <v>134</v>
      </c>
      <c r="C4488" t="s">
        <v>26</v>
      </c>
      <c r="E4488">
        <v>30</v>
      </c>
      <c r="F4488">
        <v>62.806297000000001</v>
      </c>
      <c r="G4488">
        <v>0</v>
      </c>
      <c r="H4488">
        <v>0</v>
      </c>
      <c r="I4488" t="s">
        <v>34</v>
      </c>
      <c r="J4488" t="s">
        <v>28</v>
      </c>
      <c r="K4488" t="s">
        <v>28</v>
      </c>
      <c r="L4488" t="s">
        <v>28</v>
      </c>
      <c r="M4488" t="s">
        <v>28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33</v>
      </c>
      <c r="T4488">
        <v>0</v>
      </c>
      <c r="V4488">
        <v>64</v>
      </c>
      <c r="W4488">
        <v>149</v>
      </c>
    </row>
    <row r="4489" spans="1:23" x14ac:dyDescent="0.25">
      <c r="A4489" t="s">
        <v>134</v>
      </c>
      <c r="C4489" t="s">
        <v>26</v>
      </c>
      <c r="E4489">
        <v>30</v>
      </c>
      <c r="F4489">
        <v>62.806297000000001</v>
      </c>
      <c r="G4489">
        <v>0</v>
      </c>
      <c r="H4489">
        <v>0</v>
      </c>
      <c r="I4489" t="s">
        <v>34</v>
      </c>
      <c r="J4489" t="s">
        <v>41</v>
      </c>
      <c r="K4489" t="s">
        <v>38</v>
      </c>
      <c r="L4489" t="s">
        <v>28</v>
      </c>
      <c r="M4489" t="s">
        <v>28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33</v>
      </c>
      <c r="T4489">
        <v>0</v>
      </c>
      <c r="V4489">
        <v>64</v>
      </c>
      <c r="W4489">
        <v>145</v>
      </c>
    </row>
    <row r="4490" spans="1:23" x14ac:dyDescent="0.25">
      <c r="A4490" t="s">
        <v>134</v>
      </c>
      <c r="C4490" t="s">
        <v>26</v>
      </c>
      <c r="E4490">
        <v>30</v>
      </c>
      <c r="F4490">
        <v>62.806297000000001</v>
      </c>
      <c r="G4490">
        <v>0</v>
      </c>
      <c r="H4490">
        <v>0</v>
      </c>
      <c r="I4490" t="s">
        <v>34</v>
      </c>
      <c r="J4490" t="s">
        <v>41</v>
      </c>
      <c r="K4490" t="s">
        <v>28</v>
      </c>
      <c r="L4490" t="s">
        <v>28</v>
      </c>
      <c r="M4490" t="s">
        <v>28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33</v>
      </c>
      <c r="T4490">
        <v>0</v>
      </c>
      <c r="V4490">
        <v>63</v>
      </c>
      <c r="W4490">
        <v>147</v>
      </c>
    </row>
    <row r="4491" spans="1:23" x14ac:dyDescent="0.25">
      <c r="A4491" t="s">
        <v>134</v>
      </c>
      <c r="C4491" t="s">
        <v>26</v>
      </c>
      <c r="E4491">
        <v>30</v>
      </c>
      <c r="F4491">
        <v>62.806297000000001</v>
      </c>
      <c r="G4491">
        <v>0</v>
      </c>
      <c r="H4491">
        <v>0</v>
      </c>
      <c r="I4491" t="s">
        <v>34</v>
      </c>
      <c r="J4491" t="s">
        <v>35</v>
      </c>
      <c r="K4491" t="s">
        <v>38</v>
      </c>
      <c r="L4491" t="s">
        <v>28</v>
      </c>
      <c r="M4491" t="s">
        <v>28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33</v>
      </c>
      <c r="T4491">
        <v>0</v>
      </c>
      <c r="V4491">
        <v>64</v>
      </c>
      <c r="W4491">
        <v>145</v>
      </c>
    </row>
    <row r="4492" spans="1:23" x14ac:dyDescent="0.25">
      <c r="A4492" t="s">
        <v>134</v>
      </c>
      <c r="C4492" t="s">
        <v>26</v>
      </c>
      <c r="E4492">
        <v>30</v>
      </c>
      <c r="F4492">
        <v>62.806297000000001</v>
      </c>
      <c r="G4492">
        <v>0</v>
      </c>
      <c r="H4492">
        <v>0</v>
      </c>
      <c r="I4492" t="s">
        <v>34</v>
      </c>
      <c r="J4492" t="s">
        <v>35</v>
      </c>
      <c r="K4492" t="s">
        <v>649</v>
      </c>
      <c r="L4492" t="s">
        <v>28</v>
      </c>
      <c r="M4492" t="s">
        <v>28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33</v>
      </c>
      <c r="T4492">
        <v>0</v>
      </c>
      <c r="V4492">
        <v>63</v>
      </c>
      <c r="W4492">
        <v>145</v>
      </c>
    </row>
    <row r="4493" spans="1:23" x14ac:dyDescent="0.25">
      <c r="A4493" t="s">
        <v>134</v>
      </c>
      <c r="C4493" t="s">
        <v>26</v>
      </c>
      <c r="E4493">
        <v>30</v>
      </c>
      <c r="F4493">
        <v>62.806297000000001</v>
      </c>
      <c r="G4493">
        <v>0</v>
      </c>
      <c r="H4493">
        <v>0</v>
      </c>
      <c r="I4493" t="s">
        <v>34</v>
      </c>
      <c r="J4493" t="s">
        <v>251</v>
      </c>
      <c r="K4493" t="s">
        <v>28</v>
      </c>
      <c r="L4493" t="s">
        <v>28</v>
      </c>
      <c r="M4493" t="s">
        <v>28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33</v>
      </c>
      <c r="T4493">
        <v>0</v>
      </c>
      <c r="V4493">
        <v>63</v>
      </c>
      <c r="W4493">
        <v>142</v>
      </c>
    </row>
    <row r="4494" spans="1:23" x14ac:dyDescent="0.25">
      <c r="A4494" t="s">
        <v>134</v>
      </c>
      <c r="C4494" t="s">
        <v>26</v>
      </c>
      <c r="E4494">
        <v>29</v>
      </c>
      <c r="F4494">
        <v>62.806297000000001</v>
      </c>
      <c r="G4494">
        <v>0</v>
      </c>
      <c r="H4494">
        <v>0</v>
      </c>
      <c r="I4494" t="s">
        <v>34</v>
      </c>
      <c r="J4494" t="s">
        <v>28</v>
      </c>
      <c r="K4494" t="s">
        <v>28</v>
      </c>
      <c r="L4494" t="s">
        <v>28</v>
      </c>
      <c r="M4494" t="s">
        <v>28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33</v>
      </c>
      <c r="T4494">
        <v>0</v>
      </c>
      <c r="V4494">
        <v>64</v>
      </c>
      <c r="W4494">
        <v>149</v>
      </c>
    </row>
    <row r="4495" spans="1:23" x14ac:dyDescent="0.25">
      <c r="A4495" t="s">
        <v>134</v>
      </c>
      <c r="C4495" t="s">
        <v>26</v>
      </c>
      <c r="E4495">
        <v>30</v>
      </c>
      <c r="F4495">
        <v>62.806297000000001</v>
      </c>
      <c r="G4495">
        <v>0</v>
      </c>
      <c r="H4495">
        <v>0</v>
      </c>
      <c r="I4495" t="s">
        <v>34</v>
      </c>
      <c r="J4495" t="s">
        <v>28</v>
      </c>
      <c r="K4495" t="s">
        <v>28</v>
      </c>
      <c r="L4495" t="s">
        <v>28</v>
      </c>
      <c r="M4495" t="s">
        <v>28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33</v>
      </c>
      <c r="T4495">
        <v>0</v>
      </c>
      <c r="V4495">
        <v>63</v>
      </c>
      <c r="W4495">
        <v>148</v>
      </c>
    </row>
    <row r="4496" spans="1:23" x14ac:dyDescent="0.25">
      <c r="A4496" t="s">
        <v>134</v>
      </c>
      <c r="C4496" t="s">
        <v>26</v>
      </c>
      <c r="E4496">
        <v>30</v>
      </c>
      <c r="F4496">
        <v>62.806297000000001</v>
      </c>
      <c r="G4496">
        <v>0</v>
      </c>
      <c r="H4496">
        <v>0</v>
      </c>
      <c r="I4496" t="s">
        <v>34</v>
      </c>
      <c r="J4496" t="s">
        <v>35</v>
      </c>
      <c r="K4496" t="s">
        <v>28</v>
      </c>
      <c r="L4496" t="s">
        <v>28</v>
      </c>
      <c r="M4496" t="s">
        <v>28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33</v>
      </c>
      <c r="T4496">
        <v>0</v>
      </c>
      <c r="V4496">
        <v>63</v>
      </c>
      <c r="W4496">
        <v>151</v>
      </c>
    </row>
    <row r="4497" spans="1:23" x14ac:dyDescent="0.25">
      <c r="A4497" t="s">
        <v>333</v>
      </c>
      <c r="C4497" t="s">
        <v>30</v>
      </c>
      <c r="E4497">
        <v>22</v>
      </c>
      <c r="F4497">
        <v>79.255300000000005</v>
      </c>
      <c r="G4497">
        <v>1</v>
      </c>
      <c r="H4497">
        <v>1</v>
      </c>
      <c r="I4497" t="s">
        <v>310</v>
      </c>
      <c r="J4497" t="s">
        <v>35</v>
      </c>
      <c r="K4497" t="s">
        <v>28</v>
      </c>
      <c r="L4497" t="s">
        <v>28</v>
      </c>
      <c r="M4497" t="s">
        <v>28</v>
      </c>
      <c r="N4497">
        <v>1</v>
      </c>
      <c r="O4497">
        <v>1</v>
      </c>
      <c r="P4497">
        <v>1</v>
      </c>
      <c r="Q4497">
        <v>1</v>
      </c>
      <c r="R4497">
        <v>0</v>
      </c>
      <c r="S4497">
        <v>44</v>
      </c>
      <c r="T4497">
        <v>5</v>
      </c>
      <c r="V4497">
        <v>76</v>
      </c>
      <c r="W4497">
        <v>194</v>
      </c>
    </row>
    <row r="4498" spans="1:23" x14ac:dyDescent="0.25">
      <c r="A4498" t="s">
        <v>333</v>
      </c>
      <c r="C4498" t="s">
        <v>30</v>
      </c>
      <c r="E4498">
        <v>13</v>
      </c>
      <c r="F4498">
        <v>79.255300000000005</v>
      </c>
      <c r="G4498">
        <v>2</v>
      </c>
      <c r="H4498">
        <v>2</v>
      </c>
      <c r="I4498" t="s">
        <v>310</v>
      </c>
      <c r="J4498" t="s">
        <v>88</v>
      </c>
      <c r="K4498" t="s">
        <v>28</v>
      </c>
      <c r="L4498" t="s">
        <v>28</v>
      </c>
      <c r="M4498" t="s">
        <v>28</v>
      </c>
      <c r="N4498">
        <v>3</v>
      </c>
      <c r="O4498">
        <v>2</v>
      </c>
      <c r="P4498">
        <v>2</v>
      </c>
      <c r="Q4498">
        <v>2</v>
      </c>
      <c r="R4498">
        <v>3</v>
      </c>
      <c r="S4498">
        <v>44</v>
      </c>
      <c r="T4498">
        <v>14</v>
      </c>
      <c r="V4498">
        <v>76</v>
      </c>
      <c r="W4498">
        <v>224</v>
      </c>
    </row>
    <row r="4499" spans="1:23" x14ac:dyDescent="0.25">
      <c r="A4499" t="s">
        <v>437</v>
      </c>
      <c r="C4499" t="s">
        <v>30</v>
      </c>
      <c r="E4499">
        <v>29</v>
      </c>
      <c r="F4499">
        <v>65.210130000000007</v>
      </c>
      <c r="G4499">
        <v>0</v>
      </c>
      <c r="H4499">
        <v>0</v>
      </c>
      <c r="I4499" t="s">
        <v>34</v>
      </c>
      <c r="J4499" t="s">
        <v>28</v>
      </c>
      <c r="K4499" t="s">
        <v>28</v>
      </c>
      <c r="L4499" t="s">
        <v>28</v>
      </c>
      <c r="M4499" t="s">
        <v>28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22</v>
      </c>
      <c r="T4499">
        <v>0</v>
      </c>
      <c r="V4499">
        <v>72</v>
      </c>
      <c r="W4499">
        <v>248</v>
      </c>
    </row>
    <row r="4500" spans="1:23" x14ac:dyDescent="0.25">
      <c r="A4500" t="s">
        <v>437</v>
      </c>
      <c r="C4500" t="s">
        <v>30</v>
      </c>
      <c r="E4500">
        <v>29</v>
      </c>
      <c r="F4500">
        <v>65.210130000000007</v>
      </c>
      <c r="G4500">
        <v>0</v>
      </c>
      <c r="H4500">
        <v>0</v>
      </c>
      <c r="I4500" t="s">
        <v>34</v>
      </c>
      <c r="J4500" t="s">
        <v>28</v>
      </c>
      <c r="K4500" t="s">
        <v>28</v>
      </c>
      <c r="L4500" t="s">
        <v>28</v>
      </c>
      <c r="M4500" t="s">
        <v>28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22</v>
      </c>
      <c r="T4500">
        <v>0</v>
      </c>
      <c r="V4500">
        <v>72</v>
      </c>
      <c r="W4500">
        <v>259</v>
      </c>
    </row>
    <row r="4501" spans="1:23" x14ac:dyDescent="0.25">
      <c r="A4501" t="s">
        <v>437</v>
      </c>
      <c r="C4501" t="s">
        <v>30</v>
      </c>
      <c r="E4501">
        <v>29</v>
      </c>
      <c r="F4501">
        <v>65.210130000000007</v>
      </c>
      <c r="G4501">
        <v>0</v>
      </c>
      <c r="H4501">
        <v>0</v>
      </c>
      <c r="I4501" t="s">
        <v>34</v>
      </c>
      <c r="J4501" t="s">
        <v>28</v>
      </c>
      <c r="K4501" t="s">
        <v>28</v>
      </c>
      <c r="L4501" t="s">
        <v>28</v>
      </c>
      <c r="M4501" t="s">
        <v>28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22</v>
      </c>
      <c r="T4501">
        <v>0</v>
      </c>
      <c r="V4501">
        <v>72</v>
      </c>
      <c r="W4501">
        <v>234</v>
      </c>
    </row>
    <row r="4502" spans="1:23" x14ac:dyDescent="0.25">
      <c r="A4502" t="s">
        <v>437</v>
      </c>
      <c r="C4502" t="s">
        <v>30</v>
      </c>
      <c r="E4502">
        <v>28</v>
      </c>
      <c r="F4502">
        <v>65.210130000000007</v>
      </c>
      <c r="G4502">
        <v>0</v>
      </c>
      <c r="H4502">
        <v>0</v>
      </c>
      <c r="I4502" t="s">
        <v>34</v>
      </c>
      <c r="J4502" t="s">
        <v>96</v>
      </c>
      <c r="K4502" t="s">
        <v>88</v>
      </c>
      <c r="L4502" t="s">
        <v>28</v>
      </c>
      <c r="M4502" t="s">
        <v>28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22</v>
      </c>
      <c r="T4502">
        <v>0</v>
      </c>
      <c r="V4502">
        <v>72</v>
      </c>
      <c r="W4502">
        <v>242</v>
      </c>
    </row>
    <row r="4503" spans="1:23" x14ac:dyDescent="0.25">
      <c r="A4503" t="s">
        <v>437</v>
      </c>
      <c r="C4503" t="s">
        <v>30</v>
      </c>
      <c r="E4503">
        <v>27</v>
      </c>
      <c r="F4503">
        <v>65.210130000000007</v>
      </c>
      <c r="G4503">
        <v>0</v>
      </c>
      <c r="H4503">
        <v>0</v>
      </c>
      <c r="I4503" t="s">
        <v>34</v>
      </c>
      <c r="J4503" t="s">
        <v>42</v>
      </c>
      <c r="K4503" t="s">
        <v>28</v>
      </c>
      <c r="L4503" t="s">
        <v>28</v>
      </c>
      <c r="M4503" t="s">
        <v>28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22</v>
      </c>
      <c r="T4503">
        <v>0</v>
      </c>
    </row>
    <row r="4504" spans="1:23" x14ac:dyDescent="0.25">
      <c r="A4504" t="s">
        <v>437</v>
      </c>
      <c r="C4504" t="s">
        <v>30</v>
      </c>
      <c r="E4504">
        <v>29</v>
      </c>
      <c r="F4504">
        <v>65.210130000000007</v>
      </c>
      <c r="G4504">
        <v>0</v>
      </c>
      <c r="H4504">
        <v>0</v>
      </c>
      <c r="I4504" t="s">
        <v>34</v>
      </c>
      <c r="J4504" t="s">
        <v>28</v>
      </c>
      <c r="K4504" t="s">
        <v>28</v>
      </c>
      <c r="L4504" t="s">
        <v>28</v>
      </c>
      <c r="M4504" t="s">
        <v>28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22</v>
      </c>
      <c r="T4504">
        <v>0</v>
      </c>
      <c r="V4504">
        <v>72</v>
      </c>
      <c r="W4504">
        <v>239</v>
      </c>
    </row>
    <row r="4505" spans="1:23" x14ac:dyDescent="0.25">
      <c r="A4505" t="s">
        <v>437</v>
      </c>
      <c r="C4505" t="s">
        <v>30</v>
      </c>
      <c r="E4505">
        <v>29</v>
      </c>
      <c r="F4505">
        <v>65.210130000000007</v>
      </c>
      <c r="G4505">
        <v>0</v>
      </c>
      <c r="H4505">
        <v>0</v>
      </c>
      <c r="I4505" t="s">
        <v>34</v>
      </c>
      <c r="J4505" t="s">
        <v>28</v>
      </c>
      <c r="K4505" t="s">
        <v>28</v>
      </c>
      <c r="L4505" t="s">
        <v>28</v>
      </c>
      <c r="M4505" t="s">
        <v>28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22</v>
      </c>
      <c r="T4505">
        <v>0</v>
      </c>
      <c r="V4505">
        <v>72</v>
      </c>
      <c r="W4505">
        <v>242</v>
      </c>
    </row>
    <row r="4506" spans="1:23" x14ac:dyDescent="0.25">
      <c r="A4506" t="s">
        <v>437</v>
      </c>
      <c r="C4506" t="s">
        <v>30</v>
      </c>
      <c r="E4506">
        <v>28</v>
      </c>
      <c r="F4506">
        <v>65.210130000000007</v>
      </c>
      <c r="G4506">
        <v>0</v>
      </c>
      <c r="H4506">
        <v>0</v>
      </c>
      <c r="I4506" t="s">
        <v>34</v>
      </c>
      <c r="J4506" t="s">
        <v>28</v>
      </c>
      <c r="K4506" t="s">
        <v>28</v>
      </c>
      <c r="L4506" t="s">
        <v>28</v>
      </c>
      <c r="M4506" t="s">
        <v>28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22</v>
      </c>
      <c r="T4506">
        <v>0</v>
      </c>
      <c r="V4506">
        <v>72</v>
      </c>
      <c r="W4506">
        <v>235</v>
      </c>
    </row>
    <row r="4507" spans="1:23" x14ac:dyDescent="0.25">
      <c r="A4507" t="s">
        <v>437</v>
      </c>
      <c r="C4507" t="s">
        <v>30</v>
      </c>
      <c r="E4507">
        <v>30</v>
      </c>
      <c r="F4507">
        <v>65.210130000000007</v>
      </c>
      <c r="G4507">
        <v>0</v>
      </c>
      <c r="H4507">
        <v>0</v>
      </c>
      <c r="I4507" t="s">
        <v>34</v>
      </c>
      <c r="J4507" t="s">
        <v>28</v>
      </c>
      <c r="K4507" t="s">
        <v>28</v>
      </c>
      <c r="L4507" t="s">
        <v>28</v>
      </c>
      <c r="M4507" t="s">
        <v>28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22</v>
      </c>
      <c r="T4507">
        <v>0</v>
      </c>
      <c r="V4507">
        <v>72</v>
      </c>
      <c r="W4507">
        <v>239</v>
      </c>
    </row>
    <row r="4508" spans="1:23" x14ac:dyDescent="0.25">
      <c r="A4508" t="s">
        <v>370</v>
      </c>
      <c r="C4508" t="s">
        <v>26</v>
      </c>
      <c r="E4508">
        <v>30</v>
      </c>
      <c r="F4508">
        <v>72.835044999999994</v>
      </c>
      <c r="G4508">
        <v>0</v>
      </c>
      <c r="H4508">
        <v>0</v>
      </c>
      <c r="I4508" t="s">
        <v>34</v>
      </c>
      <c r="J4508" t="s">
        <v>28</v>
      </c>
      <c r="K4508" t="s">
        <v>28</v>
      </c>
      <c r="L4508" t="s">
        <v>28</v>
      </c>
      <c r="M4508" t="s">
        <v>28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33</v>
      </c>
      <c r="T4508">
        <v>0</v>
      </c>
      <c r="W4508">
        <v>132</v>
      </c>
    </row>
    <row r="4509" spans="1:23" x14ac:dyDescent="0.25">
      <c r="A4509" t="s">
        <v>370</v>
      </c>
      <c r="C4509" t="s">
        <v>26</v>
      </c>
      <c r="E4509">
        <v>30</v>
      </c>
      <c r="F4509">
        <v>72.835044999999994</v>
      </c>
      <c r="G4509">
        <v>0</v>
      </c>
      <c r="H4509">
        <v>0</v>
      </c>
      <c r="I4509" t="s">
        <v>34</v>
      </c>
      <c r="J4509" t="s">
        <v>28</v>
      </c>
      <c r="K4509" t="s">
        <v>28</v>
      </c>
      <c r="L4509" t="s">
        <v>28</v>
      </c>
      <c r="M4509" t="s">
        <v>28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33</v>
      </c>
      <c r="T4509">
        <v>0</v>
      </c>
      <c r="V4509">
        <v>62</v>
      </c>
      <c r="W4509">
        <v>132</v>
      </c>
    </row>
    <row r="4510" spans="1:23" x14ac:dyDescent="0.25">
      <c r="A4510" t="s">
        <v>370</v>
      </c>
      <c r="C4510" t="s">
        <v>26</v>
      </c>
      <c r="E4510">
        <v>30</v>
      </c>
      <c r="F4510">
        <v>72.835044999999994</v>
      </c>
      <c r="G4510">
        <v>0</v>
      </c>
      <c r="H4510">
        <v>0</v>
      </c>
      <c r="I4510" t="s">
        <v>34</v>
      </c>
      <c r="J4510" t="s">
        <v>28</v>
      </c>
      <c r="K4510" t="s">
        <v>28</v>
      </c>
      <c r="L4510" t="s">
        <v>28</v>
      </c>
      <c r="M4510" t="s">
        <v>28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33</v>
      </c>
      <c r="T4510">
        <v>0</v>
      </c>
      <c r="V4510">
        <v>62</v>
      </c>
      <c r="W4510">
        <v>134</v>
      </c>
    </row>
    <row r="4511" spans="1:23" x14ac:dyDescent="0.25">
      <c r="A4511" t="s">
        <v>370</v>
      </c>
      <c r="C4511" t="s">
        <v>26</v>
      </c>
      <c r="E4511">
        <v>27</v>
      </c>
      <c r="F4511">
        <v>72.835044999999994</v>
      </c>
      <c r="G4511">
        <v>0</v>
      </c>
      <c r="H4511">
        <v>0</v>
      </c>
      <c r="I4511" t="s">
        <v>34</v>
      </c>
      <c r="J4511" t="s">
        <v>28</v>
      </c>
      <c r="K4511" t="s">
        <v>28</v>
      </c>
      <c r="L4511" t="s">
        <v>28</v>
      </c>
      <c r="M4511" t="s">
        <v>28</v>
      </c>
      <c r="N4511">
        <v>0.5</v>
      </c>
      <c r="O4511">
        <v>0</v>
      </c>
      <c r="P4511">
        <v>0</v>
      </c>
      <c r="Q4511">
        <v>0</v>
      </c>
      <c r="R4511">
        <v>0</v>
      </c>
      <c r="S4511">
        <v>33</v>
      </c>
      <c r="T4511">
        <v>0.5</v>
      </c>
      <c r="V4511">
        <v>62</v>
      </c>
      <c r="W4511">
        <v>134</v>
      </c>
    </row>
    <row r="4512" spans="1:23" x14ac:dyDescent="0.25">
      <c r="A4512" t="s">
        <v>370</v>
      </c>
      <c r="C4512" t="s">
        <v>26</v>
      </c>
      <c r="E4512">
        <v>30</v>
      </c>
      <c r="F4512">
        <v>72.835044999999994</v>
      </c>
      <c r="G4512">
        <v>0</v>
      </c>
      <c r="H4512">
        <v>0</v>
      </c>
      <c r="I4512" t="s">
        <v>34</v>
      </c>
      <c r="J4512" t="s">
        <v>28</v>
      </c>
      <c r="K4512" t="s">
        <v>28</v>
      </c>
      <c r="L4512" t="s">
        <v>28</v>
      </c>
      <c r="M4512" t="s">
        <v>28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33</v>
      </c>
      <c r="T4512">
        <v>0</v>
      </c>
      <c r="V4512">
        <v>62</v>
      </c>
      <c r="W4512">
        <v>135</v>
      </c>
    </row>
    <row r="4513" spans="1:23" x14ac:dyDescent="0.25">
      <c r="A4513" t="s">
        <v>370</v>
      </c>
      <c r="C4513" t="s">
        <v>26</v>
      </c>
      <c r="E4513">
        <v>30</v>
      </c>
      <c r="F4513">
        <v>72.835044999999994</v>
      </c>
      <c r="G4513">
        <v>0</v>
      </c>
      <c r="H4513">
        <v>0</v>
      </c>
      <c r="I4513" t="s">
        <v>34</v>
      </c>
      <c r="J4513" t="s">
        <v>28</v>
      </c>
      <c r="K4513" t="s">
        <v>28</v>
      </c>
      <c r="L4513" t="s">
        <v>28</v>
      </c>
      <c r="M4513" t="s">
        <v>28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33</v>
      </c>
      <c r="T4513">
        <v>0</v>
      </c>
      <c r="V4513">
        <v>62</v>
      </c>
      <c r="W4513">
        <v>134</v>
      </c>
    </row>
    <row r="4514" spans="1:23" x14ac:dyDescent="0.25">
      <c r="A4514" t="s">
        <v>370</v>
      </c>
      <c r="C4514" t="s">
        <v>26</v>
      </c>
      <c r="E4514">
        <v>30</v>
      </c>
      <c r="F4514">
        <v>72.835044999999994</v>
      </c>
      <c r="G4514">
        <v>0.5</v>
      </c>
      <c r="H4514">
        <v>0</v>
      </c>
      <c r="I4514" t="s">
        <v>52</v>
      </c>
      <c r="J4514" t="s">
        <v>28</v>
      </c>
      <c r="K4514" t="s">
        <v>28</v>
      </c>
      <c r="L4514" t="s">
        <v>28</v>
      </c>
      <c r="M4514" t="s">
        <v>28</v>
      </c>
      <c r="N4514">
        <v>0</v>
      </c>
      <c r="O4514">
        <v>0</v>
      </c>
      <c r="P4514">
        <v>0.5</v>
      </c>
      <c r="Q4514">
        <v>0</v>
      </c>
      <c r="R4514">
        <v>0</v>
      </c>
      <c r="S4514">
        <v>33</v>
      </c>
      <c r="T4514">
        <v>0.5</v>
      </c>
      <c r="V4514">
        <v>61</v>
      </c>
      <c r="W4514">
        <v>131</v>
      </c>
    </row>
    <row r="4515" spans="1:23" x14ac:dyDescent="0.25">
      <c r="A4515" t="s">
        <v>370</v>
      </c>
      <c r="C4515" t="s">
        <v>26</v>
      </c>
      <c r="E4515">
        <v>30</v>
      </c>
      <c r="F4515">
        <v>72.835044999999994</v>
      </c>
      <c r="G4515">
        <v>0</v>
      </c>
      <c r="H4515">
        <v>0</v>
      </c>
      <c r="I4515" t="s">
        <v>34</v>
      </c>
      <c r="J4515" t="s">
        <v>28</v>
      </c>
      <c r="K4515" t="s">
        <v>28</v>
      </c>
      <c r="L4515" t="s">
        <v>28</v>
      </c>
      <c r="M4515" t="s">
        <v>28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33</v>
      </c>
      <c r="T4515">
        <v>0</v>
      </c>
      <c r="V4515">
        <v>62</v>
      </c>
      <c r="W4515">
        <v>130</v>
      </c>
    </row>
    <row r="4516" spans="1:23" x14ac:dyDescent="0.25">
      <c r="A4516" t="s">
        <v>370</v>
      </c>
      <c r="C4516" t="s">
        <v>26</v>
      </c>
      <c r="E4516">
        <v>30</v>
      </c>
      <c r="F4516">
        <v>72.835044999999994</v>
      </c>
      <c r="G4516">
        <v>0</v>
      </c>
      <c r="H4516">
        <v>0</v>
      </c>
      <c r="I4516" t="s">
        <v>34</v>
      </c>
      <c r="J4516" t="s">
        <v>28</v>
      </c>
      <c r="K4516" t="s">
        <v>28</v>
      </c>
      <c r="L4516" t="s">
        <v>28</v>
      </c>
      <c r="M4516" t="s">
        <v>28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33</v>
      </c>
      <c r="T4516">
        <v>0</v>
      </c>
      <c r="V4516">
        <v>61</v>
      </c>
      <c r="W4516">
        <v>124</v>
      </c>
    </row>
    <row r="4517" spans="1:23" x14ac:dyDescent="0.25">
      <c r="A4517" t="s">
        <v>67</v>
      </c>
      <c r="C4517" t="s">
        <v>30</v>
      </c>
      <c r="E4517">
        <v>30</v>
      </c>
      <c r="F4517">
        <v>49.921970000000002</v>
      </c>
      <c r="G4517">
        <v>0</v>
      </c>
      <c r="H4517">
        <v>0</v>
      </c>
      <c r="I4517" t="s">
        <v>34</v>
      </c>
      <c r="J4517" t="s">
        <v>28</v>
      </c>
      <c r="K4517" t="s">
        <v>28</v>
      </c>
      <c r="L4517" t="s">
        <v>28</v>
      </c>
      <c r="M4517" t="s">
        <v>28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44</v>
      </c>
      <c r="T4517">
        <v>0</v>
      </c>
      <c r="V4517">
        <v>73</v>
      </c>
      <c r="W4517">
        <v>183</v>
      </c>
    </row>
    <row r="4518" spans="1:23" x14ac:dyDescent="0.25">
      <c r="A4518" t="s">
        <v>67</v>
      </c>
      <c r="C4518" t="s">
        <v>30</v>
      </c>
      <c r="E4518">
        <v>29</v>
      </c>
      <c r="F4518">
        <v>49.921970000000002</v>
      </c>
      <c r="G4518">
        <v>0</v>
      </c>
      <c r="H4518">
        <v>0</v>
      </c>
      <c r="I4518" t="s">
        <v>34</v>
      </c>
      <c r="J4518" t="s">
        <v>28</v>
      </c>
      <c r="K4518" t="s">
        <v>28</v>
      </c>
      <c r="L4518" t="s">
        <v>28</v>
      </c>
      <c r="M4518" t="s">
        <v>28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44</v>
      </c>
      <c r="T4518">
        <v>0</v>
      </c>
    </row>
    <row r="4519" spans="1:23" x14ac:dyDescent="0.25">
      <c r="A4519" t="s">
        <v>67</v>
      </c>
      <c r="C4519" t="s">
        <v>30</v>
      </c>
      <c r="E4519">
        <v>29</v>
      </c>
      <c r="F4519">
        <v>49.921970000000002</v>
      </c>
      <c r="G4519">
        <v>0</v>
      </c>
      <c r="H4519">
        <v>0</v>
      </c>
      <c r="I4519" t="s">
        <v>34</v>
      </c>
      <c r="J4519" t="s">
        <v>28</v>
      </c>
      <c r="K4519" t="s">
        <v>28</v>
      </c>
      <c r="L4519" t="s">
        <v>28</v>
      </c>
      <c r="M4519" t="s">
        <v>28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44</v>
      </c>
      <c r="T4519">
        <v>0</v>
      </c>
      <c r="V4519">
        <v>72</v>
      </c>
      <c r="W4519">
        <v>175</v>
      </c>
    </row>
    <row r="4520" spans="1:23" x14ac:dyDescent="0.25">
      <c r="A4520" t="s">
        <v>962</v>
      </c>
      <c r="C4520" t="s">
        <v>26</v>
      </c>
      <c r="E4520">
        <v>29</v>
      </c>
      <c r="F4520">
        <v>69.248459999999994</v>
      </c>
      <c r="G4520">
        <v>0</v>
      </c>
      <c r="H4520">
        <v>0</v>
      </c>
      <c r="I4520" t="s">
        <v>34</v>
      </c>
      <c r="J4520" t="s">
        <v>28</v>
      </c>
      <c r="K4520" t="s">
        <v>28</v>
      </c>
      <c r="L4520" t="s">
        <v>28</v>
      </c>
      <c r="M4520" t="s">
        <v>28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34</v>
      </c>
      <c r="T4520">
        <v>0</v>
      </c>
      <c r="V4520">
        <v>67</v>
      </c>
      <c r="W4520">
        <v>292</v>
      </c>
    </row>
    <row r="4521" spans="1:23" x14ac:dyDescent="0.25">
      <c r="A4521" t="s">
        <v>962</v>
      </c>
      <c r="C4521" t="s">
        <v>26</v>
      </c>
      <c r="E4521">
        <v>30</v>
      </c>
      <c r="F4521">
        <v>69.248459999999994</v>
      </c>
      <c r="G4521">
        <v>0</v>
      </c>
      <c r="H4521">
        <v>0</v>
      </c>
      <c r="I4521" t="s">
        <v>34</v>
      </c>
      <c r="J4521" t="s">
        <v>28</v>
      </c>
      <c r="K4521" t="s">
        <v>28</v>
      </c>
      <c r="L4521" t="s">
        <v>28</v>
      </c>
      <c r="M4521" t="s">
        <v>28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34</v>
      </c>
      <c r="T4521">
        <v>0</v>
      </c>
      <c r="V4521">
        <v>67</v>
      </c>
      <c r="W4521">
        <v>308</v>
      </c>
    </row>
    <row r="4522" spans="1:23" x14ac:dyDescent="0.25">
      <c r="A4522" t="s">
        <v>962</v>
      </c>
      <c r="C4522" t="s">
        <v>26</v>
      </c>
      <c r="E4522">
        <v>29</v>
      </c>
      <c r="F4522">
        <v>69.248459999999994</v>
      </c>
      <c r="G4522">
        <v>0</v>
      </c>
      <c r="H4522">
        <v>0</v>
      </c>
      <c r="I4522" t="s">
        <v>34</v>
      </c>
      <c r="J4522" t="s">
        <v>41</v>
      </c>
      <c r="K4522" t="s">
        <v>405</v>
      </c>
      <c r="L4522" t="s">
        <v>28</v>
      </c>
      <c r="M4522" t="s">
        <v>28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34</v>
      </c>
      <c r="T4522">
        <v>0</v>
      </c>
      <c r="V4522">
        <v>66</v>
      </c>
      <c r="W4522">
        <v>297</v>
      </c>
    </row>
    <row r="4523" spans="1:23" x14ac:dyDescent="0.25">
      <c r="A4523" t="s">
        <v>962</v>
      </c>
      <c r="C4523" t="s">
        <v>26</v>
      </c>
      <c r="E4523">
        <v>30</v>
      </c>
      <c r="F4523">
        <v>69.248459999999994</v>
      </c>
      <c r="G4523">
        <v>0</v>
      </c>
      <c r="H4523">
        <v>0</v>
      </c>
      <c r="I4523" t="s">
        <v>34</v>
      </c>
      <c r="J4523" t="s">
        <v>35</v>
      </c>
      <c r="K4523" t="s">
        <v>28</v>
      </c>
      <c r="L4523" t="s">
        <v>28</v>
      </c>
      <c r="M4523" t="s">
        <v>28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34</v>
      </c>
      <c r="T4523">
        <v>0</v>
      </c>
      <c r="V4523">
        <v>67</v>
      </c>
      <c r="W4523">
        <v>270</v>
      </c>
    </row>
    <row r="4524" spans="1:23" x14ac:dyDescent="0.25">
      <c r="A4524" t="s">
        <v>962</v>
      </c>
      <c r="C4524" t="s">
        <v>26</v>
      </c>
      <c r="E4524">
        <v>29</v>
      </c>
      <c r="F4524">
        <v>69.248459999999994</v>
      </c>
      <c r="G4524">
        <v>0</v>
      </c>
      <c r="H4524">
        <v>0</v>
      </c>
      <c r="I4524" t="s">
        <v>34</v>
      </c>
      <c r="J4524" t="s">
        <v>35</v>
      </c>
      <c r="K4524" t="s">
        <v>405</v>
      </c>
      <c r="L4524" t="s">
        <v>28</v>
      </c>
      <c r="M4524" t="s">
        <v>28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34</v>
      </c>
      <c r="T4524">
        <v>0</v>
      </c>
      <c r="V4524">
        <v>66</v>
      </c>
      <c r="W4524">
        <v>243</v>
      </c>
    </row>
    <row r="4525" spans="1:23" x14ac:dyDescent="0.25">
      <c r="A4525" t="s">
        <v>962</v>
      </c>
      <c r="C4525" t="s">
        <v>26</v>
      </c>
      <c r="E4525">
        <v>30</v>
      </c>
      <c r="F4525">
        <v>69.248459999999994</v>
      </c>
      <c r="G4525">
        <v>0</v>
      </c>
      <c r="H4525">
        <v>0</v>
      </c>
      <c r="I4525" t="s">
        <v>34</v>
      </c>
      <c r="J4525" t="s">
        <v>28</v>
      </c>
      <c r="K4525" t="s">
        <v>28</v>
      </c>
      <c r="L4525" t="s">
        <v>28</v>
      </c>
      <c r="M4525" t="s">
        <v>28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34</v>
      </c>
      <c r="T4525">
        <v>0</v>
      </c>
      <c r="V4525">
        <v>66</v>
      </c>
      <c r="W4525">
        <v>215</v>
      </c>
    </row>
    <row r="4526" spans="1:23" x14ac:dyDescent="0.25">
      <c r="A4526" t="s">
        <v>823</v>
      </c>
      <c r="C4526" t="s">
        <v>30</v>
      </c>
      <c r="E4526">
        <v>25</v>
      </c>
      <c r="F4526">
        <v>70.056129999999996</v>
      </c>
      <c r="G4526">
        <v>0.5</v>
      </c>
      <c r="H4526">
        <v>0</v>
      </c>
      <c r="I4526" t="s">
        <v>27</v>
      </c>
      <c r="J4526" t="s">
        <v>28</v>
      </c>
      <c r="K4526" t="s">
        <v>28</v>
      </c>
      <c r="L4526" t="s">
        <v>28</v>
      </c>
      <c r="M4526" t="s">
        <v>28</v>
      </c>
      <c r="N4526">
        <v>0</v>
      </c>
      <c r="O4526">
        <v>0.5</v>
      </c>
      <c r="P4526">
        <v>0.5</v>
      </c>
      <c r="Q4526">
        <v>0</v>
      </c>
      <c r="R4526">
        <v>0</v>
      </c>
      <c r="S4526">
        <v>24</v>
      </c>
      <c r="T4526">
        <v>1</v>
      </c>
      <c r="V4526">
        <v>75</v>
      </c>
      <c r="W4526">
        <v>212</v>
      </c>
    </row>
    <row r="4527" spans="1:23" x14ac:dyDescent="0.25">
      <c r="A4527" t="s">
        <v>823</v>
      </c>
      <c r="C4527" t="s">
        <v>30</v>
      </c>
      <c r="E4527">
        <v>26</v>
      </c>
      <c r="F4527">
        <v>70.056129999999996</v>
      </c>
      <c r="G4527">
        <v>0.5</v>
      </c>
      <c r="H4527">
        <v>0.5</v>
      </c>
      <c r="I4527" t="s">
        <v>27</v>
      </c>
      <c r="J4527" t="s">
        <v>28</v>
      </c>
      <c r="K4527" t="s">
        <v>28</v>
      </c>
      <c r="L4527" t="s">
        <v>28</v>
      </c>
      <c r="M4527" t="s">
        <v>28</v>
      </c>
      <c r="N4527">
        <v>0</v>
      </c>
      <c r="O4527">
        <v>0.5</v>
      </c>
      <c r="P4527">
        <v>1</v>
      </c>
      <c r="Q4527">
        <v>0.5</v>
      </c>
      <c r="R4527">
        <v>0</v>
      </c>
      <c r="S4527">
        <v>24</v>
      </c>
      <c r="T4527">
        <v>2.5</v>
      </c>
      <c r="V4527">
        <v>75</v>
      </c>
      <c r="W4527">
        <v>206</v>
      </c>
    </row>
    <row r="4528" spans="1:23" x14ac:dyDescent="0.25">
      <c r="A4528" t="s">
        <v>823</v>
      </c>
      <c r="C4528" t="s">
        <v>30</v>
      </c>
      <c r="E4528">
        <v>27</v>
      </c>
      <c r="F4528">
        <v>70.056129999999996</v>
      </c>
      <c r="G4528">
        <v>0.5</v>
      </c>
      <c r="H4528">
        <v>0.5</v>
      </c>
      <c r="I4528" t="s">
        <v>27</v>
      </c>
      <c r="J4528" t="s">
        <v>28</v>
      </c>
      <c r="K4528" t="s">
        <v>28</v>
      </c>
      <c r="L4528" t="s">
        <v>28</v>
      </c>
      <c r="M4528" t="s">
        <v>28</v>
      </c>
      <c r="N4528">
        <v>0.5</v>
      </c>
      <c r="O4528">
        <v>0.5</v>
      </c>
      <c r="P4528">
        <v>0.5</v>
      </c>
      <c r="Q4528">
        <v>0</v>
      </c>
      <c r="R4528">
        <v>1</v>
      </c>
      <c r="S4528">
        <v>24</v>
      </c>
      <c r="T4528">
        <v>3</v>
      </c>
      <c r="V4528">
        <v>74</v>
      </c>
      <c r="W4528">
        <v>213</v>
      </c>
    </row>
    <row r="4529" spans="1:23" x14ac:dyDescent="0.25">
      <c r="A4529" t="s">
        <v>823</v>
      </c>
      <c r="C4529" t="s">
        <v>30</v>
      </c>
      <c r="E4529">
        <v>29</v>
      </c>
      <c r="F4529">
        <v>70.056129999999996</v>
      </c>
      <c r="G4529">
        <v>0.5</v>
      </c>
      <c r="H4529">
        <v>0.5</v>
      </c>
      <c r="I4529" t="s">
        <v>27</v>
      </c>
      <c r="J4529" t="s">
        <v>28</v>
      </c>
      <c r="K4529" t="s">
        <v>28</v>
      </c>
      <c r="L4529" t="s">
        <v>28</v>
      </c>
      <c r="M4529" t="s">
        <v>28</v>
      </c>
      <c r="N4529">
        <v>0.5</v>
      </c>
      <c r="O4529">
        <v>0.5</v>
      </c>
      <c r="P4529">
        <v>0.5</v>
      </c>
      <c r="Q4529">
        <v>0.5</v>
      </c>
      <c r="R4529">
        <v>0</v>
      </c>
      <c r="S4529">
        <v>24</v>
      </c>
      <c r="T4529">
        <v>2.5</v>
      </c>
      <c r="V4529">
        <v>75</v>
      </c>
      <c r="W4529">
        <v>166</v>
      </c>
    </row>
    <row r="4530" spans="1:23" x14ac:dyDescent="0.25">
      <c r="A4530" t="s">
        <v>823</v>
      </c>
      <c r="C4530" t="s">
        <v>30</v>
      </c>
      <c r="E4530">
        <v>27</v>
      </c>
      <c r="F4530">
        <v>70.056129999999996</v>
      </c>
      <c r="G4530">
        <v>1</v>
      </c>
      <c r="H4530">
        <v>1</v>
      </c>
      <c r="I4530" t="s">
        <v>27</v>
      </c>
      <c r="J4530" t="s">
        <v>88</v>
      </c>
      <c r="K4530" t="s">
        <v>28</v>
      </c>
      <c r="L4530" t="s">
        <v>28</v>
      </c>
      <c r="M4530" t="s">
        <v>28</v>
      </c>
      <c r="N4530">
        <v>1</v>
      </c>
      <c r="O4530">
        <v>1</v>
      </c>
      <c r="P4530">
        <v>1</v>
      </c>
      <c r="Q4530">
        <v>0.5</v>
      </c>
      <c r="R4530">
        <v>1</v>
      </c>
      <c r="S4530">
        <v>24</v>
      </c>
      <c r="T4530">
        <v>5.5</v>
      </c>
      <c r="V4530">
        <v>75</v>
      </c>
      <c r="W4530">
        <v>147</v>
      </c>
    </row>
    <row r="4531" spans="1:23" x14ac:dyDescent="0.25">
      <c r="A4531" t="s">
        <v>823</v>
      </c>
      <c r="C4531" t="s">
        <v>30</v>
      </c>
      <c r="E4531">
        <v>27</v>
      </c>
      <c r="F4531">
        <v>70.056129999999996</v>
      </c>
      <c r="G4531">
        <v>1</v>
      </c>
      <c r="H4531">
        <v>1</v>
      </c>
      <c r="I4531" t="s">
        <v>27</v>
      </c>
      <c r="J4531" t="s">
        <v>28</v>
      </c>
      <c r="K4531" t="s">
        <v>28</v>
      </c>
      <c r="L4531" t="s">
        <v>28</v>
      </c>
      <c r="M4531" t="s">
        <v>28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24</v>
      </c>
      <c r="T4531">
        <v>6</v>
      </c>
      <c r="V4531">
        <v>72</v>
      </c>
      <c r="W4531">
        <v>140</v>
      </c>
    </row>
    <row r="4532" spans="1:23" x14ac:dyDescent="0.25">
      <c r="A4532" t="s">
        <v>823</v>
      </c>
      <c r="C4532" t="s">
        <v>30</v>
      </c>
      <c r="E4532">
        <v>26</v>
      </c>
      <c r="F4532">
        <v>70.056129999999996</v>
      </c>
      <c r="G4532">
        <v>1</v>
      </c>
      <c r="H4532">
        <v>1</v>
      </c>
      <c r="I4532" t="s">
        <v>27</v>
      </c>
      <c r="J4532" t="s">
        <v>28</v>
      </c>
      <c r="K4532" t="s">
        <v>28</v>
      </c>
      <c r="L4532" t="s">
        <v>28</v>
      </c>
      <c r="M4532" t="s">
        <v>28</v>
      </c>
      <c r="N4532">
        <v>1</v>
      </c>
      <c r="O4532">
        <v>1</v>
      </c>
      <c r="P4532">
        <v>1</v>
      </c>
      <c r="Q4532">
        <v>0.5</v>
      </c>
      <c r="R4532">
        <v>0</v>
      </c>
      <c r="S4532">
        <v>24</v>
      </c>
      <c r="T4532">
        <v>4.5</v>
      </c>
    </row>
    <row r="4533" spans="1:23" x14ac:dyDescent="0.25">
      <c r="A4533" t="s">
        <v>755</v>
      </c>
      <c r="C4533" t="s">
        <v>26</v>
      </c>
      <c r="E4533">
        <v>23</v>
      </c>
      <c r="F4533">
        <v>73.418205</v>
      </c>
      <c r="G4533">
        <v>0.5</v>
      </c>
      <c r="H4533">
        <v>0.5</v>
      </c>
      <c r="I4533" t="s">
        <v>27</v>
      </c>
      <c r="J4533" t="s">
        <v>28</v>
      </c>
      <c r="K4533" t="s">
        <v>28</v>
      </c>
      <c r="L4533" t="s">
        <v>28</v>
      </c>
      <c r="M4533" t="s">
        <v>28</v>
      </c>
      <c r="N4533">
        <v>0.5</v>
      </c>
      <c r="O4533">
        <v>0.5</v>
      </c>
      <c r="P4533">
        <v>1</v>
      </c>
      <c r="Q4533">
        <v>0.5</v>
      </c>
      <c r="R4533">
        <v>0</v>
      </c>
      <c r="S4533">
        <v>34</v>
      </c>
      <c r="T4533">
        <v>3</v>
      </c>
      <c r="W4533">
        <v>190</v>
      </c>
    </row>
    <row r="4534" spans="1:23" x14ac:dyDescent="0.25">
      <c r="A4534" t="s">
        <v>755</v>
      </c>
      <c r="C4534" t="s">
        <v>26</v>
      </c>
      <c r="E4534">
        <v>28</v>
      </c>
      <c r="F4534">
        <v>73.418205</v>
      </c>
      <c r="G4534">
        <v>0.5</v>
      </c>
      <c r="H4534">
        <v>0</v>
      </c>
      <c r="I4534" t="s">
        <v>27</v>
      </c>
      <c r="J4534" t="s">
        <v>28</v>
      </c>
      <c r="K4534" t="s">
        <v>28</v>
      </c>
      <c r="L4534" t="s">
        <v>28</v>
      </c>
      <c r="M4534" t="s">
        <v>28</v>
      </c>
      <c r="N4534">
        <v>0.5</v>
      </c>
      <c r="O4534">
        <v>0.5</v>
      </c>
      <c r="P4534">
        <v>0.5</v>
      </c>
      <c r="Q4534">
        <v>0.5</v>
      </c>
      <c r="R4534">
        <v>0</v>
      </c>
      <c r="S4534">
        <v>34</v>
      </c>
      <c r="T4534">
        <v>2</v>
      </c>
      <c r="V4534">
        <v>66</v>
      </c>
      <c r="W4534">
        <v>192</v>
      </c>
    </row>
    <row r="4535" spans="1:23" x14ac:dyDescent="0.25">
      <c r="A4535" t="s">
        <v>755</v>
      </c>
      <c r="C4535" t="s">
        <v>26</v>
      </c>
      <c r="E4535">
        <v>19</v>
      </c>
      <c r="F4535">
        <v>73.418205</v>
      </c>
      <c r="G4535">
        <v>2</v>
      </c>
      <c r="H4535">
        <v>2</v>
      </c>
      <c r="I4535" t="s">
        <v>27</v>
      </c>
      <c r="J4535" t="s">
        <v>42</v>
      </c>
      <c r="K4535" t="s">
        <v>28</v>
      </c>
      <c r="L4535" t="s">
        <v>28</v>
      </c>
      <c r="M4535" t="s">
        <v>28</v>
      </c>
      <c r="N4535">
        <v>2</v>
      </c>
      <c r="O4535">
        <v>1</v>
      </c>
      <c r="P4535">
        <v>1</v>
      </c>
      <c r="Q4535">
        <v>2</v>
      </c>
      <c r="R4535">
        <v>0</v>
      </c>
      <c r="S4535">
        <v>34</v>
      </c>
      <c r="T4535">
        <v>8</v>
      </c>
      <c r="V4535">
        <v>66</v>
      </c>
      <c r="W4535">
        <v>200</v>
      </c>
    </row>
    <row r="4536" spans="1:23" x14ac:dyDescent="0.25">
      <c r="A4536" t="s">
        <v>201</v>
      </c>
      <c r="C4536" t="s">
        <v>26</v>
      </c>
      <c r="E4536">
        <v>29</v>
      </c>
      <c r="F4536">
        <v>75.006159999999994</v>
      </c>
      <c r="G4536">
        <v>0</v>
      </c>
      <c r="H4536">
        <v>0</v>
      </c>
      <c r="I4536" t="s">
        <v>34</v>
      </c>
      <c r="J4536" t="s">
        <v>28</v>
      </c>
      <c r="K4536" t="s">
        <v>28</v>
      </c>
      <c r="L4536" t="s">
        <v>28</v>
      </c>
      <c r="M4536" t="s">
        <v>28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33</v>
      </c>
      <c r="T4536">
        <v>0</v>
      </c>
      <c r="V4536">
        <v>57</v>
      </c>
      <c r="W4536">
        <v>124</v>
      </c>
    </row>
    <row r="4537" spans="1:23" x14ac:dyDescent="0.25">
      <c r="A4537" t="s">
        <v>201</v>
      </c>
      <c r="C4537" t="s">
        <v>26</v>
      </c>
      <c r="E4537">
        <v>30</v>
      </c>
      <c r="F4537">
        <v>75.006159999999994</v>
      </c>
      <c r="G4537">
        <v>0</v>
      </c>
      <c r="H4537">
        <v>0</v>
      </c>
      <c r="I4537" t="s">
        <v>34</v>
      </c>
      <c r="J4537" t="s">
        <v>28</v>
      </c>
      <c r="K4537" t="s">
        <v>28</v>
      </c>
      <c r="L4537" t="s">
        <v>28</v>
      </c>
      <c r="M4537" t="s">
        <v>28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33</v>
      </c>
      <c r="T4537">
        <v>0</v>
      </c>
      <c r="V4537">
        <v>56</v>
      </c>
      <c r="W4537">
        <v>124</v>
      </c>
    </row>
    <row r="4538" spans="1:23" x14ac:dyDescent="0.25">
      <c r="A4538" t="s">
        <v>201</v>
      </c>
      <c r="C4538" t="s">
        <v>26</v>
      </c>
      <c r="E4538">
        <v>29</v>
      </c>
      <c r="F4538">
        <v>75.006159999999994</v>
      </c>
      <c r="G4538">
        <v>0</v>
      </c>
      <c r="H4538">
        <v>0</v>
      </c>
      <c r="I4538" t="s">
        <v>34</v>
      </c>
      <c r="J4538" t="s">
        <v>28</v>
      </c>
      <c r="K4538" t="s">
        <v>28</v>
      </c>
      <c r="L4538" t="s">
        <v>28</v>
      </c>
      <c r="M4538" t="s">
        <v>28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33</v>
      </c>
      <c r="T4538">
        <v>0</v>
      </c>
      <c r="V4538">
        <v>56</v>
      </c>
      <c r="W4538">
        <v>117</v>
      </c>
    </row>
    <row r="4539" spans="1:23" x14ac:dyDescent="0.25">
      <c r="A4539" t="s">
        <v>201</v>
      </c>
      <c r="C4539" t="s">
        <v>26</v>
      </c>
      <c r="E4539">
        <v>28</v>
      </c>
      <c r="F4539">
        <v>75.006159999999994</v>
      </c>
      <c r="G4539">
        <v>0</v>
      </c>
      <c r="H4539">
        <v>0</v>
      </c>
      <c r="I4539" t="s">
        <v>34</v>
      </c>
      <c r="J4539" t="s">
        <v>28</v>
      </c>
      <c r="K4539" t="s">
        <v>28</v>
      </c>
      <c r="L4539" t="s">
        <v>28</v>
      </c>
      <c r="M4539" t="s">
        <v>28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33</v>
      </c>
      <c r="T4539">
        <v>0</v>
      </c>
      <c r="V4539">
        <v>57</v>
      </c>
      <c r="W4539">
        <v>116</v>
      </c>
    </row>
    <row r="4540" spans="1:23" x14ac:dyDescent="0.25">
      <c r="A4540" t="s">
        <v>201</v>
      </c>
      <c r="C4540" t="s">
        <v>26</v>
      </c>
      <c r="E4540">
        <v>29</v>
      </c>
      <c r="F4540">
        <v>75.006159999999994</v>
      </c>
      <c r="G4540">
        <v>0</v>
      </c>
      <c r="H4540">
        <v>0</v>
      </c>
      <c r="I4540" t="s">
        <v>34</v>
      </c>
      <c r="J4540" t="s">
        <v>36</v>
      </c>
      <c r="K4540" t="s">
        <v>28</v>
      </c>
      <c r="L4540" t="s">
        <v>28</v>
      </c>
      <c r="M4540" t="s">
        <v>28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33</v>
      </c>
      <c r="T4540">
        <v>0</v>
      </c>
      <c r="V4540">
        <v>56</v>
      </c>
      <c r="W4540">
        <v>114</v>
      </c>
    </row>
    <row r="4541" spans="1:23" x14ac:dyDescent="0.25">
      <c r="A4541" t="s">
        <v>201</v>
      </c>
      <c r="C4541" t="s">
        <v>26</v>
      </c>
      <c r="E4541">
        <v>25</v>
      </c>
      <c r="F4541">
        <v>75.006159999999994</v>
      </c>
      <c r="G4541">
        <v>0</v>
      </c>
      <c r="H4541">
        <v>0</v>
      </c>
      <c r="I4541" t="s">
        <v>34</v>
      </c>
      <c r="J4541" t="s">
        <v>36</v>
      </c>
      <c r="K4541" t="s">
        <v>28</v>
      </c>
      <c r="L4541" t="s">
        <v>28</v>
      </c>
      <c r="M4541" t="s">
        <v>28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33</v>
      </c>
      <c r="T4541">
        <v>0</v>
      </c>
      <c r="V4541">
        <v>57</v>
      </c>
      <c r="W4541">
        <v>122</v>
      </c>
    </row>
    <row r="4542" spans="1:23" x14ac:dyDescent="0.25">
      <c r="A4542" t="s">
        <v>340</v>
      </c>
      <c r="C4542" t="s">
        <v>26</v>
      </c>
      <c r="E4542">
        <v>27</v>
      </c>
      <c r="F4542">
        <v>71.53</v>
      </c>
      <c r="G4542">
        <v>0.5</v>
      </c>
      <c r="H4542">
        <v>0.5</v>
      </c>
      <c r="I4542" t="s">
        <v>1145</v>
      </c>
      <c r="J4542" t="s">
        <v>41</v>
      </c>
      <c r="K4542" t="s">
        <v>28</v>
      </c>
      <c r="L4542" t="s">
        <v>28</v>
      </c>
      <c r="M4542" t="s">
        <v>28</v>
      </c>
      <c r="N4542">
        <v>0.5</v>
      </c>
      <c r="O4542">
        <v>0.5</v>
      </c>
      <c r="P4542">
        <v>0.5</v>
      </c>
      <c r="Q4542">
        <v>0</v>
      </c>
      <c r="R4542">
        <v>0</v>
      </c>
      <c r="S4542">
        <v>34</v>
      </c>
      <c r="T4542">
        <v>2</v>
      </c>
      <c r="V4542">
        <v>64</v>
      </c>
      <c r="W4542">
        <v>187</v>
      </c>
    </row>
    <row r="4543" spans="1:23" x14ac:dyDescent="0.25">
      <c r="A4543" t="s">
        <v>340</v>
      </c>
      <c r="C4543" t="s">
        <v>26</v>
      </c>
      <c r="E4543">
        <v>25</v>
      </c>
      <c r="F4543">
        <v>71.53</v>
      </c>
      <c r="G4543">
        <v>0.5</v>
      </c>
      <c r="H4543">
        <v>0</v>
      </c>
      <c r="I4543" t="s">
        <v>52</v>
      </c>
      <c r="J4543" t="s">
        <v>41</v>
      </c>
      <c r="K4543" t="s">
        <v>28</v>
      </c>
      <c r="L4543" t="s">
        <v>28</v>
      </c>
      <c r="M4543" t="s">
        <v>28</v>
      </c>
      <c r="N4543">
        <v>0</v>
      </c>
      <c r="O4543">
        <v>0.5</v>
      </c>
      <c r="P4543">
        <v>0.5</v>
      </c>
      <c r="Q4543">
        <v>0</v>
      </c>
      <c r="R4543">
        <v>0</v>
      </c>
      <c r="S4543">
        <v>34</v>
      </c>
      <c r="T4543">
        <v>1</v>
      </c>
      <c r="V4543">
        <v>66</v>
      </c>
      <c r="W4543">
        <v>180</v>
      </c>
    </row>
    <row r="4544" spans="1:23" x14ac:dyDescent="0.25">
      <c r="A4544" t="s">
        <v>340</v>
      </c>
      <c r="C4544" t="s">
        <v>26</v>
      </c>
      <c r="E4544">
        <v>25</v>
      </c>
      <c r="F4544">
        <v>71.53</v>
      </c>
      <c r="G4544">
        <v>0</v>
      </c>
      <c r="H4544">
        <v>0</v>
      </c>
      <c r="I4544" t="s">
        <v>213</v>
      </c>
      <c r="J4544" t="s">
        <v>28</v>
      </c>
      <c r="K4544" t="s">
        <v>28</v>
      </c>
      <c r="L4544" t="s">
        <v>28</v>
      </c>
      <c r="M4544" t="s">
        <v>28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34</v>
      </c>
      <c r="T4544">
        <v>0</v>
      </c>
      <c r="V4544">
        <v>65</v>
      </c>
      <c r="W4544">
        <v>178</v>
      </c>
    </row>
    <row r="4545" spans="1:23" x14ac:dyDescent="0.25">
      <c r="A4545" t="s">
        <v>340</v>
      </c>
      <c r="C4545" t="s">
        <v>26</v>
      </c>
      <c r="E4545">
        <v>26</v>
      </c>
      <c r="F4545">
        <v>71.53</v>
      </c>
      <c r="G4545">
        <v>0</v>
      </c>
      <c r="H4545">
        <v>0</v>
      </c>
      <c r="I4545" t="s">
        <v>213</v>
      </c>
      <c r="J4545" t="s">
        <v>28</v>
      </c>
      <c r="K4545" t="s">
        <v>28</v>
      </c>
      <c r="L4545" t="s">
        <v>28</v>
      </c>
      <c r="M4545" t="s">
        <v>28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34</v>
      </c>
      <c r="T4545">
        <v>0</v>
      </c>
      <c r="V4545">
        <v>65</v>
      </c>
      <c r="W4545">
        <v>170</v>
      </c>
    </row>
    <row r="4546" spans="1:23" x14ac:dyDescent="0.25">
      <c r="A4546" t="s">
        <v>340</v>
      </c>
      <c r="C4546" t="s">
        <v>26</v>
      </c>
      <c r="E4546">
        <v>26</v>
      </c>
      <c r="F4546">
        <v>71.53</v>
      </c>
      <c r="G4546">
        <v>0</v>
      </c>
      <c r="H4546">
        <v>0</v>
      </c>
      <c r="I4546" t="s">
        <v>213</v>
      </c>
      <c r="J4546" t="s">
        <v>41</v>
      </c>
      <c r="K4546" t="s">
        <v>28</v>
      </c>
      <c r="L4546" t="s">
        <v>28</v>
      </c>
      <c r="M4546" t="s">
        <v>28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34</v>
      </c>
      <c r="T4546">
        <v>0</v>
      </c>
      <c r="V4546">
        <v>65</v>
      </c>
      <c r="W4546">
        <v>166</v>
      </c>
    </row>
    <row r="4547" spans="1:23" x14ac:dyDescent="0.25">
      <c r="A4547" t="s">
        <v>340</v>
      </c>
      <c r="C4547" t="s">
        <v>26</v>
      </c>
      <c r="E4547">
        <v>27</v>
      </c>
      <c r="F4547">
        <v>71.53</v>
      </c>
      <c r="G4547">
        <v>0.5</v>
      </c>
      <c r="H4547">
        <v>0</v>
      </c>
      <c r="I4547" t="s">
        <v>52</v>
      </c>
      <c r="J4547" t="s">
        <v>41</v>
      </c>
      <c r="K4547" t="s">
        <v>28</v>
      </c>
      <c r="L4547" t="s">
        <v>28</v>
      </c>
      <c r="M4547" t="s">
        <v>28</v>
      </c>
      <c r="N4547">
        <v>0</v>
      </c>
      <c r="O4547">
        <v>0</v>
      </c>
      <c r="P4547">
        <v>0.5</v>
      </c>
      <c r="Q4547">
        <v>0</v>
      </c>
      <c r="R4547">
        <v>0</v>
      </c>
      <c r="S4547">
        <v>34</v>
      </c>
      <c r="T4547">
        <v>0.5</v>
      </c>
      <c r="V4547">
        <v>64</v>
      </c>
      <c r="W4547">
        <v>162</v>
      </c>
    </row>
    <row r="4548" spans="1:23" x14ac:dyDescent="0.25">
      <c r="A4548" t="s">
        <v>340</v>
      </c>
      <c r="C4548" t="s">
        <v>26</v>
      </c>
      <c r="E4548">
        <v>28</v>
      </c>
      <c r="F4548">
        <v>71.53</v>
      </c>
      <c r="G4548">
        <v>0</v>
      </c>
      <c r="H4548">
        <v>0</v>
      </c>
      <c r="I4548" t="s">
        <v>213</v>
      </c>
      <c r="J4548" t="s">
        <v>96</v>
      </c>
      <c r="K4548" t="s">
        <v>28</v>
      </c>
      <c r="L4548" t="s">
        <v>28</v>
      </c>
      <c r="M4548" t="s">
        <v>28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34</v>
      </c>
      <c r="T4548">
        <v>0</v>
      </c>
      <c r="V4548">
        <v>63</v>
      </c>
      <c r="W4548">
        <v>154</v>
      </c>
    </row>
    <row r="4549" spans="1:23" x14ac:dyDescent="0.25">
      <c r="A4549" t="s">
        <v>340</v>
      </c>
      <c r="C4549" t="s">
        <v>26</v>
      </c>
      <c r="E4549">
        <v>28</v>
      </c>
      <c r="F4549">
        <v>71.53</v>
      </c>
      <c r="G4549">
        <v>0.5</v>
      </c>
      <c r="H4549">
        <v>0.5</v>
      </c>
      <c r="I4549" t="s">
        <v>289</v>
      </c>
      <c r="J4549" t="s">
        <v>36</v>
      </c>
      <c r="K4549" t="s">
        <v>28</v>
      </c>
      <c r="L4549" t="s">
        <v>28</v>
      </c>
      <c r="M4549" t="s">
        <v>28</v>
      </c>
      <c r="N4549">
        <v>0.5</v>
      </c>
      <c r="O4549">
        <v>0.5</v>
      </c>
      <c r="P4549">
        <v>0.5</v>
      </c>
      <c r="Q4549">
        <v>0.5</v>
      </c>
      <c r="R4549">
        <v>0</v>
      </c>
      <c r="S4549">
        <v>34</v>
      </c>
      <c r="T4549">
        <v>2.5</v>
      </c>
    </row>
    <row r="4550" spans="1:23" x14ac:dyDescent="0.25">
      <c r="A4550" t="s">
        <v>320</v>
      </c>
      <c r="C4550" t="s">
        <v>26</v>
      </c>
      <c r="E4550">
        <v>30</v>
      </c>
      <c r="F4550">
        <v>66.52704</v>
      </c>
      <c r="G4550">
        <v>0</v>
      </c>
      <c r="H4550">
        <v>0</v>
      </c>
      <c r="I4550" t="s">
        <v>34</v>
      </c>
      <c r="J4550" t="s">
        <v>28</v>
      </c>
      <c r="K4550" t="s">
        <v>28</v>
      </c>
      <c r="L4550" t="s">
        <v>28</v>
      </c>
      <c r="M4550" t="s">
        <v>28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44</v>
      </c>
      <c r="T4550">
        <v>0</v>
      </c>
      <c r="W4550">
        <v>152</v>
      </c>
    </row>
    <row r="4551" spans="1:23" x14ac:dyDescent="0.25">
      <c r="A4551" t="s">
        <v>320</v>
      </c>
      <c r="C4551" t="s">
        <v>26</v>
      </c>
      <c r="E4551">
        <v>28</v>
      </c>
      <c r="F4551">
        <v>66.52704</v>
      </c>
      <c r="G4551">
        <v>0</v>
      </c>
      <c r="H4551">
        <v>0</v>
      </c>
      <c r="I4551" t="s">
        <v>34</v>
      </c>
      <c r="J4551" t="s">
        <v>38</v>
      </c>
      <c r="K4551" t="s">
        <v>28</v>
      </c>
      <c r="L4551" t="s">
        <v>28</v>
      </c>
      <c r="M4551" t="s">
        <v>28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44</v>
      </c>
      <c r="T4551">
        <v>0</v>
      </c>
      <c r="V4551">
        <v>62</v>
      </c>
      <c r="W4551">
        <v>154</v>
      </c>
    </row>
    <row r="4552" spans="1:23" x14ac:dyDescent="0.25">
      <c r="A4552" t="s">
        <v>320</v>
      </c>
      <c r="C4552" t="s">
        <v>26</v>
      </c>
      <c r="E4552">
        <v>30</v>
      </c>
      <c r="F4552">
        <v>66.52704</v>
      </c>
      <c r="G4552">
        <v>0</v>
      </c>
      <c r="H4552">
        <v>0</v>
      </c>
      <c r="I4552" t="s">
        <v>34</v>
      </c>
      <c r="J4552" t="s">
        <v>28</v>
      </c>
      <c r="K4552" t="s">
        <v>28</v>
      </c>
      <c r="L4552" t="s">
        <v>28</v>
      </c>
      <c r="M4552" t="s">
        <v>28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44</v>
      </c>
      <c r="T4552">
        <v>0</v>
      </c>
      <c r="V4552">
        <v>62</v>
      </c>
      <c r="W4552">
        <v>166</v>
      </c>
    </row>
    <row r="4553" spans="1:23" x14ac:dyDescent="0.25">
      <c r="A4553" t="s">
        <v>320</v>
      </c>
      <c r="C4553" t="s">
        <v>26</v>
      </c>
      <c r="E4553">
        <v>30</v>
      </c>
      <c r="F4553">
        <v>66.52704</v>
      </c>
      <c r="G4553">
        <v>0</v>
      </c>
      <c r="H4553">
        <v>0</v>
      </c>
      <c r="I4553" t="s">
        <v>34</v>
      </c>
      <c r="J4553" t="s">
        <v>28</v>
      </c>
      <c r="K4553" t="s">
        <v>28</v>
      </c>
      <c r="L4553" t="s">
        <v>28</v>
      </c>
      <c r="M4553" t="s">
        <v>28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44</v>
      </c>
      <c r="T4553">
        <v>0</v>
      </c>
      <c r="V4553">
        <v>62</v>
      </c>
      <c r="W4553">
        <v>173</v>
      </c>
    </row>
    <row r="4554" spans="1:23" x14ac:dyDescent="0.25">
      <c r="A4554" t="s">
        <v>320</v>
      </c>
      <c r="C4554" t="s">
        <v>26</v>
      </c>
      <c r="E4554">
        <v>29</v>
      </c>
      <c r="F4554">
        <v>66.52704</v>
      </c>
      <c r="G4554">
        <v>0</v>
      </c>
      <c r="H4554">
        <v>0</v>
      </c>
      <c r="I4554" t="s">
        <v>34</v>
      </c>
      <c r="J4554" t="s">
        <v>38</v>
      </c>
      <c r="K4554" t="s">
        <v>28</v>
      </c>
      <c r="L4554" t="s">
        <v>28</v>
      </c>
      <c r="M4554" t="s">
        <v>28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44</v>
      </c>
      <c r="T4554">
        <v>0</v>
      </c>
      <c r="V4554">
        <v>62</v>
      </c>
      <c r="W4554">
        <v>166</v>
      </c>
    </row>
    <row r="4555" spans="1:23" x14ac:dyDescent="0.25">
      <c r="A4555" t="s">
        <v>320</v>
      </c>
      <c r="C4555" t="s">
        <v>26</v>
      </c>
      <c r="E4555">
        <v>30</v>
      </c>
      <c r="F4555">
        <v>66.52704</v>
      </c>
      <c r="G4555">
        <v>0.5</v>
      </c>
      <c r="H4555">
        <v>0</v>
      </c>
      <c r="I4555" t="s">
        <v>52</v>
      </c>
      <c r="J4555" t="s">
        <v>38</v>
      </c>
      <c r="K4555" t="s">
        <v>28</v>
      </c>
      <c r="L4555" t="s">
        <v>28</v>
      </c>
      <c r="M4555" t="s">
        <v>28</v>
      </c>
      <c r="N4555">
        <v>0</v>
      </c>
      <c r="O4555">
        <v>0.5</v>
      </c>
      <c r="P4555">
        <v>0.5</v>
      </c>
      <c r="Q4555">
        <v>0</v>
      </c>
      <c r="R4555">
        <v>0</v>
      </c>
      <c r="S4555">
        <v>44</v>
      </c>
      <c r="T4555">
        <v>1</v>
      </c>
      <c r="V4555">
        <v>62</v>
      </c>
      <c r="W4555">
        <v>163</v>
      </c>
    </row>
    <row r="4556" spans="1:23" x14ac:dyDescent="0.25">
      <c r="A4556" t="s">
        <v>320</v>
      </c>
      <c r="C4556" t="s">
        <v>26</v>
      </c>
      <c r="E4556">
        <v>30</v>
      </c>
      <c r="F4556">
        <v>66.52704</v>
      </c>
      <c r="G4556">
        <v>0</v>
      </c>
      <c r="H4556">
        <v>0</v>
      </c>
      <c r="I4556" t="s">
        <v>34</v>
      </c>
      <c r="J4556" t="s">
        <v>28</v>
      </c>
      <c r="K4556" t="s">
        <v>28</v>
      </c>
      <c r="L4556" t="s">
        <v>28</v>
      </c>
      <c r="M4556" t="s">
        <v>28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44</v>
      </c>
      <c r="T4556">
        <v>0</v>
      </c>
      <c r="V4556">
        <v>62</v>
      </c>
      <c r="W4556">
        <v>159</v>
      </c>
    </row>
    <row r="4557" spans="1:23" x14ac:dyDescent="0.25">
      <c r="A4557" t="s">
        <v>320</v>
      </c>
      <c r="C4557" t="s">
        <v>26</v>
      </c>
      <c r="E4557">
        <v>30</v>
      </c>
      <c r="F4557">
        <v>66.52704</v>
      </c>
      <c r="G4557">
        <v>0.5</v>
      </c>
      <c r="H4557">
        <v>0</v>
      </c>
      <c r="I4557" t="s">
        <v>52</v>
      </c>
      <c r="J4557" t="s">
        <v>42</v>
      </c>
      <c r="K4557" t="s">
        <v>28</v>
      </c>
      <c r="L4557" t="s">
        <v>28</v>
      </c>
      <c r="M4557" t="s">
        <v>28</v>
      </c>
      <c r="N4557">
        <v>0.5</v>
      </c>
      <c r="O4557">
        <v>0</v>
      </c>
      <c r="P4557">
        <v>0.5</v>
      </c>
      <c r="Q4557">
        <v>0</v>
      </c>
      <c r="R4557">
        <v>0</v>
      </c>
      <c r="S4557">
        <v>44</v>
      </c>
      <c r="T4557">
        <v>1</v>
      </c>
      <c r="V4557">
        <v>62</v>
      </c>
      <c r="W4557">
        <v>131</v>
      </c>
    </row>
    <row r="4558" spans="1:23" x14ac:dyDescent="0.25">
      <c r="A4558" t="s">
        <v>320</v>
      </c>
      <c r="C4558" t="s">
        <v>26</v>
      </c>
      <c r="E4558">
        <v>27</v>
      </c>
      <c r="F4558">
        <v>66.52704</v>
      </c>
      <c r="G4558">
        <v>0.5</v>
      </c>
      <c r="H4558">
        <v>0.5</v>
      </c>
      <c r="I4558" t="s">
        <v>27</v>
      </c>
      <c r="J4558" t="s">
        <v>35</v>
      </c>
      <c r="K4558" t="s">
        <v>28</v>
      </c>
      <c r="L4558" t="s">
        <v>28</v>
      </c>
      <c r="M4558" t="s">
        <v>28</v>
      </c>
      <c r="N4558">
        <v>0.5</v>
      </c>
      <c r="O4558">
        <v>0.5</v>
      </c>
      <c r="P4558">
        <v>0.5</v>
      </c>
      <c r="Q4558">
        <v>0.5</v>
      </c>
      <c r="R4558">
        <v>0</v>
      </c>
      <c r="S4558">
        <v>44</v>
      </c>
      <c r="T4558">
        <v>2.5</v>
      </c>
      <c r="V4558">
        <v>62</v>
      </c>
      <c r="W4558">
        <v>139</v>
      </c>
    </row>
    <row r="4559" spans="1:23" x14ac:dyDescent="0.25">
      <c r="A4559" t="s">
        <v>320</v>
      </c>
      <c r="C4559" t="s">
        <v>26</v>
      </c>
      <c r="E4559">
        <v>30</v>
      </c>
      <c r="F4559">
        <v>66.52704</v>
      </c>
      <c r="G4559">
        <v>0.5</v>
      </c>
      <c r="H4559">
        <v>0</v>
      </c>
      <c r="I4559" t="s">
        <v>27</v>
      </c>
      <c r="J4559" t="s">
        <v>28</v>
      </c>
      <c r="K4559" t="s">
        <v>28</v>
      </c>
      <c r="L4559" t="s">
        <v>28</v>
      </c>
      <c r="M4559" t="s">
        <v>28</v>
      </c>
      <c r="N4559">
        <v>0</v>
      </c>
      <c r="O4559">
        <v>0.5</v>
      </c>
      <c r="P4559">
        <v>0.5</v>
      </c>
      <c r="Q4559">
        <v>0.5</v>
      </c>
      <c r="R4559">
        <v>0</v>
      </c>
      <c r="S4559">
        <v>44</v>
      </c>
      <c r="T4559">
        <v>1.5</v>
      </c>
      <c r="V4559">
        <v>62</v>
      </c>
      <c r="W4559">
        <v>151</v>
      </c>
    </row>
    <row r="4560" spans="1:23" x14ac:dyDescent="0.25">
      <c r="A4560" t="s">
        <v>526</v>
      </c>
      <c r="C4560" t="s">
        <v>30</v>
      </c>
      <c r="E4560">
        <v>26</v>
      </c>
      <c r="F4560">
        <v>74.058859999999996</v>
      </c>
      <c r="G4560">
        <v>0</v>
      </c>
      <c r="H4560">
        <v>0</v>
      </c>
      <c r="I4560" t="s">
        <v>34</v>
      </c>
      <c r="J4560" t="s">
        <v>28</v>
      </c>
      <c r="K4560" t="s">
        <v>28</v>
      </c>
      <c r="L4560" t="s">
        <v>28</v>
      </c>
      <c r="M4560" t="s">
        <v>28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34</v>
      </c>
      <c r="T4560">
        <v>0</v>
      </c>
      <c r="V4560">
        <v>69</v>
      </c>
      <c r="W4560">
        <v>156</v>
      </c>
    </row>
    <row r="4561" spans="1:23" x14ac:dyDescent="0.25">
      <c r="A4561" t="s">
        <v>526</v>
      </c>
      <c r="C4561" t="s">
        <v>30</v>
      </c>
      <c r="E4561">
        <v>25</v>
      </c>
      <c r="F4561">
        <v>74.058859999999996</v>
      </c>
      <c r="G4561">
        <v>0</v>
      </c>
      <c r="H4561">
        <v>0</v>
      </c>
      <c r="I4561" t="s">
        <v>34</v>
      </c>
      <c r="J4561" t="s">
        <v>28</v>
      </c>
      <c r="K4561" t="s">
        <v>28</v>
      </c>
      <c r="L4561" t="s">
        <v>28</v>
      </c>
      <c r="M4561" t="s">
        <v>28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34</v>
      </c>
      <c r="T4561">
        <v>0</v>
      </c>
      <c r="V4561">
        <v>69</v>
      </c>
      <c r="W4561">
        <v>158</v>
      </c>
    </row>
    <row r="4562" spans="1:23" x14ac:dyDescent="0.25">
      <c r="A4562" t="s">
        <v>526</v>
      </c>
      <c r="C4562" t="s">
        <v>30</v>
      </c>
      <c r="E4562">
        <v>25</v>
      </c>
      <c r="F4562">
        <v>74.058859999999996</v>
      </c>
      <c r="G4562">
        <v>0.5</v>
      </c>
      <c r="H4562">
        <v>0</v>
      </c>
      <c r="I4562" t="s">
        <v>27</v>
      </c>
      <c r="J4562" t="s">
        <v>28</v>
      </c>
      <c r="K4562" t="s">
        <v>28</v>
      </c>
      <c r="L4562" t="s">
        <v>28</v>
      </c>
      <c r="M4562" t="s">
        <v>28</v>
      </c>
      <c r="N4562">
        <v>0</v>
      </c>
      <c r="O4562">
        <v>0</v>
      </c>
      <c r="P4562">
        <v>0.5</v>
      </c>
      <c r="Q4562">
        <v>0.5</v>
      </c>
      <c r="R4562">
        <v>0</v>
      </c>
      <c r="S4562">
        <v>34</v>
      </c>
      <c r="T4562">
        <v>1</v>
      </c>
      <c r="V4562">
        <v>69</v>
      </c>
      <c r="W4562">
        <v>154</v>
      </c>
    </row>
    <row r="4563" spans="1:23" x14ac:dyDescent="0.25">
      <c r="A4563" t="s">
        <v>526</v>
      </c>
      <c r="C4563" t="s">
        <v>30</v>
      </c>
      <c r="E4563">
        <v>24</v>
      </c>
      <c r="F4563">
        <v>74.058859999999996</v>
      </c>
      <c r="G4563">
        <v>0.5</v>
      </c>
      <c r="H4563">
        <v>0</v>
      </c>
      <c r="I4563" t="s">
        <v>27</v>
      </c>
      <c r="J4563" t="s">
        <v>28</v>
      </c>
      <c r="K4563" t="s">
        <v>28</v>
      </c>
      <c r="L4563" t="s">
        <v>28</v>
      </c>
      <c r="M4563" t="s">
        <v>28</v>
      </c>
      <c r="N4563">
        <v>0</v>
      </c>
      <c r="O4563">
        <v>0</v>
      </c>
      <c r="P4563">
        <v>0.5</v>
      </c>
      <c r="Q4563">
        <v>0</v>
      </c>
      <c r="R4563">
        <v>0</v>
      </c>
      <c r="S4563">
        <v>34</v>
      </c>
      <c r="T4563">
        <v>0.5</v>
      </c>
      <c r="V4563">
        <v>70</v>
      </c>
      <c r="W4563">
        <v>151</v>
      </c>
    </row>
    <row r="4564" spans="1:23" x14ac:dyDescent="0.25">
      <c r="A4564" t="s">
        <v>526</v>
      </c>
      <c r="C4564" t="s">
        <v>30</v>
      </c>
      <c r="E4564">
        <v>25</v>
      </c>
      <c r="F4564">
        <v>74.058859999999996</v>
      </c>
      <c r="G4564">
        <v>0.5</v>
      </c>
      <c r="H4564">
        <v>0.5</v>
      </c>
      <c r="I4564" t="s">
        <v>27</v>
      </c>
      <c r="J4564" t="s">
        <v>28</v>
      </c>
      <c r="K4564" t="s">
        <v>28</v>
      </c>
      <c r="L4564" t="s">
        <v>28</v>
      </c>
      <c r="M4564" t="s">
        <v>28</v>
      </c>
      <c r="N4564">
        <v>0.5</v>
      </c>
      <c r="O4564">
        <v>0.5</v>
      </c>
      <c r="P4564">
        <v>0.5</v>
      </c>
      <c r="Q4564">
        <v>0.5</v>
      </c>
      <c r="R4564">
        <v>0</v>
      </c>
      <c r="S4564">
        <v>34</v>
      </c>
      <c r="T4564">
        <v>2.5</v>
      </c>
      <c r="V4564">
        <v>69</v>
      </c>
      <c r="W4564">
        <v>148</v>
      </c>
    </row>
    <row r="4565" spans="1:23" x14ac:dyDescent="0.25">
      <c r="A4565" t="s">
        <v>43</v>
      </c>
      <c r="C4565" t="s">
        <v>26</v>
      </c>
      <c r="E4565">
        <v>28</v>
      </c>
      <c r="F4565">
        <v>73.697463999999997</v>
      </c>
      <c r="G4565">
        <v>0.5</v>
      </c>
      <c r="H4565">
        <v>0.5</v>
      </c>
      <c r="I4565" t="s">
        <v>27</v>
      </c>
      <c r="J4565" t="s">
        <v>44</v>
      </c>
      <c r="K4565" t="s">
        <v>41</v>
      </c>
      <c r="L4565" t="s">
        <v>28</v>
      </c>
      <c r="M4565" t="s">
        <v>28</v>
      </c>
      <c r="N4565">
        <v>1</v>
      </c>
      <c r="O4565">
        <v>0.5</v>
      </c>
      <c r="P4565">
        <v>1</v>
      </c>
      <c r="Q4565">
        <v>1</v>
      </c>
      <c r="R4565">
        <v>0</v>
      </c>
      <c r="S4565">
        <v>34</v>
      </c>
      <c r="T4565">
        <v>4</v>
      </c>
      <c r="V4565">
        <v>60</v>
      </c>
      <c r="W4565">
        <v>111</v>
      </c>
    </row>
    <row r="4566" spans="1:23" x14ac:dyDescent="0.25">
      <c r="A4566" t="s">
        <v>43</v>
      </c>
      <c r="C4566" t="s">
        <v>26</v>
      </c>
      <c r="E4566">
        <v>24</v>
      </c>
      <c r="F4566">
        <v>73.697463999999997</v>
      </c>
      <c r="G4566">
        <v>2</v>
      </c>
      <c r="H4566">
        <v>2</v>
      </c>
      <c r="I4566" t="s">
        <v>27</v>
      </c>
      <c r="J4566" t="s">
        <v>44</v>
      </c>
      <c r="K4566" t="s">
        <v>41</v>
      </c>
      <c r="L4566" t="s">
        <v>28</v>
      </c>
      <c r="M4566" t="s">
        <v>28</v>
      </c>
      <c r="N4566">
        <v>2</v>
      </c>
      <c r="O4566">
        <v>2</v>
      </c>
      <c r="P4566">
        <v>2</v>
      </c>
      <c r="Q4566">
        <v>2</v>
      </c>
      <c r="R4566">
        <v>1</v>
      </c>
      <c r="S4566">
        <v>34</v>
      </c>
      <c r="T4566">
        <v>11</v>
      </c>
      <c r="V4566">
        <v>60</v>
      </c>
      <c r="W4566">
        <v>111</v>
      </c>
    </row>
    <row r="4567" spans="1:23" x14ac:dyDescent="0.25">
      <c r="A4567" t="s">
        <v>1118</v>
      </c>
      <c r="C4567" t="s">
        <v>26</v>
      </c>
      <c r="E4567">
        <v>26</v>
      </c>
      <c r="F4567">
        <v>78.053389999999993</v>
      </c>
      <c r="G4567">
        <v>1</v>
      </c>
      <c r="H4567">
        <v>0.5</v>
      </c>
      <c r="I4567" t="s">
        <v>27</v>
      </c>
      <c r="J4567" t="s">
        <v>28</v>
      </c>
      <c r="K4567" t="s">
        <v>28</v>
      </c>
      <c r="L4567" t="s">
        <v>28</v>
      </c>
      <c r="M4567" t="s">
        <v>28</v>
      </c>
      <c r="N4567">
        <v>1</v>
      </c>
      <c r="O4567">
        <v>1</v>
      </c>
      <c r="P4567">
        <v>1</v>
      </c>
      <c r="Q4567">
        <v>1</v>
      </c>
      <c r="R4567">
        <v>0</v>
      </c>
      <c r="S4567">
        <v>34</v>
      </c>
      <c r="T4567">
        <v>4.5</v>
      </c>
      <c r="V4567">
        <v>64</v>
      </c>
      <c r="W4567">
        <v>160</v>
      </c>
    </row>
    <row r="4568" spans="1:23" x14ac:dyDescent="0.25">
      <c r="A4568" t="s">
        <v>1118</v>
      </c>
      <c r="C4568" t="s">
        <v>26</v>
      </c>
      <c r="E4568">
        <v>27</v>
      </c>
      <c r="F4568">
        <v>78.053389999999993</v>
      </c>
      <c r="G4568">
        <v>1</v>
      </c>
      <c r="H4568">
        <v>0.5</v>
      </c>
      <c r="I4568" t="s">
        <v>27</v>
      </c>
      <c r="J4568" t="s">
        <v>28</v>
      </c>
      <c r="K4568" t="s">
        <v>28</v>
      </c>
      <c r="L4568" t="s">
        <v>28</v>
      </c>
      <c r="M4568" t="s">
        <v>28</v>
      </c>
      <c r="N4568">
        <v>1</v>
      </c>
      <c r="O4568">
        <v>1</v>
      </c>
      <c r="P4568">
        <v>0.5</v>
      </c>
      <c r="Q4568">
        <v>1</v>
      </c>
      <c r="R4568">
        <v>0</v>
      </c>
      <c r="S4568">
        <v>34</v>
      </c>
      <c r="T4568">
        <v>4</v>
      </c>
      <c r="V4568">
        <v>65</v>
      </c>
      <c r="W4568">
        <v>166</v>
      </c>
    </row>
    <row r="4569" spans="1:23" x14ac:dyDescent="0.25">
      <c r="A4569" t="s">
        <v>1118</v>
      </c>
      <c r="C4569" t="s">
        <v>26</v>
      </c>
      <c r="E4569">
        <v>26</v>
      </c>
      <c r="F4569">
        <v>78.053389999999993</v>
      </c>
      <c r="G4569">
        <v>1</v>
      </c>
      <c r="H4569">
        <v>1</v>
      </c>
      <c r="I4569" t="s">
        <v>27</v>
      </c>
      <c r="J4569" t="s">
        <v>28</v>
      </c>
      <c r="K4569" t="s">
        <v>28</v>
      </c>
      <c r="L4569" t="s">
        <v>28</v>
      </c>
      <c r="M4569" t="s">
        <v>28</v>
      </c>
      <c r="N4569">
        <v>2</v>
      </c>
      <c r="O4569">
        <v>1</v>
      </c>
      <c r="P4569">
        <v>1</v>
      </c>
      <c r="Q4569">
        <v>1</v>
      </c>
      <c r="R4569">
        <v>0</v>
      </c>
      <c r="S4569">
        <v>34</v>
      </c>
      <c r="T4569">
        <v>6</v>
      </c>
      <c r="V4569">
        <v>57</v>
      </c>
      <c r="W4569">
        <v>173</v>
      </c>
    </row>
    <row r="4570" spans="1:23" x14ac:dyDescent="0.25">
      <c r="A4570" t="s">
        <v>1118</v>
      </c>
      <c r="C4570" t="s">
        <v>26</v>
      </c>
      <c r="E4570">
        <v>26</v>
      </c>
      <c r="F4570">
        <v>78.053389999999993</v>
      </c>
      <c r="G4570">
        <v>1</v>
      </c>
      <c r="H4570">
        <v>1</v>
      </c>
      <c r="I4570" t="s">
        <v>27</v>
      </c>
      <c r="J4570" t="s">
        <v>28</v>
      </c>
      <c r="K4570" t="s">
        <v>28</v>
      </c>
      <c r="L4570" t="s">
        <v>28</v>
      </c>
      <c r="M4570" t="s">
        <v>28</v>
      </c>
      <c r="N4570">
        <v>1</v>
      </c>
      <c r="O4570">
        <v>1</v>
      </c>
      <c r="P4570">
        <v>1</v>
      </c>
      <c r="Q4570">
        <v>1</v>
      </c>
      <c r="R4570">
        <v>0</v>
      </c>
      <c r="S4570">
        <v>34</v>
      </c>
      <c r="T4570">
        <v>5</v>
      </c>
      <c r="V4570">
        <v>66</v>
      </c>
      <c r="W4570">
        <v>165</v>
      </c>
    </row>
    <row r="4571" spans="1:23" x14ac:dyDescent="0.25">
      <c r="A4571" t="s">
        <v>92</v>
      </c>
      <c r="C4571" t="s">
        <v>26</v>
      </c>
      <c r="E4571">
        <v>29</v>
      </c>
      <c r="F4571">
        <v>76.599590000000006</v>
      </c>
      <c r="G4571">
        <v>0</v>
      </c>
      <c r="H4571">
        <v>0</v>
      </c>
      <c r="I4571" t="s">
        <v>34</v>
      </c>
      <c r="J4571" t="s">
        <v>28</v>
      </c>
      <c r="K4571" t="s">
        <v>28</v>
      </c>
      <c r="L4571" t="s">
        <v>28</v>
      </c>
      <c r="M4571" t="s">
        <v>28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33</v>
      </c>
      <c r="T4571">
        <v>0</v>
      </c>
      <c r="W4571">
        <v>135</v>
      </c>
    </row>
    <row r="4572" spans="1:23" x14ac:dyDescent="0.25">
      <c r="A4572" t="s">
        <v>92</v>
      </c>
      <c r="C4572" t="s">
        <v>26</v>
      </c>
      <c r="E4572">
        <v>30</v>
      </c>
      <c r="F4572">
        <v>76.599590000000006</v>
      </c>
      <c r="G4572">
        <v>0</v>
      </c>
      <c r="H4572">
        <v>0</v>
      </c>
      <c r="I4572" t="s">
        <v>34</v>
      </c>
      <c r="J4572" t="s">
        <v>28</v>
      </c>
      <c r="K4572" t="s">
        <v>28</v>
      </c>
      <c r="L4572" t="s">
        <v>28</v>
      </c>
      <c r="M4572" t="s">
        <v>28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33</v>
      </c>
      <c r="T4572">
        <v>0</v>
      </c>
      <c r="W4572">
        <v>133</v>
      </c>
    </row>
    <row r="4573" spans="1:23" x14ac:dyDescent="0.25">
      <c r="A4573" t="s">
        <v>92</v>
      </c>
      <c r="C4573" t="s">
        <v>26</v>
      </c>
      <c r="E4573">
        <v>27</v>
      </c>
      <c r="F4573">
        <v>76.599590000000006</v>
      </c>
      <c r="G4573">
        <v>0</v>
      </c>
      <c r="H4573">
        <v>0</v>
      </c>
      <c r="I4573" t="s">
        <v>34</v>
      </c>
      <c r="J4573" t="s">
        <v>28</v>
      </c>
      <c r="K4573" t="s">
        <v>28</v>
      </c>
      <c r="L4573" t="s">
        <v>28</v>
      </c>
      <c r="M4573" t="s">
        <v>28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33</v>
      </c>
      <c r="T4573">
        <v>0</v>
      </c>
      <c r="V4573">
        <v>60</v>
      </c>
      <c r="W4573">
        <v>128</v>
      </c>
    </row>
    <row r="4574" spans="1:23" x14ac:dyDescent="0.25">
      <c r="A4574" t="s">
        <v>92</v>
      </c>
      <c r="C4574" t="s">
        <v>26</v>
      </c>
      <c r="E4574">
        <v>29</v>
      </c>
      <c r="F4574">
        <v>76.599590000000006</v>
      </c>
      <c r="G4574">
        <v>0</v>
      </c>
      <c r="H4574">
        <v>0</v>
      </c>
      <c r="I4574" t="s">
        <v>34</v>
      </c>
      <c r="J4574" t="s">
        <v>28</v>
      </c>
      <c r="K4574" t="s">
        <v>28</v>
      </c>
      <c r="L4574" t="s">
        <v>28</v>
      </c>
      <c r="M4574" t="s">
        <v>28</v>
      </c>
      <c r="N4574">
        <v>0</v>
      </c>
      <c r="O4574">
        <v>0.5</v>
      </c>
      <c r="P4574">
        <v>0</v>
      </c>
      <c r="Q4574">
        <v>0</v>
      </c>
      <c r="R4574">
        <v>0</v>
      </c>
      <c r="S4574">
        <v>33</v>
      </c>
      <c r="T4574">
        <v>0.5</v>
      </c>
      <c r="V4574">
        <v>60</v>
      </c>
      <c r="W4574">
        <v>123</v>
      </c>
    </row>
    <row r="4575" spans="1:23" x14ac:dyDescent="0.25">
      <c r="A4575" t="s">
        <v>92</v>
      </c>
      <c r="C4575" t="s">
        <v>26</v>
      </c>
      <c r="E4575">
        <v>29</v>
      </c>
      <c r="F4575">
        <v>76.599590000000006</v>
      </c>
      <c r="G4575">
        <v>0.5</v>
      </c>
      <c r="H4575">
        <v>0</v>
      </c>
      <c r="I4575" t="s">
        <v>27</v>
      </c>
      <c r="J4575" t="s">
        <v>28</v>
      </c>
      <c r="K4575" t="s">
        <v>28</v>
      </c>
      <c r="L4575" t="s">
        <v>28</v>
      </c>
      <c r="M4575" t="s">
        <v>28</v>
      </c>
      <c r="N4575">
        <v>0.5</v>
      </c>
      <c r="O4575">
        <v>0.5</v>
      </c>
      <c r="P4575">
        <v>0.5</v>
      </c>
      <c r="Q4575">
        <v>0</v>
      </c>
      <c r="R4575">
        <v>0</v>
      </c>
      <c r="S4575">
        <v>33</v>
      </c>
      <c r="T4575">
        <v>1.5</v>
      </c>
      <c r="V4575">
        <v>59</v>
      </c>
      <c r="W4575">
        <v>120</v>
      </c>
    </row>
    <row r="4576" spans="1:23" x14ac:dyDescent="0.25">
      <c r="A4576" t="s">
        <v>92</v>
      </c>
      <c r="C4576" t="s">
        <v>26</v>
      </c>
      <c r="E4576">
        <v>28</v>
      </c>
      <c r="F4576">
        <v>76.599590000000006</v>
      </c>
      <c r="G4576">
        <v>0</v>
      </c>
      <c r="H4576">
        <v>0</v>
      </c>
      <c r="I4576" t="s">
        <v>34</v>
      </c>
      <c r="J4576" t="s">
        <v>28</v>
      </c>
      <c r="K4576" t="s">
        <v>28</v>
      </c>
      <c r="L4576" t="s">
        <v>28</v>
      </c>
      <c r="M4576" t="s">
        <v>28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33</v>
      </c>
      <c r="T4576">
        <v>0</v>
      </c>
      <c r="V4576">
        <v>59</v>
      </c>
      <c r="W4576">
        <v>125</v>
      </c>
    </row>
    <row r="4577" spans="1:23" x14ac:dyDescent="0.25">
      <c r="A4577" t="s">
        <v>92</v>
      </c>
      <c r="C4577" t="s">
        <v>26</v>
      </c>
      <c r="E4577">
        <v>28</v>
      </c>
      <c r="F4577">
        <v>76.599590000000006</v>
      </c>
      <c r="G4577">
        <v>0.5</v>
      </c>
      <c r="H4577">
        <v>0</v>
      </c>
      <c r="I4577" t="s">
        <v>52</v>
      </c>
      <c r="J4577" t="s">
        <v>28</v>
      </c>
      <c r="K4577" t="s">
        <v>28</v>
      </c>
      <c r="L4577" t="s">
        <v>28</v>
      </c>
      <c r="M4577" t="s">
        <v>28</v>
      </c>
      <c r="N4577">
        <v>0.5</v>
      </c>
      <c r="O4577">
        <v>0.5</v>
      </c>
      <c r="P4577">
        <v>0.5</v>
      </c>
      <c r="Q4577">
        <v>0.5</v>
      </c>
      <c r="R4577">
        <v>0</v>
      </c>
      <c r="S4577">
        <v>33</v>
      </c>
      <c r="T4577">
        <v>2</v>
      </c>
      <c r="V4577">
        <v>59</v>
      </c>
      <c r="W4577">
        <v>130</v>
      </c>
    </row>
    <row r="4578" spans="1:23" x14ac:dyDescent="0.25">
      <c r="A4578" t="s">
        <v>92</v>
      </c>
      <c r="C4578" t="s">
        <v>26</v>
      </c>
      <c r="E4578">
        <v>28</v>
      </c>
      <c r="F4578">
        <v>76.599590000000006</v>
      </c>
      <c r="G4578">
        <v>0.5</v>
      </c>
      <c r="H4578">
        <v>0</v>
      </c>
      <c r="I4578" t="s">
        <v>52</v>
      </c>
      <c r="J4578" t="s">
        <v>28</v>
      </c>
      <c r="K4578" t="s">
        <v>28</v>
      </c>
      <c r="L4578" t="s">
        <v>28</v>
      </c>
      <c r="M4578" t="s">
        <v>28</v>
      </c>
      <c r="N4578">
        <v>0.5</v>
      </c>
      <c r="O4578">
        <v>0.5</v>
      </c>
      <c r="P4578">
        <v>0</v>
      </c>
      <c r="Q4578">
        <v>0.5</v>
      </c>
      <c r="R4578">
        <v>0</v>
      </c>
      <c r="S4578">
        <v>33</v>
      </c>
      <c r="T4578">
        <v>1.5</v>
      </c>
      <c r="V4578">
        <v>59</v>
      </c>
      <c r="W4578">
        <v>129</v>
      </c>
    </row>
    <row r="4579" spans="1:23" x14ac:dyDescent="0.25">
      <c r="A4579" t="s">
        <v>92</v>
      </c>
      <c r="C4579" t="s">
        <v>26</v>
      </c>
      <c r="E4579">
        <v>30</v>
      </c>
      <c r="F4579">
        <v>76.599590000000006</v>
      </c>
      <c r="G4579">
        <v>0</v>
      </c>
      <c r="H4579">
        <v>0</v>
      </c>
      <c r="I4579" t="s">
        <v>34</v>
      </c>
      <c r="J4579" t="s">
        <v>28</v>
      </c>
      <c r="K4579" t="s">
        <v>28</v>
      </c>
      <c r="L4579" t="s">
        <v>28</v>
      </c>
      <c r="M4579" t="s">
        <v>28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33</v>
      </c>
      <c r="T4579">
        <v>0</v>
      </c>
      <c r="V4579">
        <v>58</v>
      </c>
      <c r="W4579">
        <v>128</v>
      </c>
    </row>
    <row r="4580" spans="1:23" x14ac:dyDescent="0.25">
      <c r="A4580" t="s">
        <v>92</v>
      </c>
      <c r="C4580" t="s">
        <v>26</v>
      </c>
      <c r="E4580">
        <v>29</v>
      </c>
      <c r="F4580">
        <v>76.599590000000006</v>
      </c>
      <c r="G4580">
        <v>0</v>
      </c>
      <c r="H4580">
        <v>0</v>
      </c>
      <c r="I4580" t="s">
        <v>34</v>
      </c>
      <c r="J4580" t="s">
        <v>28</v>
      </c>
      <c r="K4580" t="s">
        <v>28</v>
      </c>
      <c r="L4580" t="s">
        <v>28</v>
      </c>
      <c r="M4580" t="s">
        <v>28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33</v>
      </c>
      <c r="T4580">
        <v>0</v>
      </c>
      <c r="V4580">
        <v>57</v>
      </c>
      <c r="W4580">
        <v>121</v>
      </c>
    </row>
    <row r="4581" spans="1:23" x14ac:dyDescent="0.25">
      <c r="A4581" t="s">
        <v>92</v>
      </c>
      <c r="C4581" t="s">
        <v>26</v>
      </c>
      <c r="E4581">
        <v>30</v>
      </c>
      <c r="F4581">
        <v>76.599590000000006</v>
      </c>
      <c r="G4581">
        <v>0</v>
      </c>
      <c r="H4581">
        <v>0</v>
      </c>
      <c r="I4581" t="s">
        <v>34</v>
      </c>
      <c r="J4581" t="s">
        <v>28</v>
      </c>
      <c r="K4581" t="s">
        <v>28</v>
      </c>
      <c r="L4581" t="s">
        <v>28</v>
      </c>
      <c r="M4581" t="s">
        <v>28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33</v>
      </c>
      <c r="T4581">
        <v>0</v>
      </c>
      <c r="V4581">
        <v>58</v>
      </c>
      <c r="W4581">
        <v>109</v>
      </c>
    </row>
    <row r="4582" spans="1:23" x14ac:dyDescent="0.25">
      <c r="A4582" t="s">
        <v>92</v>
      </c>
      <c r="C4582" t="s">
        <v>26</v>
      </c>
      <c r="E4582">
        <v>27</v>
      </c>
      <c r="F4582">
        <v>76.599590000000006</v>
      </c>
      <c r="G4582">
        <v>0</v>
      </c>
      <c r="H4582">
        <v>0</v>
      </c>
      <c r="I4582" t="s">
        <v>34</v>
      </c>
      <c r="J4582" t="s">
        <v>28</v>
      </c>
      <c r="K4582" t="s">
        <v>28</v>
      </c>
      <c r="L4582" t="s">
        <v>28</v>
      </c>
      <c r="M4582" t="s">
        <v>28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33</v>
      </c>
      <c r="T4582">
        <v>0</v>
      </c>
      <c r="V4582">
        <v>57</v>
      </c>
      <c r="W4582">
        <v>108</v>
      </c>
    </row>
    <row r="4583" spans="1:23" x14ac:dyDescent="0.25">
      <c r="A4583" t="s">
        <v>92</v>
      </c>
      <c r="C4583" t="s">
        <v>26</v>
      </c>
      <c r="E4583">
        <v>28</v>
      </c>
      <c r="F4583">
        <v>76.599590000000006</v>
      </c>
      <c r="G4583">
        <v>0</v>
      </c>
      <c r="H4583">
        <v>0</v>
      </c>
      <c r="I4583" t="s">
        <v>34</v>
      </c>
      <c r="J4583" t="s">
        <v>28</v>
      </c>
      <c r="K4583" t="s">
        <v>28</v>
      </c>
      <c r="L4583" t="s">
        <v>28</v>
      </c>
      <c r="M4583" t="s">
        <v>28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33</v>
      </c>
      <c r="T4583">
        <v>0</v>
      </c>
      <c r="V4583">
        <v>58</v>
      </c>
      <c r="W4583">
        <v>96</v>
      </c>
    </row>
    <row r="4584" spans="1:23" x14ac:dyDescent="0.25">
      <c r="A4584" t="s">
        <v>92</v>
      </c>
      <c r="C4584" t="s">
        <v>26</v>
      </c>
      <c r="E4584">
        <v>29</v>
      </c>
      <c r="F4584">
        <v>76.599590000000006</v>
      </c>
      <c r="G4584">
        <v>0</v>
      </c>
      <c r="H4584">
        <v>0</v>
      </c>
      <c r="I4584" t="s">
        <v>34</v>
      </c>
      <c r="J4584" t="s">
        <v>28</v>
      </c>
      <c r="K4584" t="s">
        <v>28</v>
      </c>
      <c r="L4584" t="s">
        <v>28</v>
      </c>
      <c r="M4584" t="s">
        <v>28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33</v>
      </c>
      <c r="T4584">
        <v>0</v>
      </c>
      <c r="V4584">
        <v>57</v>
      </c>
      <c r="W4584">
        <v>100</v>
      </c>
    </row>
    <row r="4585" spans="1:23" x14ac:dyDescent="0.25">
      <c r="A4585" t="s">
        <v>644</v>
      </c>
      <c r="C4585" t="s">
        <v>26</v>
      </c>
      <c r="E4585">
        <v>24</v>
      </c>
      <c r="F4585">
        <v>85.029433999999995</v>
      </c>
      <c r="G4585">
        <v>1</v>
      </c>
      <c r="H4585">
        <v>1</v>
      </c>
      <c r="I4585" t="s">
        <v>27</v>
      </c>
      <c r="J4585" t="s">
        <v>44</v>
      </c>
      <c r="K4585" t="s">
        <v>41</v>
      </c>
      <c r="L4585" t="s">
        <v>28</v>
      </c>
      <c r="M4585" t="s">
        <v>28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34</v>
      </c>
      <c r="T4585">
        <v>6</v>
      </c>
      <c r="V4585">
        <v>64</v>
      </c>
      <c r="W4585">
        <v>165</v>
      </c>
    </row>
    <row r="4586" spans="1:23" x14ac:dyDescent="0.25">
      <c r="A4586" t="s">
        <v>224</v>
      </c>
      <c r="C4586" t="s">
        <v>26</v>
      </c>
      <c r="E4586">
        <v>28</v>
      </c>
      <c r="F4586">
        <v>67.611230000000006</v>
      </c>
      <c r="G4586">
        <v>0</v>
      </c>
      <c r="H4586">
        <v>0</v>
      </c>
      <c r="I4586" t="s">
        <v>34</v>
      </c>
      <c r="J4586" t="s">
        <v>28</v>
      </c>
      <c r="K4586" t="s">
        <v>28</v>
      </c>
      <c r="L4586" t="s">
        <v>28</v>
      </c>
      <c r="M4586" t="s">
        <v>28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23</v>
      </c>
      <c r="T4586">
        <v>0</v>
      </c>
      <c r="V4586">
        <v>63</v>
      </c>
      <c r="W4586">
        <v>134</v>
      </c>
    </row>
    <row r="4587" spans="1:23" x14ac:dyDescent="0.25">
      <c r="A4587" t="s">
        <v>224</v>
      </c>
      <c r="C4587" t="s">
        <v>26</v>
      </c>
      <c r="E4587">
        <v>25</v>
      </c>
      <c r="F4587">
        <v>67.611230000000006</v>
      </c>
      <c r="G4587">
        <v>0</v>
      </c>
      <c r="H4587">
        <v>0</v>
      </c>
      <c r="I4587" t="s">
        <v>34</v>
      </c>
      <c r="J4587" t="s">
        <v>28</v>
      </c>
      <c r="K4587" t="s">
        <v>28</v>
      </c>
      <c r="L4587" t="s">
        <v>28</v>
      </c>
      <c r="M4587" t="s">
        <v>28</v>
      </c>
      <c r="N4587">
        <v>0</v>
      </c>
      <c r="O4587">
        <v>0.5</v>
      </c>
      <c r="P4587">
        <v>0</v>
      </c>
      <c r="Q4587">
        <v>0</v>
      </c>
      <c r="R4587">
        <v>0</v>
      </c>
      <c r="S4587">
        <v>23</v>
      </c>
      <c r="T4587">
        <v>0.5</v>
      </c>
      <c r="V4587">
        <v>63</v>
      </c>
      <c r="W4587">
        <v>136</v>
      </c>
    </row>
    <row r="4588" spans="1:23" x14ac:dyDescent="0.25">
      <c r="A4588" t="s">
        <v>224</v>
      </c>
      <c r="C4588" t="s">
        <v>26</v>
      </c>
      <c r="E4588">
        <v>29</v>
      </c>
      <c r="F4588">
        <v>67.611230000000006</v>
      </c>
      <c r="G4588">
        <v>0</v>
      </c>
      <c r="H4588">
        <v>0</v>
      </c>
      <c r="I4588" t="s">
        <v>34</v>
      </c>
      <c r="J4588" t="s">
        <v>28</v>
      </c>
      <c r="K4588" t="s">
        <v>28</v>
      </c>
      <c r="L4588" t="s">
        <v>28</v>
      </c>
      <c r="M4588" t="s">
        <v>28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23</v>
      </c>
      <c r="T4588">
        <v>0</v>
      </c>
      <c r="V4588">
        <v>63</v>
      </c>
      <c r="W4588">
        <v>133</v>
      </c>
    </row>
    <row r="4589" spans="1:23" x14ac:dyDescent="0.25">
      <c r="A4589" t="s">
        <v>224</v>
      </c>
      <c r="C4589" t="s">
        <v>26</v>
      </c>
      <c r="E4589">
        <v>26</v>
      </c>
      <c r="F4589">
        <v>67.611230000000006</v>
      </c>
      <c r="G4589">
        <v>0</v>
      </c>
      <c r="H4589">
        <v>0</v>
      </c>
      <c r="I4589" t="s">
        <v>34</v>
      </c>
      <c r="J4589" t="s">
        <v>28</v>
      </c>
      <c r="K4589" t="s">
        <v>28</v>
      </c>
      <c r="L4589" t="s">
        <v>28</v>
      </c>
      <c r="M4589" t="s">
        <v>28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23</v>
      </c>
      <c r="T4589">
        <v>0</v>
      </c>
      <c r="V4589">
        <v>63</v>
      </c>
      <c r="W4589">
        <v>126</v>
      </c>
    </row>
    <row r="4590" spans="1:23" x14ac:dyDescent="0.25">
      <c r="A4590" t="s">
        <v>224</v>
      </c>
      <c r="C4590" t="s">
        <v>26</v>
      </c>
      <c r="E4590">
        <v>26</v>
      </c>
      <c r="F4590">
        <v>67.611230000000006</v>
      </c>
      <c r="G4590">
        <v>0</v>
      </c>
      <c r="H4590">
        <v>0</v>
      </c>
      <c r="I4590" t="s">
        <v>34</v>
      </c>
      <c r="J4590" t="s">
        <v>31</v>
      </c>
      <c r="K4590" t="s">
        <v>28</v>
      </c>
      <c r="L4590" t="s">
        <v>28</v>
      </c>
      <c r="M4590" t="s">
        <v>28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23</v>
      </c>
      <c r="T4590">
        <v>0</v>
      </c>
      <c r="V4590">
        <v>63</v>
      </c>
      <c r="W4590">
        <v>122</v>
      </c>
    </row>
    <row r="4591" spans="1:23" x14ac:dyDescent="0.25">
      <c r="A4591" t="s">
        <v>224</v>
      </c>
      <c r="C4591" t="s">
        <v>26</v>
      </c>
      <c r="E4591">
        <v>19</v>
      </c>
      <c r="F4591">
        <v>67.611230000000006</v>
      </c>
      <c r="G4591">
        <v>0.5</v>
      </c>
      <c r="H4591">
        <v>0</v>
      </c>
      <c r="I4591" t="s">
        <v>31</v>
      </c>
      <c r="J4591" t="s">
        <v>28</v>
      </c>
      <c r="K4591" t="s">
        <v>28</v>
      </c>
      <c r="L4591" t="s">
        <v>28</v>
      </c>
      <c r="M4591" t="s">
        <v>28</v>
      </c>
      <c r="N4591">
        <v>0</v>
      </c>
      <c r="O4591">
        <v>0.5</v>
      </c>
      <c r="P4591">
        <v>0.5</v>
      </c>
      <c r="Q4591">
        <v>0</v>
      </c>
      <c r="R4591">
        <v>0</v>
      </c>
      <c r="S4591">
        <v>23</v>
      </c>
      <c r="T4591">
        <v>1</v>
      </c>
      <c r="V4591">
        <v>62</v>
      </c>
      <c r="W4591">
        <v>114</v>
      </c>
    </row>
    <row r="4592" spans="1:23" x14ac:dyDescent="0.25">
      <c r="A4592" t="s">
        <v>224</v>
      </c>
      <c r="C4592" t="s">
        <v>26</v>
      </c>
      <c r="E4592">
        <v>9</v>
      </c>
      <c r="F4592">
        <v>67.611230000000006</v>
      </c>
      <c r="G4592">
        <v>1</v>
      </c>
      <c r="H4592">
        <v>0.5</v>
      </c>
      <c r="I4592" t="s">
        <v>368</v>
      </c>
      <c r="J4592" t="s">
        <v>28</v>
      </c>
      <c r="K4592" t="s">
        <v>28</v>
      </c>
      <c r="L4592" t="s">
        <v>28</v>
      </c>
      <c r="M4592" t="s">
        <v>28</v>
      </c>
      <c r="N4592">
        <v>1</v>
      </c>
      <c r="O4592">
        <v>1</v>
      </c>
      <c r="P4592">
        <v>1</v>
      </c>
      <c r="Q4592">
        <v>1</v>
      </c>
      <c r="R4592">
        <v>0</v>
      </c>
      <c r="S4592">
        <v>23</v>
      </c>
      <c r="T4592">
        <v>4.5</v>
      </c>
      <c r="V4592">
        <v>62</v>
      </c>
      <c r="W4592">
        <v>113</v>
      </c>
    </row>
    <row r="4593" spans="1:23" x14ac:dyDescent="0.25">
      <c r="A4593" t="s">
        <v>204</v>
      </c>
      <c r="C4593" t="s">
        <v>26</v>
      </c>
      <c r="E4593">
        <v>30</v>
      </c>
      <c r="F4593">
        <v>72.114990000000006</v>
      </c>
      <c r="G4593">
        <v>0.5</v>
      </c>
      <c r="H4593">
        <v>0</v>
      </c>
      <c r="I4593" t="s">
        <v>52</v>
      </c>
      <c r="J4593" t="s">
        <v>28</v>
      </c>
      <c r="K4593" t="s">
        <v>28</v>
      </c>
      <c r="L4593" t="s">
        <v>28</v>
      </c>
      <c r="M4593" t="s">
        <v>28</v>
      </c>
      <c r="N4593">
        <v>0</v>
      </c>
      <c r="O4593">
        <v>0</v>
      </c>
      <c r="P4593">
        <v>0.5</v>
      </c>
      <c r="Q4593">
        <v>0</v>
      </c>
      <c r="R4593">
        <v>0</v>
      </c>
      <c r="S4593">
        <v>34</v>
      </c>
      <c r="T4593">
        <v>0.5</v>
      </c>
      <c r="W4593">
        <v>150</v>
      </c>
    </row>
    <row r="4594" spans="1:23" x14ac:dyDescent="0.25">
      <c r="A4594" t="s">
        <v>204</v>
      </c>
      <c r="C4594" t="s">
        <v>26</v>
      </c>
      <c r="E4594">
        <v>30</v>
      </c>
      <c r="F4594">
        <v>72.114990000000006</v>
      </c>
      <c r="G4594">
        <v>0</v>
      </c>
      <c r="H4594">
        <v>0</v>
      </c>
      <c r="I4594" t="s">
        <v>34</v>
      </c>
      <c r="J4594" t="s">
        <v>38</v>
      </c>
      <c r="K4594" t="s">
        <v>28</v>
      </c>
      <c r="L4594" t="s">
        <v>28</v>
      </c>
      <c r="M4594" t="s">
        <v>28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34</v>
      </c>
      <c r="T4594">
        <v>0</v>
      </c>
      <c r="W4594">
        <v>152</v>
      </c>
    </row>
    <row r="4595" spans="1:23" x14ac:dyDescent="0.25">
      <c r="A4595" t="s">
        <v>204</v>
      </c>
      <c r="C4595" t="s">
        <v>26</v>
      </c>
      <c r="E4595">
        <v>30</v>
      </c>
      <c r="F4595">
        <v>72.114990000000006</v>
      </c>
      <c r="G4595">
        <v>0</v>
      </c>
      <c r="H4595">
        <v>0</v>
      </c>
      <c r="I4595" t="s">
        <v>34</v>
      </c>
      <c r="J4595" t="s">
        <v>28</v>
      </c>
      <c r="K4595" t="s">
        <v>28</v>
      </c>
      <c r="L4595" t="s">
        <v>28</v>
      </c>
      <c r="M4595" t="s">
        <v>28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34</v>
      </c>
      <c r="T4595">
        <v>0</v>
      </c>
      <c r="W4595">
        <v>149</v>
      </c>
    </row>
    <row r="4596" spans="1:23" x14ac:dyDescent="0.25">
      <c r="A4596" t="s">
        <v>204</v>
      </c>
      <c r="C4596" t="s">
        <v>26</v>
      </c>
      <c r="E4596">
        <v>30</v>
      </c>
      <c r="F4596">
        <v>72.114990000000006</v>
      </c>
      <c r="G4596">
        <v>0</v>
      </c>
      <c r="H4596">
        <v>0</v>
      </c>
      <c r="I4596" t="s">
        <v>34</v>
      </c>
      <c r="J4596" t="s">
        <v>28</v>
      </c>
      <c r="K4596" t="s">
        <v>28</v>
      </c>
      <c r="L4596" t="s">
        <v>28</v>
      </c>
      <c r="M4596" t="s">
        <v>28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34</v>
      </c>
      <c r="T4596">
        <v>0</v>
      </c>
      <c r="W4596">
        <v>149</v>
      </c>
    </row>
    <row r="4597" spans="1:23" x14ac:dyDescent="0.25">
      <c r="A4597" t="s">
        <v>204</v>
      </c>
      <c r="C4597" t="s">
        <v>26</v>
      </c>
      <c r="E4597">
        <v>29</v>
      </c>
      <c r="F4597">
        <v>72.114990000000006</v>
      </c>
      <c r="G4597">
        <v>0</v>
      </c>
      <c r="H4597">
        <v>0</v>
      </c>
      <c r="I4597" t="s">
        <v>34</v>
      </c>
      <c r="J4597" t="s">
        <v>28</v>
      </c>
      <c r="K4597" t="s">
        <v>28</v>
      </c>
      <c r="L4597" t="s">
        <v>28</v>
      </c>
      <c r="M4597" t="s">
        <v>28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34</v>
      </c>
      <c r="T4597">
        <v>0</v>
      </c>
      <c r="W4597">
        <v>141</v>
      </c>
    </row>
    <row r="4598" spans="1:23" x14ac:dyDescent="0.25">
      <c r="A4598" t="s">
        <v>204</v>
      </c>
      <c r="C4598" t="s">
        <v>26</v>
      </c>
      <c r="E4598">
        <v>29</v>
      </c>
      <c r="F4598">
        <v>72.114990000000006</v>
      </c>
      <c r="G4598">
        <v>0</v>
      </c>
      <c r="H4598">
        <v>0</v>
      </c>
      <c r="I4598" t="s">
        <v>34</v>
      </c>
      <c r="J4598" t="s">
        <v>28</v>
      </c>
      <c r="K4598" t="s">
        <v>28</v>
      </c>
      <c r="L4598" t="s">
        <v>28</v>
      </c>
      <c r="M4598" t="s">
        <v>28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34</v>
      </c>
      <c r="T4598">
        <v>0</v>
      </c>
      <c r="W4598">
        <v>142</v>
      </c>
    </row>
    <row r="4599" spans="1:23" x14ac:dyDescent="0.25">
      <c r="A4599" t="s">
        <v>204</v>
      </c>
      <c r="C4599" t="s">
        <v>26</v>
      </c>
      <c r="E4599">
        <v>30</v>
      </c>
      <c r="F4599">
        <v>72.114990000000006</v>
      </c>
      <c r="G4599">
        <v>0</v>
      </c>
      <c r="H4599">
        <v>0</v>
      </c>
      <c r="I4599" t="s">
        <v>34</v>
      </c>
      <c r="J4599" t="s">
        <v>28</v>
      </c>
      <c r="K4599" t="s">
        <v>28</v>
      </c>
      <c r="L4599" t="s">
        <v>28</v>
      </c>
      <c r="M4599" t="s">
        <v>28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34</v>
      </c>
      <c r="T4599">
        <v>0</v>
      </c>
      <c r="V4599">
        <v>66</v>
      </c>
      <c r="W4599">
        <v>139</v>
      </c>
    </row>
    <row r="4600" spans="1:23" x14ac:dyDescent="0.25">
      <c r="A4600" t="s">
        <v>204</v>
      </c>
      <c r="C4600" t="s">
        <v>26</v>
      </c>
      <c r="E4600">
        <v>29</v>
      </c>
      <c r="F4600">
        <v>72.114990000000006</v>
      </c>
      <c r="G4600">
        <v>0.5</v>
      </c>
      <c r="H4600">
        <v>0</v>
      </c>
      <c r="I4600" t="s">
        <v>75</v>
      </c>
      <c r="J4600" t="s">
        <v>28</v>
      </c>
      <c r="K4600" t="s">
        <v>28</v>
      </c>
      <c r="L4600" t="s">
        <v>28</v>
      </c>
      <c r="M4600" t="s">
        <v>28</v>
      </c>
      <c r="N4600">
        <v>0</v>
      </c>
      <c r="O4600">
        <v>0</v>
      </c>
      <c r="P4600">
        <v>0.5</v>
      </c>
      <c r="Q4600">
        <v>0</v>
      </c>
      <c r="R4600">
        <v>0</v>
      </c>
      <c r="S4600">
        <v>34</v>
      </c>
      <c r="T4600">
        <v>0.5</v>
      </c>
      <c r="V4600">
        <v>65</v>
      </c>
      <c r="W4600">
        <v>125</v>
      </c>
    </row>
    <row r="4601" spans="1:23" x14ac:dyDescent="0.25">
      <c r="A4601" t="s">
        <v>204</v>
      </c>
      <c r="C4601" t="s">
        <v>26</v>
      </c>
      <c r="E4601">
        <v>29</v>
      </c>
      <c r="F4601">
        <v>72.114990000000006</v>
      </c>
      <c r="G4601">
        <v>0</v>
      </c>
      <c r="H4601">
        <v>0</v>
      </c>
      <c r="I4601" t="s">
        <v>34</v>
      </c>
      <c r="J4601" t="s">
        <v>28</v>
      </c>
      <c r="K4601" t="s">
        <v>28</v>
      </c>
      <c r="L4601" t="s">
        <v>28</v>
      </c>
      <c r="M4601" t="s">
        <v>28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34</v>
      </c>
      <c r="T4601">
        <v>0</v>
      </c>
      <c r="V4601">
        <v>65</v>
      </c>
      <c r="W4601">
        <v>131</v>
      </c>
    </row>
    <row r="4602" spans="1:23" x14ac:dyDescent="0.25">
      <c r="A4602" t="s">
        <v>204</v>
      </c>
      <c r="C4602" t="s">
        <v>26</v>
      </c>
      <c r="E4602">
        <v>29</v>
      </c>
      <c r="F4602">
        <v>72.114990000000006</v>
      </c>
      <c r="G4602">
        <v>0</v>
      </c>
      <c r="H4602">
        <v>0</v>
      </c>
      <c r="I4602" t="s">
        <v>34</v>
      </c>
      <c r="J4602" t="s">
        <v>38</v>
      </c>
      <c r="K4602" t="s">
        <v>28</v>
      </c>
      <c r="L4602" t="s">
        <v>28</v>
      </c>
      <c r="M4602" t="s">
        <v>28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34</v>
      </c>
      <c r="T4602">
        <v>0</v>
      </c>
      <c r="V4602">
        <v>65</v>
      </c>
      <c r="W4602">
        <v>134</v>
      </c>
    </row>
    <row r="4603" spans="1:23" x14ac:dyDescent="0.25">
      <c r="A4603" t="s">
        <v>204</v>
      </c>
      <c r="C4603" t="s">
        <v>26</v>
      </c>
      <c r="E4603">
        <v>28</v>
      </c>
      <c r="F4603">
        <v>72.114990000000006</v>
      </c>
      <c r="G4603">
        <v>0.5</v>
      </c>
      <c r="H4603">
        <v>0</v>
      </c>
      <c r="I4603" t="s">
        <v>52</v>
      </c>
      <c r="J4603" t="s">
        <v>28</v>
      </c>
      <c r="K4603" t="s">
        <v>28</v>
      </c>
      <c r="L4603" t="s">
        <v>28</v>
      </c>
      <c r="M4603" t="s">
        <v>28</v>
      </c>
      <c r="N4603">
        <v>0</v>
      </c>
      <c r="O4603">
        <v>0.5</v>
      </c>
      <c r="P4603">
        <v>0.5</v>
      </c>
      <c r="Q4603">
        <v>0</v>
      </c>
      <c r="R4603">
        <v>0</v>
      </c>
      <c r="S4603">
        <v>34</v>
      </c>
      <c r="T4603">
        <v>1</v>
      </c>
      <c r="V4603">
        <v>65</v>
      </c>
      <c r="W4603">
        <v>137</v>
      </c>
    </row>
    <row r="4604" spans="1:23" x14ac:dyDescent="0.25">
      <c r="A4604" t="s">
        <v>204</v>
      </c>
      <c r="C4604" t="s">
        <v>26</v>
      </c>
      <c r="E4604">
        <v>28</v>
      </c>
      <c r="F4604">
        <v>72.114990000000006</v>
      </c>
      <c r="G4604">
        <v>0.5</v>
      </c>
      <c r="H4604">
        <v>0</v>
      </c>
      <c r="I4604" t="s">
        <v>27</v>
      </c>
      <c r="J4604" t="s">
        <v>28</v>
      </c>
      <c r="K4604" t="s">
        <v>28</v>
      </c>
      <c r="L4604" t="s">
        <v>28</v>
      </c>
      <c r="M4604" t="s">
        <v>28</v>
      </c>
      <c r="N4604">
        <v>0</v>
      </c>
      <c r="O4604">
        <v>0</v>
      </c>
      <c r="P4604">
        <v>0.5</v>
      </c>
      <c r="Q4604">
        <v>0.5</v>
      </c>
      <c r="R4604">
        <v>0</v>
      </c>
      <c r="S4604">
        <v>34</v>
      </c>
      <c r="T4604">
        <v>1</v>
      </c>
      <c r="V4604">
        <v>64</v>
      </c>
      <c r="W4604">
        <v>136</v>
      </c>
    </row>
    <row r="4605" spans="1:23" x14ac:dyDescent="0.25">
      <c r="A4605" t="s">
        <v>204</v>
      </c>
      <c r="C4605" t="s">
        <v>26</v>
      </c>
      <c r="E4605">
        <v>25</v>
      </c>
      <c r="F4605">
        <v>72.114990000000006</v>
      </c>
      <c r="G4605">
        <v>0.5</v>
      </c>
      <c r="H4605">
        <v>0</v>
      </c>
      <c r="I4605" t="s">
        <v>27</v>
      </c>
      <c r="J4605" t="s">
        <v>28</v>
      </c>
      <c r="K4605" t="s">
        <v>28</v>
      </c>
      <c r="L4605" t="s">
        <v>28</v>
      </c>
      <c r="M4605" t="s">
        <v>28</v>
      </c>
      <c r="N4605">
        <v>0.5</v>
      </c>
      <c r="O4605">
        <v>0.5</v>
      </c>
      <c r="P4605">
        <v>0.5</v>
      </c>
      <c r="Q4605">
        <v>0.5</v>
      </c>
      <c r="R4605">
        <v>0</v>
      </c>
      <c r="S4605">
        <v>34</v>
      </c>
      <c r="T4605">
        <v>2</v>
      </c>
      <c r="V4605">
        <v>64</v>
      </c>
      <c r="W4605">
        <v>132</v>
      </c>
    </row>
    <row r="4606" spans="1:23" x14ac:dyDescent="0.25">
      <c r="A4606" t="s">
        <v>681</v>
      </c>
      <c r="C4606" t="s">
        <v>26</v>
      </c>
      <c r="E4606">
        <v>30</v>
      </c>
      <c r="F4606">
        <v>68.492810000000006</v>
      </c>
      <c r="G4606">
        <v>0</v>
      </c>
      <c r="H4606">
        <v>0</v>
      </c>
      <c r="I4606" t="s">
        <v>34</v>
      </c>
      <c r="J4606" t="s">
        <v>28</v>
      </c>
      <c r="K4606" t="s">
        <v>28</v>
      </c>
      <c r="L4606" t="s">
        <v>28</v>
      </c>
      <c r="M4606" t="s">
        <v>28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33</v>
      </c>
      <c r="T4606">
        <v>0</v>
      </c>
      <c r="V4606">
        <v>64</v>
      </c>
      <c r="W4606">
        <v>103</v>
      </c>
    </row>
    <row r="4607" spans="1:23" x14ac:dyDescent="0.25">
      <c r="A4607" t="s">
        <v>681</v>
      </c>
      <c r="C4607" t="s">
        <v>26</v>
      </c>
      <c r="E4607">
        <v>30</v>
      </c>
      <c r="F4607">
        <v>68.492810000000006</v>
      </c>
      <c r="G4607">
        <v>0</v>
      </c>
      <c r="H4607">
        <v>0</v>
      </c>
      <c r="I4607" t="s">
        <v>34</v>
      </c>
      <c r="J4607" t="s">
        <v>35</v>
      </c>
      <c r="K4607" t="s">
        <v>28</v>
      </c>
      <c r="L4607" t="s">
        <v>28</v>
      </c>
      <c r="M4607" t="s">
        <v>28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33</v>
      </c>
      <c r="T4607">
        <v>0</v>
      </c>
      <c r="V4607">
        <v>63</v>
      </c>
      <c r="W4607">
        <v>111</v>
      </c>
    </row>
    <row r="4608" spans="1:23" x14ac:dyDescent="0.25">
      <c r="A4608" t="s">
        <v>681</v>
      </c>
      <c r="C4608" t="s">
        <v>26</v>
      </c>
      <c r="E4608">
        <v>30</v>
      </c>
      <c r="F4608">
        <v>68.492810000000006</v>
      </c>
      <c r="G4608">
        <v>0</v>
      </c>
      <c r="H4608">
        <v>0</v>
      </c>
      <c r="I4608" t="s">
        <v>34</v>
      </c>
      <c r="J4608" t="s">
        <v>28</v>
      </c>
      <c r="K4608" t="s">
        <v>28</v>
      </c>
      <c r="L4608" t="s">
        <v>28</v>
      </c>
      <c r="M4608" t="s">
        <v>28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33</v>
      </c>
      <c r="T4608">
        <v>0</v>
      </c>
      <c r="V4608">
        <v>63</v>
      </c>
      <c r="W4608">
        <v>100</v>
      </c>
    </row>
    <row r="4609" spans="1:23" x14ac:dyDescent="0.25">
      <c r="A4609" t="s">
        <v>681</v>
      </c>
      <c r="C4609" t="s">
        <v>26</v>
      </c>
      <c r="E4609">
        <v>30</v>
      </c>
      <c r="F4609">
        <v>68.492810000000006</v>
      </c>
      <c r="G4609">
        <v>0</v>
      </c>
      <c r="H4609">
        <v>0</v>
      </c>
      <c r="I4609" t="s">
        <v>34</v>
      </c>
      <c r="J4609" t="s">
        <v>28</v>
      </c>
      <c r="K4609" t="s">
        <v>28</v>
      </c>
      <c r="L4609" t="s">
        <v>28</v>
      </c>
      <c r="M4609" t="s">
        <v>28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33</v>
      </c>
      <c r="T4609">
        <v>0</v>
      </c>
      <c r="V4609">
        <v>63</v>
      </c>
      <c r="W4609">
        <v>104</v>
      </c>
    </row>
    <row r="4610" spans="1:23" x14ac:dyDescent="0.25">
      <c r="A4610" t="s">
        <v>681</v>
      </c>
      <c r="C4610" t="s">
        <v>26</v>
      </c>
      <c r="E4610">
        <v>30</v>
      </c>
      <c r="F4610">
        <v>68.492810000000006</v>
      </c>
      <c r="G4610">
        <v>0</v>
      </c>
      <c r="H4610">
        <v>0</v>
      </c>
      <c r="I4610" t="s">
        <v>34</v>
      </c>
      <c r="J4610" t="s">
        <v>28</v>
      </c>
      <c r="K4610" t="s">
        <v>28</v>
      </c>
      <c r="L4610" t="s">
        <v>28</v>
      </c>
      <c r="M4610" t="s">
        <v>28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33</v>
      </c>
      <c r="T4610">
        <v>0</v>
      </c>
    </row>
    <row r="4611" spans="1:23" x14ac:dyDescent="0.25">
      <c r="A4611" t="s">
        <v>176</v>
      </c>
      <c r="C4611" t="s">
        <v>26</v>
      </c>
      <c r="E4611">
        <v>29</v>
      </c>
      <c r="F4611">
        <v>70.639290000000003</v>
      </c>
      <c r="G4611">
        <v>0</v>
      </c>
      <c r="H4611">
        <v>0</v>
      </c>
      <c r="I4611" t="s">
        <v>34</v>
      </c>
      <c r="J4611" t="s">
        <v>28</v>
      </c>
      <c r="K4611" t="s">
        <v>28</v>
      </c>
      <c r="L4611" t="s">
        <v>28</v>
      </c>
      <c r="M4611" t="s">
        <v>28</v>
      </c>
      <c r="N4611">
        <v>0</v>
      </c>
      <c r="O4611">
        <v>0.5</v>
      </c>
      <c r="P4611">
        <v>0</v>
      </c>
      <c r="Q4611">
        <v>0</v>
      </c>
      <c r="R4611">
        <v>0</v>
      </c>
      <c r="S4611">
        <v>23</v>
      </c>
      <c r="T4611">
        <v>0.5</v>
      </c>
      <c r="W4611">
        <v>205</v>
      </c>
    </row>
    <row r="4612" spans="1:23" x14ac:dyDescent="0.25">
      <c r="A4612" t="s">
        <v>176</v>
      </c>
      <c r="C4612" t="s">
        <v>26</v>
      </c>
      <c r="E4612">
        <v>29</v>
      </c>
      <c r="F4612">
        <v>70.639290000000003</v>
      </c>
      <c r="G4612">
        <v>0</v>
      </c>
      <c r="H4612">
        <v>0</v>
      </c>
      <c r="I4612" t="s">
        <v>34</v>
      </c>
      <c r="J4612" t="s">
        <v>28</v>
      </c>
      <c r="K4612" t="s">
        <v>28</v>
      </c>
      <c r="L4612" t="s">
        <v>28</v>
      </c>
      <c r="M4612" t="s">
        <v>28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23</v>
      </c>
      <c r="T4612">
        <v>0</v>
      </c>
      <c r="V4612">
        <v>63</v>
      </c>
      <c r="W4612">
        <v>208</v>
      </c>
    </row>
    <row r="4613" spans="1:23" x14ac:dyDescent="0.25">
      <c r="A4613" t="s">
        <v>176</v>
      </c>
      <c r="C4613" t="s">
        <v>26</v>
      </c>
      <c r="E4613">
        <v>29</v>
      </c>
      <c r="F4613">
        <v>70.639290000000003</v>
      </c>
      <c r="G4613">
        <v>0</v>
      </c>
      <c r="H4613">
        <v>0</v>
      </c>
      <c r="I4613" t="s">
        <v>34</v>
      </c>
      <c r="J4613" t="s">
        <v>28</v>
      </c>
      <c r="K4613" t="s">
        <v>28</v>
      </c>
      <c r="L4613" t="s">
        <v>28</v>
      </c>
      <c r="M4613" t="s">
        <v>28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23</v>
      </c>
      <c r="T4613">
        <v>0</v>
      </c>
      <c r="V4613">
        <v>63</v>
      </c>
      <c r="W4613">
        <v>209</v>
      </c>
    </row>
    <row r="4614" spans="1:23" x14ac:dyDescent="0.25">
      <c r="A4614" t="s">
        <v>176</v>
      </c>
      <c r="C4614" t="s">
        <v>26</v>
      </c>
      <c r="E4614">
        <v>26</v>
      </c>
      <c r="F4614">
        <v>70.639290000000003</v>
      </c>
      <c r="G4614">
        <v>0</v>
      </c>
      <c r="H4614">
        <v>0</v>
      </c>
      <c r="I4614" t="s">
        <v>34</v>
      </c>
      <c r="J4614" t="s">
        <v>28</v>
      </c>
      <c r="K4614" t="s">
        <v>28</v>
      </c>
      <c r="L4614" t="s">
        <v>28</v>
      </c>
      <c r="M4614" t="s">
        <v>28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23</v>
      </c>
      <c r="T4614">
        <v>0</v>
      </c>
      <c r="V4614">
        <v>62</v>
      </c>
      <c r="W4614">
        <v>210</v>
      </c>
    </row>
    <row r="4615" spans="1:23" x14ac:dyDescent="0.25">
      <c r="A4615" t="s">
        <v>176</v>
      </c>
      <c r="C4615" t="s">
        <v>26</v>
      </c>
      <c r="E4615">
        <v>29</v>
      </c>
      <c r="F4615">
        <v>70.639290000000003</v>
      </c>
      <c r="G4615">
        <v>0</v>
      </c>
      <c r="H4615">
        <v>0</v>
      </c>
      <c r="I4615" t="s">
        <v>34</v>
      </c>
      <c r="J4615" t="s">
        <v>28</v>
      </c>
      <c r="K4615" t="s">
        <v>28</v>
      </c>
      <c r="L4615" t="s">
        <v>28</v>
      </c>
      <c r="M4615" t="s">
        <v>28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23</v>
      </c>
      <c r="T4615">
        <v>0</v>
      </c>
      <c r="V4615">
        <v>62</v>
      </c>
      <c r="W4615">
        <v>206</v>
      </c>
    </row>
    <row r="4616" spans="1:23" x14ac:dyDescent="0.25">
      <c r="A4616" t="s">
        <v>176</v>
      </c>
      <c r="C4616" t="s">
        <v>26</v>
      </c>
      <c r="E4616">
        <v>28</v>
      </c>
      <c r="F4616">
        <v>70.639290000000003</v>
      </c>
      <c r="G4616">
        <v>0</v>
      </c>
      <c r="H4616">
        <v>0</v>
      </c>
      <c r="I4616" t="s">
        <v>34</v>
      </c>
      <c r="J4616" t="s">
        <v>28</v>
      </c>
      <c r="K4616" t="s">
        <v>28</v>
      </c>
      <c r="L4616" t="s">
        <v>28</v>
      </c>
      <c r="M4616" t="s">
        <v>28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23</v>
      </c>
      <c r="T4616">
        <v>0</v>
      </c>
      <c r="V4616">
        <v>61</v>
      </c>
      <c r="W4616">
        <v>203</v>
      </c>
    </row>
    <row r="4617" spans="1:23" x14ac:dyDescent="0.25">
      <c r="A4617" t="s">
        <v>176</v>
      </c>
      <c r="C4617" t="s">
        <v>26</v>
      </c>
      <c r="E4617">
        <v>28</v>
      </c>
      <c r="F4617">
        <v>70.639290000000003</v>
      </c>
      <c r="G4617">
        <v>0</v>
      </c>
      <c r="H4617">
        <v>0</v>
      </c>
      <c r="I4617" t="s">
        <v>34</v>
      </c>
      <c r="J4617" t="s">
        <v>28</v>
      </c>
      <c r="K4617" t="s">
        <v>28</v>
      </c>
      <c r="L4617" t="s">
        <v>28</v>
      </c>
      <c r="M4617" t="s">
        <v>28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23</v>
      </c>
      <c r="T4617">
        <v>0</v>
      </c>
      <c r="V4617">
        <v>61</v>
      </c>
      <c r="W4617">
        <v>196</v>
      </c>
    </row>
    <row r="4618" spans="1:23" x14ac:dyDescent="0.25">
      <c r="A4618" t="s">
        <v>176</v>
      </c>
      <c r="C4618" t="s">
        <v>26</v>
      </c>
      <c r="E4618">
        <v>28</v>
      </c>
      <c r="F4618">
        <v>70.639290000000003</v>
      </c>
      <c r="G4618">
        <v>0</v>
      </c>
      <c r="H4618">
        <v>0</v>
      </c>
      <c r="I4618" t="s">
        <v>34</v>
      </c>
      <c r="J4618" t="s">
        <v>28</v>
      </c>
      <c r="K4618" t="s">
        <v>28</v>
      </c>
      <c r="L4618" t="s">
        <v>28</v>
      </c>
      <c r="M4618" t="s">
        <v>28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23</v>
      </c>
      <c r="T4618">
        <v>0</v>
      </c>
      <c r="V4618">
        <v>61</v>
      </c>
      <c r="W4618">
        <v>196</v>
      </c>
    </row>
    <row r="4619" spans="1:23" x14ac:dyDescent="0.25">
      <c r="A4619" t="s">
        <v>176</v>
      </c>
      <c r="C4619" t="s">
        <v>26</v>
      </c>
      <c r="E4619">
        <v>29</v>
      </c>
      <c r="F4619">
        <v>70.639290000000003</v>
      </c>
      <c r="G4619">
        <v>0</v>
      </c>
      <c r="H4619">
        <v>0</v>
      </c>
      <c r="I4619" t="s">
        <v>34</v>
      </c>
      <c r="J4619" t="s">
        <v>28</v>
      </c>
      <c r="K4619" t="s">
        <v>28</v>
      </c>
      <c r="L4619" t="s">
        <v>28</v>
      </c>
      <c r="M4619" t="s">
        <v>28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23</v>
      </c>
      <c r="T4619">
        <v>0</v>
      </c>
      <c r="V4619">
        <v>61</v>
      </c>
      <c r="W4619">
        <v>184</v>
      </c>
    </row>
    <row r="4620" spans="1:23" x14ac:dyDescent="0.25">
      <c r="A4620" t="s">
        <v>176</v>
      </c>
      <c r="C4620" t="s">
        <v>26</v>
      </c>
      <c r="E4620">
        <v>29</v>
      </c>
      <c r="F4620">
        <v>70.639290000000003</v>
      </c>
      <c r="G4620">
        <v>0</v>
      </c>
      <c r="H4620">
        <v>0</v>
      </c>
      <c r="I4620" t="s">
        <v>34</v>
      </c>
      <c r="J4620" t="s">
        <v>28</v>
      </c>
      <c r="K4620" t="s">
        <v>28</v>
      </c>
      <c r="L4620" t="s">
        <v>28</v>
      </c>
      <c r="M4620" t="s">
        <v>28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23</v>
      </c>
      <c r="T4620">
        <v>0</v>
      </c>
      <c r="V4620">
        <v>61</v>
      </c>
      <c r="W4620">
        <v>168</v>
      </c>
    </row>
    <row r="4621" spans="1:23" x14ac:dyDescent="0.25">
      <c r="A4621" t="s">
        <v>176</v>
      </c>
      <c r="C4621" t="s">
        <v>26</v>
      </c>
      <c r="E4621">
        <v>30</v>
      </c>
      <c r="F4621">
        <v>70.639290000000003</v>
      </c>
      <c r="G4621">
        <v>0</v>
      </c>
      <c r="H4621">
        <v>0</v>
      </c>
      <c r="I4621" t="s">
        <v>34</v>
      </c>
      <c r="J4621" t="s">
        <v>42</v>
      </c>
      <c r="K4621" t="s">
        <v>28</v>
      </c>
      <c r="L4621" t="s">
        <v>28</v>
      </c>
      <c r="M4621" t="s">
        <v>28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23</v>
      </c>
      <c r="T4621">
        <v>0</v>
      </c>
      <c r="V4621">
        <v>61</v>
      </c>
      <c r="W4621">
        <v>170</v>
      </c>
    </row>
    <row r="4622" spans="1:23" x14ac:dyDescent="0.25">
      <c r="A4622" t="s">
        <v>176</v>
      </c>
      <c r="C4622" t="s">
        <v>26</v>
      </c>
      <c r="E4622">
        <v>28</v>
      </c>
      <c r="F4622">
        <v>70.639290000000003</v>
      </c>
      <c r="G4622">
        <v>0</v>
      </c>
      <c r="H4622">
        <v>0</v>
      </c>
      <c r="I4622" t="s">
        <v>34</v>
      </c>
      <c r="J4622" t="s">
        <v>28</v>
      </c>
      <c r="K4622" t="s">
        <v>28</v>
      </c>
      <c r="L4622" t="s">
        <v>28</v>
      </c>
      <c r="M4622" t="s">
        <v>28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23</v>
      </c>
      <c r="T4622">
        <v>0</v>
      </c>
    </row>
    <row r="4623" spans="1:23" x14ac:dyDescent="0.25">
      <c r="A4623" t="s">
        <v>1089</v>
      </c>
      <c r="C4623" t="s">
        <v>30</v>
      </c>
      <c r="E4623">
        <v>27</v>
      </c>
      <c r="F4623">
        <v>82.234084999999993</v>
      </c>
      <c r="G4623">
        <v>0.5</v>
      </c>
      <c r="H4623">
        <v>0.5</v>
      </c>
      <c r="I4623" t="s">
        <v>411</v>
      </c>
      <c r="J4623" t="s">
        <v>101</v>
      </c>
      <c r="K4623" t="s">
        <v>41</v>
      </c>
      <c r="L4623" t="s">
        <v>102</v>
      </c>
      <c r="M4623" t="s">
        <v>28</v>
      </c>
      <c r="N4623">
        <v>0.5</v>
      </c>
      <c r="O4623">
        <v>0.5</v>
      </c>
      <c r="P4623">
        <v>0.5</v>
      </c>
      <c r="Q4623">
        <v>0</v>
      </c>
      <c r="R4623">
        <v>0</v>
      </c>
      <c r="S4623">
        <v>34</v>
      </c>
      <c r="T4623">
        <v>2</v>
      </c>
      <c r="V4623">
        <v>70</v>
      </c>
      <c r="W4623">
        <v>199</v>
      </c>
    </row>
    <row r="4624" spans="1:23" x14ac:dyDescent="0.25">
      <c r="A4624" t="s">
        <v>1089</v>
      </c>
      <c r="C4624" t="s">
        <v>30</v>
      </c>
      <c r="E4624">
        <v>26</v>
      </c>
      <c r="F4624">
        <v>82.234084999999993</v>
      </c>
      <c r="G4624">
        <v>0.5</v>
      </c>
      <c r="H4624">
        <v>0</v>
      </c>
      <c r="I4624" t="s">
        <v>52</v>
      </c>
      <c r="J4624" t="s">
        <v>41</v>
      </c>
      <c r="K4624" t="s">
        <v>102</v>
      </c>
      <c r="L4624" t="s">
        <v>28</v>
      </c>
      <c r="M4624" t="s">
        <v>28</v>
      </c>
      <c r="N4624">
        <v>0</v>
      </c>
      <c r="O4624">
        <v>0.5</v>
      </c>
      <c r="P4624">
        <v>0.5</v>
      </c>
      <c r="Q4624">
        <v>0</v>
      </c>
      <c r="R4624">
        <v>0</v>
      </c>
      <c r="S4624">
        <v>34</v>
      </c>
      <c r="T4624">
        <v>1</v>
      </c>
      <c r="V4624">
        <v>69</v>
      </c>
      <c r="W4624">
        <v>194</v>
      </c>
    </row>
    <row r="4625" spans="1:23" x14ac:dyDescent="0.25">
      <c r="A4625" t="s">
        <v>1089</v>
      </c>
      <c r="C4625" t="s">
        <v>30</v>
      </c>
      <c r="E4625">
        <v>25</v>
      </c>
      <c r="F4625">
        <v>82.234084999999993</v>
      </c>
      <c r="G4625">
        <v>0.5</v>
      </c>
      <c r="H4625">
        <v>0.5</v>
      </c>
      <c r="I4625" t="s">
        <v>27</v>
      </c>
      <c r="J4625" t="s">
        <v>35</v>
      </c>
      <c r="K4625" t="s">
        <v>36</v>
      </c>
      <c r="L4625" t="s">
        <v>88</v>
      </c>
      <c r="M4625" t="s">
        <v>28</v>
      </c>
      <c r="N4625">
        <v>0</v>
      </c>
      <c r="O4625">
        <v>0.5</v>
      </c>
      <c r="P4625">
        <v>0.5</v>
      </c>
      <c r="Q4625">
        <v>0</v>
      </c>
      <c r="R4625">
        <v>0</v>
      </c>
      <c r="S4625">
        <v>34</v>
      </c>
      <c r="T4625">
        <v>1.5</v>
      </c>
      <c r="V4625">
        <v>69</v>
      </c>
      <c r="W4625">
        <v>181</v>
      </c>
    </row>
    <row r="4626" spans="1:23" x14ac:dyDescent="0.25">
      <c r="A4626" t="s">
        <v>973</v>
      </c>
      <c r="C4626" t="s">
        <v>30</v>
      </c>
      <c r="E4626">
        <v>20</v>
      </c>
      <c r="F4626">
        <v>61.519509999999997</v>
      </c>
      <c r="G4626">
        <v>0.5</v>
      </c>
      <c r="H4626">
        <v>0.5</v>
      </c>
      <c r="I4626" t="s">
        <v>40</v>
      </c>
      <c r="J4626" t="s">
        <v>411</v>
      </c>
      <c r="K4626" t="s">
        <v>245</v>
      </c>
      <c r="L4626" t="s">
        <v>28</v>
      </c>
      <c r="M4626" t="s">
        <v>28</v>
      </c>
      <c r="N4626">
        <v>0.5</v>
      </c>
      <c r="O4626">
        <v>0.5</v>
      </c>
      <c r="P4626">
        <v>0.5</v>
      </c>
      <c r="Q4626">
        <v>0.5</v>
      </c>
      <c r="R4626">
        <v>0</v>
      </c>
      <c r="S4626">
        <v>34</v>
      </c>
      <c r="T4626">
        <v>2.5</v>
      </c>
      <c r="V4626">
        <v>71</v>
      </c>
      <c r="W4626">
        <v>174</v>
      </c>
    </row>
    <row r="4627" spans="1:23" x14ac:dyDescent="0.25">
      <c r="A4627" t="s">
        <v>973</v>
      </c>
      <c r="C4627" t="s">
        <v>30</v>
      </c>
      <c r="E4627">
        <v>20</v>
      </c>
      <c r="F4627">
        <v>61.519509999999997</v>
      </c>
      <c r="G4627">
        <v>0.5</v>
      </c>
      <c r="H4627">
        <v>0.5</v>
      </c>
      <c r="I4627" t="s">
        <v>40</v>
      </c>
      <c r="J4627" t="s">
        <v>411</v>
      </c>
      <c r="K4627" t="s">
        <v>245</v>
      </c>
      <c r="L4627" t="s">
        <v>28</v>
      </c>
      <c r="M4627" t="s">
        <v>28</v>
      </c>
      <c r="N4627">
        <v>1</v>
      </c>
      <c r="O4627">
        <v>0.5</v>
      </c>
      <c r="P4627">
        <v>1</v>
      </c>
      <c r="Q4627">
        <v>0.5</v>
      </c>
      <c r="R4627">
        <v>0</v>
      </c>
      <c r="S4627">
        <v>34</v>
      </c>
      <c r="T4627">
        <v>3.5</v>
      </c>
      <c r="V4627">
        <v>71</v>
      </c>
      <c r="W4627">
        <v>176</v>
      </c>
    </row>
    <row r="4628" spans="1:23" x14ac:dyDescent="0.25">
      <c r="A4628" t="s">
        <v>584</v>
      </c>
      <c r="C4628" t="s">
        <v>30</v>
      </c>
      <c r="E4628">
        <v>29</v>
      </c>
      <c r="F4628">
        <v>66.149215999999996</v>
      </c>
      <c r="G4628">
        <v>0</v>
      </c>
      <c r="H4628">
        <v>0</v>
      </c>
      <c r="I4628" t="s">
        <v>34</v>
      </c>
      <c r="J4628" t="s">
        <v>28</v>
      </c>
      <c r="K4628" t="s">
        <v>28</v>
      </c>
      <c r="L4628" t="s">
        <v>28</v>
      </c>
      <c r="M4628" t="s">
        <v>28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33</v>
      </c>
      <c r="T4628">
        <v>0</v>
      </c>
      <c r="V4628">
        <v>66</v>
      </c>
      <c r="W4628">
        <v>150</v>
      </c>
    </row>
    <row r="4629" spans="1:23" x14ac:dyDescent="0.25">
      <c r="A4629" t="s">
        <v>584</v>
      </c>
      <c r="C4629" t="s">
        <v>30</v>
      </c>
      <c r="E4629">
        <v>30</v>
      </c>
      <c r="F4629">
        <v>66.149215999999996</v>
      </c>
      <c r="G4629">
        <v>0</v>
      </c>
      <c r="H4629">
        <v>0</v>
      </c>
      <c r="I4629" t="s">
        <v>34</v>
      </c>
      <c r="J4629" t="s">
        <v>41</v>
      </c>
      <c r="K4629" t="s">
        <v>28</v>
      </c>
      <c r="L4629" t="s">
        <v>28</v>
      </c>
      <c r="M4629" t="s">
        <v>28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33</v>
      </c>
      <c r="T4629">
        <v>0</v>
      </c>
      <c r="V4629">
        <v>66</v>
      </c>
      <c r="W4629">
        <v>146</v>
      </c>
    </row>
    <row r="4630" spans="1:23" x14ac:dyDescent="0.25">
      <c r="A4630" t="s">
        <v>584</v>
      </c>
      <c r="C4630" t="s">
        <v>30</v>
      </c>
      <c r="E4630">
        <v>30</v>
      </c>
      <c r="F4630">
        <v>66.149215999999996</v>
      </c>
      <c r="G4630">
        <v>0</v>
      </c>
      <c r="H4630">
        <v>0</v>
      </c>
      <c r="I4630" t="s">
        <v>34</v>
      </c>
      <c r="J4630" t="s">
        <v>28</v>
      </c>
      <c r="K4630" t="s">
        <v>28</v>
      </c>
      <c r="L4630" t="s">
        <v>28</v>
      </c>
      <c r="M4630" t="s">
        <v>28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33</v>
      </c>
      <c r="T4630">
        <v>0</v>
      </c>
      <c r="V4630">
        <v>66</v>
      </c>
      <c r="W4630">
        <v>151</v>
      </c>
    </row>
    <row r="4631" spans="1:23" x14ac:dyDescent="0.25">
      <c r="A4631" t="s">
        <v>584</v>
      </c>
      <c r="C4631" t="s">
        <v>30</v>
      </c>
      <c r="E4631">
        <v>27</v>
      </c>
      <c r="F4631">
        <v>66.149215999999996</v>
      </c>
      <c r="G4631">
        <v>0</v>
      </c>
      <c r="H4631">
        <v>0</v>
      </c>
      <c r="I4631" t="s">
        <v>34</v>
      </c>
      <c r="J4631" t="s">
        <v>28</v>
      </c>
      <c r="K4631" t="s">
        <v>28</v>
      </c>
      <c r="L4631" t="s">
        <v>28</v>
      </c>
      <c r="M4631" t="s">
        <v>28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33</v>
      </c>
      <c r="T4631">
        <v>0</v>
      </c>
      <c r="V4631">
        <v>66</v>
      </c>
      <c r="W4631">
        <v>142</v>
      </c>
    </row>
    <row r="4632" spans="1:23" x14ac:dyDescent="0.25">
      <c r="A4632" t="s">
        <v>584</v>
      </c>
      <c r="C4632" t="s">
        <v>30</v>
      </c>
      <c r="E4632">
        <v>30</v>
      </c>
      <c r="F4632">
        <v>66.149215999999996</v>
      </c>
      <c r="G4632">
        <v>0</v>
      </c>
      <c r="H4632">
        <v>0</v>
      </c>
      <c r="I4632" t="s">
        <v>34</v>
      </c>
      <c r="J4632" t="s">
        <v>28</v>
      </c>
      <c r="K4632" t="s">
        <v>28</v>
      </c>
      <c r="L4632" t="s">
        <v>28</v>
      </c>
      <c r="M4632" t="s">
        <v>28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33</v>
      </c>
      <c r="T4632">
        <v>0</v>
      </c>
      <c r="V4632">
        <v>66</v>
      </c>
      <c r="W4632">
        <v>144</v>
      </c>
    </row>
    <row r="4633" spans="1:23" x14ac:dyDescent="0.25">
      <c r="A4633" t="s">
        <v>584</v>
      </c>
      <c r="C4633" t="s">
        <v>30</v>
      </c>
      <c r="E4633">
        <v>30</v>
      </c>
      <c r="F4633">
        <v>66.149215999999996</v>
      </c>
      <c r="G4633">
        <v>0</v>
      </c>
      <c r="H4633">
        <v>0</v>
      </c>
      <c r="I4633" t="s">
        <v>34</v>
      </c>
      <c r="J4633" t="s">
        <v>28</v>
      </c>
      <c r="K4633" t="s">
        <v>28</v>
      </c>
      <c r="L4633" t="s">
        <v>28</v>
      </c>
      <c r="M4633" t="s">
        <v>28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33</v>
      </c>
      <c r="T4633">
        <v>0</v>
      </c>
      <c r="V4633">
        <v>66</v>
      </c>
      <c r="W4633">
        <v>150</v>
      </c>
    </row>
    <row r="4634" spans="1:23" x14ac:dyDescent="0.25">
      <c r="A4634" t="s">
        <v>287</v>
      </c>
      <c r="C4634" t="s">
        <v>26</v>
      </c>
      <c r="E4634">
        <v>29</v>
      </c>
      <c r="F4634">
        <v>63.039012999999997</v>
      </c>
      <c r="G4634">
        <v>0</v>
      </c>
      <c r="H4634">
        <v>0</v>
      </c>
      <c r="I4634" t="s">
        <v>34</v>
      </c>
      <c r="J4634" t="s">
        <v>28</v>
      </c>
      <c r="K4634" t="s">
        <v>28</v>
      </c>
      <c r="L4634" t="s">
        <v>28</v>
      </c>
      <c r="M4634" t="s">
        <v>28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33</v>
      </c>
      <c r="T4634">
        <v>0</v>
      </c>
      <c r="W4634">
        <v>295</v>
      </c>
    </row>
    <row r="4635" spans="1:23" x14ac:dyDescent="0.25">
      <c r="A4635" t="s">
        <v>287</v>
      </c>
      <c r="C4635" t="s">
        <v>26</v>
      </c>
      <c r="E4635">
        <v>27</v>
      </c>
      <c r="F4635">
        <v>63.039012999999997</v>
      </c>
      <c r="G4635">
        <v>0</v>
      </c>
      <c r="H4635">
        <v>0</v>
      </c>
      <c r="I4635" t="s">
        <v>34</v>
      </c>
      <c r="J4635" t="s">
        <v>28</v>
      </c>
      <c r="K4635" t="s">
        <v>28</v>
      </c>
      <c r="L4635" t="s">
        <v>28</v>
      </c>
      <c r="M4635" t="s">
        <v>28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33</v>
      </c>
      <c r="T4635">
        <v>0</v>
      </c>
      <c r="V4635">
        <v>65</v>
      </c>
      <c r="W4635">
        <v>271</v>
      </c>
    </row>
    <row r="4636" spans="1:23" x14ac:dyDescent="0.25">
      <c r="A4636" t="s">
        <v>287</v>
      </c>
      <c r="C4636" t="s">
        <v>26</v>
      </c>
      <c r="E4636">
        <v>28</v>
      </c>
      <c r="F4636">
        <v>63.039012999999997</v>
      </c>
      <c r="G4636">
        <v>0</v>
      </c>
      <c r="H4636">
        <v>0</v>
      </c>
      <c r="I4636" t="s">
        <v>34</v>
      </c>
      <c r="J4636" t="s">
        <v>28</v>
      </c>
      <c r="K4636" t="s">
        <v>28</v>
      </c>
      <c r="L4636" t="s">
        <v>28</v>
      </c>
      <c r="M4636" t="s">
        <v>28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33</v>
      </c>
      <c r="T4636">
        <v>0</v>
      </c>
      <c r="V4636">
        <v>65</v>
      </c>
      <c r="W4636">
        <v>278</v>
      </c>
    </row>
    <row r="4637" spans="1:23" x14ac:dyDescent="0.25">
      <c r="A4637" t="s">
        <v>287</v>
      </c>
      <c r="C4637" t="s">
        <v>26</v>
      </c>
      <c r="E4637">
        <v>29</v>
      </c>
      <c r="F4637">
        <v>63.039012999999997</v>
      </c>
      <c r="G4637">
        <v>0</v>
      </c>
      <c r="H4637">
        <v>0</v>
      </c>
      <c r="I4637" t="s">
        <v>34</v>
      </c>
      <c r="J4637" t="s">
        <v>35</v>
      </c>
      <c r="K4637" t="s">
        <v>28</v>
      </c>
      <c r="L4637" t="s">
        <v>28</v>
      </c>
      <c r="M4637" t="s">
        <v>28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33</v>
      </c>
      <c r="T4637">
        <v>0</v>
      </c>
      <c r="V4637">
        <v>65</v>
      </c>
      <c r="W4637">
        <v>267</v>
      </c>
    </row>
    <row r="4638" spans="1:23" x14ac:dyDescent="0.25">
      <c r="A4638" t="s">
        <v>287</v>
      </c>
      <c r="C4638" t="s">
        <v>26</v>
      </c>
      <c r="E4638">
        <v>30</v>
      </c>
      <c r="F4638">
        <v>63.039012999999997</v>
      </c>
      <c r="G4638">
        <v>0</v>
      </c>
      <c r="H4638">
        <v>0</v>
      </c>
      <c r="I4638" t="s">
        <v>34</v>
      </c>
      <c r="J4638" t="s">
        <v>28</v>
      </c>
      <c r="K4638" t="s">
        <v>28</v>
      </c>
      <c r="L4638" t="s">
        <v>28</v>
      </c>
      <c r="M4638" t="s">
        <v>28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33</v>
      </c>
      <c r="T4638">
        <v>0</v>
      </c>
      <c r="V4638">
        <v>55</v>
      </c>
      <c r="W4638">
        <v>260</v>
      </c>
    </row>
    <row r="4639" spans="1:23" x14ac:dyDescent="0.25">
      <c r="A4639" t="s">
        <v>287</v>
      </c>
      <c r="C4639" t="s">
        <v>26</v>
      </c>
      <c r="E4639">
        <v>29</v>
      </c>
      <c r="F4639">
        <v>63.039012999999997</v>
      </c>
      <c r="G4639">
        <v>0</v>
      </c>
      <c r="H4639">
        <v>0</v>
      </c>
      <c r="I4639" t="s">
        <v>34</v>
      </c>
      <c r="J4639" t="s">
        <v>35</v>
      </c>
      <c r="K4639" t="s">
        <v>28</v>
      </c>
      <c r="L4639" t="s">
        <v>28</v>
      </c>
      <c r="M4639" t="s">
        <v>28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33</v>
      </c>
      <c r="T4639">
        <v>0</v>
      </c>
    </row>
    <row r="4640" spans="1:23" x14ac:dyDescent="0.25">
      <c r="A4640" t="s">
        <v>287</v>
      </c>
      <c r="C4640" t="s">
        <v>26</v>
      </c>
      <c r="E4640">
        <v>29</v>
      </c>
      <c r="F4640">
        <v>63.039012999999997</v>
      </c>
      <c r="G4640">
        <v>0</v>
      </c>
      <c r="H4640">
        <v>0</v>
      </c>
      <c r="I4640" t="s">
        <v>34</v>
      </c>
      <c r="J4640" t="s">
        <v>28</v>
      </c>
      <c r="K4640" t="s">
        <v>28</v>
      </c>
      <c r="L4640" t="s">
        <v>28</v>
      </c>
      <c r="M4640" t="s">
        <v>28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33</v>
      </c>
      <c r="T4640">
        <v>0</v>
      </c>
    </row>
    <row r="4641" spans="1:23" x14ac:dyDescent="0.25">
      <c r="A4641" t="s">
        <v>287</v>
      </c>
      <c r="C4641" t="s">
        <v>26</v>
      </c>
      <c r="E4641">
        <v>29</v>
      </c>
      <c r="F4641">
        <v>63.039012999999997</v>
      </c>
      <c r="G4641">
        <v>0</v>
      </c>
      <c r="H4641">
        <v>0</v>
      </c>
      <c r="I4641" t="s">
        <v>34</v>
      </c>
      <c r="J4641" t="s">
        <v>35</v>
      </c>
      <c r="K4641" t="s">
        <v>28</v>
      </c>
      <c r="L4641" t="s">
        <v>28</v>
      </c>
      <c r="M4641" t="s">
        <v>28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33</v>
      </c>
      <c r="T4641">
        <v>0</v>
      </c>
      <c r="V4641">
        <v>64</v>
      </c>
      <c r="W4641">
        <v>261</v>
      </c>
    </row>
    <row r="4642" spans="1:23" x14ac:dyDescent="0.25">
      <c r="A4642" t="s">
        <v>287</v>
      </c>
      <c r="C4642" t="s">
        <v>26</v>
      </c>
      <c r="E4642">
        <v>30</v>
      </c>
      <c r="F4642">
        <v>63.039012999999997</v>
      </c>
      <c r="G4642">
        <v>0</v>
      </c>
      <c r="H4642">
        <v>0</v>
      </c>
      <c r="I4642" t="s">
        <v>34</v>
      </c>
      <c r="J4642" t="s">
        <v>35</v>
      </c>
      <c r="K4642" t="s">
        <v>28</v>
      </c>
      <c r="L4642" t="s">
        <v>28</v>
      </c>
      <c r="M4642" t="s">
        <v>28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33</v>
      </c>
      <c r="T4642">
        <v>0</v>
      </c>
      <c r="V4642">
        <v>65</v>
      </c>
      <c r="W4642">
        <v>252</v>
      </c>
    </row>
    <row r="4643" spans="1:23" x14ac:dyDescent="0.25">
      <c r="A4643" t="s">
        <v>287</v>
      </c>
      <c r="C4643" t="s">
        <v>26</v>
      </c>
      <c r="E4643">
        <v>30</v>
      </c>
      <c r="F4643">
        <v>63.039012999999997</v>
      </c>
      <c r="G4643">
        <v>0</v>
      </c>
      <c r="H4643">
        <v>0</v>
      </c>
      <c r="I4643" t="s">
        <v>34</v>
      </c>
      <c r="J4643" t="s">
        <v>35</v>
      </c>
      <c r="K4643" t="s">
        <v>28</v>
      </c>
      <c r="L4643" t="s">
        <v>28</v>
      </c>
      <c r="M4643" t="s">
        <v>28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33</v>
      </c>
      <c r="T4643">
        <v>0</v>
      </c>
      <c r="V4643">
        <v>64</v>
      </c>
      <c r="W4643">
        <v>257</v>
      </c>
    </row>
    <row r="4644" spans="1:23" x14ac:dyDescent="0.25">
      <c r="A4644" t="s">
        <v>287</v>
      </c>
      <c r="C4644" t="s">
        <v>26</v>
      </c>
      <c r="E4644">
        <v>30</v>
      </c>
      <c r="F4644">
        <v>63.039012999999997</v>
      </c>
      <c r="G4644">
        <v>0</v>
      </c>
      <c r="H4644">
        <v>0</v>
      </c>
      <c r="I4644" t="s">
        <v>34</v>
      </c>
      <c r="J4644" t="s">
        <v>35</v>
      </c>
      <c r="K4644" t="s">
        <v>28</v>
      </c>
      <c r="L4644" t="s">
        <v>28</v>
      </c>
      <c r="M4644" t="s">
        <v>28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33</v>
      </c>
      <c r="T4644">
        <v>0</v>
      </c>
    </row>
    <row r="4645" spans="1:23" x14ac:dyDescent="0.25">
      <c r="A4645" t="s">
        <v>467</v>
      </c>
      <c r="C4645" t="s">
        <v>30</v>
      </c>
      <c r="E4645">
        <v>30</v>
      </c>
      <c r="F4645">
        <v>65.368930000000006</v>
      </c>
      <c r="G4645">
        <v>0</v>
      </c>
      <c r="H4645">
        <v>0</v>
      </c>
      <c r="I4645" t="s">
        <v>34</v>
      </c>
      <c r="J4645" t="s">
        <v>28</v>
      </c>
      <c r="K4645" t="s">
        <v>28</v>
      </c>
      <c r="L4645" t="s">
        <v>28</v>
      </c>
      <c r="M4645" t="s">
        <v>28</v>
      </c>
      <c r="N4645">
        <v>0</v>
      </c>
      <c r="O4645">
        <v>0.5</v>
      </c>
      <c r="P4645">
        <v>0</v>
      </c>
      <c r="Q4645">
        <v>0</v>
      </c>
      <c r="R4645">
        <v>0</v>
      </c>
      <c r="S4645">
        <v>33</v>
      </c>
      <c r="T4645">
        <v>0.5</v>
      </c>
      <c r="V4645">
        <v>71</v>
      </c>
      <c r="W4645">
        <v>276</v>
      </c>
    </row>
    <row r="4646" spans="1:23" x14ac:dyDescent="0.25">
      <c r="A4646" t="s">
        <v>467</v>
      </c>
      <c r="C4646" t="s">
        <v>30</v>
      </c>
      <c r="E4646">
        <v>29</v>
      </c>
      <c r="F4646">
        <v>65.368930000000006</v>
      </c>
      <c r="G4646">
        <v>0</v>
      </c>
      <c r="H4646">
        <v>0</v>
      </c>
      <c r="I4646" t="s">
        <v>34</v>
      </c>
      <c r="J4646" t="s">
        <v>35</v>
      </c>
      <c r="K4646" t="s">
        <v>28</v>
      </c>
      <c r="L4646" t="s">
        <v>28</v>
      </c>
      <c r="M4646" t="s">
        <v>28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33</v>
      </c>
      <c r="T4646">
        <v>0</v>
      </c>
      <c r="V4646">
        <v>72</v>
      </c>
      <c r="W4646">
        <v>187</v>
      </c>
    </row>
    <row r="4647" spans="1:23" x14ac:dyDescent="0.25">
      <c r="A4647" t="s">
        <v>467</v>
      </c>
      <c r="C4647" t="s">
        <v>30</v>
      </c>
      <c r="E4647">
        <v>29</v>
      </c>
      <c r="F4647">
        <v>65.368930000000006</v>
      </c>
      <c r="G4647">
        <v>0</v>
      </c>
      <c r="H4647">
        <v>0</v>
      </c>
      <c r="I4647" t="s">
        <v>34</v>
      </c>
      <c r="J4647" t="s">
        <v>28</v>
      </c>
      <c r="K4647" t="s">
        <v>28</v>
      </c>
      <c r="L4647" t="s">
        <v>28</v>
      </c>
      <c r="M4647" t="s">
        <v>28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33</v>
      </c>
      <c r="T4647">
        <v>0</v>
      </c>
      <c r="V4647">
        <v>71</v>
      </c>
      <c r="W4647">
        <v>200</v>
      </c>
    </row>
    <row r="4648" spans="1:23" x14ac:dyDescent="0.25">
      <c r="A4648" t="s">
        <v>467</v>
      </c>
      <c r="C4648" t="s">
        <v>30</v>
      </c>
      <c r="E4648">
        <v>29</v>
      </c>
      <c r="F4648">
        <v>65.368930000000006</v>
      </c>
      <c r="G4648">
        <v>0</v>
      </c>
      <c r="H4648">
        <v>0</v>
      </c>
      <c r="I4648" t="s">
        <v>34</v>
      </c>
      <c r="J4648" t="s">
        <v>35</v>
      </c>
      <c r="K4648" t="s">
        <v>28</v>
      </c>
      <c r="L4648" t="s">
        <v>28</v>
      </c>
      <c r="M4648" t="s">
        <v>28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33</v>
      </c>
      <c r="T4648">
        <v>0</v>
      </c>
      <c r="V4648">
        <v>71</v>
      </c>
      <c r="W4648">
        <v>216</v>
      </c>
    </row>
    <row r="4649" spans="1:23" x14ac:dyDescent="0.25">
      <c r="A4649" t="s">
        <v>467</v>
      </c>
      <c r="C4649" t="s">
        <v>30</v>
      </c>
      <c r="E4649">
        <v>30</v>
      </c>
      <c r="F4649">
        <v>65.368930000000006</v>
      </c>
      <c r="G4649">
        <v>0</v>
      </c>
      <c r="H4649">
        <v>0</v>
      </c>
      <c r="I4649" t="s">
        <v>34</v>
      </c>
      <c r="J4649" t="s">
        <v>35</v>
      </c>
      <c r="K4649" t="s">
        <v>28</v>
      </c>
      <c r="L4649" t="s">
        <v>28</v>
      </c>
      <c r="M4649" t="s">
        <v>28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33</v>
      </c>
      <c r="T4649">
        <v>0</v>
      </c>
      <c r="V4649">
        <v>72</v>
      </c>
      <c r="W4649">
        <v>244</v>
      </c>
    </row>
    <row r="4650" spans="1:23" x14ac:dyDescent="0.25">
      <c r="A4650" t="s">
        <v>467</v>
      </c>
      <c r="C4650" t="s">
        <v>30</v>
      </c>
      <c r="E4650">
        <v>30</v>
      </c>
      <c r="F4650">
        <v>65.368930000000006</v>
      </c>
      <c r="G4650">
        <v>0</v>
      </c>
      <c r="H4650">
        <v>0</v>
      </c>
      <c r="I4650" t="s">
        <v>34</v>
      </c>
      <c r="J4650" t="s">
        <v>35</v>
      </c>
      <c r="K4650" t="s">
        <v>28</v>
      </c>
      <c r="L4650" t="s">
        <v>28</v>
      </c>
      <c r="M4650" t="s">
        <v>28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33</v>
      </c>
      <c r="T4650">
        <v>0</v>
      </c>
      <c r="V4650">
        <v>72</v>
      </c>
      <c r="W4650">
        <v>262</v>
      </c>
    </row>
    <row r="4651" spans="1:23" x14ac:dyDescent="0.25">
      <c r="A4651" t="s">
        <v>983</v>
      </c>
      <c r="C4651" t="s">
        <v>30</v>
      </c>
      <c r="E4651">
        <v>22</v>
      </c>
      <c r="F4651">
        <v>74.970566000000005</v>
      </c>
      <c r="G4651">
        <v>1</v>
      </c>
      <c r="H4651">
        <v>1</v>
      </c>
      <c r="I4651" t="s">
        <v>266</v>
      </c>
      <c r="J4651" t="s">
        <v>28</v>
      </c>
      <c r="K4651" t="s">
        <v>28</v>
      </c>
      <c r="L4651" t="s">
        <v>28</v>
      </c>
      <c r="M4651" t="s">
        <v>28</v>
      </c>
      <c r="N4651">
        <v>0.5</v>
      </c>
      <c r="O4651">
        <v>1</v>
      </c>
      <c r="P4651">
        <v>0.5</v>
      </c>
      <c r="Q4651">
        <v>0.5</v>
      </c>
      <c r="R4651">
        <v>1</v>
      </c>
      <c r="S4651">
        <v>34</v>
      </c>
      <c r="T4651">
        <v>4.5</v>
      </c>
      <c r="W4651">
        <v>165</v>
      </c>
    </row>
    <row r="4652" spans="1:23" x14ac:dyDescent="0.25">
      <c r="A4652" t="s">
        <v>983</v>
      </c>
      <c r="C4652" t="s">
        <v>30</v>
      </c>
      <c r="E4652">
        <v>25</v>
      </c>
      <c r="F4652">
        <v>74.970566000000005</v>
      </c>
      <c r="G4652">
        <v>1</v>
      </c>
      <c r="H4652">
        <v>0.5</v>
      </c>
      <c r="I4652" t="s">
        <v>976</v>
      </c>
      <c r="J4652" t="s">
        <v>28</v>
      </c>
      <c r="K4652" t="s">
        <v>28</v>
      </c>
      <c r="L4652" t="s">
        <v>28</v>
      </c>
      <c r="M4652" t="s">
        <v>28</v>
      </c>
      <c r="N4652">
        <v>0.5</v>
      </c>
      <c r="O4652">
        <v>1</v>
      </c>
      <c r="P4652">
        <v>1</v>
      </c>
      <c r="Q4652">
        <v>1</v>
      </c>
      <c r="R4652">
        <v>1</v>
      </c>
      <c r="S4652">
        <v>34</v>
      </c>
      <c r="T4652">
        <v>5</v>
      </c>
      <c r="V4652">
        <v>69</v>
      </c>
      <c r="W4652">
        <v>160</v>
      </c>
    </row>
    <row r="4653" spans="1:23" x14ac:dyDescent="0.25">
      <c r="A4653" t="s">
        <v>983</v>
      </c>
      <c r="C4653" t="s">
        <v>30</v>
      </c>
      <c r="E4653">
        <v>28</v>
      </c>
      <c r="F4653">
        <v>74.970566000000005</v>
      </c>
      <c r="G4653">
        <v>0.5</v>
      </c>
      <c r="H4653">
        <v>0.5</v>
      </c>
      <c r="I4653" t="s">
        <v>411</v>
      </c>
      <c r="J4653" t="s">
        <v>31</v>
      </c>
      <c r="K4653" t="s">
        <v>116</v>
      </c>
      <c r="L4653" t="s">
        <v>28</v>
      </c>
      <c r="M4653" t="s">
        <v>28</v>
      </c>
      <c r="N4653">
        <v>0.5</v>
      </c>
      <c r="O4653">
        <v>2</v>
      </c>
      <c r="P4653">
        <v>1</v>
      </c>
      <c r="Q4653">
        <v>1</v>
      </c>
      <c r="R4653">
        <v>0</v>
      </c>
      <c r="S4653">
        <v>34</v>
      </c>
      <c r="T4653">
        <v>5</v>
      </c>
      <c r="V4653">
        <v>68</v>
      </c>
      <c r="W4653">
        <v>160</v>
      </c>
    </row>
    <row r="4654" spans="1:23" x14ac:dyDescent="0.25">
      <c r="A4654" t="s">
        <v>983</v>
      </c>
      <c r="C4654" t="s">
        <v>30</v>
      </c>
      <c r="E4654">
        <v>26</v>
      </c>
      <c r="F4654">
        <v>74.970566000000005</v>
      </c>
      <c r="G4654">
        <v>1</v>
      </c>
      <c r="H4654">
        <v>0.5</v>
      </c>
      <c r="I4654" t="s">
        <v>976</v>
      </c>
      <c r="J4654" t="s">
        <v>28</v>
      </c>
      <c r="K4654" t="s">
        <v>28</v>
      </c>
      <c r="L4654" t="s">
        <v>28</v>
      </c>
      <c r="M4654" t="s">
        <v>28</v>
      </c>
      <c r="N4654">
        <v>0.5</v>
      </c>
      <c r="O4654">
        <v>1</v>
      </c>
      <c r="P4654">
        <v>1</v>
      </c>
      <c r="Q4654">
        <v>1</v>
      </c>
      <c r="R4654">
        <v>1</v>
      </c>
      <c r="S4654">
        <v>34</v>
      </c>
      <c r="T4654">
        <v>5</v>
      </c>
      <c r="V4654">
        <v>69</v>
      </c>
      <c r="W4654">
        <v>160</v>
      </c>
    </row>
    <row r="4655" spans="1:23" x14ac:dyDescent="0.25">
      <c r="A4655" t="s">
        <v>983</v>
      </c>
      <c r="C4655" t="s">
        <v>30</v>
      </c>
      <c r="E4655">
        <v>24</v>
      </c>
      <c r="F4655">
        <v>74.970566000000005</v>
      </c>
      <c r="G4655">
        <v>1</v>
      </c>
      <c r="H4655">
        <v>1</v>
      </c>
      <c r="I4655" t="s">
        <v>44</v>
      </c>
      <c r="J4655" t="s">
        <v>41</v>
      </c>
      <c r="K4655" t="s">
        <v>28</v>
      </c>
      <c r="L4655" t="s">
        <v>28</v>
      </c>
      <c r="M4655" t="s">
        <v>28</v>
      </c>
      <c r="N4655">
        <v>0.5</v>
      </c>
      <c r="O4655">
        <v>1</v>
      </c>
      <c r="P4655">
        <v>1</v>
      </c>
      <c r="Q4655">
        <v>0.5</v>
      </c>
      <c r="R4655">
        <v>1</v>
      </c>
      <c r="S4655">
        <v>34</v>
      </c>
      <c r="T4655">
        <v>5</v>
      </c>
      <c r="V4655">
        <v>68</v>
      </c>
      <c r="W4655">
        <v>153</v>
      </c>
    </row>
    <row r="4656" spans="1:23" x14ac:dyDescent="0.25">
      <c r="A4656" t="s">
        <v>983</v>
      </c>
      <c r="C4656" t="s">
        <v>30</v>
      </c>
      <c r="E4656">
        <v>27</v>
      </c>
      <c r="F4656">
        <v>74.970566000000005</v>
      </c>
      <c r="G4656">
        <v>0.5</v>
      </c>
      <c r="H4656">
        <v>0.5</v>
      </c>
      <c r="I4656" t="s">
        <v>27</v>
      </c>
      <c r="J4656" t="s">
        <v>28</v>
      </c>
      <c r="K4656" t="s">
        <v>28</v>
      </c>
      <c r="L4656" t="s">
        <v>28</v>
      </c>
      <c r="M4656" t="s">
        <v>28</v>
      </c>
      <c r="N4656">
        <v>0.5</v>
      </c>
      <c r="O4656">
        <v>0.5</v>
      </c>
      <c r="P4656">
        <v>1</v>
      </c>
      <c r="Q4656">
        <v>0.5</v>
      </c>
      <c r="R4656">
        <v>0</v>
      </c>
      <c r="S4656">
        <v>34</v>
      </c>
      <c r="T4656">
        <v>3</v>
      </c>
      <c r="V4656">
        <v>68</v>
      </c>
      <c r="W4656">
        <v>152</v>
      </c>
    </row>
    <row r="4657" spans="1:23" x14ac:dyDescent="0.25">
      <c r="A4657" t="s">
        <v>983</v>
      </c>
      <c r="C4657" t="s">
        <v>30</v>
      </c>
      <c r="E4657">
        <v>28</v>
      </c>
      <c r="F4657">
        <v>74.970566000000005</v>
      </c>
      <c r="G4657">
        <v>0.5</v>
      </c>
      <c r="H4657">
        <v>0.5</v>
      </c>
      <c r="I4657" t="s">
        <v>147</v>
      </c>
      <c r="J4657" t="s">
        <v>41</v>
      </c>
      <c r="K4657" t="s">
        <v>28</v>
      </c>
      <c r="L4657" t="s">
        <v>28</v>
      </c>
      <c r="M4657" t="s">
        <v>28</v>
      </c>
      <c r="N4657">
        <v>0.5</v>
      </c>
      <c r="O4657">
        <v>0.5</v>
      </c>
      <c r="P4657">
        <v>0.5</v>
      </c>
      <c r="Q4657">
        <v>0.5</v>
      </c>
      <c r="R4657">
        <v>1</v>
      </c>
      <c r="S4657">
        <v>34</v>
      </c>
      <c r="T4657">
        <v>3.5</v>
      </c>
      <c r="V4657">
        <v>68</v>
      </c>
      <c r="W4657">
        <v>148</v>
      </c>
    </row>
    <row r="4658" spans="1:23" x14ac:dyDescent="0.25">
      <c r="A4658" t="s">
        <v>983</v>
      </c>
      <c r="C4658" t="s">
        <v>30</v>
      </c>
      <c r="E4658">
        <v>23</v>
      </c>
      <c r="F4658">
        <v>74.970566000000005</v>
      </c>
      <c r="G4658">
        <v>1</v>
      </c>
      <c r="H4658">
        <v>1</v>
      </c>
      <c r="I4658" t="s">
        <v>44</v>
      </c>
      <c r="J4658" t="s">
        <v>41</v>
      </c>
      <c r="K4658" t="s">
        <v>28</v>
      </c>
      <c r="L4658" t="s">
        <v>28</v>
      </c>
      <c r="M4658" t="s">
        <v>28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34</v>
      </c>
      <c r="T4658">
        <v>6</v>
      </c>
      <c r="V4658">
        <v>68</v>
      </c>
      <c r="W4658">
        <v>157</v>
      </c>
    </row>
    <row r="4659" spans="1:23" x14ac:dyDescent="0.25">
      <c r="A4659" t="s">
        <v>983</v>
      </c>
      <c r="C4659" t="s">
        <v>30</v>
      </c>
      <c r="E4659">
        <v>19</v>
      </c>
      <c r="F4659">
        <v>74.970566000000005</v>
      </c>
      <c r="G4659">
        <v>1</v>
      </c>
      <c r="H4659">
        <v>1</v>
      </c>
      <c r="I4659" t="s">
        <v>44</v>
      </c>
      <c r="J4659" t="s">
        <v>41</v>
      </c>
      <c r="K4659" t="s">
        <v>28</v>
      </c>
      <c r="L4659" t="s">
        <v>28</v>
      </c>
      <c r="M4659" t="s">
        <v>28</v>
      </c>
      <c r="N4659">
        <v>0.5</v>
      </c>
      <c r="O4659">
        <v>1</v>
      </c>
      <c r="P4659">
        <v>1</v>
      </c>
      <c r="Q4659">
        <v>1</v>
      </c>
      <c r="R4659">
        <v>0</v>
      </c>
      <c r="S4659">
        <v>34</v>
      </c>
      <c r="T4659">
        <v>4.5</v>
      </c>
      <c r="V4659">
        <v>67</v>
      </c>
      <c r="W4659">
        <v>142</v>
      </c>
    </row>
    <row r="4660" spans="1:23" x14ac:dyDescent="0.25">
      <c r="A4660" t="s">
        <v>569</v>
      </c>
      <c r="C4660" t="s">
        <v>26</v>
      </c>
      <c r="E4660">
        <v>30</v>
      </c>
      <c r="F4660">
        <v>64.585899999999995</v>
      </c>
      <c r="G4660">
        <v>0</v>
      </c>
      <c r="H4660">
        <v>0</v>
      </c>
      <c r="I4660" t="s">
        <v>34</v>
      </c>
      <c r="J4660" t="s">
        <v>28</v>
      </c>
      <c r="K4660" t="s">
        <v>28</v>
      </c>
      <c r="L4660" t="s">
        <v>28</v>
      </c>
      <c r="M4660" t="s">
        <v>28</v>
      </c>
      <c r="N4660">
        <v>0</v>
      </c>
      <c r="O4660">
        <v>0</v>
      </c>
      <c r="P4660">
        <v>0</v>
      </c>
      <c r="Q4660">
        <v>0</v>
      </c>
      <c r="R4660">
        <v>0</v>
      </c>
      <c r="T4660">
        <v>0</v>
      </c>
      <c r="W4660">
        <v>183</v>
      </c>
    </row>
    <row r="4661" spans="1:23" x14ac:dyDescent="0.25">
      <c r="A4661" t="s">
        <v>569</v>
      </c>
      <c r="C4661" t="s">
        <v>26</v>
      </c>
      <c r="E4661">
        <v>29</v>
      </c>
      <c r="F4661">
        <v>64.585899999999995</v>
      </c>
      <c r="G4661">
        <v>0</v>
      </c>
      <c r="H4661">
        <v>0</v>
      </c>
      <c r="I4661" t="s">
        <v>34</v>
      </c>
      <c r="J4661" t="s">
        <v>28</v>
      </c>
      <c r="K4661" t="s">
        <v>28</v>
      </c>
      <c r="L4661" t="s">
        <v>28</v>
      </c>
      <c r="M4661" t="s">
        <v>28</v>
      </c>
      <c r="N4661">
        <v>0</v>
      </c>
      <c r="O4661">
        <v>0</v>
      </c>
      <c r="P4661">
        <v>0</v>
      </c>
      <c r="Q4661">
        <v>0</v>
      </c>
      <c r="R4661">
        <v>0</v>
      </c>
      <c r="T4661">
        <v>0</v>
      </c>
      <c r="W4661">
        <v>170</v>
      </c>
    </row>
    <row r="4662" spans="1:23" x14ac:dyDescent="0.25">
      <c r="A4662" t="s">
        <v>569</v>
      </c>
      <c r="C4662" t="s">
        <v>26</v>
      </c>
      <c r="E4662">
        <v>30</v>
      </c>
      <c r="F4662">
        <v>64.585899999999995</v>
      </c>
      <c r="G4662">
        <v>0</v>
      </c>
      <c r="H4662">
        <v>0</v>
      </c>
      <c r="I4662" t="s">
        <v>34</v>
      </c>
      <c r="J4662" t="s">
        <v>28</v>
      </c>
      <c r="K4662" t="s">
        <v>28</v>
      </c>
      <c r="L4662" t="s">
        <v>28</v>
      </c>
      <c r="M4662" t="s">
        <v>28</v>
      </c>
      <c r="N4662">
        <v>0</v>
      </c>
      <c r="O4662">
        <v>0</v>
      </c>
      <c r="P4662">
        <v>0</v>
      </c>
      <c r="Q4662">
        <v>0</v>
      </c>
      <c r="R4662">
        <v>0</v>
      </c>
      <c r="T4662">
        <v>0</v>
      </c>
      <c r="V4662">
        <v>60</v>
      </c>
      <c r="W4662">
        <v>148</v>
      </c>
    </row>
    <row r="4663" spans="1:23" x14ac:dyDescent="0.25">
      <c r="A4663" t="s">
        <v>569</v>
      </c>
      <c r="C4663" t="s">
        <v>26</v>
      </c>
      <c r="E4663">
        <v>28</v>
      </c>
      <c r="F4663">
        <v>64.585899999999995</v>
      </c>
      <c r="G4663">
        <v>0</v>
      </c>
      <c r="H4663">
        <v>0</v>
      </c>
      <c r="I4663" t="s">
        <v>34</v>
      </c>
      <c r="J4663" t="s">
        <v>28</v>
      </c>
      <c r="K4663" t="s">
        <v>28</v>
      </c>
      <c r="L4663" t="s">
        <v>28</v>
      </c>
      <c r="M4663" t="s">
        <v>28</v>
      </c>
      <c r="N4663">
        <v>0</v>
      </c>
      <c r="O4663">
        <v>0</v>
      </c>
      <c r="P4663">
        <v>0</v>
      </c>
      <c r="Q4663">
        <v>0</v>
      </c>
      <c r="R4663">
        <v>0</v>
      </c>
      <c r="T4663">
        <v>0</v>
      </c>
      <c r="V4663">
        <v>60</v>
      </c>
      <c r="W4663">
        <v>186</v>
      </c>
    </row>
    <row r="4664" spans="1:23" x14ac:dyDescent="0.25">
      <c r="A4664" t="s">
        <v>569</v>
      </c>
      <c r="C4664" t="s">
        <v>26</v>
      </c>
      <c r="E4664">
        <v>30</v>
      </c>
      <c r="F4664">
        <v>64.585899999999995</v>
      </c>
      <c r="G4664">
        <v>0</v>
      </c>
      <c r="H4664">
        <v>0</v>
      </c>
      <c r="I4664" t="s">
        <v>34</v>
      </c>
      <c r="J4664" t="s">
        <v>28</v>
      </c>
      <c r="K4664" t="s">
        <v>28</v>
      </c>
      <c r="L4664" t="s">
        <v>28</v>
      </c>
      <c r="M4664" t="s">
        <v>28</v>
      </c>
      <c r="N4664">
        <v>0</v>
      </c>
      <c r="O4664">
        <v>0</v>
      </c>
      <c r="P4664">
        <v>0</v>
      </c>
      <c r="Q4664">
        <v>0</v>
      </c>
      <c r="R4664">
        <v>0</v>
      </c>
      <c r="T4664">
        <v>0</v>
      </c>
      <c r="V4664">
        <v>60</v>
      </c>
      <c r="W4664">
        <v>189</v>
      </c>
    </row>
    <row r="4665" spans="1:23" x14ac:dyDescent="0.25">
      <c r="A4665" t="s">
        <v>569</v>
      </c>
      <c r="C4665" t="s">
        <v>26</v>
      </c>
      <c r="E4665">
        <v>29</v>
      </c>
      <c r="F4665">
        <v>64.585899999999995</v>
      </c>
      <c r="G4665">
        <v>0</v>
      </c>
      <c r="H4665">
        <v>0</v>
      </c>
      <c r="I4665" t="s">
        <v>34</v>
      </c>
      <c r="J4665" t="s">
        <v>28</v>
      </c>
      <c r="K4665" t="s">
        <v>28</v>
      </c>
      <c r="L4665" t="s">
        <v>28</v>
      </c>
      <c r="M4665" t="s">
        <v>28</v>
      </c>
      <c r="N4665">
        <v>0</v>
      </c>
      <c r="O4665">
        <v>0</v>
      </c>
      <c r="P4665">
        <v>0</v>
      </c>
      <c r="Q4665">
        <v>0</v>
      </c>
      <c r="R4665">
        <v>0</v>
      </c>
      <c r="T4665">
        <v>0</v>
      </c>
      <c r="V4665">
        <v>59</v>
      </c>
      <c r="W4665">
        <v>149</v>
      </c>
    </row>
    <row r="4666" spans="1:23" x14ac:dyDescent="0.25">
      <c r="A4666" t="s">
        <v>569</v>
      </c>
      <c r="C4666" t="s">
        <v>26</v>
      </c>
      <c r="E4666">
        <v>27</v>
      </c>
      <c r="F4666">
        <v>64.585899999999995</v>
      </c>
      <c r="G4666">
        <v>0</v>
      </c>
      <c r="H4666">
        <v>0</v>
      </c>
      <c r="I4666" t="s">
        <v>34</v>
      </c>
      <c r="J4666" t="s">
        <v>28</v>
      </c>
      <c r="K4666" t="s">
        <v>28</v>
      </c>
      <c r="L4666" t="s">
        <v>28</v>
      </c>
      <c r="M4666" t="s">
        <v>28</v>
      </c>
      <c r="N4666">
        <v>0</v>
      </c>
      <c r="O4666">
        <v>0</v>
      </c>
      <c r="P4666">
        <v>0</v>
      </c>
      <c r="Q4666">
        <v>0</v>
      </c>
      <c r="R4666">
        <v>0</v>
      </c>
      <c r="T4666">
        <v>0</v>
      </c>
      <c r="V4666">
        <v>59</v>
      </c>
      <c r="W4666">
        <v>188</v>
      </c>
    </row>
    <row r="4667" spans="1:23" x14ac:dyDescent="0.25">
      <c r="A4667" t="s">
        <v>569</v>
      </c>
      <c r="C4667" t="s">
        <v>26</v>
      </c>
      <c r="E4667">
        <v>30</v>
      </c>
      <c r="F4667">
        <v>64.585899999999995</v>
      </c>
      <c r="G4667">
        <v>0</v>
      </c>
      <c r="H4667">
        <v>0</v>
      </c>
      <c r="I4667" t="s">
        <v>34</v>
      </c>
      <c r="J4667" t="s">
        <v>28</v>
      </c>
      <c r="K4667" t="s">
        <v>28</v>
      </c>
      <c r="L4667" t="s">
        <v>28</v>
      </c>
      <c r="M4667" t="s">
        <v>28</v>
      </c>
      <c r="N4667">
        <v>0</v>
      </c>
      <c r="O4667">
        <v>0</v>
      </c>
      <c r="P4667">
        <v>0</v>
      </c>
      <c r="Q4667">
        <v>0</v>
      </c>
      <c r="R4667">
        <v>0</v>
      </c>
      <c r="T4667">
        <v>0</v>
      </c>
      <c r="V4667">
        <v>59</v>
      </c>
      <c r="W4667">
        <v>185</v>
      </c>
    </row>
    <row r="4668" spans="1:23" x14ac:dyDescent="0.25">
      <c r="A4668" t="s">
        <v>569</v>
      </c>
      <c r="C4668" t="s">
        <v>26</v>
      </c>
      <c r="E4668">
        <v>30</v>
      </c>
      <c r="F4668">
        <v>64.585899999999995</v>
      </c>
      <c r="G4668">
        <v>0</v>
      </c>
      <c r="H4668">
        <v>0</v>
      </c>
      <c r="I4668" t="s">
        <v>34</v>
      </c>
      <c r="J4668" t="s">
        <v>28</v>
      </c>
      <c r="K4668" t="s">
        <v>28</v>
      </c>
      <c r="L4668" t="s">
        <v>28</v>
      </c>
      <c r="M4668" t="s">
        <v>28</v>
      </c>
      <c r="N4668">
        <v>0</v>
      </c>
      <c r="O4668">
        <v>0</v>
      </c>
      <c r="P4668">
        <v>0</v>
      </c>
      <c r="Q4668">
        <v>0</v>
      </c>
      <c r="R4668">
        <v>0</v>
      </c>
      <c r="T4668">
        <v>0</v>
      </c>
      <c r="V4668">
        <v>59</v>
      </c>
      <c r="W4668">
        <v>179</v>
      </c>
    </row>
    <row r="4669" spans="1:23" x14ac:dyDescent="0.25">
      <c r="A4669" t="s">
        <v>569</v>
      </c>
      <c r="C4669" t="s">
        <v>26</v>
      </c>
      <c r="E4669">
        <v>27</v>
      </c>
      <c r="F4669">
        <v>64.585899999999995</v>
      </c>
      <c r="G4669">
        <v>0</v>
      </c>
      <c r="H4669">
        <v>0</v>
      </c>
      <c r="I4669" t="s">
        <v>34</v>
      </c>
      <c r="J4669" t="s">
        <v>28</v>
      </c>
      <c r="K4669" t="s">
        <v>28</v>
      </c>
      <c r="L4669" t="s">
        <v>28</v>
      </c>
      <c r="M4669" t="s">
        <v>28</v>
      </c>
      <c r="N4669">
        <v>0</v>
      </c>
      <c r="O4669">
        <v>0</v>
      </c>
      <c r="P4669">
        <v>0</v>
      </c>
      <c r="Q4669">
        <v>0</v>
      </c>
      <c r="R4669">
        <v>0</v>
      </c>
      <c r="T4669">
        <v>0</v>
      </c>
      <c r="V4669">
        <v>59</v>
      </c>
      <c r="W4669">
        <v>182</v>
      </c>
    </row>
    <row r="4670" spans="1:23" x14ac:dyDescent="0.25">
      <c r="A4670" t="s">
        <v>569</v>
      </c>
      <c r="C4670" t="s">
        <v>26</v>
      </c>
      <c r="E4670">
        <v>29</v>
      </c>
      <c r="F4670">
        <v>64.585899999999995</v>
      </c>
      <c r="G4670">
        <v>0</v>
      </c>
      <c r="H4670">
        <v>0</v>
      </c>
      <c r="I4670" t="s">
        <v>34</v>
      </c>
      <c r="J4670" t="s">
        <v>28</v>
      </c>
      <c r="K4670" t="s">
        <v>28</v>
      </c>
      <c r="L4670" t="s">
        <v>28</v>
      </c>
      <c r="M4670" t="s">
        <v>28</v>
      </c>
      <c r="N4670">
        <v>0</v>
      </c>
      <c r="O4670">
        <v>0</v>
      </c>
      <c r="P4670">
        <v>0</v>
      </c>
      <c r="Q4670">
        <v>0</v>
      </c>
      <c r="R4670">
        <v>0</v>
      </c>
      <c r="T4670">
        <v>0</v>
      </c>
      <c r="V4670">
        <v>59</v>
      </c>
      <c r="W4670">
        <v>186</v>
      </c>
    </row>
    <row r="4671" spans="1:23" x14ac:dyDescent="0.25">
      <c r="A4671" t="s">
        <v>737</v>
      </c>
      <c r="C4671" t="s">
        <v>26</v>
      </c>
      <c r="E4671">
        <v>29</v>
      </c>
      <c r="F4671">
        <v>66.836410000000001</v>
      </c>
      <c r="G4671">
        <v>0</v>
      </c>
      <c r="H4671">
        <v>0</v>
      </c>
      <c r="I4671" t="s">
        <v>34</v>
      </c>
      <c r="J4671" t="s">
        <v>41</v>
      </c>
      <c r="K4671" t="s">
        <v>28</v>
      </c>
      <c r="L4671" t="s">
        <v>28</v>
      </c>
      <c r="M4671" t="s">
        <v>28</v>
      </c>
      <c r="N4671">
        <v>0</v>
      </c>
      <c r="O4671">
        <v>0.5</v>
      </c>
      <c r="P4671">
        <v>0</v>
      </c>
      <c r="Q4671">
        <v>0</v>
      </c>
      <c r="R4671">
        <v>0</v>
      </c>
      <c r="S4671">
        <v>33</v>
      </c>
      <c r="T4671">
        <v>0.5</v>
      </c>
      <c r="W4671">
        <v>132</v>
      </c>
    </row>
    <row r="4672" spans="1:23" x14ac:dyDescent="0.25">
      <c r="A4672" t="s">
        <v>737</v>
      </c>
      <c r="C4672" t="s">
        <v>26</v>
      </c>
      <c r="E4672">
        <v>30</v>
      </c>
      <c r="F4672">
        <v>66.836410000000001</v>
      </c>
      <c r="G4672">
        <v>0</v>
      </c>
      <c r="H4672">
        <v>0</v>
      </c>
      <c r="I4672" t="s">
        <v>34</v>
      </c>
      <c r="J4672" t="s">
        <v>28</v>
      </c>
      <c r="K4672" t="s">
        <v>28</v>
      </c>
      <c r="L4672" t="s">
        <v>28</v>
      </c>
      <c r="M4672" t="s">
        <v>28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33</v>
      </c>
      <c r="T4672">
        <v>0</v>
      </c>
      <c r="V4672">
        <v>66</v>
      </c>
      <c r="W4672">
        <v>134</v>
      </c>
    </row>
    <row r="4673" spans="1:23" x14ac:dyDescent="0.25">
      <c r="A4673" t="s">
        <v>737</v>
      </c>
      <c r="C4673" t="s">
        <v>26</v>
      </c>
      <c r="E4673">
        <v>30</v>
      </c>
      <c r="F4673">
        <v>66.836410000000001</v>
      </c>
      <c r="G4673">
        <v>0</v>
      </c>
      <c r="H4673">
        <v>0</v>
      </c>
      <c r="I4673" t="s">
        <v>34</v>
      </c>
      <c r="J4673" t="s">
        <v>41</v>
      </c>
      <c r="K4673" t="s">
        <v>132</v>
      </c>
      <c r="L4673" t="s">
        <v>28</v>
      </c>
      <c r="M4673" t="s">
        <v>28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33</v>
      </c>
      <c r="T4673">
        <v>0</v>
      </c>
      <c r="V4673">
        <v>66</v>
      </c>
      <c r="W4673">
        <v>135</v>
      </c>
    </row>
    <row r="4674" spans="1:23" x14ac:dyDescent="0.25">
      <c r="A4674" t="s">
        <v>737</v>
      </c>
      <c r="C4674" t="s">
        <v>26</v>
      </c>
      <c r="E4674">
        <v>30</v>
      </c>
      <c r="F4674">
        <v>66.836410000000001</v>
      </c>
      <c r="G4674">
        <v>0</v>
      </c>
      <c r="H4674">
        <v>0</v>
      </c>
      <c r="I4674" t="s">
        <v>34</v>
      </c>
      <c r="J4674" t="s">
        <v>28</v>
      </c>
      <c r="K4674" t="s">
        <v>28</v>
      </c>
      <c r="L4674" t="s">
        <v>28</v>
      </c>
      <c r="M4674" t="s">
        <v>28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33</v>
      </c>
      <c r="T4674">
        <v>0</v>
      </c>
      <c r="V4674">
        <v>66</v>
      </c>
      <c r="W4674">
        <v>137</v>
      </c>
    </row>
    <row r="4675" spans="1:23" x14ac:dyDescent="0.25">
      <c r="A4675" t="s">
        <v>737</v>
      </c>
      <c r="C4675" t="s">
        <v>26</v>
      </c>
      <c r="E4675">
        <v>30</v>
      </c>
      <c r="F4675">
        <v>66.836410000000001</v>
      </c>
      <c r="G4675">
        <v>0</v>
      </c>
      <c r="H4675">
        <v>0</v>
      </c>
      <c r="I4675" t="s">
        <v>34</v>
      </c>
      <c r="J4675" t="s">
        <v>41</v>
      </c>
      <c r="K4675" t="s">
        <v>38</v>
      </c>
      <c r="L4675" t="s">
        <v>132</v>
      </c>
      <c r="M4675" t="s">
        <v>28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33</v>
      </c>
      <c r="T4675">
        <v>0</v>
      </c>
      <c r="V4675">
        <v>66</v>
      </c>
      <c r="W4675">
        <v>138</v>
      </c>
    </row>
    <row r="4676" spans="1:23" x14ac:dyDescent="0.25">
      <c r="A4676" t="s">
        <v>737</v>
      </c>
      <c r="C4676" t="s">
        <v>26</v>
      </c>
      <c r="E4676">
        <v>30</v>
      </c>
      <c r="F4676">
        <v>66.836410000000001</v>
      </c>
      <c r="G4676">
        <v>0</v>
      </c>
      <c r="H4676">
        <v>0</v>
      </c>
      <c r="I4676" t="s">
        <v>34</v>
      </c>
      <c r="J4676" t="s">
        <v>41</v>
      </c>
      <c r="K4676" t="s">
        <v>38</v>
      </c>
      <c r="L4676" t="s">
        <v>85</v>
      </c>
      <c r="M4676" t="s">
        <v>28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33</v>
      </c>
      <c r="T4676">
        <v>0</v>
      </c>
      <c r="V4676">
        <v>65</v>
      </c>
      <c r="W4676">
        <v>135</v>
      </c>
    </row>
    <row r="4677" spans="1:23" x14ac:dyDescent="0.25">
      <c r="A4677" t="s">
        <v>737</v>
      </c>
      <c r="C4677" t="s">
        <v>26</v>
      </c>
      <c r="E4677">
        <v>30</v>
      </c>
      <c r="F4677">
        <v>66.836410000000001</v>
      </c>
      <c r="G4677">
        <v>0</v>
      </c>
      <c r="H4677">
        <v>0</v>
      </c>
      <c r="I4677" t="s">
        <v>34</v>
      </c>
      <c r="J4677" t="s">
        <v>41</v>
      </c>
      <c r="K4677" t="s">
        <v>28</v>
      </c>
      <c r="L4677" t="s">
        <v>28</v>
      </c>
      <c r="M4677" t="s">
        <v>28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33</v>
      </c>
      <c r="T4677">
        <v>0</v>
      </c>
      <c r="V4677">
        <v>66</v>
      </c>
      <c r="W4677">
        <v>140</v>
      </c>
    </row>
    <row r="4678" spans="1:23" x14ac:dyDescent="0.25">
      <c r="A4678" t="s">
        <v>218</v>
      </c>
      <c r="C4678" t="s">
        <v>26</v>
      </c>
      <c r="E4678">
        <v>29</v>
      </c>
      <c r="F4678">
        <v>65.193700000000007</v>
      </c>
      <c r="G4678">
        <v>0</v>
      </c>
      <c r="H4678">
        <v>0</v>
      </c>
      <c r="I4678" t="s">
        <v>34</v>
      </c>
      <c r="J4678" t="s">
        <v>41</v>
      </c>
      <c r="K4678" t="s">
        <v>28</v>
      </c>
      <c r="L4678" t="s">
        <v>28</v>
      </c>
      <c r="M4678" t="s">
        <v>28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33</v>
      </c>
      <c r="T4678">
        <v>0</v>
      </c>
      <c r="V4678">
        <v>63</v>
      </c>
      <c r="W4678">
        <v>144</v>
      </c>
    </row>
    <row r="4679" spans="1:23" x14ac:dyDescent="0.25">
      <c r="A4679" t="s">
        <v>218</v>
      </c>
      <c r="C4679" t="s">
        <v>26</v>
      </c>
      <c r="E4679">
        <v>30</v>
      </c>
      <c r="F4679">
        <v>65.193700000000007</v>
      </c>
      <c r="G4679">
        <v>0</v>
      </c>
      <c r="H4679">
        <v>0</v>
      </c>
      <c r="I4679" t="s">
        <v>34</v>
      </c>
      <c r="J4679" t="s">
        <v>35</v>
      </c>
      <c r="K4679" t="s">
        <v>38</v>
      </c>
      <c r="L4679" t="s">
        <v>28</v>
      </c>
      <c r="M4679" t="s">
        <v>28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33</v>
      </c>
      <c r="T4679">
        <v>0</v>
      </c>
      <c r="V4679">
        <v>63</v>
      </c>
      <c r="W4679">
        <v>140</v>
      </c>
    </row>
    <row r="4680" spans="1:23" x14ac:dyDescent="0.25">
      <c r="A4680" t="s">
        <v>218</v>
      </c>
      <c r="C4680" t="s">
        <v>26</v>
      </c>
      <c r="E4680">
        <v>30</v>
      </c>
      <c r="F4680">
        <v>65.193700000000007</v>
      </c>
      <c r="G4680">
        <v>0</v>
      </c>
      <c r="H4680">
        <v>0</v>
      </c>
      <c r="I4680" t="s">
        <v>34</v>
      </c>
      <c r="J4680" t="s">
        <v>28</v>
      </c>
      <c r="K4680" t="s">
        <v>28</v>
      </c>
      <c r="L4680" t="s">
        <v>28</v>
      </c>
      <c r="M4680" t="s">
        <v>28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33</v>
      </c>
      <c r="T4680">
        <v>0</v>
      </c>
      <c r="V4680">
        <v>62</v>
      </c>
      <c r="W4680">
        <v>138</v>
      </c>
    </row>
    <row r="4681" spans="1:23" x14ac:dyDescent="0.25">
      <c r="A4681" t="s">
        <v>218</v>
      </c>
      <c r="C4681" t="s">
        <v>26</v>
      </c>
      <c r="E4681">
        <v>30</v>
      </c>
      <c r="F4681">
        <v>65.193700000000007</v>
      </c>
      <c r="G4681">
        <v>0</v>
      </c>
      <c r="H4681">
        <v>0</v>
      </c>
      <c r="I4681" t="s">
        <v>34</v>
      </c>
      <c r="J4681" t="s">
        <v>41</v>
      </c>
      <c r="K4681" t="s">
        <v>28</v>
      </c>
      <c r="L4681" t="s">
        <v>28</v>
      </c>
      <c r="M4681" t="s">
        <v>28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33</v>
      </c>
      <c r="T4681">
        <v>0</v>
      </c>
      <c r="V4681">
        <v>62</v>
      </c>
      <c r="W4681">
        <v>143</v>
      </c>
    </row>
    <row r="4682" spans="1:23" x14ac:dyDescent="0.25">
      <c r="A4682" t="s">
        <v>218</v>
      </c>
      <c r="C4682" t="s">
        <v>26</v>
      </c>
      <c r="E4682">
        <v>30</v>
      </c>
      <c r="F4682">
        <v>65.193700000000007</v>
      </c>
      <c r="G4682">
        <v>0</v>
      </c>
      <c r="H4682">
        <v>0</v>
      </c>
      <c r="I4682" t="s">
        <v>34</v>
      </c>
      <c r="J4682" t="s">
        <v>28</v>
      </c>
      <c r="K4682" t="s">
        <v>28</v>
      </c>
      <c r="L4682" t="s">
        <v>28</v>
      </c>
      <c r="M4682" t="s">
        <v>28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33</v>
      </c>
      <c r="T4682">
        <v>0</v>
      </c>
      <c r="V4682">
        <v>62</v>
      </c>
      <c r="W4682">
        <v>141</v>
      </c>
    </row>
    <row r="4683" spans="1:23" x14ac:dyDescent="0.25">
      <c r="A4683" t="s">
        <v>218</v>
      </c>
      <c r="C4683" t="s">
        <v>26</v>
      </c>
      <c r="E4683">
        <v>30</v>
      </c>
      <c r="F4683">
        <v>65.193700000000007</v>
      </c>
      <c r="G4683">
        <v>0</v>
      </c>
      <c r="H4683">
        <v>0</v>
      </c>
      <c r="I4683" t="s">
        <v>34</v>
      </c>
      <c r="J4683" t="s">
        <v>28</v>
      </c>
      <c r="K4683" t="s">
        <v>28</v>
      </c>
      <c r="L4683" t="s">
        <v>28</v>
      </c>
      <c r="M4683" t="s">
        <v>28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33</v>
      </c>
      <c r="T4683">
        <v>0</v>
      </c>
      <c r="V4683">
        <v>62</v>
      </c>
      <c r="W4683">
        <v>143</v>
      </c>
    </row>
    <row r="4684" spans="1:23" x14ac:dyDescent="0.25">
      <c r="A4684" t="s">
        <v>218</v>
      </c>
      <c r="C4684" t="s">
        <v>26</v>
      </c>
      <c r="E4684">
        <v>30</v>
      </c>
      <c r="F4684">
        <v>65.193700000000007</v>
      </c>
      <c r="G4684">
        <v>0</v>
      </c>
      <c r="H4684">
        <v>0</v>
      </c>
      <c r="I4684" t="s">
        <v>34</v>
      </c>
      <c r="J4684" t="s">
        <v>41</v>
      </c>
      <c r="K4684" t="s">
        <v>405</v>
      </c>
      <c r="L4684" t="s">
        <v>28</v>
      </c>
      <c r="M4684" t="s">
        <v>28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33</v>
      </c>
      <c r="T4684">
        <v>0</v>
      </c>
      <c r="V4684">
        <v>62</v>
      </c>
      <c r="W4684">
        <v>139</v>
      </c>
    </row>
    <row r="4685" spans="1:23" x14ac:dyDescent="0.25">
      <c r="A4685" t="s">
        <v>218</v>
      </c>
      <c r="C4685" t="s">
        <v>26</v>
      </c>
      <c r="E4685">
        <v>30</v>
      </c>
      <c r="F4685">
        <v>65.193700000000007</v>
      </c>
      <c r="G4685">
        <v>0</v>
      </c>
      <c r="H4685">
        <v>0</v>
      </c>
      <c r="I4685" t="s">
        <v>34</v>
      </c>
      <c r="J4685" t="s">
        <v>35</v>
      </c>
      <c r="K4685" t="s">
        <v>38</v>
      </c>
      <c r="L4685" t="s">
        <v>28</v>
      </c>
      <c r="M4685" t="s">
        <v>28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33</v>
      </c>
      <c r="T4685">
        <v>0</v>
      </c>
      <c r="V4685">
        <v>62</v>
      </c>
      <c r="W4685">
        <v>147</v>
      </c>
    </row>
    <row r="4686" spans="1:23" x14ac:dyDescent="0.25">
      <c r="A4686" t="s">
        <v>218</v>
      </c>
      <c r="C4686" t="s">
        <v>26</v>
      </c>
      <c r="E4686">
        <v>30</v>
      </c>
      <c r="F4686">
        <v>65.193700000000007</v>
      </c>
      <c r="G4686">
        <v>0</v>
      </c>
      <c r="H4686">
        <v>0</v>
      </c>
      <c r="I4686" t="s">
        <v>34</v>
      </c>
      <c r="J4686" t="s">
        <v>35</v>
      </c>
      <c r="K4686" t="s">
        <v>28</v>
      </c>
      <c r="L4686" t="s">
        <v>28</v>
      </c>
      <c r="M4686" t="s">
        <v>28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33</v>
      </c>
      <c r="T4686">
        <v>0</v>
      </c>
      <c r="V4686">
        <v>62</v>
      </c>
      <c r="W4686">
        <v>144</v>
      </c>
    </row>
    <row r="4687" spans="1:23" x14ac:dyDescent="0.25">
      <c r="A4687" t="s">
        <v>218</v>
      </c>
      <c r="C4687" t="s">
        <v>26</v>
      </c>
      <c r="E4687">
        <v>29</v>
      </c>
      <c r="F4687">
        <v>65.193700000000007</v>
      </c>
      <c r="G4687">
        <v>0</v>
      </c>
      <c r="H4687">
        <v>0</v>
      </c>
      <c r="I4687" t="s">
        <v>34</v>
      </c>
      <c r="J4687" t="s">
        <v>35</v>
      </c>
      <c r="K4687" t="s">
        <v>38</v>
      </c>
      <c r="L4687" t="s">
        <v>28</v>
      </c>
      <c r="M4687" t="s">
        <v>28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33</v>
      </c>
      <c r="T4687">
        <v>0</v>
      </c>
    </row>
    <row r="4688" spans="1:23" x14ac:dyDescent="0.25">
      <c r="A4688" t="s">
        <v>897</v>
      </c>
      <c r="C4688" t="s">
        <v>30</v>
      </c>
      <c r="E4688">
        <v>21</v>
      </c>
      <c r="F4688">
        <v>81.716629999999995</v>
      </c>
      <c r="G4688">
        <v>0.5</v>
      </c>
      <c r="H4688">
        <v>0.5</v>
      </c>
      <c r="I4688" t="s">
        <v>619</v>
      </c>
      <c r="J4688" t="s">
        <v>35</v>
      </c>
      <c r="K4688" t="s">
        <v>28</v>
      </c>
      <c r="L4688" t="s">
        <v>28</v>
      </c>
      <c r="M4688" t="s">
        <v>28</v>
      </c>
      <c r="N4688">
        <v>0.5</v>
      </c>
      <c r="O4688">
        <v>0.5</v>
      </c>
      <c r="P4688">
        <v>1</v>
      </c>
      <c r="Q4688">
        <v>0.5</v>
      </c>
      <c r="R4688">
        <v>0</v>
      </c>
      <c r="S4688">
        <v>34</v>
      </c>
      <c r="T4688">
        <v>3</v>
      </c>
      <c r="V4688">
        <v>67</v>
      </c>
      <c r="W4688">
        <v>152</v>
      </c>
    </row>
    <row r="4689" spans="1:23" x14ac:dyDescent="0.25">
      <c r="A4689" t="s">
        <v>753</v>
      </c>
      <c r="C4689" t="s">
        <v>26</v>
      </c>
      <c r="E4689">
        <v>30</v>
      </c>
      <c r="F4689">
        <v>78.280630000000002</v>
      </c>
      <c r="G4689">
        <v>0</v>
      </c>
      <c r="H4689">
        <v>0</v>
      </c>
      <c r="I4689" t="s">
        <v>34</v>
      </c>
      <c r="J4689" t="s">
        <v>28</v>
      </c>
      <c r="K4689" t="s">
        <v>28</v>
      </c>
      <c r="L4689" t="s">
        <v>28</v>
      </c>
      <c r="M4689" t="s">
        <v>28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34</v>
      </c>
      <c r="T4689">
        <v>0</v>
      </c>
      <c r="V4689">
        <v>59</v>
      </c>
      <c r="W4689">
        <v>96</v>
      </c>
    </row>
    <row r="4690" spans="1:23" x14ac:dyDescent="0.25">
      <c r="A4690" t="s">
        <v>753</v>
      </c>
      <c r="C4690" t="s">
        <v>26</v>
      </c>
      <c r="E4690">
        <v>29</v>
      </c>
      <c r="F4690">
        <v>78.280630000000002</v>
      </c>
      <c r="G4690">
        <v>0</v>
      </c>
      <c r="H4690">
        <v>0</v>
      </c>
      <c r="I4690" t="s">
        <v>34</v>
      </c>
      <c r="J4690" t="s">
        <v>28</v>
      </c>
      <c r="K4690" t="s">
        <v>28</v>
      </c>
      <c r="L4690" t="s">
        <v>28</v>
      </c>
      <c r="M4690" t="s">
        <v>28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34</v>
      </c>
      <c r="T4690">
        <v>0</v>
      </c>
      <c r="V4690">
        <v>57</v>
      </c>
      <c r="W4690">
        <v>119</v>
      </c>
    </row>
    <row r="4691" spans="1:23" x14ac:dyDescent="0.25">
      <c r="A4691" t="s">
        <v>753</v>
      </c>
      <c r="C4691" t="s">
        <v>26</v>
      </c>
      <c r="E4691">
        <v>28</v>
      </c>
      <c r="F4691">
        <v>78.280630000000002</v>
      </c>
      <c r="G4691">
        <v>0</v>
      </c>
      <c r="H4691">
        <v>0</v>
      </c>
      <c r="I4691" t="s">
        <v>34</v>
      </c>
      <c r="J4691" t="s">
        <v>28</v>
      </c>
      <c r="K4691" t="s">
        <v>28</v>
      </c>
      <c r="L4691" t="s">
        <v>28</v>
      </c>
      <c r="M4691" t="s">
        <v>28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34</v>
      </c>
      <c r="T4691">
        <v>0</v>
      </c>
      <c r="V4691">
        <v>58</v>
      </c>
      <c r="W4691">
        <v>121</v>
      </c>
    </row>
    <row r="4692" spans="1:23" x14ac:dyDescent="0.25">
      <c r="A4692" t="s">
        <v>753</v>
      </c>
      <c r="C4692" t="s">
        <v>26</v>
      </c>
      <c r="E4692">
        <v>30</v>
      </c>
      <c r="F4692">
        <v>78.280630000000002</v>
      </c>
      <c r="G4692">
        <v>0</v>
      </c>
      <c r="H4692">
        <v>0</v>
      </c>
      <c r="I4692" t="s">
        <v>34</v>
      </c>
      <c r="J4692" t="s">
        <v>28</v>
      </c>
      <c r="K4692" t="s">
        <v>28</v>
      </c>
      <c r="L4692" t="s">
        <v>28</v>
      </c>
      <c r="M4692" t="s">
        <v>28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34</v>
      </c>
      <c r="T4692">
        <v>0</v>
      </c>
      <c r="V4692">
        <v>57</v>
      </c>
      <c r="W4692">
        <v>123</v>
      </c>
    </row>
    <row r="4693" spans="1:23" x14ac:dyDescent="0.25">
      <c r="A4693" t="s">
        <v>753</v>
      </c>
      <c r="C4693" t="s">
        <v>26</v>
      </c>
      <c r="E4693">
        <v>28</v>
      </c>
      <c r="F4693">
        <v>78.280630000000002</v>
      </c>
      <c r="G4693">
        <v>0</v>
      </c>
      <c r="H4693">
        <v>0</v>
      </c>
      <c r="I4693" t="s">
        <v>34</v>
      </c>
      <c r="J4693" t="s">
        <v>35</v>
      </c>
      <c r="K4693" t="s">
        <v>28</v>
      </c>
      <c r="L4693" t="s">
        <v>28</v>
      </c>
      <c r="M4693" t="s">
        <v>28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34</v>
      </c>
      <c r="T4693">
        <v>0</v>
      </c>
      <c r="V4693">
        <v>57</v>
      </c>
      <c r="W4693">
        <v>123</v>
      </c>
    </row>
    <row r="4694" spans="1:23" x14ac:dyDescent="0.25">
      <c r="A4694" t="s">
        <v>753</v>
      </c>
      <c r="C4694" t="s">
        <v>26</v>
      </c>
      <c r="E4694">
        <v>27</v>
      </c>
      <c r="F4694">
        <v>78.280630000000002</v>
      </c>
      <c r="G4694">
        <v>0</v>
      </c>
      <c r="H4694">
        <v>0</v>
      </c>
      <c r="I4694" t="s">
        <v>34</v>
      </c>
      <c r="J4694" t="s">
        <v>28</v>
      </c>
      <c r="K4694" t="s">
        <v>28</v>
      </c>
      <c r="L4694" t="s">
        <v>28</v>
      </c>
      <c r="M4694" t="s">
        <v>28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34</v>
      </c>
      <c r="T4694">
        <v>0</v>
      </c>
      <c r="V4694">
        <v>57</v>
      </c>
      <c r="W4694">
        <v>119</v>
      </c>
    </row>
    <row r="4695" spans="1:23" x14ac:dyDescent="0.25">
      <c r="A4695" t="s">
        <v>753</v>
      </c>
      <c r="C4695" t="s">
        <v>26</v>
      </c>
      <c r="E4695">
        <v>27</v>
      </c>
      <c r="F4695">
        <v>78.280630000000002</v>
      </c>
      <c r="G4695">
        <v>0.5</v>
      </c>
      <c r="H4695">
        <v>0</v>
      </c>
      <c r="I4695" t="s">
        <v>52</v>
      </c>
      <c r="J4695" t="s">
        <v>35</v>
      </c>
      <c r="K4695" t="s">
        <v>28</v>
      </c>
      <c r="L4695" t="s">
        <v>28</v>
      </c>
      <c r="M4695" t="s">
        <v>28</v>
      </c>
      <c r="N4695">
        <v>0</v>
      </c>
      <c r="O4695">
        <v>0</v>
      </c>
      <c r="P4695">
        <v>0.5</v>
      </c>
      <c r="Q4695">
        <v>0</v>
      </c>
      <c r="R4695">
        <v>0</v>
      </c>
      <c r="S4695">
        <v>34</v>
      </c>
      <c r="T4695">
        <v>0.5</v>
      </c>
    </row>
    <row r="4696" spans="1:23" x14ac:dyDescent="0.25">
      <c r="A4696" t="s">
        <v>753</v>
      </c>
      <c r="C4696" t="s">
        <v>26</v>
      </c>
      <c r="E4696">
        <v>25</v>
      </c>
      <c r="F4696">
        <v>78.280630000000002</v>
      </c>
      <c r="G4696">
        <v>0.5</v>
      </c>
      <c r="H4696">
        <v>0.5</v>
      </c>
      <c r="I4696" t="s">
        <v>27</v>
      </c>
      <c r="J4696" t="s">
        <v>35</v>
      </c>
      <c r="K4696" t="s">
        <v>28</v>
      </c>
      <c r="L4696" t="s">
        <v>28</v>
      </c>
      <c r="M4696" t="s">
        <v>28</v>
      </c>
      <c r="N4696">
        <v>0</v>
      </c>
      <c r="O4696">
        <v>0.5</v>
      </c>
      <c r="P4696">
        <v>0.5</v>
      </c>
      <c r="Q4696">
        <v>0.5</v>
      </c>
      <c r="R4696">
        <v>0</v>
      </c>
      <c r="S4696">
        <v>34</v>
      </c>
      <c r="T4696">
        <v>2</v>
      </c>
      <c r="V4696">
        <v>57</v>
      </c>
      <c r="W4696">
        <v>121</v>
      </c>
    </row>
    <row r="4697" spans="1:23" x14ac:dyDescent="0.25">
      <c r="A4697" t="s">
        <v>753</v>
      </c>
      <c r="C4697" t="s">
        <v>26</v>
      </c>
      <c r="E4697">
        <v>29</v>
      </c>
      <c r="F4697">
        <v>78.280630000000002</v>
      </c>
      <c r="G4697">
        <v>0.5</v>
      </c>
      <c r="H4697">
        <v>0.5</v>
      </c>
      <c r="I4697" t="s">
        <v>27</v>
      </c>
      <c r="J4697" t="s">
        <v>35</v>
      </c>
      <c r="K4697" t="s">
        <v>28</v>
      </c>
      <c r="L4697" t="s">
        <v>28</v>
      </c>
      <c r="M4697" t="s">
        <v>28</v>
      </c>
      <c r="N4697">
        <v>0.5</v>
      </c>
      <c r="O4697">
        <v>0.5</v>
      </c>
      <c r="P4697">
        <v>0.5</v>
      </c>
      <c r="Q4697">
        <v>0.5</v>
      </c>
      <c r="R4697">
        <v>0</v>
      </c>
      <c r="S4697">
        <v>34</v>
      </c>
      <c r="T4697">
        <v>2.5</v>
      </c>
      <c r="V4697">
        <v>57</v>
      </c>
      <c r="W4697">
        <v>119</v>
      </c>
    </row>
    <row r="4698" spans="1:23" x14ac:dyDescent="0.25">
      <c r="A4698" t="s">
        <v>753</v>
      </c>
      <c r="C4698" t="s">
        <v>26</v>
      </c>
      <c r="F4698">
        <v>78.280630000000002</v>
      </c>
      <c r="G4698">
        <v>1</v>
      </c>
      <c r="H4698">
        <v>1</v>
      </c>
      <c r="I4698" t="s">
        <v>27</v>
      </c>
      <c r="J4698" t="s">
        <v>35</v>
      </c>
      <c r="K4698" t="s">
        <v>28</v>
      </c>
      <c r="L4698" t="s">
        <v>28</v>
      </c>
      <c r="M4698" t="s">
        <v>28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34</v>
      </c>
      <c r="T4698">
        <v>6</v>
      </c>
    </row>
    <row r="4699" spans="1:23" x14ac:dyDescent="0.25">
      <c r="A4699" t="s">
        <v>205</v>
      </c>
      <c r="C4699" t="s">
        <v>30</v>
      </c>
      <c r="E4699">
        <v>30</v>
      </c>
      <c r="F4699">
        <v>73.601650000000006</v>
      </c>
      <c r="G4699">
        <v>0.5</v>
      </c>
      <c r="H4699">
        <v>0</v>
      </c>
      <c r="I4699" t="s">
        <v>52</v>
      </c>
      <c r="J4699" t="s">
        <v>44</v>
      </c>
      <c r="K4699" t="s">
        <v>41</v>
      </c>
      <c r="L4699" t="s">
        <v>28</v>
      </c>
      <c r="M4699" t="s">
        <v>28</v>
      </c>
      <c r="N4699">
        <v>0.5</v>
      </c>
      <c r="O4699">
        <v>0.5</v>
      </c>
      <c r="P4699">
        <v>0.5</v>
      </c>
      <c r="Q4699">
        <v>0.5</v>
      </c>
      <c r="R4699">
        <v>0</v>
      </c>
      <c r="S4699">
        <v>33</v>
      </c>
      <c r="T4699">
        <v>2</v>
      </c>
    </row>
    <row r="4700" spans="1:23" x14ac:dyDescent="0.25">
      <c r="A4700" t="s">
        <v>205</v>
      </c>
      <c r="C4700" t="s">
        <v>30</v>
      </c>
      <c r="E4700">
        <v>29</v>
      </c>
      <c r="F4700">
        <v>73.601650000000006</v>
      </c>
      <c r="G4700">
        <v>0.5</v>
      </c>
      <c r="H4700">
        <v>0.5</v>
      </c>
      <c r="I4700" t="s">
        <v>44</v>
      </c>
      <c r="J4700" t="s">
        <v>41</v>
      </c>
      <c r="K4700" t="s">
        <v>28</v>
      </c>
      <c r="L4700" t="s">
        <v>28</v>
      </c>
      <c r="M4700" t="s">
        <v>28</v>
      </c>
      <c r="N4700">
        <v>0.5</v>
      </c>
      <c r="O4700">
        <v>0.5</v>
      </c>
      <c r="P4700">
        <v>0.5</v>
      </c>
      <c r="Q4700">
        <v>0.5</v>
      </c>
      <c r="R4700">
        <v>0</v>
      </c>
      <c r="S4700">
        <v>33</v>
      </c>
      <c r="T4700">
        <v>2.5</v>
      </c>
      <c r="W4700">
        <v>180</v>
      </c>
    </row>
    <row r="4701" spans="1:23" x14ac:dyDescent="0.25">
      <c r="A4701" t="s">
        <v>205</v>
      </c>
      <c r="C4701" t="s">
        <v>30</v>
      </c>
      <c r="E4701">
        <v>29</v>
      </c>
      <c r="F4701">
        <v>73.601650000000006</v>
      </c>
      <c r="G4701">
        <v>0.5</v>
      </c>
      <c r="H4701">
        <v>0</v>
      </c>
      <c r="I4701" t="s">
        <v>75</v>
      </c>
      <c r="J4701" t="s">
        <v>28</v>
      </c>
      <c r="K4701" t="s">
        <v>28</v>
      </c>
      <c r="L4701" t="s">
        <v>28</v>
      </c>
      <c r="M4701" t="s">
        <v>28</v>
      </c>
      <c r="N4701">
        <v>0</v>
      </c>
      <c r="O4701">
        <v>0.5</v>
      </c>
      <c r="P4701">
        <v>0.5</v>
      </c>
      <c r="Q4701">
        <v>0</v>
      </c>
      <c r="R4701">
        <v>0</v>
      </c>
      <c r="S4701">
        <v>33</v>
      </c>
      <c r="T4701">
        <v>1</v>
      </c>
      <c r="W4701">
        <v>167</v>
      </c>
    </row>
    <row r="4702" spans="1:23" x14ac:dyDescent="0.25">
      <c r="A4702" t="s">
        <v>205</v>
      </c>
      <c r="C4702" t="s">
        <v>30</v>
      </c>
      <c r="E4702">
        <v>28</v>
      </c>
      <c r="F4702">
        <v>73.601650000000006</v>
      </c>
      <c r="G4702">
        <v>0.5</v>
      </c>
      <c r="H4702">
        <v>0.5</v>
      </c>
      <c r="I4702" t="s">
        <v>27</v>
      </c>
      <c r="J4702" t="s">
        <v>28</v>
      </c>
      <c r="K4702" t="s">
        <v>28</v>
      </c>
      <c r="L4702" t="s">
        <v>28</v>
      </c>
      <c r="M4702" t="s">
        <v>28</v>
      </c>
      <c r="N4702">
        <v>0</v>
      </c>
      <c r="O4702">
        <v>0.5</v>
      </c>
      <c r="P4702">
        <v>0.5</v>
      </c>
      <c r="Q4702">
        <v>0</v>
      </c>
      <c r="R4702">
        <v>0</v>
      </c>
      <c r="S4702">
        <v>33</v>
      </c>
      <c r="T4702">
        <v>1.5</v>
      </c>
      <c r="V4702">
        <v>68</v>
      </c>
      <c r="W4702">
        <v>157</v>
      </c>
    </row>
    <row r="4703" spans="1:23" x14ac:dyDescent="0.25">
      <c r="A4703" t="s">
        <v>205</v>
      </c>
      <c r="C4703" t="s">
        <v>30</v>
      </c>
      <c r="E4703">
        <v>29</v>
      </c>
      <c r="F4703">
        <v>73.601650000000006</v>
      </c>
      <c r="G4703">
        <v>0.5</v>
      </c>
      <c r="H4703">
        <v>0.5</v>
      </c>
      <c r="I4703" t="s">
        <v>953</v>
      </c>
      <c r="J4703" t="s">
        <v>28</v>
      </c>
      <c r="K4703" t="s">
        <v>28</v>
      </c>
      <c r="L4703" t="s">
        <v>28</v>
      </c>
      <c r="M4703" t="s">
        <v>28</v>
      </c>
      <c r="N4703">
        <v>0</v>
      </c>
      <c r="O4703">
        <v>0.5</v>
      </c>
      <c r="P4703">
        <v>0.5</v>
      </c>
      <c r="Q4703">
        <v>0</v>
      </c>
      <c r="R4703">
        <v>0</v>
      </c>
      <c r="S4703">
        <v>33</v>
      </c>
      <c r="T4703">
        <v>1.5</v>
      </c>
      <c r="V4703">
        <v>68</v>
      </c>
      <c r="W4703">
        <v>147</v>
      </c>
    </row>
    <row r="4704" spans="1:23" x14ac:dyDescent="0.25">
      <c r="A4704" t="s">
        <v>205</v>
      </c>
      <c r="C4704" t="s">
        <v>30</v>
      </c>
      <c r="E4704">
        <v>29</v>
      </c>
      <c r="F4704">
        <v>73.601650000000006</v>
      </c>
      <c r="G4704">
        <v>0</v>
      </c>
      <c r="H4704">
        <v>0</v>
      </c>
      <c r="I4704" t="s">
        <v>34</v>
      </c>
      <c r="J4704" t="s">
        <v>28</v>
      </c>
      <c r="K4704" t="s">
        <v>28</v>
      </c>
      <c r="L4704" t="s">
        <v>28</v>
      </c>
      <c r="M4704" t="s">
        <v>28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33</v>
      </c>
      <c r="T4704">
        <v>0</v>
      </c>
      <c r="V4704">
        <v>69</v>
      </c>
      <c r="W4704">
        <v>151</v>
      </c>
    </row>
    <row r="4705" spans="1:23" x14ac:dyDescent="0.25">
      <c r="A4705" t="s">
        <v>205</v>
      </c>
      <c r="C4705" t="s">
        <v>30</v>
      </c>
      <c r="E4705">
        <v>29</v>
      </c>
      <c r="F4705">
        <v>73.601650000000006</v>
      </c>
      <c r="G4705">
        <v>0</v>
      </c>
      <c r="H4705">
        <v>0</v>
      </c>
      <c r="I4705" t="s">
        <v>34</v>
      </c>
      <c r="J4705" t="s">
        <v>28</v>
      </c>
      <c r="K4705" t="s">
        <v>28</v>
      </c>
      <c r="L4705" t="s">
        <v>28</v>
      </c>
      <c r="M4705" t="s">
        <v>28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33</v>
      </c>
      <c r="T4705">
        <v>0</v>
      </c>
      <c r="V4705">
        <v>68</v>
      </c>
      <c r="W4705">
        <v>149</v>
      </c>
    </row>
    <row r="4706" spans="1:23" x14ac:dyDescent="0.25">
      <c r="A4706" t="s">
        <v>205</v>
      </c>
      <c r="C4706" t="s">
        <v>30</v>
      </c>
      <c r="E4706">
        <v>30</v>
      </c>
      <c r="F4706">
        <v>73.601650000000006</v>
      </c>
      <c r="G4706">
        <v>0.5</v>
      </c>
      <c r="H4706">
        <v>0</v>
      </c>
      <c r="I4706" t="s">
        <v>52</v>
      </c>
      <c r="J4706" t="s">
        <v>102</v>
      </c>
      <c r="K4706" t="s">
        <v>28</v>
      </c>
      <c r="L4706" t="s">
        <v>28</v>
      </c>
      <c r="M4706" t="s">
        <v>28</v>
      </c>
      <c r="N4706">
        <v>0.5</v>
      </c>
      <c r="O4706">
        <v>0.5</v>
      </c>
      <c r="P4706">
        <v>0.5</v>
      </c>
      <c r="Q4706">
        <v>0</v>
      </c>
      <c r="R4706">
        <v>0</v>
      </c>
      <c r="S4706">
        <v>33</v>
      </c>
      <c r="T4706">
        <v>1.5</v>
      </c>
      <c r="V4706">
        <v>68</v>
      </c>
      <c r="W4706">
        <v>139</v>
      </c>
    </row>
    <row r="4707" spans="1:23" x14ac:dyDescent="0.25">
      <c r="A4707" t="s">
        <v>205</v>
      </c>
      <c r="C4707" t="s">
        <v>30</v>
      </c>
      <c r="E4707">
        <v>29</v>
      </c>
      <c r="F4707">
        <v>73.601650000000006</v>
      </c>
      <c r="G4707">
        <v>0.5</v>
      </c>
      <c r="H4707">
        <v>0.5</v>
      </c>
      <c r="I4707" t="s">
        <v>27</v>
      </c>
      <c r="J4707" t="s">
        <v>28</v>
      </c>
      <c r="K4707" t="s">
        <v>28</v>
      </c>
      <c r="L4707" t="s">
        <v>28</v>
      </c>
      <c r="M4707" t="s">
        <v>28</v>
      </c>
      <c r="N4707">
        <v>0.5</v>
      </c>
      <c r="O4707">
        <v>0.5</v>
      </c>
      <c r="P4707">
        <v>1</v>
      </c>
      <c r="Q4707">
        <v>0.5</v>
      </c>
      <c r="R4707">
        <v>1</v>
      </c>
      <c r="S4707">
        <v>33</v>
      </c>
      <c r="T4707">
        <v>4</v>
      </c>
      <c r="V4707">
        <v>68</v>
      </c>
      <c r="W4707">
        <v>138</v>
      </c>
    </row>
    <row r="4708" spans="1:23" x14ac:dyDescent="0.25">
      <c r="A4708" t="s">
        <v>205</v>
      </c>
      <c r="C4708" t="s">
        <v>30</v>
      </c>
      <c r="E4708">
        <v>28</v>
      </c>
      <c r="F4708">
        <v>73.601650000000006</v>
      </c>
      <c r="G4708">
        <v>0.5</v>
      </c>
      <c r="H4708">
        <v>0</v>
      </c>
      <c r="I4708" t="s">
        <v>52</v>
      </c>
      <c r="J4708" t="s">
        <v>28</v>
      </c>
      <c r="K4708" t="s">
        <v>28</v>
      </c>
      <c r="L4708" t="s">
        <v>28</v>
      </c>
      <c r="M4708" t="s">
        <v>28</v>
      </c>
      <c r="N4708">
        <v>0</v>
      </c>
      <c r="O4708">
        <v>0</v>
      </c>
      <c r="P4708">
        <v>0.5</v>
      </c>
      <c r="Q4708">
        <v>0</v>
      </c>
      <c r="R4708">
        <v>1</v>
      </c>
      <c r="S4708">
        <v>33</v>
      </c>
      <c r="T4708">
        <v>1.5</v>
      </c>
      <c r="V4708">
        <v>68</v>
      </c>
      <c r="W4708">
        <v>134</v>
      </c>
    </row>
    <row r="4709" spans="1:23" x14ac:dyDescent="0.25">
      <c r="A4709" t="s">
        <v>205</v>
      </c>
      <c r="C4709" t="s">
        <v>30</v>
      </c>
      <c r="E4709">
        <v>29</v>
      </c>
      <c r="F4709">
        <v>73.601650000000006</v>
      </c>
      <c r="G4709">
        <v>0.5</v>
      </c>
      <c r="H4709">
        <v>0.5</v>
      </c>
      <c r="I4709" t="s">
        <v>27</v>
      </c>
      <c r="J4709" t="s">
        <v>28</v>
      </c>
      <c r="K4709" t="s">
        <v>28</v>
      </c>
      <c r="L4709" t="s">
        <v>28</v>
      </c>
      <c r="M4709" t="s">
        <v>28</v>
      </c>
      <c r="N4709">
        <v>0.5</v>
      </c>
      <c r="O4709">
        <v>0.5</v>
      </c>
      <c r="P4709">
        <v>0.5</v>
      </c>
      <c r="Q4709">
        <v>0.5</v>
      </c>
      <c r="R4709">
        <v>1</v>
      </c>
      <c r="S4709">
        <v>33</v>
      </c>
      <c r="T4709">
        <v>3.5</v>
      </c>
      <c r="V4709">
        <v>68</v>
      </c>
      <c r="W4709">
        <v>138</v>
      </c>
    </row>
    <row r="4710" spans="1:23" x14ac:dyDescent="0.25">
      <c r="A4710" t="s">
        <v>205</v>
      </c>
      <c r="C4710" t="s">
        <v>30</v>
      </c>
      <c r="E4710">
        <v>24</v>
      </c>
      <c r="F4710">
        <v>73.601650000000006</v>
      </c>
      <c r="G4710">
        <v>1</v>
      </c>
      <c r="H4710">
        <v>1</v>
      </c>
      <c r="I4710" t="s">
        <v>27</v>
      </c>
      <c r="J4710" t="s">
        <v>85</v>
      </c>
      <c r="K4710" t="s">
        <v>102</v>
      </c>
      <c r="L4710" t="s">
        <v>28</v>
      </c>
      <c r="M4710" t="s">
        <v>28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33</v>
      </c>
      <c r="T4710">
        <v>6</v>
      </c>
      <c r="V4710">
        <v>68</v>
      </c>
      <c r="W4710">
        <v>132</v>
      </c>
    </row>
    <row r="4711" spans="1:23" x14ac:dyDescent="0.25">
      <c r="A4711" t="s">
        <v>205</v>
      </c>
      <c r="C4711" t="s">
        <v>30</v>
      </c>
      <c r="E4711">
        <v>23</v>
      </c>
      <c r="F4711">
        <v>73.601650000000006</v>
      </c>
      <c r="G4711">
        <v>1</v>
      </c>
      <c r="H4711">
        <v>1</v>
      </c>
      <c r="I4711" t="s">
        <v>27</v>
      </c>
      <c r="J4711" t="s">
        <v>28</v>
      </c>
      <c r="K4711" t="s">
        <v>28</v>
      </c>
      <c r="L4711" t="s">
        <v>28</v>
      </c>
      <c r="M4711" t="s">
        <v>28</v>
      </c>
      <c r="N4711">
        <v>1</v>
      </c>
      <c r="O4711">
        <v>0.5</v>
      </c>
      <c r="P4711">
        <v>1</v>
      </c>
      <c r="Q4711">
        <v>2</v>
      </c>
      <c r="R4711">
        <v>0</v>
      </c>
      <c r="S4711">
        <v>33</v>
      </c>
      <c r="T4711">
        <v>5.5</v>
      </c>
      <c r="V4711">
        <v>68</v>
      </c>
      <c r="W4711">
        <v>128</v>
      </c>
    </row>
    <row r="4712" spans="1:23" x14ac:dyDescent="0.25">
      <c r="A4712" t="s">
        <v>205</v>
      </c>
      <c r="C4712" t="s">
        <v>30</v>
      </c>
      <c r="E4712">
        <v>21</v>
      </c>
      <c r="F4712">
        <v>73.601650000000006</v>
      </c>
      <c r="G4712">
        <v>1</v>
      </c>
      <c r="H4712">
        <v>1</v>
      </c>
      <c r="I4712" t="s">
        <v>27</v>
      </c>
      <c r="J4712" t="s">
        <v>28</v>
      </c>
      <c r="K4712" t="s">
        <v>28</v>
      </c>
      <c r="L4712" t="s">
        <v>28</v>
      </c>
      <c r="M4712" t="s">
        <v>28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33</v>
      </c>
      <c r="T4712">
        <v>6</v>
      </c>
      <c r="V4712">
        <v>67</v>
      </c>
      <c r="W4712">
        <v>119</v>
      </c>
    </row>
    <row r="4713" spans="1:23" x14ac:dyDescent="0.25">
      <c r="A4713" t="s">
        <v>1054</v>
      </c>
      <c r="C4713" t="s">
        <v>26</v>
      </c>
      <c r="E4713">
        <v>30</v>
      </c>
      <c r="F4713">
        <v>64.876114000000001</v>
      </c>
      <c r="G4713">
        <v>0.5</v>
      </c>
      <c r="H4713">
        <v>0.5</v>
      </c>
      <c r="I4713" t="s">
        <v>52</v>
      </c>
      <c r="J4713" t="s">
        <v>41</v>
      </c>
      <c r="K4713" t="s">
        <v>28</v>
      </c>
      <c r="L4713" t="s">
        <v>28</v>
      </c>
      <c r="M4713" t="s">
        <v>28</v>
      </c>
      <c r="N4713">
        <v>0.5</v>
      </c>
      <c r="O4713">
        <v>0.5</v>
      </c>
      <c r="P4713">
        <v>0.5</v>
      </c>
      <c r="Q4713">
        <v>0</v>
      </c>
      <c r="R4713">
        <v>0</v>
      </c>
      <c r="S4713">
        <v>34</v>
      </c>
      <c r="T4713">
        <v>2</v>
      </c>
      <c r="V4713">
        <v>66</v>
      </c>
      <c r="W4713">
        <v>128</v>
      </c>
    </row>
    <row r="4714" spans="1:23" x14ac:dyDescent="0.25">
      <c r="A4714" t="s">
        <v>1054</v>
      </c>
      <c r="C4714" t="s">
        <v>26</v>
      </c>
      <c r="E4714">
        <v>30</v>
      </c>
      <c r="F4714">
        <v>64.876114000000001</v>
      </c>
      <c r="G4714">
        <v>0.5</v>
      </c>
      <c r="H4714">
        <v>0.5</v>
      </c>
      <c r="I4714" t="s">
        <v>52</v>
      </c>
      <c r="J4714" t="s">
        <v>41</v>
      </c>
      <c r="K4714" t="s">
        <v>28</v>
      </c>
      <c r="L4714" t="s">
        <v>28</v>
      </c>
      <c r="M4714" t="s">
        <v>28</v>
      </c>
      <c r="N4714">
        <v>0.5</v>
      </c>
      <c r="O4714">
        <v>0.5</v>
      </c>
      <c r="P4714">
        <v>0.5</v>
      </c>
      <c r="Q4714">
        <v>0.5</v>
      </c>
      <c r="R4714">
        <v>0</v>
      </c>
      <c r="S4714">
        <v>34</v>
      </c>
      <c r="T4714">
        <v>2.5</v>
      </c>
      <c r="V4714">
        <v>67</v>
      </c>
      <c r="W4714">
        <v>131</v>
      </c>
    </row>
    <row r="4715" spans="1:23" x14ac:dyDescent="0.25">
      <c r="A4715" t="s">
        <v>1054</v>
      </c>
      <c r="C4715" t="s">
        <v>26</v>
      </c>
      <c r="E4715">
        <v>28</v>
      </c>
      <c r="F4715">
        <v>64.876114000000001</v>
      </c>
      <c r="G4715">
        <v>0.5</v>
      </c>
      <c r="H4715">
        <v>0.5</v>
      </c>
      <c r="I4715" t="s">
        <v>27</v>
      </c>
      <c r="J4715" t="s">
        <v>28</v>
      </c>
      <c r="K4715" t="s">
        <v>28</v>
      </c>
      <c r="L4715" t="s">
        <v>28</v>
      </c>
      <c r="M4715" t="s">
        <v>28</v>
      </c>
      <c r="N4715">
        <v>0.5</v>
      </c>
      <c r="O4715">
        <v>0.5</v>
      </c>
      <c r="P4715">
        <v>0.5</v>
      </c>
      <c r="Q4715">
        <v>0</v>
      </c>
      <c r="R4715">
        <v>0</v>
      </c>
      <c r="S4715">
        <v>34</v>
      </c>
      <c r="T4715">
        <v>2</v>
      </c>
      <c r="V4715">
        <v>65</v>
      </c>
      <c r="W4715">
        <v>133</v>
      </c>
    </row>
    <row r="4716" spans="1:23" x14ac:dyDescent="0.25">
      <c r="A4716" t="s">
        <v>1210</v>
      </c>
      <c r="C4716" t="s">
        <v>30</v>
      </c>
      <c r="E4716">
        <v>28</v>
      </c>
      <c r="F4716">
        <v>67.772760000000005</v>
      </c>
      <c r="G4716">
        <v>0.5</v>
      </c>
      <c r="H4716">
        <v>0.5</v>
      </c>
      <c r="I4716" t="s">
        <v>27</v>
      </c>
      <c r="J4716" t="s">
        <v>28</v>
      </c>
      <c r="K4716" t="s">
        <v>28</v>
      </c>
      <c r="L4716" t="s">
        <v>28</v>
      </c>
      <c r="M4716" t="s">
        <v>28</v>
      </c>
      <c r="N4716">
        <v>0.5</v>
      </c>
      <c r="O4716">
        <v>1</v>
      </c>
      <c r="P4716">
        <v>0.5</v>
      </c>
      <c r="Q4716">
        <v>0.5</v>
      </c>
      <c r="R4716">
        <v>0</v>
      </c>
      <c r="S4716">
        <v>33</v>
      </c>
      <c r="T4716">
        <v>3</v>
      </c>
      <c r="V4716">
        <v>67</v>
      </c>
      <c r="W4716">
        <v>152</v>
      </c>
    </row>
    <row r="4717" spans="1:23" x14ac:dyDescent="0.25">
      <c r="A4717" t="s">
        <v>948</v>
      </c>
      <c r="C4717" t="s">
        <v>26</v>
      </c>
      <c r="E4717">
        <v>29</v>
      </c>
      <c r="F4717">
        <v>60.826830000000001</v>
      </c>
      <c r="G4717">
        <v>0</v>
      </c>
      <c r="H4717">
        <v>0</v>
      </c>
      <c r="I4717" t="s">
        <v>34</v>
      </c>
      <c r="J4717" t="s">
        <v>28</v>
      </c>
      <c r="K4717" t="s">
        <v>28</v>
      </c>
      <c r="L4717" t="s">
        <v>28</v>
      </c>
      <c r="M4717" t="s">
        <v>28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23</v>
      </c>
      <c r="T4717">
        <v>0</v>
      </c>
      <c r="V4717">
        <v>69</v>
      </c>
      <c r="W4717">
        <v>196</v>
      </c>
    </row>
    <row r="4718" spans="1:23" x14ac:dyDescent="0.25">
      <c r="A4718" t="s">
        <v>948</v>
      </c>
      <c r="C4718" t="s">
        <v>26</v>
      </c>
      <c r="E4718">
        <v>30</v>
      </c>
      <c r="F4718">
        <v>60.826830000000001</v>
      </c>
      <c r="G4718">
        <v>0</v>
      </c>
      <c r="H4718">
        <v>0</v>
      </c>
      <c r="I4718" t="s">
        <v>34</v>
      </c>
      <c r="J4718" t="s">
        <v>28</v>
      </c>
      <c r="K4718" t="s">
        <v>28</v>
      </c>
      <c r="L4718" t="s">
        <v>28</v>
      </c>
      <c r="M4718" t="s">
        <v>28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23</v>
      </c>
      <c r="T4718">
        <v>0</v>
      </c>
      <c r="V4718">
        <v>69</v>
      </c>
      <c r="W4718">
        <v>231</v>
      </c>
    </row>
    <row r="4719" spans="1:23" x14ac:dyDescent="0.25">
      <c r="A4719" t="s">
        <v>839</v>
      </c>
      <c r="C4719" t="s">
        <v>26</v>
      </c>
      <c r="E4719">
        <v>28</v>
      </c>
      <c r="F4719">
        <v>65.659133999999995</v>
      </c>
      <c r="G4719">
        <v>0</v>
      </c>
      <c r="H4719">
        <v>0</v>
      </c>
      <c r="I4719" t="s">
        <v>34</v>
      </c>
      <c r="J4719" t="s">
        <v>35</v>
      </c>
      <c r="K4719" t="s">
        <v>28</v>
      </c>
      <c r="L4719" t="s">
        <v>28</v>
      </c>
      <c r="M4719" t="s">
        <v>28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33</v>
      </c>
      <c r="T4719">
        <v>0</v>
      </c>
      <c r="V4719">
        <v>59</v>
      </c>
      <c r="W4719">
        <v>128</v>
      </c>
    </row>
    <row r="4720" spans="1:23" x14ac:dyDescent="0.25">
      <c r="A4720" t="s">
        <v>839</v>
      </c>
      <c r="C4720" t="s">
        <v>26</v>
      </c>
      <c r="E4720">
        <v>29</v>
      </c>
      <c r="F4720">
        <v>65.659133999999995</v>
      </c>
      <c r="G4720">
        <v>0</v>
      </c>
      <c r="H4720">
        <v>0</v>
      </c>
      <c r="I4720" t="s">
        <v>34</v>
      </c>
      <c r="J4720" t="s">
        <v>28</v>
      </c>
      <c r="K4720" t="s">
        <v>28</v>
      </c>
      <c r="L4720" t="s">
        <v>28</v>
      </c>
      <c r="M4720" t="s">
        <v>28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33</v>
      </c>
      <c r="T4720">
        <v>0</v>
      </c>
      <c r="V4720">
        <v>58</v>
      </c>
      <c r="W4720">
        <v>160</v>
      </c>
    </row>
    <row r="4721" spans="1:23" x14ac:dyDescent="0.25">
      <c r="A4721" t="s">
        <v>839</v>
      </c>
      <c r="C4721" t="s">
        <v>26</v>
      </c>
      <c r="E4721">
        <v>30</v>
      </c>
      <c r="F4721">
        <v>65.659133999999995</v>
      </c>
      <c r="G4721">
        <v>0</v>
      </c>
      <c r="H4721">
        <v>0</v>
      </c>
      <c r="I4721" t="s">
        <v>34</v>
      </c>
      <c r="J4721" t="s">
        <v>28</v>
      </c>
      <c r="K4721" t="s">
        <v>28</v>
      </c>
      <c r="L4721" t="s">
        <v>28</v>
      </c>
      <c r="M4721" t="s">
        <v>28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33</v>
      </c>
      <c r="T4721">
        <v>0</v>
      </c>
      <c r="V4721">
        <v>58</v>
      </c>
      <c r="W4721">
        <v>130</v>
      </c>
    </row>
    <row r="4722" spans="1:23" x14ac:dyDescent="0.25">
      <c r="A4722" t="s">
        <v>596</v>
      </c>
      <c r="C4722" t="s">
        <v>26</v>
      </c>
      <c r="E4722">
        <v>29</v>
      </c>
      <c r="F4722">
        <v>70.042434999999998</v>
      </c>
      <c r="G4722">
        <v>0</v>
      </c>
      <c r="H4722">
        <v>0</v>
      </c>
      <c r="I4722" t="s">
        <v>34</v>
      </c>
      <c r="J4722" t="s">
        <v>28</v>
      </c>
      <c r="K4722" t="s">
        <v>28</v>
      </c>
      <c r="L4722" t="s">
        <v>28</v>
      </c>
      <c r="M4722" t="s">
        <v>28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34</v>
      </c>
      <c r="T4722">
        <v>0</v>
      </c>
      <c r="V4722">
        <v>64</v>
      </c>
      <c r="W4722">
        <v>202</v>
      </c>
    </row>
    <row r="4723" spans="1:23" x14ac:dyDescent="0.25">
      <c r="A4723" t="s">
        <v>596</v>
      </c>
      <c r="C4723" t="s">
        <v>26</v>
      </c>
      <c r="E4723">
        <v>29</v>
      </c>
      <c r="F4723">
        <v>70.042434999999998</v>
      </c>
      <c r="G4723">
        <v>0</v>
      </c>
      <c r="H4723">
        <v>0</v>
      </c>
      <c r="I4723" t="s">
        <v>34</v>
      </c>
      <c r="J4723" t="s">
        <v>41</v>
      </c>
      <c r="K4723" t="s">
        <v>28</v>
      </c>
      <c r="L4723" t="s">
        <v>28</v>
      </c>
      <c r="M4723" t="s">
        <v>28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34</v>
      </c>
      <c r="T4723">
        <v>0</v>
      </c>
      <c r="V4723">
        <v>63</v>
      </c>
      <c r="W4723">
        <v>204</v>
      </c>
    </row>
    <row r="4724" spans="1:23" x14ac:dyDescent="0.25">
      <c r="A4724" t="s">
        <v>596</v>
      </c>
      <c r="C4724" t="s">
        <v>26</v>
      </c>
      <c r="E4724">
        <v>29</v>
      </c>
      <c r="F4724">
        <v>70.042434999999998</v>
      </c>
      <c r="G4724">
        <v>0</v>
      </c>
      <c r="H4724">
        <v>0</v>
      </c>
      <c r="I4724" t="s">
        <v>34</v>
      </c>
      <c r="J4724" t="s">
        <v>28</v>
      </c>
      <c r="K4724" t="s">
        <v>28</v>
      </c>
      <c r="L4724" t="s">
        <v>28</v>
      </c>
      <c r="M4724" t="s">
        <v>28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34</v>
      </c>
      <c r="T4724">
        <v>0</v>
      </c>
      <c r="V4724">
        <v>63</v>
      </c>
      <c r="W4724">
        <v>194</v>
      </c>
    </row>
    <row r="4725" spans="1:23" x14ac:dyDescent="0.25">
      <c r="A4725" t="s">
        <v>596</v>
      </c>
      <c r="C4725" t="s">
        <v>26</v>
      </c>
      <c r="E4725">
        <v>28</v>
      </c>
      <c r="F4725">
        <v>70.042434999999998</v>
      </c>
      <c r="G4725">
        <v>0</v>
      </c>
      <c r="H4725">
        <v>0</v>
      </c>
      <c r="I4725" t="s">
        <v>34</v>
      </c>
      <c r="J4725" t="s">
        <v>28</v>
      </c>
      <c r="K4725" t="s">
        <v>28</v>
      </c>
      <c r="L4725" t="s">
        <v>28</v>
      </c>
      <c r="M4725" t="s">
        <v>28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34</v>
      </c>
      <c r="T4725">
        <v>0</v>
      </c>
      <c r="V4725">
        <v>63</v>
      </c>
      <c r="W4725">
        <v>196</v>
      </c>
    </row>
    <row r="4726" spans="1:23" x14ac:dyDescent="0.25">
      <c r="A4726" t="s">
        <v>596</v>
      </c>
      <c r="C4726" t="s">
        <v>26</v>
      </c>
      <c r="E4726">
        <v>29</v>
      </c>
      <c r="F4726">
        <v>70.042434999999998</v>
      </c>
      <c r="G4726">
        <v>0</v>
      </c>
      <c r="H4726">
        <v>0</v>
      </c>
      <c r="I4726" t="s">
        <v>34</v>
      </c>
      <c r="J4726" t="s">
        <v>28</v>
      </c>
      <c r="K4726" t="s">
        <v>28</v>
      </c>
      <c r="L4726" t="s">
        <v>28</v>
      </c>
      <c r="M4726" t="s">
        <v>28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34</v>
      </c>
      <c r="T4726">
        <v>0</v>
      </c>
      <c r="V4726">
        <v>62</v>
      </c>
      <c r="W4726">
        <v>163</v>
      </c>
    </row>
    <row r="4727" spans="1:23" x14ac:dyDescent="0.25">
      <c r="A4727" t="s">
        <v>1143</v>
      </c>
      <c r="C4727" t="s">
        <v>26</v>
      </c>
      <c r="E4727">
        <v>29</v>
      </c>
      <c r="F4727">
        <v>71.633125000000007</v>
      </c>
      <c r="G4727">
        <v>0.5</v>
      </c>
      <c r="H4727">
        <v>0.5</v>
      </c>
      <c r="I4727" t="s">
        <v>27</v>
      </c>
      <c r="J4727" t="s">
        <v>28</v>
      </c>
      <c r="K4727" t="s">
        <v>28</v>
      </c>
      <c r="L4727" t="s">
        <v>28</v>
      </c>
      <c r="M4727" t="s">
        <v>28</v>
      </c>
      <c r="N4727">
        <v>0.5</v>
      </c>
      <c r="O4727">
        <v>0.5</v>
      </c>
      <c r="P4727">
        <v>0.5</v>
      </c>
      <c r="Q4727">
        <v>0</v>
      </c>
      <c r="R4727">
        <v>0</v>
      </c>
      <c r="S4727">
        <v>44</v>
      </c>
      <c r="T4727">
        <v>2</v>
      </c>
      <c r="V4727">
        <v>65</v>
      </c>
      <c r="W4727">
        <v>122</v>
      </c>
    </row>
    <row r="4728" spans="1:23" x14ac:dyDescent="0.25">
      <c r="A4728" t="s">
        <v>1143</v>
      </c>
      <c r="C4728" t="s">
        <v>26</v>
      </c>
      <c r="E4728">
        <v>29</v>
      </c>
      <c r="F4728">
        <v>71.633125000000007</v>
      </c>
      <c r="G4728">
        <v>0</v>
      </c>
      <c r="H4728">
        <v>0</v>
      </c>
      <c r="I4728" t="s">
        <v>34</v>
      </c>
      <c r="J4728" t="s">
        <v>41</v>
      </c>
      <c r="K4728" t="s">
        <v>28</v>
      </c>
      <c r="L4728" t="s">
        <v>28</v>
      </c>
      <c r="M4728" t="s">
        <v>28</v>
      </c>
      <c r="N4728">
        <v>0</v>
      </c>
      <c r="O4728">
        <v>0.5</v>
      </c>
      <c r="P4728">
        <v>0</v>
      </c>
      <c r="Q4728">
        <v>0</v>
      </c>
      <c r="R4728">
        <v>0</v>
      </c>
      <c r="S4728">
        <v>44</v>
      </c>
      <c r="T4728">
        <v>0.5</v>
      </c>
      <c r="V4728">
        <v>65</v>
      </c>
      <c r="W4728">
        <v>123</v>
      </c>
    </row>
    <row r="4729" spans="1:23" x14ac:dyDescent="0.25">
      <c r="A4729" t="s">
        <v>1143</v>
      </c>
      <c r="C4729" t="s">
        <v>26</v>
      </c>
      <c r="E4729">
        <v>28</v>
      </c>
      <c r="F4729">
        <v>71.633125000000007</v>
      </c>
      <c r="G4729">
        <v>0.5</v>
      </c>
      <c r="H4729">
        <v>0.5</v>
      </c>
      <c r="I4729" t="s">
        <v>27</v>
      </c>
      <c r="J4729" t="s">
        <v>41</v>
      </c>
      <c r="K4729" t="s">
        <v>28</v>
      </c>
      <c r="L4729" t="s">
        <v>28</v>
      </c>
      <c r="M4729" t="s">
        <v>28</v>
      </c>
      <c r="N4729">
        <v>0</v>
      </c>
      <c r="O4729">
        <v>0.5</v>
      </c>
      <c r="P4729">
        <v>0.5</v>
      </c>
      <c r="Q4729">
        <v>0.5</v>
      </c>
      <c r="R4729">
        <v>0</v>
      </c>
      <c r="S4729">
        <v>44</v>
      </c>
      <c r="T4729">
        <v>2</v>
      </c>
    </row>
    <row r="4730" spans="1:23" x14ac:dyDescent="0.25">
      <c r="A4730" t="s">
        <v>1163</v>
      </c>
      <c r="C4730" t="s">
        <v>26</v>
      </c>
      <c r="E4730">
        <v>25</v>
      </c>
      <c r="F4730">
        <v>73.163589999999999</v>
      </c>
      <c r="G4730">
        <v>1</v>
      </c>
      <c r="H4730">
        <v>0.5</v>
      </c>
      <c r="I4730" t="s">
        <v>27</v>
      </c>
      <c r="J4730" t="s">
        <v>28</v>
      </c>
      <c r="K4730" t="s">
        <v>28</v>
      </c>
      <c r="L4730" t="s">
        <v>28</v>
      </c>
      <c r="M4730" t="s">
        <v>28</v>
      </c>
      <c r="N4730">
        <v>1</v>
      </c>
      <c r="O4730">
        <v>1</v>
      </c>
      <c r="P4730">
        <v>1</v>
      </c>
      <c r="Q4730">
        <v>1</v>
      </c>
      <c r="R4730">
        <v>0</v>
      </c>
      <c r="S4730">
        <v>33</v>
      </c>
      <c r="T4730">
        <v>4.5</v>
      </c>
      <c r="V4730">
        <v>63</v>
      </c>
      <c r="W4730">
        <v>155</v>
      </c>
    </row>
    <row r="4731" spans="1:23" x14ac:dyDescent="0.25">
      <c r="A4731" t="s">
        <v>1095</v>
      </c>
      <c r="C4731" t="s">
        <v>30</v>
      </c>
      <c r="E4731">
        <v>28</v>
      </c>
      <c r="F4731">
        <v>77.812454000000002</v>
      </c>
      <c r="G4731">
        <v>0.5</v>
      </c>
      <c r="H4731">
        <v>0</v>
      </c>
      <c r="I4731" t="s">
        <v>27</v>
      </c>
      <c r="J4731" t="s">
        <v>132</v>
      </c>
      <c r="K4731" t="s">
        <v>28</v>
      </c>
      <c r="L4731" t="s">
        <v>28</v>
      </c>
      <c r="M4731" t="s">
        <v>28</v>
      </c>
      <c r="N4731">
        <v>0.5</v>
      </c>
      <c r="O4731">
        <v>0.5</v>
      </c>
      <c r="P4731">
        <v>0.5</v>
      </c>
      <c r="Q4731">
        <v>0.5</v>
      </c>
      <c r="R4731">
        <v>0</v>
      </c>
      <c r="S4731">
        <v>34</v>
      </c>
      <c r="T4731">
        <v>2</v>
      </c>
      <c r="V4731">
        <v>68</v>
      </c>
      <c r="W4731">
        <v>164</v>
      </c>
    </row>
    <row r="4732" spans="1:23" x14ac:dyDescent="0.25">
      <c r="A4732" t="s">
        <v>1095</v>
      </c>
      <c r="C4732" t="s">
        <v>30</v>
      </c>
      <c r="E4732">
        <v>29</v>
      </c>
      <c r="F4732">
        <v>77.812454000000002</v>
      </c>
      <c r="G4732">
        <v>1</v>
      </c>
      <c r="H4732">
        <v>1</v>
      </c>
      <c r="I4732" t="s">
        <v>27</v>
      </c>
      <c r="J4732" t="s">
        <v>28</v>
      </c>
      <c r="K4732" t="s">
        <v>28</v>
      </c>
      <c r="L4732" t="s">
        <v>28</v>
      </c>
      <c r="M4732" t="s">
        <v>28</v>
      </c>
      <c r="N4732">
        <v>0.5</v>
      </c>
      <c r="O4732">
        <v>1</v>
      </c>
      <c r="P4732">
        <v>1</v>
      </c>
      <c r="Q4732">
        <v>1</v>
      </c>
      <c r="R4732">
        <v>0</v>
      </c>
      <c r="S4732">
        <v>34</v>
      </c>
      <c r="T4732">
        <v>4.5</v>
      </c>
      <c r="V4732">
        <v>68</v>
      </c>
      <c r="W4732">
        <v>170</v>
      </c>
    </row>
    <row r="4733" spans="1:23" x14ac:dyDescent="0.25">
      <c r="A4733" t="s">
        <v>74</v>
      </c>
      <c r="C4733" t="s">
        <v>30</v>
      </c>
      <c r="E4733">
        <v>25</v>
      </c>
      <c r="F4733">
        <v>81.702939999999998</v>
      </c>
      <c r="G4733">
        <v>0.5</v>
      </c>
      <c r="H4733">
        <v>0</v>
      </c>
      <c r="I4733" t="s">
        <v>75</v>
      </c>
      <c r="J4733" t="s">
        <v>28</v>
      </c>
      <c r="K4733" t="s">
        <v>28</v>
      </c>
      <c r="L4733" t="s">
        <v>28</v>
      </c>
      <c r="M4733" t="s">
        <v>28</v>
      </c>
      <c r="N4733">
        <v>0</v>
      </c>
      <c r="O4733">
        <v>0</v>
      </c>
      <c r="P4733">
        <v>0.5</v>
      </c>
      <c r="Q4733">
        <v>0</v>
      </c>
      <c r="R4733">
        <v>0</v>
      </c>
      <c r="S4733">
        <v>33</v>
      </c>
      <c r="T4733">
        <v>0.5</v>
      </c>
      <c r="V4733">
        <v>67</v>
      </c>
      <c r="W4733">
        <v>143</v>
      </c>
    </row>
    <row r="4734" spans="1:23" x14ac:dyDescent="0.25">
      <c r="A4734" t="s">
        <v>74</v>
      </c>
      <c r="C4734" t="s">
        <v>30</v>
      </c>
      <c r="E4734">
        <v>27</v>
      </c>
      <c r="F4734">
        <v>81.702939999999998</v>
      </c>
      <c r="G4734">
        <v>0</v>
      </c>
      <c r="H4734">
        <v>0</v>
      </c>
      <c r="I4734" t="s">
        <v>34</v>
      </c>
      <c r="J4734" t="s">
        <v>28</v>
      </c>
      <c r="K4734" t="s">
        <v>28</v>
      </c>
      <c r="L4734" t="s">
        <v>28</v>
      </c>
      <c r="M4734" t="s">
        <v>28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33</v>
      </c>
      <c r="T4734">
        <v>0</v>
      </c>
      <c r="V4734">
        <v>68</v>
      </c>
      <c r="W4734">
        <v>144</v>
      </c>
    </row>
    <row r="4735" spans="1:23" x14ac:dyDescent="0.25">
      <c r="A4735" t="s">
        <v>74</v>
      </c>
      <c r="C4735" t="s">
        <v>30</v>
      </c>
      <c r="E4735">
        <v>28</v>
      </c>
      <c r="F4735">
        <v>81.702939999999998</v>
      </c>
      <c r="G4735">
        <v>0.5</v>
      </c>
      <c r="H4735">
        <v>0.5</v>
      </c>
      <c r="I4735" t="s">
        <v>52</v>
      </c>
      <c r="J4735" t="s">
        <v>28</v>
      </c>
      <c r="K4735" t="s">
        <v>28</v>
      </c>
      <c r="L4735" t="s">
        <v>28</v>
      </c>
      <c r="M4735" t="s">
        <v>28</v>
      </c>
      <c r="N4735">
        <v>0</v>
      </c>
      <c r="O4735">
        <v>0.5</v>
      </c>
      <c r="P4735">
        <v>0</v>
      </c>
      <c r="Q4735">
        <v>0</v>
      </c>
      <c r="R4735">
        <v>1</v>
      </c>
      <c r="S4735">
        <v>33</v>
      </c>
      <c r="T4735">
        <v>1.5</v>
      </c>
      <c r="V4735">
        <v>67</v>
      </c>
      <c r="W4735">
        <v>148</v>
      </c>
    </row>
    <row r="4736" spans="1:23" x14ac:dyDescent="0.25">
      <c r="A4736" t="s">
        <v>74</v>
      </c>
      <c r="C4736" t="s">
        <v>30</v>
      </c>
      <c r="E4736">
        <v>27</v>
      </c>
      <c r="F4736">
        <v>81.702939999999998</v>
      </c>
      <c r="G4736">
        <v>0.5</v>
      </c>
      <c r="H4736">
        <v>0.5</v>
      </c>
      <c r="I4736" t="s">
        <v>52</v>
      </c>
      <c r="J4736" t="s">
        <v>41</v>
      </c>
      <c r="K4736" t="s">
        <v>28</v>
      </c>
      <c r="L4736" t="s">
        <v>28</v>
      </c>
      <c r="M4736" t="s">
        <v>28</v>
      </c>
      <c r="N4736">
        <v>0</v>
      </c>
      <c r="O4736">
        <v>0</v>
      </c>
      <c r="P4736">
        <v>0.5</v>
      </c>
      <c r="Q4736">
        <v>0</v>
      </c>
      <c r="R4736">
        <v>0</v>
      </c>
      <c r="S4736">
        <v>33</v>
      </c>
      <c r="T4736">
        <v>0.5</v>
      </c>
      <c r="V4736">
        <v>67</v>
      </c>
      <c r="W4736">
        <v>148</v>
      </c>
    </row>
    <row r="4737" spans="1:23" x14ac:dyDescent="0.25">
      <c r="A4737" t="s">
        <v>74</v>
      </c>
      <c r="C4737" t="s">
        <v>30</v>
      </c>
      <c r="E4737">
        <v>28</v>
      </c>
      <c r="F4737">
        <v>81.702939999999998</v>
      </c>
      <c r="G4737">
        <v>0.5</v>
      </c>
      <c r="H4737">
        <v>0</v>
      </c>
      <c r="I4737" t="s">
        <v>52</v>
      </c>
      <c r="J4737" t="s">
        <v>28</v>
      </c>
      <c r="K4737" t="s">
        <v>28</v>
      </c>
      <c r="L4737" t="s">
        <v>28</v>
      </c>
      <c r="M4737" t="s">
        <v>28</v>
      </c>
      <c r="N4737">
        <v>0</v>
      </c>
      <c r="O4737">
        <v>0</v>
      </c>
      <c r="P4737">
        <v>0.5</v>
      </c>
      <c r="Q4737">
        <v>0</v>
      </c>
      <c r="R4737">
        <v>0</v>
      </c>
      <c r="S4737">
        <v>33</v>
      </c>
      <c r="T4737">
        <v>0.5</v>
      </c>
      <c r="V4737">
        <v>67</v>
      </c>
      <c r="W4737">
        <v>140</v>
      </c>
    </row>
    <row r="4738" spans="1:23" x14ac:dyDescent="0.25">
      <c r="A4738" t="s">
        <v>74</v>
      </c>
      <c r="C4738" t="s">
        <v>30</v>
      </c>
      <c r="E4738">
        <v>28</v>
      </c>
      <c r="F4738">
        <v>81.702939999999998</v>
      </c>
      <c r="G4738">
        <v>0</v>
      </c>
      <c r="H4738">
        <v>0</v>
      </c>
      <c r="I4738" t="s">
        <v>34</v>
      </c>
      <c r="J4738" t="s">
        <v>28</v>
      </c>
      <c r="K4738" t="s">
        <v>28</v>
      </c>
      <c r="L4738" t="s">
        <v>28</v>
      </c>
      <c r="M4738" t="s">
        <v>28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33</v>
      </c>
      <c r="T4738">
        <v>0</v>
      </c>
      <c r="V4738">
        <v>66</v>
      </c>
      <c r="W4738">
        <v>141</v>
      </c>
    </row>
    <row r="4739" spans="1:23" x14ac:dyDescent="0.25">
      <c r="A4739" t="s">
        <v>74</v>
      </c>
      <c r="C4739" t="s">
        <v>30</v>
      </c>
      <c r="E4739">
        <v>27</v>
      </c>
      <c r="F4739">
        <v>81.702939999999998</v>
      </c>
      <c r="G4739">
        <v>0.5</v>
      </c>
      <c r="H4739">
        <v>0.5</v>
      </c>
      <c r="I4739" t="s">
        <v>52</v>
      </c>
      <c r="J4739" t="s">
        <v>28</v>
      </c>
      <c r="K4739" t="s">
        <v>28</v>
      </c>
      <c r="L4739" t="s">
        <v>28</v>
      </c>
      <c r="M4739" t="s">
        <v>28</v>
      </c>
      <c r="N4739">
        <v>0.5</v>
      </c>
      <c r="O4739">
        <v>0.5</v>
      </c>
      <c r="P4739">
        <v>0.5</v>
      </c>
      <c r="Q4739">
        <v>0</v>
      </c>
      <c r="R4739">
        <v>0</v>
      </c>
      <c r="S4739">
        <v>33</v>
      </c>
      <c r="T4739">
        <v>2</v>
      </c>
      <c r="V4739">
        <v>66</v>
      </c>
      <c r="W4739">
        <v>147</v>
      </c>
    </row>
    <row r="4740" spans="1:23" x14ac:dyDescent="0.25">
      <c r="A4740" t="s">
        <v>74</v>
      </c>
      <c r="C4740" t="s">
        <v>30</v>
      </c>
      <c r="E4740">
        <v>25</v>
      </c>
      <c r="F4740">
        <v>81.702939999999998</v>
      </c>
      <c r="G4740">
        <v>0</v>
      </c>
      <c r="H4740">
        <v>0</v>
      </c>
      <c r="I4740" t="s">
        <v>34</v>
      </c>
      <c r="J4740" t="s">
        <v>28</v>
      </c>
      <c r="K4740" t="s">
        <v>28</v>
      </c>
      <c r="L4740" t="s">
        <v>28</v>
      </c>
      <c r="M4740" t="s">
        <v>28</v>
      </c>
      <c r="N4740">
        <v>0</v>
      </c>
      <c r="O4740">
        <v>0.5</v>
      </c>
      <c r="P4740">
        <v>0</v>
      </c>
      <c r="Q4740">
        <v>0</v>
      </c>
      <c r="R4740">
        <v>0</v>
      </c>
      <c r="S4740">
        <v>33</v>
      </c>
      <c r="T4740">
        <v>0.5</v>
      </c>
      <c r="V4740">
        <v>67</v>
      </c>
      <c r="W4740">
        <v>147</v>
      </c>
    </row>
    <row r="4741" spans="1:23" x14ac:dyDescent="0.25">
      <c r="A4741" t="s">
        <v>74</v>
      </c>
      <c r="C4741" t="s">
        <v>30</v>
      </c>
      <c r="E4741">
        <v>27</v>
      </c>
      <c r="F4741">
        <v>81.702939999999998</v>
      </c>
      <c r="G4741">
        <v>0.5</v>
      </c>
      <c r="H4741">
        <v>0</v>
      </c>
      <c r="I4741" t="s">
        <v>52</v>
      </c>
      <c r="J4741" t="s">
        <v>28</v>
      </c>
      <c r="K4741" t="s">
        <v>28</v>
      </c>
      <c r="L4741" t="s">
        <v>28</v>
      </c>
      <c r="M4741" t="s">
        <v>28</v>
      </c>
      <c r="N4741">
        <v>0</v>
      </c>
      <c r="O4741">
        <v>0</v>
      </c>
      <c r="P4741">
        <v>0.5</v>
      </c>
      <c r="Q4741">
        <v>0</v>
      </c>
      <c r="R4741">
        <v>0</v>
      </c>
      <c r="S4741">
        <v>33</v>
      </c>
      <c r="T4741">
        <v>0.5</v>
      </c>
      <c r="V4741">
        <v>66</v>
      </c>
      <c r="W4741">
        <v>145</v>
      </c>
    </row>
    <row r="4742" spans="1:23" x14ac:dyDescent="0.25">
      <c r="A4742" t="s">
        <v>707</v>
      </c>
      <c r="C4742" t="s">
        <v>26</v>
      </c>
      <c r="E4742">
        <v>29</v>
      </c>
      <c r="F4742">
        <v>66.113624999999999</v>
      </c>
      <c r="G4742">
        <v>0.5</v>
      </c>
      <c r="H4742">
        <v>0</v>
      </c>
      <c r="I4742" t="s">
        <v>52</v>
      </c>
      <c r="J4742" t="s">
        <v>41</v>
      </c>
      <c r="K4742" t="s">
        <v>28</v>
      </c>
      <c r="L4742" t="s">
        <v>28</v>
      </c>
      <c r="M4742" t="s">
        <v>28</v>
      </c>
      <c r="N4742">
        <v>0</v>
      </c>
      <c r="O4742">
        <v>0</v>
      </c>
      <c r="P4742">
        <v>0.5</v>
      </c>
      <c r="Q4742">
        <v>0</v>
      </c>
      <c r="R4742">
        <v>0</v>
      </c>
      <c r="S4742">
        <v>33</v>
      </c>
      <c r="T4742">
        <v>0.5</v>
      </c>
      <c r="V4742">
        <v>52</v>
      </c>
      <c r="W4742">
        <v>114</v>
      </c>
    </row>
    <row r="4743" spans="1:23" x14ac:dyDescent="0.25">
      <c r="A4743" t="s">
        <v>707</v>
      </c>
      <c r="C4743" t="s">
        <v>26</v>
      </c>
      <c r="E4743">
        <v>30</v>
      </c>
      <c r="F4743">
        <v>66.113624999999999</v>
      </c>
      <c r="G4743">
        <v>0</v>
      </c>
      <c r="H4743">
        <v>0</v>
      </c>
      <c r="I4743" t="s">
        <v>34</v>
      </c>
      <c r="J4743" t="s">
        <v>41</v>
      </c>
      <c r="K4743" t="s">
        <v>28</v>
      </c>
      <c r="L4743" t="s">
        <v>28</v>
      </c>
      <c r="M4743" t="s">
        <v>28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33</v>
      </c>
      <c r="T4743">
        <v>0</v>
      </c>
      <c r="V4743">
        <v>52</v>
      </c>
      <c r="W4743">
        <v>110</v>
      </c>
    </row>
    <row r="4744" spans="1:23" x14ac:dyDescent="0.25">
      <c r="A4744" t="s">
        <v>707</v>
      </c>
      <c r="C4744" t="s">
        <v>26</v>
      </c>
      <c r="E4744">
        <v>29</v>
      </c>
      <c r="F4744">
        <v>66.113624999999999</v>
      </c>
      <c r="G4744">
        <v>0</v>
      </c>
      <c r="H4744">
        <v>0</v>
      </c>
      <c r="I4744" t="s">
        <v>34</v>
      </c>
      <c r="J4744" t="s">
        <v>41</v>
      </c>
      <c r="K4744" t="s">
        <v>28</v>
      </c>
      <c r="L4744" t="s">
        <v>28</v>
      </c>
      <c r="M4744" t="s">
        <v>28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33</v>
      </c>
      <c r="T4744">
        <v>0</v>
      </c>
      <c r="V4744">
        <v>52</v>
      </c>
      <c r="W4744">
        <v>109</v>
      </c>
    </row>
    <row r="4745" spans="1:23" x14ac:dyDescent="0.25">
      <c r="A4745" t="s">
        <v>707</v>
      </c>
      <c r="C4745" t="s">
        <v>26</v>
      </c>
      <c r="E4745">
        <v>29</v>
      </c>
      <c r="F4745">
        <v>66.113624999999999</v>
      </c>
      <c r="G4745">
        <v>0</v>
      </c>
      <c r="H4745">
        <v>0</v>
      </c>
      <c r="I4745" t="s">
        <v>34</v>
      </c>
      <c r="J4745" t="s">
        <v>119</v>
      </c>
      <c r="K4745" t="s">
        <v>28</v>
      </c>
      <c r="L4745" t="s">
        <v>28</v>
      </c>
      <c r="M4745" t="s">
        <v>28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33</v>
      </c>
      <c r="T4745">
        <v>0</v>
      </c>
      <c r="V4745">
        <v>52</v>
      </c>
      <c r="W4745">
        <v>116</v>
      </c>
    </row>
    <row r="4746" spans="1:23" x14ac:dyDescent="0.25">
      <c r="A4746" t="s">
        <v>707</v>
      </c>
      <c r="C4746" t="s">
        <v>26</v>
      </c>
      <c r="E4746">
        <v>29</v>
      </c>
      <c r="F4746">
        <v>66.113624999999999</v>
      </c>
      <c r="G4746">
        <v>0</v>
      </c>
      <c r="H4746">
        <v>0</v>
      </c>
      <c r="I4746" t="s">
        <v>34</v>
      </c>
      <c r="J4746" t="s">
        <v>41</v>
      </c>
      <c r="K4746" t="s">
        <v>28</v>
      </c>
      <c r="L4746" t="s">
        <v>28</v>
      </c>
      <c r="M4746" t="s">
        <v>28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33</v>
      </c>
      <c r="T4746">
        <v>0</v>
      </c>
      <c r="V4746">
        <v>52</v>
      </c>
      <c r="W4746">
        <v>117</v>
      </c>
    </row>
    <row r="4747" spans="1:23" x14ac:dyDescent="0.25">
      <c r="A4747" t="s">
        <v>707</v>
      </c>
      <c r="C4747" t="s">
        <v>26</v>
      </c>
      <c r="E4747">
        <v>29</v>
      </c>
      <c r="F4747">
        <v>66.113624999999999</v>
      </c>
      <c r="G4747">
        <v>0</v>
      </c>
      <c r="H4747">
        <v>0</v>
      </c>
      <c r="I4747" t="s">
        <v>34</v>
      </c>
      <c r="J4747" t="s">
        <v>28</v>
      </c>
      <c r="K4747" t="s">
        <v>28</v>
      </c>
      <c r="L4747" t="s">
        <v>28</v>
      </c>
      <c r="M4747" t="s">
        <v>28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33</v>
      </c>
      <c r="T4747">
        <v>0</v>
      </c>
      <c r="V4747">
        <v>62</v>
      </c>
      <c r="W4747">
        <v>109</v>
      </c>
    </row>
    <row r="4748" spans="1:23" x14ac:dyDescent="0.25">
      <c r="A4748" t="s">
        <v>707</v>
      </c>
      <c r="C4748" t="s">
        <v>26</v>
      </c>
      <c r="E4748">
        <v>28</v>
      </c>
      <c r="F4748">
        <v>66.113624999999999</v>
      </c>
      <c r="G4748">
        <v>0</v>
      </c>
      <c r="H4748">
        <v>0</v>
      </c>
      <c r="I4748" t="s">
        <v>34</v>
      </c>
      <c r="J4748" t="s">
        <v>35</v>
      </c>
      <c r="K4748" t="s">
        <v>28</v>
      </c>
      <c r="L4748" t="s">
        <v>28</v>
      </c>
      <c r="M4748" t="s">
        <v>28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33</v>
      </c>
      <c r="T4748">
        <v>0</v>
      </c>
      <c r="V4748">
        <v>62</v>
      </c>
      <c r="W4748">
        <v>102</v>
      </c>
    </row>
    <row r="4749" spans="1:23" x14ac:dyDescent="0.25">
      <c r="A4749" t="s">
        <v>707</v>
      </c>
      <c r="C4749" t="s">
        <v>26</v>
      </c>
      <c r="E4749">
        <v>29</v>
      </c>
      <c r="F4749">
        <v>66.113624999999999</v>
      </c>
      <c r="G4749">
        <v>0</v>
      </c>
      <c r="H4749">
        <v>0</v>
      </c>
      <c r="I4749" t="s">
        <v>34</v>
      </c>
      <c r="J4749" t="s">
        <v>41</v>
      </c>
      <c r="K4749" t="s">
        <v>28</v>
      </c>
      <c r="L4749" t="s">
        <v>28</v>
      </c>
      <c r="M4749" t="s">
        <v>28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33</v>
      </c>
      <c r="T4749">
        <v>0</v>
      </c>
      <c r="V4749">
        <v>62</v>
      </c>
      <c r="W4749">
        <v>112</v>
      </c>
    </row>
    <row r="4750" spans="1:23" x14ac:dyDescent="0.25">
      <c r="A4750" t="s">
        <v>707</v>
      </c>
      <c r="C4750" t="s">
        <v>26</v>
      </c>
      <c r="E4750">
        <v>29</v>
      </c>
      <c r="F4750">
        <v>66.113624999999999</v>
      </c>
      <c r="G4750">
        <v>0</v>
      </c>
      <c r="H4750">
        <v>0</v>
      </c>
      <c r="I4750" t="s">
        <v>34</v>
      </c>
      <c r="J4750" t="s">
        <v>28</v>
      </c>
      <c r="K4750" t="s">
        <v>28</v>
      </c>
      <c r="L4750" t="s">
        <v>28</v>
      </c>
      <c r="M4750" t="s">
        <v>28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33</v>
      </c>
      <c r="T4750">
        <v>0</v>
      </c>
    </row>
    <row r="4751" spans="1:23" x14ac:dyDescent="0.25">
      <c r="A4751" t="s">
        <v>426</v>
      </c>
      <c r="C4751" t="s">
        <v>26</v>
      </c>
      <c r="E4751">
        <v>28</v>
      </c>
      <c r="F4751">
        <v>75.644080000000002</v>
      </c>
      <c r="G4751">
        <v>0</v>
      </c>
      <c r="H4751">
        <v>0</v>
      </c>
      <c r="I4751" t="s">
        <v>34</v>
      </c>
      <c r="J4751" t="s">
        <v>28</v>
      </c>
      <c r="K4751" t="s">
        <v>28</v>
      </c>
      <c r="L4751" t="s">
        <v>28</v>
      </c>
      <c r="M4751" t="s">
        <v>28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33</v>
      </c>
      <c r="T4751">
        <v>0</v>
      </c>
      <c r="V4751">
        <v>61</v>
      </c>
      <c r="W4751">
        <v>140</v>
      </c>
    </row>
    <row r="4752" spans="1:23" x14ac:dyDescent="0.25">
      <c r="A4752" t="s">
        <v>426</v>
      </c>
      <c r="C4752" t="s">
        <v>26</v>
      </c>
      <c r="E4752">
        <v>29</v>
      </c>
      <c r="F4752">
        <v>75.644080000000002</v>
      </c>
      <c r="G4752">
        <v>0</v>
      </c>
      <c r="H4752">
        <v>0</v>
      </c>
      <c r="I4752" t="s">
        <v>34</v>
      </c>
      <c r="J4752" t="s">
        <v>28</v>
      </c>
      <c r="K4752" t="s">
        <v>28</v>
      </c>
      <c r="L4752" t="s">
        <v>28</v>
      </c>
      <c r="M4752" t="s">
        <v>28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33</v>
      </c>
      <c r="T4752">
        <v>0</v>
      </c>
      <c r="V4752">
        <v>62</v>
      </c>
      <c r="W4752">
        <v>132</v>
      </c>
    </row>
    <row r="4753" spans="1:23" x14ac:dyDescent="0.25">
      <c r="A4753" t="s">
        <v>426</v>
      </c>
      <c r="C4753" t="s">
        <v>26</v>
      </c>
      <c r="E4753">
        <v>27</v>
      </c>
      <c r="F4753">
        <v>75.644080000000002</v>
      </c>
      <c r="G4753">
        <v>0</v>
      </c>
      <c r="H4753">
        <v>0</v>
      </c>
      <c r="I4753" t="s">
        <v>34</v>
      </c>
      <c r="J4753" t="s">
        <v>28</v>
      </c>
      <c r="K4753" t="s">
        <v>28</v>
      </c>
      <c r="L4753" t="s">
        <v>28</v>
      </c>
      <c r="M4753" t="s">
        <v>28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33</v>
      </c>
      <c r="T4753">
        <v>0</v>
      </c>
      <c r="V4753">
        <v>62</v>
      </c>
      <c r="W4753">
        <v>145</v>
      </c>
    </row>
    <row r="4754" spans="1:23" x14ac:dyDescent="0.25">
      <c r="A4754" t="s">
        <v>426</v>
      </c>
      <c r="C4754" t="s">
        <v>26</v>
      </c>
      <c r="E4754">
        <v>30</v>
      </c>
      <c r="F4754">
        <v>75.644080000000002</v>
      </c>
      <c r="G4754">
        <v>0.5</v>
      </c>
      <c r="H4754">
        <v>0.5</v>
      </c>
      <c r="I4754" t="s">
        <v>52</v>
      </c>
      <c r="J4754" t="s">
        <v>28</v>
      </c>
      <c r="K4754" t="s">
        <v>28</v>
      </c>
      <c r="L4754" t="s">
        <v>28</v>
      </c>
      <c r="M4754" t="s">
        <v>28</v>
      </c>
      <c r="N4754">
        <v>0</v>
      </c>
      <c r="O4754">
        <v>0.5</v>
      </c>
      <c r="P4754">
        <v>0</v>
      </c>
      <c r="Q4754">
        <v>0</v>
      </c>
      <c r="R4754">
        <v>0</v>
      </c>
      <c r="S4754">
        <v>33</v>
      </c>
      <c r="T4754">
        <v>1</v>
      </c>
      <c r="V4754">
        <v>61</v>
      </c>
      <c r="W4754">
        <v>140</v>
      </c>
    </row>
    <row r="4755" spans="1:23" x14ac:dyDescent="0.25">
      <c r="A4755" t="s">
        <v>722</v>
      </c>
      <c r="C4755" t="s">
        <v>30</v>
      </c>
      <c r="E4755">
        <v>29</v>
      </c>
      <c r="F4755">
        <v>74.661193999999995</v>
      </c>
      <c r="G4755">
        <v>0</v>
      </c>
      <c r="H4755">
        <v>0</v>
      </c>
      <c r="I4755" t="s">
        <v>34</v>
      </c>
      <c r="J4755" t="s">
        <v>28</v>
      </c>
      <c r="K4755" t="s">
        <v>28</v>
      </c>
      <c r="L4755" t="s">
        <v>28</v>
      </c>
      <c r="M4755" t="s">
        <v>28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33</v>
      </c>
      <c r="T4755">
        <v>0</v>
      </c>
      <c r="V4755">
        <v>70</v>
      </c>
      <c r="W4755">
        <v>173</v>
      </c>
    </row>
    <row r="4756" spans="1:23" x14ac:dyDescent="0.25">
      <c r="A4756" t="s">
        <v>722</v>
      </c>
      <c r="C4756" t="s">
        <v>30</v>
      </c>
      <c r="E4756">
        <v>29</v>
      </c>
      <c r="F4756">
        <v>74.661193999999995</v>
      </c>
      <c r="G4756">
        <v>0</v>
      </c>
      <c r="H4756">
        <v>0</v>
      </c>
      <c r="I4756" t="s">
        <v>34</v>
      </c>
      <c r="J4756" t="s">
        <v>28</v>
      </c>
      <c r="K4756" t="s">
        <v>28</v>
      </c>
      <c r="L4756" t="s">
        <v>28</v>
      </c>
      <c r="M4756" t="s">
        <v>28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33</v>
      </c>
      <c r="T4756">
        <v>0</v>
      </c>
      <c r="V4756">
        <v>70</v>
      </c>
      <c r="W4756">
        <v>169</v>
      </c>
    </row>
    <row r="4757" spans="1:23" x14ac:dyDescent="0.25">
      <c r="A4757" t="s">
        <v>722</v>
      </c>
      <c r="C4757" t="s">
        <v>30</v>
      </c>
      <c r="E4757">
        <v>30</v>
      </c>
      <c r="F4757">
        <v>74.661193999999995</v>
      </c>
      <c r="G4757">
        <v>0.5</v>
      </c>
      <c r="H4757">
        <v>0.5</v>
      </c>
      <c r="I4757" t="s">
        <v>27</v>
      </c>
      <c r="J4757" t="s">
        <v>28</v>
      </c>
      <c r="K4757" t="s">
        <v>28</v>
      </c>
      <c r="L4757" t="s">
        <v>28</v>
      </c>
      <c r="M4757" t="s">
        <v>28</v>
      </c>
      <c r="N4757">
        <v>0.5</v>
      </c>
      <c r="O4757">
        <v>0.5</v>
      </c>
      <c r="P4757">
        <v>0.5</v>
      </c>
      <c r="Q4757">
        <v>0.5</v>
      </c>
      <c r="R4757">
        <v>0</v>
      </c>
      <c r="S4757">
        <v>33</v>
      </c>
      <c r="T4757">
        <v>2.5</v>
      </c>
      <c r="V4757">
        <v>69</v>
      </c>
      <c r="W4757">
        <v>164</v>
      </c>
    </row>
    <row r="4758" spans="1:23" x14ac:dyDescent="0.25">
      <c r="A4758" t="s">
        <v>722</v>
      </c>
      <c r="C4758" t="s">
        <v>30</v>
      </c>
      <c r="E4758">
        <v>28</v>
      </c>
      <c r="F4758">
        <v>74.661193999999995</v>
      </c>
      <c r="G4758">
        <v>0.5</v>
      </c>
      <c r="H4758">
        <v>0.5</v>
      </c>
      <c r="I4758" t="s">
        <v>27</v>
      </c>
      <c r="J4758" t="s">
        <v>28</v>
      </c>
      <c r="K4758" t="s">
        <v>28</v>
      </c>
      <c r="L4758" t="s">
        <v>28</v>
      </c>
      <c r="M4758" t="s">
        <v>28</v>
      </c>
      <c r="N4758">
        <v>0.5</v>
      </c>
      <c r="O4758">
        <v>0.5</v>
      </c>
      <c r="P4758">
        <v>0.5</v>
      </c>
      <c r="Q4758">
        <v>0.5</v>
      </c>
      <c r="R4758">
        <v>0</v>
      </c>
      <c r="S4758">
        <v>33</v>
      </c>
      <c r="T4758">
        <v>2.5</v>
      </c>
      <c r="V4758">
        <v>69</v>
      </c>
      <c r="W4758">
        <v>163</v>
      </c>
    </row>
    <row r="4759" spans="1:23" x14ac:dyDescent="0.25">
      <c r="A4759" t="s">
        <v>722</v>
      </c>
      <c r="C4759" t="s">
        <v>30</v>
      </c>
      <c r="E4759">
        <v>28</v>
      </c>
      <c r="F4759">
        <v>74.661193999999995</v>
      </c>
      <c r="G4759">
        <v>0.5</v>
      </c>
      <c r="H4759">
        <v>1</v>
      </c>
      <c r="I4759" t="s">
        <v>27</v>
      </c>
      <c r="J4759" t="s">
        <v>28</v>
      </c>
      <c r="K4759" t="s">
        <v>28</v>
      </c>
      <c r="L4759" t="s">
        <v>28</v>
      </c>
      <c r="M4759" t="s">
        <v>28</v>
      </c>
      <c r="N4759">
        <v>0.5</v>
      </c>
      <c r="O4759">
        <v>1</v>
      </c>
      <c r="P4759">
        <v>1</v>
      </c>
      <c r="Q4759">
        <v>0.5</v>
      </c>
      <c r="R4759">
        <v>0</v>
      </c>
      <c r="S4759">
        <v>33</v>
      </c>
      <c r="T4759">
        <v>4</v>
      </c>
      <c r="V4759">
        <v>69</v>
      </c>
      <c r="W4759">
        <v>164</v>
      </c>
    </row>
    <row r="4760" spans="1:23" x14ac:dyDescent="0.25">
      <c r="A4760" t="s">
        <v>722</v>
      </c>
      <c r="C4760" t="s">
        <v>30</v>
      </c>
      <c r="E4760">
        <v>28</v>
      </c>
      <c r="F4760">
        <v>74.661193999999995</v>
      </c>
      <c r="G4760">
        <v>1</v>
      </c>
      <c r="H4760">
        <v>2</v>
      </c>
      <c r="I4760" t="s">
        <v>27</v>
      </c>
      <c r="J4760" t="s">
        <v>28</v>
      </c>
      <c r="K4760" t="s">
        <v>28</v>
      </c>
      <c r="L4760" t="s">
        <v>28</v>
      </c>
      <c r="M4760" t="s">
        <v>28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33</v>
      </c>
      <c r="T4760">
        <v>7</v>
      </c>
      <c r="V4760">
        <v>70</v>
      </c>
      <c r="W4760">
        <v>168</v>
      </c>
    </row>
    <row r="4761" spans="1:23" x14ac:dyDescent="0.25">
      <c r="A4761" t="s">
        <v>722</v>
      </c>
      <c r="C4761" t="s">
        <v>30</v>
      </c>
      <c r="E4761">
        <v>24</v>
      </c>
      <c r="F4761">
        <v>74.661193999999995</v>
      </c>
      <c r="G4761">
        <v>1</v>
      </c>
      <c r="H4761">
        <v>1</v>
      </c>
      <c r="I4761" t="s">
        <v>27</v>
      </c>
      <c r="J4761" t="s">
        <v>28</v>
      </c>
      <c r="K4761" t="s">
        <v>28</v>
      </c>
      <c r="L4761" t="s">
        <v>28</v>
      </c>
      <c r="M4761" t="s">
        <v>28</v>
      </c>
      <c r="N4761">
        <v>1</v>
      </c>
      <c r="O4761">
        <v>1</v>
      </c>
      <c r="P4761">
        <v>2</v>
      </c>
      <c r="Q4761">
        <v>2</v>
      </c>
      <c r="R4761">
        <v>1</v>
      </c>
      <c r="S4761">
        <v>33</v>
      </c>
      <c r="T4761">
        <v>8</v>
      </c>
      <c r="V4761">
        <v>69</v>
      </c>
      <c r="W4761">
        <v>160</v>
      </c>
    </row>
    <row r="4762" spans="1:23" x14ac:dyDescent="0.25">
      <c r="A4762" t="s">
        <v>722</v>
      </c>
      <c r="C4762" t="s">
        <v>30</v>
      </c>
      <c r="E4762">
        <v>25</v>
      </c>
      <c r="F4762">
        <v>74.661193999999995</v>
      </c>
      <c r="G4762">
        <v>1</v>
      </c>
      <c r="H4762">
        <v>2</v>
      </c>
      <c r="I4762" t="s">
        <v>27</v>
      </c>
      <c r="J4762" t="s">
        <v>28</v>
      </c>
      <c r="K4762" t="s">
        <v>28</v>
      </c>
      <c r="L4762" t="s">
        <v>28</v>
      </c>
      <c r="M4762" t="s">
        <v>28</v>
      </c>
      <c r="N4762">
        <v>1</v>
      </c>
      <c r="O4762">
        <v>1</v>
      </c>
      <c r="P4762">
        <v>1</v>
      </c>
      <c r="Q4762">
        <v>2</v>
      </c>
      <c r="R4762">
        <v>1</v>
      </c>
      <c r="S4762">
        <v>33</v>
      </c>
      <c r="T4762">
        <v>8</v>
      </c>
      <c r="V4762">
        <v>69</v>
      </c>
      <c r="W4762">
        <v>156</v>
      </c>
    </row>
    <row r="4763" spans="1:23" x14ac:dyDescent="0.25">
      <c r="A4763" t="s">
        <v>931</v>
      </c>
      <c r="C4763" t="s">
        <v>30</v>
      </c>
      <c r="E4763">
        <v>29</v>
      </c>
      <c r="F4763">
        <v>57.916496000000002</v>
      </c>
      <c r="G4763">
        <v>0</v>
      </c>
      <c r="H4763">
        <v>0</v>
      </c>
      <c r="I4763" t="s">
        <v>34</v>
      </c>
      <c r="J4763" t="s">
        <v>28</v>
      </c>
      <c r="K4763" t="s">
        <v>28</v>
      </c>
      <c r="L4763" t="s">
        <v>28</v>
      </c>
      <c r="M4763" t="s">
        <v>28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34</v>
      </c>
      <c r="T4763">
        <v>0</v>
      </c>
      <c r="V4763">
        <v>71</v>
      </c>
      <c r="W4763">
        <v>156</v>
      </c>
    </row>
    <row r="4764" spans="1:23" x14ac:dyDescent="0.25">
      <c r="A4764" t="s">
        <v>931</v>
      </c>
      <c r="C4764" t="s">
        <v>30</v>
      </c>
      <c r="E4764">
        <v>28</v>
      </c>
      <c r="F4764">
        <v>57.916496000000002</v>
      </c>
      <c r="G4764">
        <v>0</v>
      </c>
      <c r="H4764">
        <v>0</v>
      </c>
      <c r="I4764" t="s">
        <v>34</v>
      </c>
      <c r="J4764" t="s">
        <v>28</v>
      </c>
      <c r="K4764" t="s">
        <v>28</v>
      </c>
      <c r="L4764" t="s">
        <v>28</v>
      </c>
      <c r="M4764" t="s">
        <v>28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34</v>
      </c>
      <c r="T4764">
        <v>0</v>
      </c>
      <c r="V4764">
        <v>71</v>
      </c>
      <c r="W4764">
        <v>157</v>
      </c>
    </row>
    <row r="4765" spans="1:23" x14ac:dyDescent="0.25">
      <c r="A4765" t="s">
        <v>806</v>
      </c>
      <c r="C4765" t="s">
        <v>26</v>
      </c>
      <c r="E4765">
        <v>17</v>
      </c>
      <c r="F4765">
        <v>65.333336000000003</v>
      </c>
      <c r="G4765">
        <v>1</v>
      </c>
      <c r="H4765">
        <v>1</v>
      </c>
      <c r="I4765" t="s">
        <v>200</v>
      </c>
      <c r="J4765" t="s">
        <v>1200</v>
      </c>
      <c r="K4765" t="s">
        <v>42</v>
      </c>
      <c r="L4765" t="s">
        <v>28</v>
      </c>
      <c r="M4765" t="s">
        <v>28</v>
      </c>
      <c r="N4765">
        <v>1</v>
      </c>
      <c r="O4765">
        <v>1</v>
      </c>
      <c r="P4765">
        <v>1</v>
      </c>
      <c r="Q4765">
        <v>2</v>
      </c>
      <c r="R4765">
        <v>2</v>
      </c>
      <c r="S4765">
        <v>34</v>
      </c>
      <c r="T4765">
        <v>8</v>
      </c>
      <c r="V4765">
        <v>59</v>
      </c>
      <c r="W4765">
        <v>143</v>
      </c>
    </row>
    <row r="4766" spans="1:23" x14ac:dyDescent="0.25">
      <c r="A4766" t="s">
        <v>806</v>
      </c>
      <c r="C4766" t="s">
        <v>26</v>
      </c>
      <c r="E4766">
        <v>15</v>
      </c>
      <c r="F4766">
        <v>65.333336000000003</v>
      </c>
      <c r="G4766">
        <v>1</v>
      </c>
      <c r="H4766">
        <v>1</v>
      </c>
      <c r="I4766" t="s">
        <v>807</v>
      </c>
      <c r="J4766" t="s">
        <v>28</v>
      </c>
      <c r="K4766" t="s">
        <v>28</v>
      </c>
      <c r="L4766" t="s">
        <v>28</v>
      </c>
      <c r="M4766" t="s">
        <v>28</v>
      </c>
      <c r="N4766">
        <v>1</v>
      </c>
      <c r="O4766">
        <v>1</v>
      </c>
      <c r="P4766">
        <v>1</v>
      </c>
      <c r="Q4766">
        <v>2</v>
      </c>
      <c r="R4766">
        <v>2</v>
      </c>
      <c r="S4766">
        <v>34</v>
      </c>
      <c r="T4766">
        <v>8</v>
      </c>
      <c r="V4766">
        <v>58</v>
      </c>
      <c r="W4766">
        <v>156</v>
      </c>
    </row>
    <row r="4767" spans="1:23" x14ac:dyDescent="0.25">
      <c r="A4767" t="s">
        <v>420</v>
      </c>
      <c r="C4767" t="s">
        <v>30</v>
      </c>
      <c r="E4767">
        <v>23</v>
      </c>
      <c r="F4767">
        <v>71.928820000000002</v>
      </c>
      <c r="G4767">
        <v>0.5</v>
      </c>
      <c r="H4767">
        <v>0.5</v>
      </c>
      <c r="I4767" t="s">
        <v>147</v>
      </c>
      <c r="J4767" t="s">
        <v>41</v>
      </c>
      <c r="K4767" t="s">
        <v>147</v>
      </c>
      <c r="L4767" t="s">
        <v>28</v>
      </c>
      <c r="M4767" t="s">
        <v>28</v>
      </c>
      <c r="N4767">
        <v>0.5</v>
      </c>
      <c r="O4767">
        <v>0.5</v>
      </c>
      <c r="P4767">
        <v>1</v>
      </c>
      <c r="Q4767">
        <v>0.5</v>
      </c>
      <c r="R4767">
        <v>0</v>
      </c>
      <c r="S4767">
        <v>33</v>
      </c>
      <c r="T4767">
        <v>3</v>
      </c>
      <c r="V4767">
        <v>67</v>
      </c>
      <c r="W4767">
        <v>187</v>
      </c>
    </row>
    <row r="4768" spans="1:23" x14ac:dyDescent="0.25">
      <c r="A4768" t="s">
        <v>420</v>
      </c>
      <c r="C4768" t="s">
        <v>30</v>
      </c>
      <c r="E4768">
        <v>22</v>
      </c>
      <c r="F4768">
        <v>71.928820000000002</v>
      </c>
      <c r="G4768">
        <v>0.5</v>
      </c>
      <c r="H4768">
        <v>0.5</v>
      </c>
      <c r="I4768" t="s">
        <v>27</v>
      </c>
      <c r="J4768" t="s">
        <v>41</v>
      </c>
      <c r="K4768" t="s">
        <v>28</v>
      </c>
      <c r="L4768" t="s">
        <v>28</v>
      </c>
      <c r="M4768" t="s">
        <v>28</v>
      </c>
      <c r="N4768">
        <v>0.5</v>
      </c>
      <c r="O4768">
        <v>0.5</v>
      </c>
      <c r="P4768">
        <v>0.5</v>
      </c>
      <c r="Q4768">
        <v>0</v>
      </c>
      <c r="R4768">
        <v>0</v>
      </c>
      <c r="S4768">
        <v>33</v>
      </c>
      <c r="T4768">
        <v>2</v>
      </c>
      <c r="V4768">
        <v>67</v>
      </c>
      <c r="W4768">
        <v>188</v>
      </c>
    </row>
    <row r="4769" spans="1:23" x14ac:dyDescent="0.25">
      <c r="A4769" t="s">
        <v>420</v>
      </c>
      <c r="C4769" t="s">
        <v>30</v>
      </c>
      <c r="E4769">
        <v>24</v>
      </c>
      <c r="F4769">
        <v>71.928820000000002</v>
      </c>
      <c r="G4769">
        <v>0.5</v>
      </c>
      <c r="H4769">
        <v>1</v>
      </c>
      <c r="I4769" t="s">
        <v>27</v>
      </c>
      <c r="J4769" t="s">
        <v>41</v>
      </c>
      <c r="K4769" t="s">
        <v>28</v>
      </c>
      <c r="L4769" t="s">
        <v>28</v>
      </c>
      <c r="M4769" t="s">
        <v>28</v>
      </c>
      <c r="N4769">
        <v>0.5</v>
      </c>
      <c r="O4769">
        <v>1</v>
      </c>
      <c r="P4769">
        <v>1</v>
      </c>
      <c r="Q4769">
        <v>0.5</v>
      </c>
      <c r="R4769">
        <v>0</v>
      </c>
      <c r="S4769">
        <v>33</v>
      </c>
      <c r="T4769">
        <v>4</v>
      </c>
      <c r="V4769">
        <v>68</v>
      </c>
      <c r="W4769">
        <v>186</v>
      </c>
    </row>
    <row r="4770" spans="1:23" x14ac:dyDescent="0.25">
      <c r="A4770" t="s">
        <v>420</v>
      </c>
      <c r="C4770" t="s">
        <v>30</v>
      </c>
      <c r="E4770">
        <v>26</v>
      </c>
      <c r="F4770">
        <v>71.928820000000002</v>
      </c>
      <c r="G4770">
        <v>1</v>
      </c>
      <c r="H4770">
        <v>1</v>
      </c>
      <c r="I4770" t="s">
        <v>27</v>
      </c>
      <c r="J4770" t="s">
        <v>1199</v>
      </c>
      <c r="K4770" t="s">
        <v>245</v>
      </c>
      <c r="L4770" t="s">
        <v>28</v>
      </c>
      <c r="M4770" t="s">
        <v>28</v>
      </c>
      <c r="N4770">
        <v>0.5</v>
      </c>
      <c r="O4770">
        <v>1</v>
      </c>
      <c r="P4770">
        <v>1</v>
      </c>
      <c r="Q4770">
        <v>0.5</v>
      </c>
      <c r="R4770">
        <v>1</v>
      </c>
      <c r="S4770">
        <v>33</v>
      </c>
      <c r="T4770">
        <v>5</v>
      </c>
      <c r="V4770">
        <v>66</v>
      </c>
      <c r="W4770">
        <v>191</v>
      </c>
    </row>
    <row r="4771" spans="1:23" x14ac:dyDescent="0.25">
      <c r="A4771" t="s">
        <v>420</v>
      </c>
      <c r="C4771" t="s">
        <v>30</v>
      </c>
      <c r="E4771">
        <v>17</v>
      </c>
      <c r="F4771">
        <v>71.928820000000002</v>
      </c>
      <c r="G4771">
        <v>2</v>
      </c>
      <c r="H4771">
        <v>2</v>
      </c>
      <c r="I4771" t="s">
        <v>179</v>
      </c>
      <c r="J4771" t="s">
        <v>35</v>
      </c>
      <c r="K4771" t="s">
        <v>42</v>
      </c>
      <c r="L4771" t="s">
        <v>28</v>
      </c>
      <c r="M4771" t="s">
        <v>28</v>
      </c>
      <c r="N4771">
        <v>1</v>
      </c>
      <c r="O4771">
        <v>2</v>
      </c>
      <c r="P4771">
        <v>2</v>
      </c>
      <c r="Q4771">
        <v>2</v>
      </c>
      <c r="R4771">
        <v>1</v>
      </c>
      <c r="S4771">
        <v>33</v>
      </c>
      <c r="T4771">
        <v>10</v>
      </c>
      <c r="V4771">
        <v>67</v>
      </c>
      <c r="W4771">
        <v>184</v>
      </c>
    </row>
    <row r="4772" spans="1:23" x14ac:dyDescent="0.25">
      <c r="A4772" t="s">
        <v>87</v>
      </c>
      <c r="C4772" t="s">
        <v>30</v>
      </c>
      <c r="E4772">
        <v>30</v>
      </c>
      <c r="F4772">
        <v>79.137569999999997</v>
      </c>
      <c r="G4772">
        <v>0</v>
      </c>
      <c r="H4772">
        <v>0</v>
      </c>
      <c r="I4772" t="s">
        <v>34</v>
      </c>
      <c r="J4772" t="s">
        <v>28</v>
      </c>
      <c r="K4772" t="s">
        <v>28</v>
      </c>
      <c r="L4772" t="s">
        <v>28</v>
      </c>
      <c r="M4772" t="s">
        <v>28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33</v>
      </c>
      <c r="T4772">
        <v>0</v>
      </c>
      <c r="V4772">
        <v>70</v>
      </c>
      <c r="W4772">
        <v>159</v>
      </c>
    </row>
    <row r="4773" spans="1:23" x14ac:dyDescent="0.25">
      <c r="A4773" t="s">
        <v>87</v>
      </c>
      <c r="C4773" t="s">
        <v>30</v>
      </c>
      <c r="E4773">
        <v>30</v>
      </c>
      <c r="F4773">
        <v>79.137569999999997</v>
      </c>
      <c r="G4773">
        <v>0</v>
      </c>
      <c r="H4773">
        <v>0</v>
      </c>
      <c r="I4773" t="s">
        <v>34</v>
      </c>
      <c r="J4773" t="s">
        <v>28</v>
      </c>
      <c r="K4773" t="s">
        <v>28</v>
      </c>
      <c r="L4773" t="s">
        <v>28</v>
      </c>
      <c r="M4773" t="s">
        <v>28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33</v>
      </c>
      <c r="T4773">
        <v>0</v>
      </c>
      <c r="V4773">
        <v>69</v>
      </c>
      <c r="W4773">
        <v>157</v>
      </c>
    </row>
    <row r="4774" spans="1:23" x14ac:dyDescent="0.25">
      <c r="A4774" t="s">
        <v>87</v>
      </c>
      <c r="C4774" t="s">
        <v>30</v>
      </c>
      <c r="E4774">
        <v>29</v>
      </c>
      <c r="F4774">
        <v>79.137569999999997</v>
      </c>
      <c r="G4774">
        <v>0.5</v>
      </c>
      <c r="H4774">
        <v>0</v>
      </c>
      <c r="I4774" t="s">
        <v>52</v>
      </c>
      <c r="J4774" t="s">
        <v>41</v>
      </c>
      <c r="K4774" t="s">
        <v>28</v>
      </c>
      <c r="L4774" t="s">
        <v>28</v>
      </c>
      <c r="M4774" t="s">
        <v>28</v>
      </c>
      <c r="N4774">
        <v>0</v>
      </c>
      <c r="O4774">
        <v>0.5</v>
      </c>
      <c r="P4774">
        <v>0.5</v>
      </c>
      <c r="Q4774">
        <v>0</v>
      </c>
      <c r="R4774">
        <v>0</v>
      </c>
      <c r="S4774">
        <v>33</v>
      </c>
      <c r="T4774">
        <v>1</v>
      </c>
      <c r="V4774">
        <v>70</v>
      </c>
      <c r="W4774">
        <v>157</v>
      </c>
    </row>
    <row r="4775" spans="1:23" x14ac:dyDescent="0.25">
      <c r="A4775" t="s">
        <v>87</v>
      </c>
      <c r="C4775" t="s">
        <v>30</v>
      </c>
      <c r="E4775">
        <v>29</v>
      </c>
      <c r="F4775">
        <v>79.137569999999997</v>
      </c>
      <c r="G4775">
        <v>0</v>
      </c>
      <c r="H4775">
        <v>0</v>
      </c>
      <c r="I4775" t="s">
        <v>34</v>
      </c>
      <c r="J4775" t="s">
        <v>88</v>
      </c>
      <c r="K4775" t="s">
        <v>28</v>
      </c>
      <c r="L4775" t="s">
        <v>28</v>
      </c>
      <c r="M4775" t="s">
        <v>28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33</v>
      </c>
      <c r="T4775">
        <v>0</v>
      </c>
      <c r="V4775">
        <v>70</v>
      </c>
      <c r="W4775">
        <v>156</v>
      </c>
    </row>
    <row r="4776" spans="1:23" x14ac:dyDescent="0.25">
      <c r="A4776" t="s">
        <v>995</v>
      </c>
      <c r="C4776" t="s">
        <v>26</v>
      </c>
      <c r="E4776">
        <v>30</v>
      </c>
      <c r="F4776">
        <v>56.383299999999998</v>
      </c>
      <c r="G4776">
        <v>0</v>
      </c>
      <c r="H4776">
        <v>0</v>
      </c>
      <c r="I4776" t="s">
        <v>34</v>
      </c>
      <c r="J4776" t="s">
        <v>28</v>
      </c>
      <c r="K4776" t="s">
        <v>28</v>
      </c>
      <c r="L4776" t="s">
        <v>28</v>
      </c>
      <c r="M4776" t="s">
        <v>28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33</v>
      </c>
      <c r="T4776">
        <v>0</v>
      </c>
      <c r="V4776">
        <v>70</v>
      </c>
      <c r="W4776">
        <v>183</v>
      </c>
    </row>
    <row r="4777" spans="1:23" x14ac:dyDescent="0.25">
      <c r="A4777" t="s">
        <v>995</v>
      </c>
      <c r="C4777" t="s">
        <v>26</v>
      </c>
      <c r="E4777">
        <v>29</v>
      </c>
      <c r="F4777">
        <v>56.383299999999998</v>
      </c>
      <c r="G4777">
        <v>0</v>
      </c>
      <c r="H4777">
        <v>0</v>
      </c>
      <c r="I4777" t="s">
        <v>34</v>
      </c>
      <c r="J4777" t="s">
        <v>28</v>
      </c>
      <c r="K4777" t="s">
        <v>28</v>
      </c>
      <c r="L4777" t="s">
        <v>28</v>
      </c>
      <c r="M4777" t="s">
        <v>28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33</v>
      </c>
      <c r="T4777">
        <v>0</v>
      </c>
      <c r="V4777">
        <v>69</v>
      </c>
      <c r="W4777">
        <v>180</v>
      </c>
    </row>
    <row r="4778" spans="1:23" x14ac:dyDescent="0.25">
      <c r="A4778" t="s">
        <v>995</v>
      </c>
      <c r="C4778" t="s">
        <v>26</v>
      </c>
      <c r="E4778">
        <v>30</v>
      </c>
      <c r="F4778">
        <v>56.383299999999998</v>
      </c>
      <c r="G4778">
        <v>0</v>
      </c>
      <c r="H4778">
        <v>0</v>
      </c>
      <c r="I4778" t="s">
        <v>34</v>
      </c>
      <c r="J4778" t="s">
        <v>35</v>
      </c>
      <c r="K4778" t="s">
        <v>38</v>
      </c>
      <c r="L4778" t="s">
        <v>28</v>
      </c>
      <c r="M4778" t="s">
        <v>28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33</v>
      </c>
      <c r="T4778">
        <v>0</v>
      </c>
      <c r="V4778">
        <v>70</v>
      </c>
      <c r="W4778">
        <v>176</v>
      </c>
    </row>
    <row r="4779" spans="1:23" x14ac:dyDescent="0.25">
      <c r="A4779" t="s">
        <v>995</v>
      </c>
      <c r="C4779" t="s">
        <v>26</v>
      </c>
      <c r="E4779">
        <v>30</v>
      </c>
      <c r="F4779">
        <v>56.383299999999998</v>
      </c>
      <c r="G4779">
        <v>0</v>
      </c>
      <c r="H4779">
        <v>0</v>
      </c>
      <c r="I4779" t="s">
        <v>34</v>
      </c>
      <c r="J4779" t="s">
        <v>28</v>
      </c>
      <c r="K4779" t="s">
        <v>28</v>
      </c>
      <c r="L4779" t="s">
        <v>28</v>
      </c>
      <c r="M4779" t="s">
        <v>28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33</v>
      </c>
      <c r="T4779">
        <v>0</v>
      </c>
      <c r="V4779">
        <v>69</v>
      </c>
      <c r="W4779">
        <v>174</v>
      </c>
    </row>
    <row r="4780" spans="1:23" x14ac:dyDescent="0.25">
      <c r="A4780" t="s">
        <v>995</v>
      </c>
      <c r="C4780" t="s">
        <v>26</v>
      </c>
      <c r="E4780">
        <v>30</v>
      </c>
      <c r="F4780">
        <v>56.383299999999998</v>
      </c>
      <c r="G4780">
        <v>0</v>
      </c>
      <c r="H4780">
        <v>0</v>
      </c>
      <c r="I4780" t="s">
        <v>34</v>
      </c>
      <c r="J4780" t="s">
        <v>35</v>
      </c>
      <c r="K4780" t="s">
        <v>38</v>
      </c>
      <c r="L4780" t="s">
        <v>28</v>
      </c>
      <c r="M4780" t="s">
        <v>28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33</v>
      </c>
      <c r="T4780">
        <v>0</v>
      </c>
      <c r="V4780">
        <v>69</v>
      </c>
      <c r="W4780">
        <v>174</v>
      </c>
    </row>
    <row r="4781" spans="1:23" x14ac:dyDescent="0.25">
      <c r="A4781" t="s">
        <v>60</v>
      </c>
      <c r="C4781" t="s">
        <v>30</v>
      </c>
      <c r="E4781">
        <v>29</v>
      </c>
      <c r="F4781">
        <v>67.64134</v>
      </c>
      <c r="G4781">
        <v>0</v>
      </c>
      <c r="H4781">
        <v>0</v>
      </c>
      <c r="I4781" t="s">
        <v>34</v>
      </c>
      <c r="J4781" t="s">
        <v>28</v>
      </c>
      <c r="K4781" t="s">
        <v>28</v>
      </c>
      <c r="L4781" t="s">
        <v>28</v>
      </c>
      <c r="M4781" t="s">
        <v>28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34</v>
      </c>
      <c r="T4781">
        <v>0</v>
      </c>
    </row>
    <row r="4782" spans="1:23" x14ac:dyDescent="0.25">
      <c r="A4782" t="s">
        <v>60</v>
      </c>
      <c r="C4782" t="s">
        <v>30</v>
      </c>
      <c r="E4782">
        <v>25</v>
      </c>
      <c r="F4782">
        <v>67.64134</v>
      </c>
      <c r="G4782">
        <v>0</v>
      </c>
      <c r="H4782">
        <v>0</v>
      </c>
      <c r="I4782" t="s">
        <v>34</v>
      </c>
      <c r="J4782" t="s">
        <v>28</v>
      </c>
      <c r="K4782" t="s">
        <v>28</v>
      </c>
      <c r="L4782" t="s">
        <v>28</v>
      </c>
      <c r="M4782" t="s">
        <v>28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34</v>
      </c>
      <c r="T4782">
        <v>0</v>
      </c>
      <c r="V4782">
        <v>67</v>
      </c>
      <c r="W4782">
        <v>148</v>
      </c>
    </row>
    <row r="4783" spans="1:23" x14ac:dyDescent="0.25">
      <c r="A4783" t="s">
        <v>60</v>
      </c>
      <c r="C4783" t="s">
        <v>30</v>
      </c>
      <c r="E4783">
        <v>28</v>
      </c>
      <c r="F4783">
        <v>67.64134</v>
      </c>
      <c r="G4783">
        <v>0</v>
      </c>
      <c r="H4783">
        <v>0</v>
      </c>
      <c r="I4783" t="s">
        <v>34</v>
      </c>
      <c r="J4783" t="s">
        <v>28</v>
      </c>
      <c r="K4783" t="s">
        <v>28</v>
      </c>
      <c r="L4783" t="s">
        <v>28</v>
      </c>
      <c r="M4783" t="s">
        <v>28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34</v>
      </c>
      <c r="T4783">
        <v>0</v>
      </c>
      <c r="V4783">
        <v>67</v>
      </c>
      <c r="W4783">
        <v>152</v>
      </c>
    </row>
    <row r="4784" spans="1:23" x14ac:dyDescent="0.25">
      <c r="A4784" t="s">
        <v>60</v>
      </c>
      <c r="C4784" t="s">
        <v>30</v>
      </c>
      <c r="E4784">
        <v>29</v>
      </c>
      <c r="F4784">
        <v>67.64134</v>
      </c>
      <c r="G4784">
        <v>0</v>
      </c>
      <c r="H4784">
        <v>0</v>
      </c>
      <c r="I4784" t="s">
        <v>34</v>
      </c>
      <c r="J4784" t="s">
        <v>28</v>
      </c>
      <c r="K4784" t="s">
        <v>28</v>
      </c>
      <c r="L4784" t="s">
        <v>28</v>
      </c>
      <c r="M4784" t="s">
        <v>28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34</v>
      </c>
      <c r="T4784">
        <v>0</v>
      </c>
      <c r="V4784">
        <v>67</v>
      </c>
      <c r="W4784">
        <v>146</v>
      </c>
    </row>
    <row r="4785" spans="1:23" x14ac:dyDescent="0.25">
      <c r="A4785" t="s">
        <v>60</v>
      </c>
      <c r="C4785" t="s">
        <v>30</v>
      </c>
      <c r="E4785">
        <v>28</v>
      </c>
      <c r="F4785">
        <v>67.64134</v>
      </c>
      <c r="G4785">
        <v>0</v>
      </c>
      <c r="H4785">
        <v>0</v>
      </c>
      <c r="I4785" t="s">
        <v>34</v>
      </c>
      <c r="J4785" t="s">
        <v>28</v>
      </c>
      <c r="K4785" t="s">
        <v>28</v>
      </c>
      <c r="L4785" t="s">
        <v>28</v>
      </c>
      <c r="M4785" t="s">
        <v>28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34</v>
      </c>
      <c r="T4785">
        <v>0</v>
      </c>
      <c r="V4785">
        <v>67</v>
      </c>
      <c r="W4785">
        <v>143</v>
      </c>
    </row>
    <row r="4786" spans="1:23" x14ac:dyDescent="0.25">
      <c r="A4786" t="s">
        <v>60</v>
      </c>
      <c r="C4786" t="s">
        <v>30</v>
      </c>
      <c r="E4786">
        <v>28</v>
      </c>
      <c r="F4786">
        <v>67.64134</v>
      </c>
      <c r="G4786">
        <v>0</v>
      </c>
      <c r="H4786">
        <v>0</v>
      </c>
      <c r="I4786" t="s">
        <v>34</v>
      </c>
      <c r="J4786" t="s">
        <v>28</v>
      </c>
      <c r="K4786" t="s">
        <v>28</v>
      </c>
      <c r="L4786" t="s">
        <v>28</v>
      </c>
      <c r="M4786" t="s">
        <v>28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34</v>
      </c>
      <c r="T4786">
        <v>0</v>
      </c>
      <c r="V4786">
        <v>67</v>
      </c>
      <c r="W4786">
        <v>146</v>
      </c>
    </row>
    <row r="4787" spans="1:23" x14ac:dyDescent="0.25">
      <c r="A4787" t="s">
        <v>60</v>
      </c>
      <c r="C4787" t="s">
        <v>30</v>
      </c>
      <c r="E4787">
        <v>28</v>
      </c>
      <c r="F4787">
        <v>67.64134</v>
      </c>
      <c r="G4787">
        <v>0</v>
      </c>
      <c r="H4787">
        <v>0</v>
      </c>
      <c r="I4787" t="s">
        <v>34</v>
      </c>
      <c r="J4787" t="s">
        <v>28</v>
      </c>
      <c r="K4787" t="s">
        <v>28</v>
      </c>
      <c r="L4787" t="s">
        <v>28</v>
      </c>
      <c r="M4787" t="s">
        <v>28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34</v>
      </c>
      <c r="T4787">
        <v>0</v>
      </c>
    </row>
    <row r="4788" spans="1:23" x14ac:dyDescent="0.25">
      <c r="A4788" t="s">
        <v>909</v>
      </c>
      <c r="C4788" t="s">
        <v>26</v>
      </c>
      <c r="E4788">
        <v>28</v>
      </c>
      <c r="F4788">
        <v>69.352500000000006</v>
      </c>
      <c r="G4788">
        <v>0</v>
      </c>
      <c r="H4788">
        <v>0</v>
      </c>
      <c r="I4788" t="s">
        <v>34</v>
      </c>
      <c r="J4788" t="s">
        <v>28</v>
      </c>
      <c r="K4788" t="s">
        <v>28</v>
      </c>
      <c r="L4788" t="s">
        <v>28</v>
      </c>
      <c r="M4788" t="s">
        <v>28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33</v>
      </c>
      <c r="T4788">
        <v>0</v>
      </c>
      <c r="V4788">
        <v>63</v>
      </c>
      <c r="W4788">
        <v>176</v>
      </c>
    </row>
    <row r="4789" spans="1:23" x14ac:dyDescent="0.25">
      <c r="A4789" t="s">
        <v>909</v>
      </c>
      <c r="C4789" t="s">
        <v>26</v>
      </c>
      <c r="E4789">
        <v>29</v>
      </c>
      <c r="F4789">
        <v>69.352500000000006</v>
      </c>
      <c r="G4789">
        <v>0</v>
      </c>
      <c r="H4789">
        <v>0</v>
      </c>
      <c r="I4789" t="s">
        <v>34</v>
      </c>
      <c r="J4789" t="s">
        <v>28</v>
      </c>
      <c r="K4789" t="s">
        <v>28</v>
      </c>
      <c r="L4789" t="s">
        <v>28</v>
      </c>
      <c r="M4789" t="s">
        <v>28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33</v>
      </c>
      <c r="T4789">
        <v>0</v>
      </c>
      <c r="V4789">
        <v>62</v>
      </c>
      <c r="W4789">
        <v>174</v>
      </c>
    </row>
    <row r="4790" spans="1:23" x14ac:dyDescent="0.25">
      <c r="A4790" t="s">
        <v>909</v>
      </c>
      <c r="C4790" t="s">
        <v>26</v>
      </c>
      <c r="E4790">
        <v>30</v>
      </c>
      <c r="F4790">
        <v>69.352500000000006</v>
      </c>
      <c r="G4790">
        <v>0</v>
      </c>
      <c r="H4790">
        <v>0</v>
      </c>
      <c r="I4790" t="s">
        <v>34</v>
      </c>
      <c r="J4790" t="s">
        <v>28</v>
      </c>
      <c r="K4790" t="s">
        <v>28</v>
      </c>
      <c r="L4790" t="s">
        <v>28</v>
      </c>
      <c r="M4790" t="s">
        <v>28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33</v>
      </c>
      <c r="T4790">
        <v>0</v>
      </c>
      <c r="V4790">
        <v>62</v>
      </c>
      <c r="W4790">
        <v>170</v>
      </c>
    </row>
    <row r="4791" spans="1:23" x14ac:dyDescent="0.25">
      <c r="A4791" t="s">
        <v>909</v>
      </c>
      <c r="C4791" t="s">
        <v>26</v>
      </c>
      <c r="E4791">
        <v>29</v>
      </c>
      <c r="F4791">
        <v>69.352500000000006</v>
      </c>
      <c r="G4791">
        <v>0</v>
      </c>
      <c r="H4791">
        <v>0</v>
      </c>
      <c r="I4791" t="s">
        <v>34</v>
      </c>
      <c r="J4791" t="s">
        <v>28</v>
      </c>
      <c r="K4791" t="s">
        <v>28</v>
      </c>
      <c r="L4791" t="s">
        <v>28</v>
      </c>
      <c r="M4791" t="s">
        <v>28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33</v>
      </c>
      <c r="T4791">
        <v>0</v>
      </c>
      <c r="V4791">
        <v>63</v>
      </c>
      <c r="W4791">
        <v>181</v>
      </c>
    </row>
    <row r="4792" spans="1:23" x14ac:dyDescent="0.25">
      <c r="A4792" t="s">
        <v>909</v>
      </c>
      <c r="C4792" t="s">
        <v>26</v>
      </c>
      <c r="E4792">
        <v>28</v>
      </c>
      <c r="F4792">
        <v>69.352500000000006</v>
      </c>
      <c r="G4792">
        <v>0</v>
      </c>
      <c r="H4792">
        <v>0</v>
      </c>
      <c r="I4792" t="s">
        <v>34</v>
      </c>
      <c r="J4792" t="s">
        <v>28</v>
      </c>
      <c r="K4792" t="s">
        <v>28</v>
      </c>
      <c r="L4792" t="s">
        <v>28</v>
      </c>
      <c r="M4792" t="s">
        <v>28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33</v>
      </c>
      <c r="T4792">
        <v>0</v>
      </c>
      <c r="V4792">
        <v>62</v>
      </c>
      <c r="W4792">
        <v>170</v>
      </c>
    </row>
    <row r="4793" spans="1:23" x14ac:dyDescent="0.25">
      <c r="A4793" t="s">
        <v>166</v>
      </c>
      <c r="C4793" t="s">
        <v>30</v>
      </c>
      <c r="E4793">
        <v>29</v>
      </c>
      <c r="F4793">
        <v>82.907600000000002</v>
      </c>
      <c r="G4793">
        <v>0</v>
      </c>
      <c r="H4793">
        <v>0</v>
      </c>
      <c r="I4793" t="s">
        <v>34</v>
      </c>
      <c r="J4793" t="s">
        <v>28</v>
      </c>
      <c r="K4793" t="s">
        <v>28</v>
      </c>
      <c r="L4793" t="s">
        <v>28</v>
      </c>
      <c r="M4793" t="s">
        <v>28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33</v>
      </c>
      <c r="T4793">
        <v>0</v>
      </c>
      <c r="V4793">
        <v>65</v>
      </c>
      <c r="W4793">
        <v>124</v>
      </c>
    </row>
    <row r="4794" spans="1:23" x14ac:dyDescent="0.25">
      <c r="A4794" t="s">
        <v>166</v>
      </c>
      <c r="C4794" t="s">
        <v>30</v>
      </c>
      <c r="E4794">
        <v>30</v>
      </c>
      <c r="F4794">
        <v>82.907600000000002</v>
      </c>
      <c r="G4794">
        <v>0</v>
      </c>
      <c r="H4794">
        <v>0</v>
      </c>
      <c r="I4794" t="s">
        <v>34</v>
      </c>
      <c r="J4794" t="s">
        <v>28</v>
      </c>
      <c r="K4794" t="s">
        <v>28</v>
      </c>
      <c r="L4794" t="s">
        <v>28</v>
      </c>
      <c r="M4794" t="s">
        <v>28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33</v>
      </c>
      <c r="T4794">
        <v>0</v>
      </c>
      <c r="V4794">
        <v>65</v>
      </c>
      <c r="W4794">
        <v>123</v>
      </c>
    </row>
    <row r="4795" spans="1:23" x14ac:dyDescent="0.25">
      <c r="A4795" t="s">
        <v>166</v>
      </c>
      <c r="C4795" t="s">
        <v>30</v>
      </c>
      <c r="E4795">
        <v>30</v>
      </c>
      <c r="F4795">
        <v>82.907600000000002</v>
      </c>
      <c r="G4795">
        <v>0</v>
      </c>
      <c r="H4795">
        <v>0</v>
      </c>
      <c r="I4795" t="s">
        <v>34</v>
      </c>
      <c r="J4795" t="s">
        <v>28</v>
      </c>
      <c r="K4795" t="s">
        <v>28</v>
      </c>
      <c r="L4795" t="s">
        <v>28</v>
      </c>
      <c r="M4795" t="s">
        <v>28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33</v>
      </c>
      <c r="T4795">
        <v>0</v>
      </c>
      <c r="V4795">
        <v>65</v>
      </c>
      <c r="W4795">
        <v>126</v>
      </c>
    </row>
    <row r="4796" spans="1:23" x14ac:dyDescent="0.25">
      <c r="A4796" t="s">
        <v>166</v>
      </c>
      <c r="C4796" t="s">
        <v>30</v>
      </c>
      <c r="E4796">
        <v>30</v>
      </c>
      <c r="F4796">
        <v>82.907600000000002</v>
      </c>
      <c r="G4796">
        <v>0</v>
      </c>
      <c r="H4796">
        <v>0</v>
      </c>
      <c r="I4796" t="s">
        <v>34</v>
      </c>
      <c r="J4796" t="s">
        <v>28</v>
      </c>
      <c r="K4796" t="s">
        <v>28</v>
      </c>
      <c r="L4796" t="s">
        <v>28</v>
      </c>
      <c r="M4796" t="s">
        <v>28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33</v>
      </c>
      <c r="T4796">
        <v>0</v>
      </c>
      <c r="V4796">
        <v>65</v>
      </c>
      <c r="W4796">
        <v>124</v>
      </c>
    </row>
    <row r="4797" spans="1:23" x14ac:dyDescent="0.25">
      <c r="A4797" t="s">
        <v>166</v>
      </c>
      <c r="C4797" t="s">
        <v>30</v>
      </c>
      <c r="E4797">
        <v>30</v>
      </c>
      <c r="F4797">
        <v>82.907600000000002</v>
      </c>
      <c r="G4797">
        <v>0</v>
      </c>
      <c r="H4797">
        <v>0</v>
      </c>
      <c r="I4797" t="s">
        <v>34</v>
      </c>
      <c r="J4797" t="s">
        <v>28</v>
      </c>
      <c r="K4797" t="s">
        <v>28</v>
      </c>
      <c r="L4797" t="s">
        <v>28</v>
      </c>
      <c r="M4797" t="s">
        <v>28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33</v>
      </c>
      <c r="T4797">
        <v>0</v>
      </c>
      <c r="V4797">
        <v>64</v>
      </c>
      <c r="W4797">
        <v>122</v>
      </c>
    </row>
    <row r="4798" spans="1:23" x14ac:dyDescent="0.25">
      <c r="A4798" t="s">
        <v>166</v>
      </c>
      <c r="C4798" t="s">
        <v>30</v>
      </c>
      <c r="E4798">
        <v>29</v>
      </c>
      <c r="F4798">
        <v>82.907600000000002</v>
      </c>
      <c r="G4798">
        <v>0</v>
      </c>
      <c r="H4798">
        <v>0</v>
      </c>
      <c r="I4798" t="s">
        <v>34</v>
      </c>
      <c r="J4798" t="s">
        <v>28</v>
      </c>
      <c r="K4798" t="s">
        <v>28</v>
      </c>
      <c r="L4798" t="s">
        <v>28</v>
      </c>
      <c r="M4798" t="s">
        <v>28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33</v>
      </c>
      <c r="T4798">
        <v>0</v>
      </c>
      <c r="V4798">
        <v>65</v>
      </c>
      <c r="W4798">
        <v>123</v>
      </c>
    </row>
    <row r="4799" spans="1:23" x14ac:dyDescent="0.25">
      <c r="A4799" t="s">
        <v>166</v>
      </c>
      <c r="C4799" t="s">
        <v>30</v>
      </c>
      <c r="E4799">
        <v>29</v>
      </c>
      <c r="F4799">
        <v>82.907600000000002</v>
      </c>
      <c r="G4799">
        <v>0</v>
      </c>
      <c r="H4799">
        <v>0</v>
      </c>
      <c r="I4799" t="s">
        <v>34</v>
      </c>
      <c r="J4799" t="s">
        <v>28</v>
      </c>
      <c r="K4799" t="s">
        <v>28</v>
      </c>
      <c r="L4799" t="s">
        <v>28</v>
      </c>
      <c r="M4799" t="s">
        <v>28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33</v>
      </c>
      <c r="T4799">
        <v>0</v>
      </c>
      <c r="V4799">
        <v>65</v>
      </c>
      <c r="W4799">
        <v>128</v>
      </c>
    </row>
    <row r="4800" spans="1:23" x14ac:dyDescent="0.25">
      <c r="A4800" t="s">
        <v>166</v>
      </c>
      <c r="C4800" t="s">
        <v>30</v>
      </c>
      <c r="E4800">
        <v>29</v>
      </c>
      <c r="F4800">
        <v>82.907600000000002</v>
      </c>
      <c r="G4800">
        <v>0</v>
      </c>
      <c r="H4800">
        <v>0</v>
      </c>
      <c r="I4800" t="s">
        <v>34</v>
      </c>
      <c r="J4800" t="s">
        <v>28</v>
      </c>
      <c r="K4800" t="s">
        <v>28</v>
      </c>
      <c r="L4800" t="s">
        <v>28</v>
      </c>
      <c r="M4800" t="s">
        <v>28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33</v>
      </c>
      <c r="T4800">
        <v>0</v>
      </c>
      <c r="V4800">
        <v>65</v>
      </c>
      <c r="W4800">
        <v>126</v>
      </c>
    </row>
    <row r="4801" spans="1:23" x14ac:dyDescent="0.25">
      <c r="A4801" t="s">
        <v>166</v>
      </c>
      <c r="C4801" t="s">
        <v>30</v>
      </c>
      <c r="E4801">
        <v>30</v>
      </c>
      <c r="F4801">
        <v>82.907600000000002</v>
      </c>
      <c r="G4801">
        <v>0</v>
      </c>
      <c r="H4801">
        <v>0</v>
      </c>
      <c r="I4801" t="s">
        <v>34</v>
      </c>
      <c r="J4801" t="s">
        <v>28</v>
      </c>
      <c r="K4801" t="s">
        <v>28</v>
      </c>
      <c r="L4801" t="s">
        <v>28</v>
      </c>
      <c r="M4801" t="s">
        <v>28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33</v>
      </c>
      <c r="T4801">
        <v>0</v>
      </c>
      <c r="V4801">
        <v>64</v>
      </c>
      <c r="W4801">
        <v>122</v>
      </c>
    </row>
    <row r="4802" spans="1:23" x14ac:dyDescent="0.25">
      <c r="A4802" t="s">
        <v>166</v>
      </c>
      <c r="C4802" t="s">
        <v>30</v>
      </c>
      <c r="E4802">
        <v>30</v>
      </c>
      <c r="F4802">
        <v>82.907600000000002</v>
      </c>
      <c r="G4802">
        <v>0</v>
      </c>
      <c r="H4802">
        <v>0</v>
      </c>
      <c r="I4802" t="s">
        <v>34</v>
      </c>
      <c r="J4802" t="s">
        <v>28</v>
      </c>
      <c r="K4802" t="s">
        <v>28</v>
      </c>
      <c r="L4802" t="s">
        <v>28</v>
      </c>
      <c r="M4802" t="s">
        <v>28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33</v>
      </c>
      <c r="T4802">
        <v>0</v>
      </c>
      <c r="V4802">
        <v>65</v>
      </c>
      <c r="W4802">
        <v>114</v>
      </c>
    </row>
    <row r="4803" spans="1:23" x14ac:dyDescent="0.25">
      <c r="A4803" t="s">
        <v>166</v>
      </c>
      <c r="C4803" t="s">
        <v>30</v>
      </c>
      <c r="E4803">
        <v>28</v>
      </c>
      <c r="F4803">
        <v>82.907600000000002</v>
      </c>
      <c r="G4803">
        <v>0</v>
      </c>
      <c r="H4803">
        <v>0</v>
      </c>
      <c r="I4803" t="s">
        <v>34</v>
      </c>
      <c r="J4803" t="s">
        <v>28</v>
      </c>
      <c r="K4803" t="s">
        <v>28</v>
      </c>
      <c r="L4803" t="s">
        <v>28</v>
      </c>
      <c r="M4803" t="s">
        <v>28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33</v>
      </c>
      <c r="T4803">
        <v>0</v>
      </c>
      <c r="V4803">
        <v>64</v>
      </c>
      <c r="W4803">
        <v>126</v>
      </c>
    </row>
    <row r="4804" spans="1:23" x14ac:dyDescent="0.25">
      <c r="A4804" t="s">
        <v>447</v>
      </c>
      <c r="C4804" t="s">
        <v>26</v>
      </c>
      <c r="E4804">
        <v>30</v>
      </c>
      <c r="F4804">
        <v>66.078025999999994</v>
      </c>
      <c r="G4804">
        <v>0</v>
      </c>
      <c r="H4804">
        <v>0</v>
      </c>
      <c r="I4804" t="s">
        <v>34</v>
      </c>
      <c r="J4804" t="s">
        <v>28</v>
      </c>
      <c r="K4804" t="s">
        <v>28</v>
      </c>
      <c r="L4804" t="s">
        <v>28</v>
      </c>
      <c r="M4804" t="s">
        <v>28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34</v>
      </c>
      <c r="T4804">
        <v>0</v>
      </c>
      <c r="V4804">
        <v>61</v>
      </c>
      <c r="W4804">
        <v>113</v>
      </c>
    </row>
    <row r="4805" spans="1:23" x14ac:dyDescent="0.25">
      <c r="A4805" t="s">
        <v>447</v>
      </c>
      <c r="C4805" t="s">
        <v>26</v>
      </c>
      <c r="E4805">
        <v>29</v>
      </c>
      <c r="F4805">
        <v>66.078025999999994</v>
      </c>
      <c r="G4805">
        <v>0</v>
      </c>
      <c r="H4805">
        <v>0</v>
      </c>
      <c r="I4805" t="s">
        <v>34</v>
      </c>
      <c r="J4805" t="s">
        <v>35</v>
      </c>
      <c r="K4805" t="s">
        <v>28</v>
      </c>
      <c r="L4805" t="s">
        <v>28</v>
      </c>
      <c r="M4805" t="s">
        <v>28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34</v>
      </c>
      <c r="T4805">
        <v>0</v>
      </c>
      <c r="V4805">
        <v>61</v>
      </c>
      <c r="W4805">
        <v>115</v>
      </c>
    </row>
    <row r="4806" spans="1:23" x14ac:dyDescent="0.25">
      <c r="A4806" t="s">
        <v>447</v>
      </c>
      <c r="C4806" t="s">
        <v>26</v>
      </c>
      <c r="E4806">
        <v>30</v>
      </c>
      <c r="F4806">
        <v>66.078025999999994</v>
      </c>
      <c r="G4806">
        <v>0</v>
      </c>
      <c r="H4806">
        <v>0</v>
      </c>
      <c r="I4806" t="s">
        <v>34</v>
      </c>
      <c r="J4806" t="s">
        <v>35</v>
      </c>
      <c r="K4806" t="s">
        <v>28</v>
      </c>
      <c r="L4806" t="s">
        <v>28</v>
      </c>
      <c r="M4806" t="s">
        <v>28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34</v>
      </c>
      <c r="T4806">
        <v>0</v>
      </c>
      <c r="V4806">
        <v>61</v>
      </c>
      <c r="W4806">
        <v>114</v>
      </c>
    </row>
    <row r="4807" spans="1:23" x14ac:dyDescent="0.25">
      <c r="A4807" t="s">
        <v>447</v>
      </c>
      <c r="C4807" t="s">
        <v>26</v>
      </c>
      <c r="E4807">
        <v>30</v>
      </c>
      <c r="F4807">
        <v>66.078025999999994</v>
      </c>
      <c r="G4807">
        <v>0</v>
      </c>
      <c r="H4807">
        <v>0</v>
      </c>
      <c r="I4807" t="s">
        <v>34</v>
      </c>
      <c r="J4807" t="s">
        <v>28</v>
      </c>
      <c r="K4807" t="s">
        <v>28</v>
      </c>
      <c r="L4807" t="s">
        <v>28</v>
      </c>
      <c r="M4807" t="s">
        <v>28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34</v>
      </c>
      <c r="T4807">
        <v>0</v>
      </c>
      <c r="V4807">
        <v>61</v>
      </c>
      <c r="W4807">
        <v>114</v>
      </c>
    </row>
    <row r="4808" spans="1:23" x14ac:dyDescent="0.25">
      <c r="A4808" t="s">
        <v>447</v>
      </c>
      <c r="C4808" t="s">
        <v>26</v>
      </c>
      <c r="E4808">
        <v>29</v>
      </c>
      <c r="F4808">
        <v>66.078025999999994</v>
      </c>
      <c r="G4808">
        <v>0</v>
      </c>
      <c r="H4808">
        <v>0</v>
      </c>
      <c r="I4808" t="s">
        <v>34</v>
      </c>
      <c r="J4808" t="s">
        <v>28</v>
      </c>
      <c r="K4808" t="s">
        <v>28</v>
      </c>
      <c r="L4808" t="s">
        <v>28</v>
      </c>
      <c r="M4808" t="s">
        <v>28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34</v>
      </c>
      <c r="T4808">
        <v>0</v>
      </c>
      <c r="V4808">
        <v>61</v>
      </c>
      <c r="W4808">
        <v>115</v>
      </c>
    </row>
    <row r="4809" spans="1:23" x14ac:dyDescent="0.25">
      <c r="A4809" t="s">
        <v>447</v>
      </c>
      <c r="C4809" t="s">
        <v>26</v>
      </c>
      <c r="E4809">
        <v>30</v>
      </c>
      <c r="F4809">
        <v>66.078025999999994</v>
      </c>
      <c r="G4809">
        <v>0</v>
      </c>
      <c r="H4809">
        <v>0</v>
      </c>
      <c r="I4809" t="s">
        <v>34</v>
      </c>
      <c r="J4809" t="s">
        <v>28</v>
      </c>
      <c r="K4809" t="s">
        <v>28</v>
      </c>
      <c r="L4809" t="s">
        <v>28</v>
      </c>
      <c r="M4809" t="s">
        <v>28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34</v>
      </c>
      <c r="T4809">
        <v>0</v>
      </c>
      <c r="V4809">
        <v>62</v>
      </c>
      <c r="W4809">
        <v>113</v>
      </c>
    </row>
    <row r="4810" spans="1:23" x14ac:dyDescent="0.25">
      <c r="A4810" t="s">
        <v>447</v>
      </c>
      <c r="C4810" t="s">
        <v>26</v>
      </c>
      <c r="E4810">
        <v>30</v>
      </c>
      <c r="F4810">
        <v>66.078025999999994</v>
      </c>
      <c r="G4810">
        <v>0</v>
      </c>
      <c r="H4810">
        <v>0</v>
      </c>
      <c r="I4810" t="s">
        <v>34</v>
      </c>
      <c r="J4810" t="s">
        <v>28</v>
      </c>
      <c r="K4810" t="s">
        <v>28</v>
      </c>
      <c r="L4810" t="s">
        <v>28</v>
      </c>
      <c r="M4810" t="s">
        <v>28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34</v>
      </c>
      <c r="T4810">
        <v>0</v>
      </c>
      <c r="V4810">
        <v>61</v>
      </c>
      <c r="W4810">
        <v>115</v>
      </c>
    </row>
    <row r="4811" spans="1:23" x14ac:dyDescent="0.25">
      <c r="A4811" t="s">
        <v>447</v>
      </c>
      <c r="C4811" t="s">
        <v>26</v>
      </c>
      <c r="E4811">
        <v>28</v>
      </c>
      <c r="F4811">
        <v>66.078025999999994</v>
      </c>
      <c r="G4811">
        <v>0</v>
      </c>
      <c r="H4811">
        <v>0</v>
      </c>
      <c r="I4811" t="s">
        <v>34</v>
      </c>
      <c r="J4811" t="s">
        <v>38</v>
      </c>
      <c r="K4811" t="s">
        <v>28</v>
      </c>
      <c r="L4811" t="s">
        <v>28</v>
      </c>
      <c r="M4811" t="s">
        <v>28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34</v>
      </c>
      <c r="T4811">
        <v>0</v>
      </c>
      <c r="V4811">
        <v>61</v>
      </c>
      <c r="W4811">
        <v>114</v>
      </c>
    </row>
    <row r="4812" spans="1:23" x14ac:dyDescent="0.25">
      <c r="A4812" t="s">
        <v>447</v>
      </c>
      <c r="C4812" t="s">
        <v>26</v>
      </c>
      <c r="E4812">
        <v>30</v>
      </c>
      <c r="F4812">
        <v>66.078025999999994</v>
      </c>
      <c r="G4812">
        <v>0</v>
      </c>
      <c r="H4812">
        <v>0</v>
      </c>
      <c r="I4812" t="s">
        <v>34</v>
      </c>
      <c r="J4812" t="s">
        <v>41</v>
      </c>
      <c r="K4812" t="s">
        <v>96</v>
      </c>
      <c r="L4812" t="s">
        <v>28</v>
      </c>
      <c r="M4812" t="s">
        <v>28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34</v>
      </c>
      <c r="T4812">
        <v>0</v>
      </c>
      <c r="V4812">
        <v>61</v>
      </c>
      <c r="W4812">
        <v>112</v>
      </c>
    </row>
    <row r="4813" spans="1:23" x14ac:dyDescent="0.25">
      <c r="A4813" t="s">
        <v>447</v>
      </c>
      <c r="C4813" t="s">
        <v>26</v>
      </c>
      <c r="E4813">
        <v>28</v>
      </c>
      <c r="F4813">
        <v>66.078025999999994</v>
      </c>
      <c r="G4813">
        <v>0.5</v>
      </c>
      <c r="H4813">
        <v>0</v>
      </c>
      <c r="I4813" t="s">
        <v>52</v>
      </c>
      <c r="J4813" t="s">
        <v>41</v>
      </c>
      <c r="K4813" t="s">
        <v>28</v>
      </c>
      <c r="L4813" t="s">
        <v>28</v>
      </c>
      <c r="M4813" t="s">
        <v>28</v>
      </c>
      <c r="N4813">
        <v>0</v>
      </c>
      <c r="O4813">
        <v>0.5</v>
      </c>
      <c r="P4813">
        <v>0.5</v>
      </c>
      <c r="Q4813">
        <v>0</v>
      </c>
      <c r="R4813">
        <v>0</v>
      </c>
      <c r="S4813">
        <v>34</v>
      </c>
      <c r="T4813">
        <v>1</v>
      </c>
    </row>
    <row r="4814" spans="1:23" x14ac:dyDescent="0.25">
      <c r="A4814" t="s">
        <v>1202</v>
      </c>
      <c r="C4814" t="s">
        <v>30</v>
      </c>
      <c r="E4814">
        <v>30</v>
      </c>
      <c r="F4814">
        <v>81.626279999999994</v>
      </c>
      <c r="G4814">
        <v>0</v>
      </c>
      <c r="H4814">
        <v>0</v>
      </c>
      <c r="I4814" t="s">
        <v>34</v>
      </c>
      <c r="J4814" t="s">
        <v>28</v>
      </c>
      <c r="K4814" t="s">
        <v>28</v>
      </c>
      <c r="L4814" t="s">
        <v>28</v>
      </c>
      <c r="M4814" t="s">
        <v>28</v>
      </c>
      <c r="N4814">
        <v>0</v>
      </c>
      <c r="O4814">
        <v>0.5</v>
      </c>
      <c r="P4814">
        <v>0</v>
      </c>
      <c r="Q4814">
        <v>0</v>
      </c>
      <c r="R4814">
        <v>0</v>
      </c>
      <c r="S4814">
        <v>34</v>
      </c>
      <c r="T4814">
        <v>0.5</v>
      </c>
      <c r="V4814">
        <v>68</v>
      </c>
      <c r="W4814">
        <v>180</v>
      </c>
    </row>
    <row r="4815" spans="1:23" x14ac:dyDescent="0.25">
      <c r="A4815" t="s">
        <v>1202</v>
      </c>
      <c r="C4815" t="s">
        <v>30</v>
      </c>
      <c r="E4815">
        <v>30</v>
      </c>
      <c r="F4815">
        <v>81.626279999999994</v>
      </c>
      <c r="G4815">
        <v>0</v>
      </c>
      <c r="H4815">
        <v>0</v>
      </c>
      <c r="I4815" t="s">
        <v>34</v>
      </c>
      <c r="J4815" t="s">
        <v>28</v>
      </c>
      <c r="K4815" t="s">
        <v>28</v>
      </c>
      <c r="L4815" t="s">
        <v>28</v>
      </c>
      <c r="M4815" t="s">
        <v>28</v>
      </c>
      <c r="N4815">
        <v>0</v>
      </c>
      <c r="O4815">
        <v>0.5</v>
      </c>
      <c r="P4815">
        <v>0</v>
      </c>
      <c r="Q4815">
        <v>0</v>
      </c>
      <c r="R4815">
        <v>0</v>
      </c>
      <c r="S4815">
        <v>34</v>
      </c>
      <c r="T4815">
        <v>0.5</v>
      </c>
      <c r="V4815">
        <v>68</v>
      </c>
      <c r="W4815">
        <v>171</v>
      </c>
    </row>
    <row r="4816" spans="1:23" x14ac:dyDescent="0.25">
      <c r="A4816" t="s">
        <v>886</v>
      </c>
      <c r="C4816" t="s">
        <v>30</v>
      </c>
      <c r="E4816">
        <v>28</v>
      </c>
      <c r="F4816">
        <v>73.051339999999996</v>
      </c>
      <c r="G4816">
        <v>0</v>
      </c>
      <c r="H4816">
        <v>0</v>
      </c>
      <c r="I4816" t="s">
        <v>34</v>
      </c>
      <c r="J4816" t="s">
        <v>28</v>
      </c>
      <c r="K4816" t="s">
        <v>28</v>
      </c>
      <c r="L4816" t="s">
        <v>28</v>
      </c>
      <c r="M4816" t="s">
        <v>28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23</v>
      </c>
      <c r="T4816">
        <v>0</v>
      </c>
      <c r="V4816">
        <v>71</v>
      </c>
      <c r="W4816">
        <v>179</v>
      </c>
    </row>
    <row r="4817" spans="1:23" x14ac:dyDescent="0.25">
      <c r="A4817" t="s">
        <v>886</v>
      </c>
      <c r="C4817" t="s">
        <v>30</v>
      </c>
      <c r="E4817">
        <v>30</v>
      </c>
      <c r="F4817">
        <v>73.051339999999996</v>
      </c>
      <c r="G4817">
        <v>0</v>
      </c>
      <c r="H4817">
        <v>0</v>
      </c>
      <c r="I4817" t="s">
        <v>34</v>
      </c>
      <c r="J4817" t="s">
        <v>88</v>
      </c>
      <c r="K4817" t="s">
        <v>28</v>
      </c>
      <c r="L4817" t="s">
        <v>28</v>
      </c>
      <c r="M4817" t="s">
        <v>28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23</v>
      </c>
      <c r="T4817">
        <v>0</v>
      </c>
      <c r="V4817">
        <v>71</v>
      </c>
      <c r="W4817">
        <v>184</v>
      </c>
    </row>
    <row r="4818" spans="1:23" x14ac:dyDescent="0.25">
      <c r="A4818" t="s">
        <v>886</v>
      </c>
      <c r="C4818" t="s">
        <v>30</v>
      </c>
      <c r="E4818">
        <v>27</v>
      </c>
      <c r="F4818">
        <v>73.051339999999996</v>
      </c>
      <c r="G4818">
        <v>0</v>
      </c>
      <c r="H4818">
        <v>0</v>
      </c>
      <c r="I4818" t="s">
        <v>34</v>
      </c>
      <c r="J4818" t="s">
        <v>28</v>
      </c>
      <c r="K4818" t="s">
        <v>28</v>
      </c>
      <c r="L4818" t="s">
        <v>28</v>
      </c>
      <c r="M4818" t="s">
        <v>28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23</v>
      </c>
      <c r="T4818">
        <v>0</v>
      </c>
      <c r="V4818">
        <v>72</v>
      </c>
      <c r="W4818">
        <v>192</v>
      </c>
    </row>
    <row r="4819" spans="1:23" x14ac:dyDescent="0.25">
      <c r="A4819" t="s">
        <v>886</v>
      </c>
      <c r="C4819" t="s">
        <v>30</v>
      </c>
      <c r="E4819">
        <v>29</v>
      </c>
      <c r="F4819">
        <v>73.051339999999996</v>
      </c>
      <c r="G4819">
        <v>0</v>
      </c>
      <c r="H4819">
        <v>0</v>
      </c>
      <c r="I4819" t="s">
        <v>34</v>
      </c>
      <c r="J4819" t="s">
        <v>28</v>
      </c>
      <c r="K4819" t="s">
        <v>28</v>
      </c>
      <c r="L4819" t="s">
        <v>28</v>
      </c>
      <c r="M4819" t="s">
        <v>28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23</v>
      </c>
      <c r="T4819">
        <v>0</v>
      </c>
      <c r="V4819">
        <v>71</v>
      </c>
      <c r="W4819">
        <v>192</v>
      </c>
    </row>
    <row r="4820" spans="1:23" x14ac:dyDescent="0.25">
      <c r="A4820" t="s">
        <v>1215</v>
      </c>
      <c r="C4820" t="s">
        <v>30</v>
      </c>
      <c r="E4820">
        <v>17</v>
      </c>
      <c r="F4820">
        <v>72.996573999999995</v>
      </c>
      <c r="G4820">
        <v>2</v>
      </c>
      <c r="H4820">
        <v>2</v>
      </c>
      <c r="I4820" t="s">
        <v>40</v>
      </c>
      <c r="J4820" t="s">
        <v>245</v>
      </c>
      <c r="K4820" t="s">
        <v>28</v>
      </c>
      <c r="L4820" t="s">
        <v>28</v>
      </c>
      <c r="M4820" t="s">
        <v>28</v>
      </c>
      <c r="N4820">
        <v>2</v>
      </c>
      <c r="O4820">
        <v>2</v>
      </c>
      <c r="P4820">
        <v>2</v>
      </c>
      <c r="Q4820">
        <v>2</v>
      </c>
      <c r="R4820">
        <v>1</v>
      </c>
      <c r="S4820">
        <v>44</v>
      </c>
      <c r="T4820">
        <v>11</v>
      </c>
      <c r="V4820">
        <v>68</v>
      </c>
      <c r="W4820">
        <v>177</v>
      </c>
    </row>
    <row r="4821" spans="1:23" x14ac:dyDescent="0.25">
      <c r="A4821" t="s">
        <v>248</v>
      </c>
      <c r="C4821" t="s">
        <v>30</v>
      </c>
      <c r="E4821">
        <v>30</v>
      </c>
      <c r="F4821">
        <v>67.003426000000005</v>
      </c>
      <c r="G4821">
        <v>0.5</v>
      </c>
      <c r="H4821">
        <v>0</v>
      </c>
      <c r="I4821" t="s">
        <v>52</v>
      </c>
      <c r="J4821" t="s">
        <v>116</v>
      </c>
      <c r="K4821" t="s">
        <v>28</v>
      </c>
      <c r="L4821" t="s">
        <v>28</v>
      </c>
      <c r="M4821" t="s">
        <v>28</v>
      </c>
      <c r="N4821">
        <v>0</v>
      </c>
      <c r="O4821">
        <v>0</v>
      </c>
      <c r="P4821">
        <v>0.5</v>
      </c>
      <c r="Q4821">
        <v>0</v>
      </c>
      <c r="R4821">
        <v>0</v>
      </c>
      <c r="S4821">
        <v>34</v>
      </c>
      <c r="T4821">
        <v>0.5</v>
      </c>
      <c r="V4821">
        <v>69</v>
      </c>
      <c r="W4821">
        <v>174</v>
      </c>
    </row>
    <row r="4822" spans="1:23" x14ac:dyDescent="0.25">
      <c r="A4822" t="s">
        <v>248</v>
      </c>
      <c r="C4822" t="s">
        <v>30</v>
      </c>
      <c r="E4822">
        <v>30</v>
      </c>
      <c r="F4822">
        <v>67.003426000000005</v>
      </c>
      <c r="G4822">
        <v>0.5</v>
      </c>
      <c r="H4822">
        <v>0</v>
      </c>
      <c r="I4822" t="s">
        <v>52</v>
      </c>
      <c r="J4822" t="s">
        <v>116</v>
      </c>
      <c r="K4822" t="s">
        <v>28</v>
      </c>
      <c r="L4822" t="s">
        <v>28</v>
      </c>
      <c r="M4822" t="s">
        <v>28</v>
      </c>
      <c r="N4822">
        <v>0</v>
      </c>
      <c r="O4822">
        <v>0</v>
      </c>
      <c r="P4822">
        <v>0.5</v>
      </c>
      <c r="Q4822">
        <v>0</v>
      </c>
      <c r="R4822">
        <v>0</v>
      </c>
      <c r="S4822">
        <v>34</v>
      </c>
      <c r="T4822">
        <v>0.5</v>
      </c>
      <c r="V4822">
        <v>69</v>
      </c>
      <c r="W4822">
        <v>177</v>
      </c>
    </row>
    <row r="4823" spans="1:23" x14ac:dyDescent="0.25">
      <c r="A4823" t="s">
        <v>248</v>
      </c>
      <c r="C4823" t="s">
        <v>30</v>
      </c>
      <c r="E4823">
        <v>30</v>
      </c>
      <c r="F4823">
        <v>67.003426000000005</v>
      </c>
      <c r="G4823">
        <v>0</v>
      </c>
      <c r="H4823">
        <v>0</v>
      </c>
      <c r="I4823" t="s">
        <v>34</v>
      </c>
      <c r="J4823" t="s">
        <v>28</v>
      </c>
      <c r="K4823" t="s">
        <v>28</v>
      </c>
      <c r="L4823" t="s">
        <v>28</v>
      </c>
      <c r="M4823" t="s">
        <v>28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34</v>
      </c>
      <c r="T4823">
        <v>0</v>
      </c>
      <c r="V4823">
        <v>70</v>
      </c>
      <c r="W4823">
        <v>178</v>
      </c>
    </row>
    <row r="4824" spans="1:23" x14ac:dyDescent="0.25">
      <c r="A4824" t="s">
        <v>248</v>
      </c>
      <c r="C4824" t="s">
        <v>30</v>
      </c>
      <c r="E4824">
        <v>30</v>
      </c>
      <c r="F4824">
        <v>67.003426000000005</v>
      </c>
      <c r="G4824">
        <v>0</v>
      </c>
      <c r="H4824">
        <v>0</v>
      </c>
      <c r="I4824" t="s">
        <v>34</v>
      </c>
      <c r="J4824" t="s">
        <v>35</v>
      </c>
      <c r="K4824" t="s">
        <v>28</v>
      </c>
      <c r="L4824" t="s">
        <v>28</v>
      </c>
      <c r="M4824" t="s">
        <v>28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34</v>
      </c>
      <c r="T4824">
        <v>0</v>
      </c>
      <c r="V4824">
        <v>70</v>
      </c>
      <c r="W4824">
        <v>182</v>
      </c>
    </row>
    <row r="4825" spans="1:23" x14ac:dyDescent="0.25">
      <c r="A4825" t="s">
        <v>248</v>
      </c>
      <c r="C4825" t="s">
        <v>30</v>
      </c>
      <c r="E4825">
        <v>30</v>
      </c>
      <c r="F4825">
        <v>67.003426000000005</v>
      </c>
      <c r="G4825">
        <v>0</v>
      </c>
      <c r="H4825">
        <v>0</v>
      </c>
      <c r="I4825" t="s">
        <v>34</v>
      </c>
      <c r="J4825" t="s">
        <v>41</v>
      </c>
      <c r="K4825" t="s">
        <v>28</v>
      </c>
      <c r="L4825" t="s">
        <v>28</v>
      </c>
      <c r="M4825" t="s">
        <v>28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34</v>
      </c>
      <c r="T4825">
        <v>0</v>
      </c>
      <c r="V4825">
        <v>69</v>
      </c>
      <c r="W4825">
        <v>179</v>
      </c>
    </row>
    <row r="4826" spans="1:23" x14ac:dyDescent="0.25">
      <c r="A4826" t="s">
        <v>248</v>
      </c>
      <c r="C4826" t="s">
        <v>30</v>
      </c>
      <c r="E4826">
        <v>29</v>
      </c>
      <c r="F4826">
        <v>67.003426000000005</v>
      </c>
      <c r="G4826">
        <v>0</v>
      </c>
      <c r="H4826">
        <v>0</v>
      </c>
      <c r="I4826" t="s">
        <v>34</v>
      </c>
      <c r="J4826" t="s">
        <v>41</v>
      </c>
      <c r="K4826" t="s">
        <v>28</v>
      </c>
      <c r="L4826" t="s">
        <v>28</v>
      </c>
      <c r="M4826" t="s">
        <v>28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34</v>
      </c>
      <c r="T4826">
        <v>0</v>
      </c>
      <c r="V4826">
        <v>70</v>
      </c>
      <c r="W4826">
        <v>180</v>
      </c>
    </row>
    <row r="4827" spans="1:23" x14ac:dyDescent="0.25">
      <c r="A4827" t="s">
        <v>248</v>
      </c>
      <c r="C4827" t="s">
        <v>30</v>
      </c>
      <c r="E4827">
        <v>30</v>
      </c>
      <c r="F4827">
        <v>67.003426000000005</v>
      </c>
      <c r="G4827">
        <v>0</v>
      </c>
      <c r="H4827">
        <v>0</v>
      </c>
      <c r="I4827" t="s">
        <v>34</v>
      </c>
      <c r="J4827" t="s">
        <v>41</v>
      </c>
      <c r="K4827" t="s">
        <v>28</v>
      </c>
      <c r="L4827" t="s">
        <v>28</v>
      </c>
      <c r="M4827" t="s">
        <v>28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34</v>
      </c>
      <c r="T4827">
        <v>0</v>
      </c>
      <c r="V4827">
        <v>70</v>
      </c>
      <c r="W4827">
        <v>183</v>
      </c>
    </row>
    <row r="4828" spans="1:23" x14ac:dyDescent="0.25">
      <c r="A4828" t="s">
        <v>248</v>
      </c>
      <c r="C4828" t="s">
        <v>30</v>
      </c>
      <c r="E4828">
        <v>28</v>
      </c>
      <c r="F4828">
        <v>67.003426000000005</v>
      </c>
      <c r="G4828">
        <v>0</v>
      </c>
      <c r="H4828">
        <v>0</v>
      </c>
      <c r="I4828" t="s">
        <v>34</v>
      </c>
      <c r="J4828" t="s">
        <v>28</v>
      </c>
      <c r="K4828" t="s">
        <v>28</v>
      </c>
      <c r="L4828" t="s">
        <v>28</v>
      </c>
      <c r="M4828" t="s">
        <v>28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34</v>
      </c>
      <c r="T4828">
        <v>0</v>
      </c>
      <c r="V4828">
        <v>70</v>
      </c>
      <c r="W4828">
        <v>183</v>
      </c>
    </row>
    <row r="4829" spans="1:23" x14ac:dyDescent="0.25">
      <c r="A4829" t="s">
        <v>469</v>
      </c>
      <c r="C4829" t="s">
        <v>26</v>
      </c>
      <c r="E4829">
        <v>21</v>
      </c>
      <c r="F4829">
        <v>68.309380000000004</v>
      </c>
      <c r="G4829">
        <v>1</v>
      </c>
      <c r="H4829">
        <v>1</v>
      </c>
      <c r="I4829" t="s">
        <v>27</v>
      </c>
      <c r="J4829" t="s">
        <v>470</v>
      </c>
      <c r="K4829" t="s">
        <v>41</v>
      </c>
      <c r="L4829" t="s">
        <v>337</v>
      </c>
      <c r="M4829" t="s">
        <v>28</v>
      </c>
      <c r="N4829">
        <v>1</v>
      </c>
      <c r="O4829">
        <v>0.5</v>
      </c>
      <c r="P4829">
        <v>0.5</v>
      </c>
      <c r="Q4829">
        <v>1</v>
      </c>
      <c r="R4829">
        <v>1</v>
      </c>
      <c r="S4829">
        <v>33</v>
      </c>
      <c r="T4829">
        <v>5</v>
      </c>
      <c r="V4829">
        <v>63</v>
      </c>
      <c r="W4829">
        <v>168</v>
      </c>
    </row>
    <row r="4830" spans="1:23" x14ac:dyDescent="0.25">
      <c r="A4830" t="s">
        <v>469</v>
      </c>
      <c r="C4830" t="s">
        <v>26</v>
      </c>
      <c r="E4830">
        <v>25</v>
      </c>
      <c r="F4830">
        <v>68.309380000000004</v>
      </c>
      <c r="G4830">
        <v>1</v>
      </c>
      <c r="H4830">
        <v>1</v>
      </c>
      <c r="I4830" t="s">
        <v>27</v>
      </c>
      <c r="J4830" t="s">
        <v>41</v>
      </c>
      <c r="K4830" t="s">
        <v>28</v>
      </c>
      <c r="L4830" t="s">
        <v>28</v>
      </c>
      <c r="M4830" t="s">
        <v>28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33</v>
      </c>
      <c r="T4830">
        <v>6</v>
      </c>
      <c r="V4830">
        <v>62</v>
      </c>
      <c r="W4830">
        <v>158</v>
      </c>
    </row>
    <row r="4831" spans="1:23" x14ac:dyDescent="0.25">
      <c r="A4831" t="s">
        <v>469</v>
      </c>
      <c r="C4831" t="s">
        <v>26</v>
      </c>
      <c r="E4831">
        <v>25</v>
      </c>
      <c r="F4831">
        <v>68.309380000000004</v>
      </c>
      <c r="G4831">
        <v>1</v>
      </c>
      <c r="H4831">
        <v>1</v>
      </c>
      <c r="I4831" t="s">
        <v>1183</v>
      </c>
      <c r="J4831" t="s">
        <v>42</v>
      </c>
      <c r="K4831" t="s">
        <v>80</v>
      </c>
      <c r="L4831" t="s">
        <v>337</v>
      </c>
      <c r="M4831" t="s">
        <v>42</v>
      </c>
      <c r="N4831">
        <v>1</v>
      </c>
      <c r="O4831">
        <v>1</v>
      </c>
      <c r="P4831">
        <v>1</v>
      </c>
      <c r="Q4831">
        <v>1</v>
      </c>
      <c r="R4831">
        <v>0</v>
      </c>
      <c r="S4831">
        <v>33</v>
      </c>
      <c r="T4831">
        <v>5</v>
      </c>
      <c r="V4831">
        <v>63</v>
      </c>
      <c r="W4831">
        <v>156</v>
      </c>
    </row>
    <row r="4832" spans="1:23" x14ac:dyDescent="0.25">
      <c r="A4832" t="s">
        <v>469</v>
      </c>
      <c r="C4832" t="s">
        <v>26</v>
      </c>
      <c r="E4832">
        <v>23</v>
      </c>
      <c r="F4832">
        <v>68.309380000000004</v>
      </c>
      <c r="G4832">
        <v>1</v>
      </c>
      <c r="H4832">
        <v>1</v>
      </c>
      <c r="I4832" t="s">
        <v>34</v>
      </c>
      <c r="J4832" t="s">
        <v>470</v>
      </c>
      <c r="K4832" t="s">
        <v>41</v>
      </c>
      <c r="L4832" t="s">
        <v>28</v>
      </c>
      <c r="M4832" t="s">
        <v>28</v>
      </c>
      <c r="N4832">
        <v>1</v>
      </c>
      <c r="O4832">
        <v>1</v>
      </c>
      <c r="P4832">
        <v>1</v>
      </c>
      <c r="Q4832">
        <v>1</v>
      </c>
      <c r="R4832">
        <v>0</v>
      </c>
      <c r="S4832">
        <v>33</v>
      </c>
      <c r="T4832">
        <v>5</v>
      </c>
    </row>
    <row r="4833" spans="1:23" x14ac:dyDescent="0.25">
      <c r="A4833" t="s">
        <v>1186</v>
      </c>
      <c r="C4833" t="s">
        <v>30</v>
      </c>
      <c r="E4833">
        <v>22</v>
      </c>
      <c r="F4833">
        <v>74.338130000000007</v>
      </c>
      <c r="G4833">
        <v>0.5</v>
      </c>
      <c r="H4833">
        <v>0.5</v>
      </c>
      <c r="I4833" t="s">
        <v>101</v>
      </c>
      <c r="J4833" t="s">
        <v>41</v>
      </c>
      <c r="K4833" t="s">
        <v>28</v>
      </c>
      <c r="L4833" t="s">
        <v>28</v>
      </c>
      <c r="M4833" t="s">
        <v>28</v>
      </c>
      <c r="N4833">
        <v>0.5</v>
      </c>
      <c r="O4833">
        <v>1</v>
      </c>
      <c r="P4833">
        <v>0.5</v>
      </c>
      <c r="Q4833">
        <v>0.5</v>
      </c>
      <c r="R4833">
        <v>0</v>
      </c>
      <c r="S4833">
        <v>33</v>
      </c>
      <c r="T4833">
        <v>3</v>
      </c>
      <c r="V4833">
        <v>67</v>
      </c>
      <c r="W4833">
        <v>164</v>
      </c>
    </row>
    <row r="4834" spans="1:23" x14ac:dyDescent="0.25">
      <c r="A4834" t="s">
        <v>1009</v>
      </c>
      <c r="C4834" t="s">
        <v>26</v>
      </c>
      <c r="E4834">
        <v>30</v>
      </c>
      <c r="F4834">
        <v>68.739220000000003</v>
      </c>
      <c r="G4834">
        <v>0</v>
      </c>
      <c r="H4834">
        <v>0</v>
      </c>
      <c r="I4834" t="s">
        <v>34</v>
      </c>
      <c r="J4834" t="s">
        <v>28</v>
      </c>
      <c r="K4834" t="s">
        <v>28</v>
      </c>
      <c r="L4834" t="s">
        <v>28</v>
      </c>
      <c r="M4834" t="s">
        <v>28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34</v>
      </c>
      <c r="T4834">
        <v>0</v>
      </c>
      <c r="V4834">
        <v>65</v>
      </c>
      <c r="W4834">
        <v>140</v>
      </c>
    </row>
    <row r="4835" spans="1:23" x14ac:dyDescent="0.25">
      <c r="A4835" t="s">
        <v>1009</v>
      </c>
      <c r="C4835" t="s">
        <v>26</v>
      </c>
      <c r="E4835">
        <v>29</v>
      </c>
      <c r="F4835">
        <v>68.739220000000003</v>
      </c>
      <c r="G4835">
        <v>0</v>
      </c>
      <c r="H4835">
        <v>0</v>
      </c>
      <c r="I4835" t="s">
        <v>34</v>
      </c>
      <c r="J4835" t="s">
        <v>28</v>
      </c>
      <c r="K4835" t="s">
        <v>28</v>
      </c>
      <c r="L4835" t="s">
        <v>28</v>
      </c>
      <c r="M4835" t="s">
        <v>28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34</v>
      </c>
      <c r="T4835">
        <v>0</v>
      </c>
      <c r="V4835">
        <v>65</v>
      </c>
      <c r="W4835">
        <v>141</v>
      </c>
    </row>
    <row r="4836" spans="1:23" x14ac:dyDescent="0.25">
      <c r="A4836" t="s">
        <v>1009</v>
      </c>
      <c r="C4836" t="s">
        <v>26</v>
      </c>
      <c r="E4836">
        <v>30</v>
      </c>
      <c r="F4836">
        <v>68.739220000000003</v>
      </c>
      <c r="G4836">
        <v>0</v>
      </c>
      <c r="H4836">
        <v>0</v>
      </c>
      <c r="I4836" t="s">
        <v>34</v>
      </c>
      <c r="J4836" t="s">
        <v>28</v>
      </c>
      <c r="K4836" t="s">
        <v>28</v>
      </c>
      <c r="L4836" t="s">
        <v>28</v>
      </c>
      <c r="M4836" t="s">
        <v>28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34</v>
      </c>
      <c r="T4836">
        <v>0</v>
      </c>
      <c r="V4836">
        <v>63</v>
      </c>
      <c r="W4836">
        <v>140</v>
      </c>
    </row>
    <row r="4837" spans="1:23" x14ac:dyDescent="0.25">
      <c r="A4837" t="s">
        <v>1009</v>
      </c>
      <c r="C4837" t="s">
        <v>26</v>
      </c>
      <c r="E4837">
        <v>29</v>
      </c>
      <c r="F4837">
        <v>68.739220000000003</v>
      </c>
      <c r="G4837">
        <v>0</v>
      </c>
      <c r="H4837">
        <v>0</v>
      </c>
      <c r="I4837" t="s">
        <v>34</v>
      </c>
      <c r="J4837" t="s">
        <v>28</v>
      </c>
      <c r="K4837" t="s">
        <v>28</v>
      </c>
      <c r="L4837" t="s">
        <v>28</v>
      </c>
      <c r="M4837" t="s">
        <v>28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34</v>
      </c>
      <c r="T4837">
        <v>0</v>
      </c>
      <c r="V4837">
        <v>64</v>
      </c>
      <c r="W4837">
        <v>140</v>
      </c>
    </row>
    <row r="4838" spans="1:23" x14ac:dyDescent="0.25">
      <c r="A4838" t="s">
        <v>1036</v>
      </c>
      <c r="C4838" t="s">
        <v>30</v>
      </c>
      <c r="E4838">
        <v>30</v>
      </c>
      <c r="F4838">
        <v>70.083500000000001</v>
      </c>
      <c r="G4838">
        <v>0</v>
      </c>
      <c r="H4838">
        <v>0</v>
      </c>
      <c r="I4838" t="s">
        <v>34</v>
      </c>
      <c r="J4838" t="s">
        <v>28</v>
      </c>
      <c r="K4838" t="s">
        <v>28</v>
      </c>
      <c r="L4838" t="s">
        <v>28</v>
      </c>
      <c r="M4838" t="s">
        <v>28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34</v>
      </c>
      <c r="T4838">
        <v>0</v>
      </c>
      <c r="V4838">
        <v>73</v>
      </c>
      <c r="W4838">
        <v>178</v>
      </c>
    </row>
    <row r="4839" spans="1:23" x14ac:dyDescent="0.25">
      <c r="A4839" t="s">
        <v>1036</v>
      </c>
      <c r="C4839" t="s">
        <v>30</v>
      </c>
      <c r="E4839">
        <v>29</v>
      </c>
      <c r="F4839">
        <v>70.083500000000001</v>
      </c>
      <c r="G4839">
        <v>0</v>
      </c>
      <c r="H4839">
        <v>0</v>
      </c>
      <c r="I4839" t="s">
        <v>34</v>
      </c>
      <c r="J4839" t="s">
        <v>38</v>
      </c>
      <c r="K4839" t="s">
        <v>28</v>
      </c>
      <c r="L4839" t="s">
        <v>28</v>
      </c>
      <c r="M4839" t="s">
        <v>28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34</v>
      </c>
      <c r="T4839">
        <v>0</v>
      </c>
      <c r="V4839">
        <v>72</v>
      </c>
      <c r="W4839">
        <v>181</v>
      </c>
    </row>
    <row r="4840" spans="1:23" x14ac:dyDescent="0.25">
      <c r="A4840" t="s">
        <v>1036</v>
      </c>
      <c r="C4840" t="s">
        <v>30</v>
      </c>
      <c r="E4840">
        <v>30</v>
      </c>
      <c r="F4840">
        <v>70.083500000000001</v>
      </c>
      <c r="G4840">
        <v>0</v>
      </c>
      <c r="H4840">
        <v>0</v>
      </c>
      <c r="I4840" t="s">
        <v>34</v>
      </c>
      <c r="J4840" t="s">
        <v>42</v>
      </c>
      <c r="K4840" t="s">
        <v>28</v>
      </c>
      <c r="L4840" t="s">
        <v>28</v>
      </c>
      <c r="M4840" t="s">
        <v>28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34</v>
      </c>
      <c r="T4840">
        <v>0</v>
      </c>
      <c r="V4840">
        <v>73</v>
      </c>
      <c r="W4840">
        <v>180</v>
      </c>
    </row>
    <row r="4841" spans="1:23" x14ac:dyDescent="0.25">
      <c r="A4841" t="s">
        <v>1195</v>
      </c>
      <c r="C4841" t="s">
        <v>26</v>
      </c>
      <c r="E4841">
        <v>25</v>
      </c>
      <c r="F4841">
        <v>78.691310000000001</v>
      </c>
      <c r="G4841">
        <v>0.5</v>
      </c>
      <c r="H4841">
        <v>0</v>
      </c>
      <c r="I4841" t="s">
        <v>27</v>
      </c>
      <c r="J4841" t="s">
        <v>28</v>
      </c>
      <c r="K4841" t="s">
        <v>28</v>
      </c>
      <c r="L4841" t="s">
        <v>28</v>
      </c>
      <c r="M4841" t="s">
        <v>28</v>
      </c>
      <c r="N4841">
        <v>0.5</v>
      </c>
      <c r="O4841">
        <v>0.5</v>
      </c>
      <c r="P4841">
        <v>0.5</v>
      </c>
      <c r="Q4841">
        <v>0</v>
      </c>
      <c r="R4841">
        <v>0</v>
      </c>
      <c r="S4841">
        <v>34</v>
      </c>
      <c r="T4841">
        <v>1.5</v>
      </c>
      <c r="V4841">
        <v>60</v>
      </c>
      <c r="W4841">
        <v>171</v>
      </c>
    </row>
    <row r="4842" spans="1:23" x14ac:dyDescent="0.25">
      <c r="A4842" t="s">
        <v>393</v>
      </c>
      <c r="C4842" t="s">
        <v>30</v>
      </c>
      <c r="E4842">
        <v>30</v>
      </c>
      <c r="F4842">
        <v>58.193019999999997</v>
      </c>
      <c r="G4842">
        <v>0</v>
      </c>
      <c r="H4842">
        <v>0</v>
      </c>
      <c r="I4842" t="s">
        <v>34</v>
      </c>
      <c r="J4842" t="s">
        <v>251</v>
      </c>
      <c r="K4842" t="s">
        <v>337</v>
      </c>
      <c r="L4842" t="s">
        <v>28</v>
      </c>
      <c r="M4842" t="s">
        <v>28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33</v>
      </c>
      <c r="T4842">
        <v>0</v>
      </c>
      <c r="W4842">
        <v>197</v>
      </c>
    </row>
    <row r="4843" spans="1:23" x14ac:dyDescent="0.25">
      <c r="A4843" t="s">
        <v>393</v>
      </c>
      <c r="C4843" t="s">
        <v>30</v>
      </c>
      <c r="E4843">
        <v>29</v>
      </c>
      <c r="F4843">
        <v>58.193019999999997</v>
      </c>
      <c r="G4843">
        <v>0</v>
      </c>
      <c r="H4843">
        <v>0</v>
      </c>
      <c r="I4843" t="s">
        <v>34</v>
      </c>
      <c r="J4843" t="s">
        <v>28</v>
      </c>
      <c r="K4843" t="s">
        <v>28</v>
      </c>
      <c r="L4843" t="s">
        <v>28</v>
      </c>
      <c r="M4843" t="s">
        <v>28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33</v>
      </c>
      <c r="T4843">
        <v>0</v>
      </c>
      <c r="V4843">
        <v>66</v>
      </c>
      <c r="W4843">
        <v>196</v>
      </c>
    </row>
    <row r="4844" spans="1:23" x14ac:dyDescent="0.25">
      <c r="A4844" t="s">
        <v>393</v>
      </c>
      <c r="C4844" t="s">
        <v>30</v>
      </c>
      <c r="E4844">
        <v>29</v>
      </c>
      <c r="F4844">
        <v>58.193019999999997</v>
      </c>
      <c r="G4844">
        <v>0</v>
      </c>
      <c r="H4844">
        <v>0</v>
      </c>
      <c r="I4844" t="s">
        <v>34</v>
      </c>
      <c r="J4844" t="s">
        <v>28</v>
      </c>
      <c r="K4844" t="s">
        <v>28</v>
      </c>
      <c r="L4844" t="s">
        <v>28</v>
      </c>
      <c r="M4844" t="s">
        <v>28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33</v>
      </c>
      <c r="T4844">
        <v>0</v>
      </c>
      <c r="V4844">
        <v>67</v>
      </c>
      <c r="W4844">
        <v>182</v>
      </c>
    </row>
    <row r="4845" spans="1:23" x14ac:dyDescent="0.25">
      <c r="A4845" t="s">
        <v>393</v>
      </c>
      <c r="C4845" t="s">
        <v>30</v>
      </c>
      <c r="E4845">
        <v>28</v>
      </c>
      <c r="F4845">
        <v>58.193019999999997</v>
      </c>
      <c r="G4845">
        <v>0</v>
      </c>
      <c r="H4845">
        <v>0</v>
      </c>
      <c r="I4845" t="s">
        <v>34</v>
      </c>
      <c r="J4845" t="s">
        <v>28</v>
      </c>
      <c r="K4845" t="s">
        <v>28</v>
      </c>
      <c r="L4845" t="s">
        <v>28</v>
      </c>
      <c r="M4845" t="s">
        <v>28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33</v>
      </c>
      <c r="T4845">
        <v>0</v>
      </c>
      <c r="V4845">
        <v>66</v>
      </c>
      <c r="W4845">
        <v>192</v>
      </c>
    </row>
    <row r="4846" spans="1:23" x14ac:dyDescent="0.25">
      <c r="A4846" t="s">
        <v>393</v>
      </c>
      <c r="C4846" t="s">
        <v>30</v>
      </c>
      <c r="E4846">
        <v>29</v>
      </c>
      <c r="F4846">
        <v>58.193019999999997</v>
      </c>
      <c r="G4846">
        <v>0</v>
      </c>
      <c r="H4846">
        <v>0</v>
      </c>
      <c r="I4846" t="s">
        <v>34</v>
      </c>
      <c r="J4846" t="s">
        <v>337</v>
      </c>
      <c r="K4846" t="s">
        <v>42</v>
      </c>
      <c r="L4846" t="s">
        <v>28</v>
      </c>
      <c r="M4846" t="s">
        <v>28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33</v>
      </c>
      <c r="T4846">
        <v>0</v>
      </c>
      <c r="V4846">
        <v>66</v>
      </c>
      <c r="W4846">
        <v>188</v>
      </c>
    </row>
    <row r="4847" spans="1:23" x14ac:dyDescent="0.25">
      <c r="A4847" t="s">
        <v>393</v>
      </c>
      <c r="C4847" t="s">
        <v>30</v>
      </c>
      <c r="E4847">
        <v>26</v>
      </c>
      <c r="F4847">
        <v>58.193019999999997</v>
      </c>
      <c r="G4847">
        <v>0</v>
      </c>
      <c r="H4847">
        <v>0</v>
      </c>
      <c r="I4847" t="s">
        <v>34</v>
      </c>
      <c r="J4847" t="s">
        <v>337</v>
      </c>
      <c r="K4847" t="s">
        <v>28</v>
      </c>
      <c r="L4847" t="s">
        <v>28</v>
      </c>
      <c r="M4847" t="s">
        <v>28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33</v>
      </c>
      <c r="T4847">
        <v>0</v>
      </c>
      <c r="V4847">
        <v>66</v>
      </c>
      <c r="W4847">
        <v>189</v>
      </c>
    </row>
    <row r="4848" spans="1:23" x14ac:dyDescent="0.25">
      <c r="A4848" t="s">
        <v>572</v>
      </c>
      <c r="C4848" t="s">
        <v>26</v>
      </c>
      <c r="E4848">
        <v>26</v>
      </c>
      <c r="F4848">
        <v>62.491444000000001</v>
      </c>
      <c r="G4848">
        <v>0</v>
      </c>
      <c r="H4848">
        <v>0</v>
      </c>
      <c r="I4848" t="s">
        <v>34</v>
      </c>
      <c r="J4848" t="s">
        <v>28</v>
      </c>
      <c r="K4848" t="s">
        <v>28</v>
      </c>
      <c r="L4848" t="s">
        <v>28</v>
      </c>
      <c r="M4848" t="s">
        <v>28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34</v>
      </c>
      <c r="T4848">
        <v>0</v>
      </c>
    </row>
    <row r="4849" spans="1:23" x14ac:dyDescent="0.25">
      <c r="A4849" t="s">
        <v>572</v>
      </c>
      <c r="C4849" t="s">
        <v>26</v>
      </c>
      <c r="E4849">
        <v>24</v>
      </c>
      <c r="F4849">
        <v>62.491444000000001</v>
      </c>
      <c r="G4849">
        <v>0</v>
      </c>
      <c r="H4849">
        <v>0</v>
      </c>
      <c r="I4849" t="s">
        <v>34</v>
      </c>
      <c r="J4849" t="s">
        <v>38</v>
      </c>
      <c r="K4849" t="s">
        <v>28</v>
      </c>
      <c r="L4849" t="s">
        <v>28</v>
      </c>
      <c r="M4849" t="s">
        <v>28</v>
      </c>
      <c r="N4849">
        <v>0</v>
      </c>
      <c r="O4849">
        <v>0.5</v>
      </c>
      <c r="P4849">
        <v>0</v>
      </c>
      <c r="Q4849">
        <v>0</v>
      </c>
      <c r="R4849">
        <v>0</v>
      </c>
      <c r="S4849">
        <v>34</v>
      </c>
      <c r="T4849">
        <v>0.5</v>
      </c>
      <c r="V4849">
        <v>64</v>
      </c>
      <c r="W4849">
        <v>156</v>
      </c>
    </row>
    <row r="4850" spans="1:23" x14ac:dyDescent="0.25">
      <c r="A4850" t="s">
        <v>572</v>
      </c>
      <c r="C4850" t="s">
        <v>26</v>
      </c>
      <c r="E4850">
        <v>29</v>
      </c>
      <c r="F4850">
        <v>62.491444000000001</v>
      </c>
      <c r="G4850">
        <v>0</v>
      </c>
      <c r="H4850">
        <v>0</v>
      </c>
      <c r="I4850" t="s">
        <v>34</v>
      </c>
      <c r="J4850" t="s">
        <v>28</v>
      </c>
      <c r="K4850" t="s">
        <v>28</v>
      </c>
      <c r="L4850" t="s">
        <v>28</v>
      </c>
      <c r="M4850" t="s">
        <v>28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34</v>
      </c>
      <c r="T4850">
        <v>0</v>
      </c>
      <c r="V4850">
        <v>62</v>
      </c>
      <c r="W4850">
        <v>156</v>
      </c>
    </row>
    <row r="4851" spans="1:23" x14ac:dyDescent="0.25">
      <c r="A4851" t="s">
        <v>572</v>
      </c>
      <c r="C4851" t="s">
        <v>26</v>
      </c>
      <c r="E4851">
        <v>30</v>
      </c>
      <c r="F4851">
        <v>62.491444000000001</v>
      </c>
      <c r="G4851">
        <v>0</v>
      </c>
      <c r="H4851">
        <v>0</v>
      </c>
      <c r="I4851" t="s">
        <v>34</v>
      </c>
      <c r="J4851" t="s">
        <v>28</v>
      </c>
      <c r="K4851" t="s">
        <v>28</v>
      </c>
      <c r="L4851" t="s">
        <v>28</v>
      </c>
      <c r="M4851" t="s">
        <v>28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34</v>
      </c>
      <c r="T4851">
        <v>0</v>
      </c>
      <c r="V4851">
        <v>62</v>
      </c>
    </row>
    <row r="4852" spans="1:23" x14ac:dyDescent="0.25">
      <c r="A4852" t="s">
        <v>572</v>
      </c>
      <c r="C4852" t="s">
        <v>26</v>
      </c>
      <c r="E4852">
        <v>29</v>
      </c>
      <c r="F4852">
        <v>62.491444000000001</v>
      </c>
      <c r="G4852">
        <v>0</v>
      </c>
      <c r="H4852">
        <v>0</v>
      </c>
      <c r="I4852" t="s">
        <v>34</v>
      </c>
      <c r="J4852" t="s">
        <v>28</v>
      </c>
      <c r="K4852" t="s">
        <v>28</v>
      </c>
      <c r="L4852" t="s">
        <v>28</v>
      </c>
      <c r="M4852" t="s">
        <v>28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34</v>
      </c>
      <c r="T4852">
        <v>0</v>
      </c>
      <c r="V4852">
        <v>62</v>
      </c>
      <c r="W4852">
        <v>147</v>
      </c>
    </row>
    <row r="4853" spans="1:23" x14ac:dyDescent="0.25">
      <c r="A4853" t="s">
        <v>572</v>
      </c>
      <c r="C4853" t="s">
        <v>26</v>
      </c>
      <c r="E4853">
        <v>29</v>
      </c>
      <c r="F4853">
        <v>62.491444000000001</v>
      </c>
      <c r="G4853">
        <v>0</v>
      </c>
      <c r="H4853">
        <v>0</v>
      </c>
      <c r="I4853" t="s">
        <v>34</v>
      </c>
      <c r="J4853" t="s">
        <v>28</v>
      </c>
      <c r="K4853" t="s">
        <v>28</v>
      </c>
      <c r="L4853" t="s">
        <v>28</v>
      </c>
      <c r="M4853" t="s">
        <v>28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34</v>
      </c>
      <c r="T4853">
        <v>0</v>
      </c>
    </row>
    <row r="4854" spans="1:23" x14ac:dyDescent="0.25">
      <c r="A4854" t="s">
        <v>572</v>
      </c>
      <c r="C4854" t="s">
        <v>26</v>
      </c>
      <c r="E4854">
        <v>29</v>
      </c>
      <c r="F4854">
        <v>62.491444000000001</v>
      </c>
      <c r="G4854">
        <v>0</v>
      </c>
      <c r="H4854">
        <v>0</v>
      </c>
      <c r="I4854" t="s">
        <v>34</v>
      </c>
      <c r="J4854" t="s">
        <v>41</v>
      </c>
      <c r="K4854" t="s">
        <v>28</v>
      </c>
      <c r="L4854" t="s">
        <v>28</v>
      </c>
      <c r="M4854" t="s">
        <v>28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34</v>
      </c>
      <c r="T4854">
        <v>0</v>
      </c>
      <c r="V4854">
        <v>62</v>
      </c>
      <c r="W4854">
        <v>154</v>
      </c>
    </row>
    <row r="4855" spans="1:23" x14ac:dyDescent="0.25">
      <c r="A4855" t="s">
        <v>572</v>
      </c>
      <c r="C4855" t="s">
        <v>26</v>
      </c>
      <c r="E4855">
        <v>28</v>
      </c>
      <c r="F4855">
        <v>62.491444000000001</v>
      </c>
      <c r="G4855">
        <v>0.5</v>
      </c>
      <c r="H4855">
        <v>0</v>
      </c>
      <c r="I4855" t="s">
        <v>147</v>
      </c>
      <c r="J4855" t="s">
        <v>41</v>
      </c>
      <c r="K4855" t="s">
        <v>28</v>
      </c>
      <c r="L4855" t="s">
        <v>28</v>
      </c>
      <c r="M4855" t="s">
        <v>28</v>
      </c>
      <c r="N4855">
        <v>0.5</v>
      </c>
      <c r="O4855">
        <v>0</v>
      </c>
      <c r="P4855">
        <v>0.5</v>
      </c>
      <c r="Q4855">
        <v>0</v>
      </c>
      <c r="R4855">
        <v>0</v>
      </c>
      <c r="S4855">
        <v>34</v>
      </c>
      <c r="T4855">
        <v>1</v>
      </c>
    </row>
    <row r="4856" spans="1:23" x14ac:dyDescent="0.25">
      <c r="A4856" t="s">
        <v>872</v>
      </c>
      <c r="C4856" t="s">
        <v>30</v>
      </c>
      <c r="E4856">
        <v>27</v>
      </c>
      <c r="F4856">
        <v>64.139629999999997</v>
      </c>
      <c r="G4856">
        <v>0</v>
      </c>
      <c r="H4856">
        <v>0</v>
      </c>
      <c r="I4856" t="s">
        <v>34</v>
      </c>
      <c r="J4856" t="s">
        <v>96</v>
      </c>
      <c r="K4856" t="s">
        <v>28</v>
      </c>
      <c r="L4856" t="s">
        <v>28</v>
      </c>
      <c r="M4856" t="s">
        <v>28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33</v>
      </c>
      <c r="T4856">
        <v>0</v>
      </c>
      <c r="V4856">
        <v>71</v>
      </c>
      <c r="W4856">
        <v>178</v>
      </c>
    </row>
    <row r="4857" spans="1:23" x14ac:dyDescent="0.25">
      <c r="A4857" t="s">
        <v>872</v>
      </c>
      <c r="C4857" t="s">
        <v>30</v>
      </c>
      <c r="E4857">
        <v>28</v>
      </c>
      <c r="F4857">
        <v>64.139629999999997</v>
      </c>
      <c r="G4857">
        <v>0</v>
      </c>
      <c r="H4857">
        <v>0</v>
      </c>
      <c r="I4857" t="s">
        <v>34</v>
      </c>
      <c r="J4857" t="s">
        <v>28</v>
      </c>
      <c r="K4857" t="s">
        <v>28</v>
      </c>
      <c r="L4857" t="s">
        <v>28</v>
      </c>
      <c r="M4857" t="s">
        <v>28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33</v>
      </c>
      <c r="T4857">
        <v>0</v>
      </c>
      <c r="V4857">
        <v>71</v>
      </c>
      <c r="W4857">
        <v>180</v>
      </c>
    </row>
    <row r="4858" spans="1:23" x14ac:dyDescent="0.25">
      <c r="A4858" t="s">
        <v>872</v>
      </c>
      <c r="C4858" t="s">
        <v>30</v>
      </c>
      <c r="E4858">
        <v>28</v>
      </c>
      <c r="F4858">
        <v>64.139629999999997</v>
      </c>
      <c r="G4858">
        <v>0</v>
      </c>
      <c r="H4858">
        <v>0</v>
      </c>
      <c r="I4858" t="s">
        <v>34</v>
      </c>
      <c r="J4858" t="s">
        <v>28</v>
      </c>
      <c r="K4858" t="s">
        <v>28</v>
      </c>
      <c r="L4858" t="s">
        <v>28</v>
      </c>
      <c r="M4858" t="s">
        <v>28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33</v>
      </c>
      <c r="T4858">
        <v>0</v>
      </c>
      <c r="V4858">
        <v>71</v>
      </c>
      <c r="W4858">
        <v>171</v>
      </c>
    </row>
    <row r="4859" spans="1:23" x14ac:dyDescent="0.25">
      <c r="A4859" t="s">
        <v>872</v>
      </c>
      <c r="C4859" t="s">
        <v>30</v>
      </c>
      <c r="E4859">
        <v>27</v>
      </c>
      <c r="F4859">
        <v>64.139629999999997</v>
      </c>
      <c r="G4859">
        <v>0</v>
      </c>
      <c r="H4859">
        <v>0</v>
      </c>
      <c r="I4859" t="s">
        <v>34</v>
      </c>
      <c r="J4859" t="s">
        <v>28</v>
      </c>
      <c r="K4859" t="s">
        <v>28</v>
      </c>
      <c r="L4859" t="s">
        <v>28</v>
      </c>
      <c r="M4859" t="s">
        <v>28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33</v>
      </c>
      <c r="T4859">
        <v>0</v>
      </c>
      <c r="V4859">
        <v>71</v>
      </c>
      <c r="W4859">
        <v>161</v>
      </c>
    </row>
    <row r="4860" spans="1:23" x14ac:dyDescent="0.25">
      <c r="A4860" t="s">
        <v>872</v>
      </c>
      <c r="C4860" t="s">
        <v>30</v>
      </c>
      <c r="E4860">
        <v>28</v>
      </c>
      <c r="F4860">
        <v>64.139629999999997</v>
      </c>
      <c r="G4860">
        <v>0</v>
      </c>
      <c r="H4860">
        <v>0</v>
      </c>
      <c r="I4860" t="s">
        <v>34</v>
      </c>
      <c r="J4860" t="s">
        <v>251</v>
      </c>
      <c r="K4860" t="s">
        <v>28</v>
      </c>
      <c r="L4860" t="s">
        <v>28</v>
      </c>
      <c r="M4860" t="s">
        <v>28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33</v>
      </c>
      <c r="T4860">
        <v>0</v>
      </c>
    </row>
    <row r="4861" spans="1:23" x14ac:dyDescent="0.25">
      <c r="A4861" t="s">
        <v>872</v>
      </c>
      <c r="C4861" t="s">
        <v>30</v>
      </c>
      <c r="E4861">
        <v>25</v>
      </c>
      <c r="F4861">
        <v>64.139629999999997</v>
      </c>
      <c r="G4861">
        <v>0</v>
      </c>
      <c r="H4861">
        <v>0</v>
      </c>
      <c r="I4861" t="s">
        <v>34</v>
      </c>
      <c r="J4861" t="s">
        <v>251</v>
      </c>
      <c r="K4861" t="s">
        <v>28</v>
      </c>
      <c r="L4861" t="s">
        <v>28</v>
      </c>
      <c r="M4861" t="s">
        <v>28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33</v>
      </c>
      <c r="T4861">
        <v>0</v>
      </c>
    </row>
    <row r="4862" spans="1:23" x14ac:dyDescent="0.25">
      <c r="A4862" t="s">
        <v>872</v>
      </c>
      <c r="C4862" t="s">
        <v>30</v>
      </c>
      <c r="E4862">
        <v>30</v>
      </c>
      <c r="F4862">
        <v>64.139629999999997</v>
      </c>
      <c r="G4862">
        <v>0</v>
      </c>
      <c r="H4862">
        <v>0</v>
      </c>
      <c r="I4862" t="s">
        <v>34</v>
      </c>
      <c r="J4862" t="s">
        <v>28</v>
      </c>
      <c r="K4862" t="s">
        <v>28</v>
      </c>
      <c r="L4862" t="s">
        <v>28</v>
      </c>
      <c r="M4862" t="s">
        <v>28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33</v>
      </c>
      <c r="T4862">
        <v>0</v>
      </c>
      <c r="V4862">
        <v>70</v>
      </c>
      <c r="W4862">
        <v>145</v>
      </c>
    </row>
    <row r="4863" spans="1:23" x14ac:dyDescent="0.25">
      <c r="A4863" t="s">
        <v>872</v>
      </c>
      <c r="C4863" t="s">
        <v>30</v>
      </c>
      <c r="E4863">
        <v>29</v>
      </c>
      <c r="F4863">
        <v>64.139629999999997</v>
      </c>
      <c r="G4863">
        <v>0</v>
      </c>
      <c r="H4863">
        <v>0</v>
      </c>
      <c r="I4863" t="s">
        <v>34</v>
      </c>
      <c r="J4863" t="s">
        <v>28</v>
      </c>
      <c r="K4863" t="s">
        <v>28</v>
      </c>
      <c r="L4863" t="s">
        <v>28</v>
      </c>
      <c r="M4863" t="s">
        <v>28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33</v>
      </c>
      <c r="T4863">
        <v>0</v>
      </c>
      <c r="V4863">
        <v>70</v>
      </c>
      <c r="W4863">
        <v>154</v>
      </c>
    </row>
    <row r="4864" spans="1:23" x14ac:dyDescent="0.25">
      <c r="A4864" t="s">
        <v>872</v>
      </c>
      <c r="C4864" t="s">
        <v>30</v>
      </c>
      <c r="E4864">
        <v>21</v>
      </c>
      <c r="F4864">
        <v>64.139629999999997</v>
      </c>
      <c r="G4864">
        <v>0</v>
      </c>
      <c r="H4864">
        <v>0</v>
      </c>
      <c r="I4864" t="s">
        <v>34</v>
      </c>
      <c r="J4864" t="s">
        <v>28</v>
      </c>
      <c r="K4864" t="s">
        <v>28</v>
      </c>
      <c r="L4864" t="s">
        <v>28</v>
      </c>
      <c r="M4864" t="s">
        <v>28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33</v>
      </c>
      <c r="T4864">
        <v>0</v>
      </c>
      <c r="V4864">
        <v>70</v>
      </c>
      <c r="W4864">
        <v>156</v>
      </c>
    </row>
    <row r="4865" spans="1:23" x14ac:dyDescent="0.25">
      <c r="A4865" t="s">
        <v>1207</v>
      </c>
      <c r="C4865" t="s">
        <v>26</v>
      </c>
      <c r="E4865">
        <v>30</v>
      </c>
      <c r="F4865">
        <v>45.965780000000002</v>
      </c>
      <c r="G4865">
        <v>0</v>
      </c>
      <c r="H4865">
        <v>0</v>
      </c>
      <c r="I4865" t="s">
        <v>34</v>
      </c>
      <c r="J4865" t="s">
        <v>28</v>
      </c>
      <c r="K4865" t="s">
        <v>28</v>
      </c>
      <c r="L4865" t="s">
        <v>28</v>
      </c>
      <c r="M4865" t="s">
        <v>28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34</v>
      </c>
      <c r="T4865">
        <v>0</v>
      </c>
      <c r="V4865">
        <v>67</v>
      </c>
      <c r="W4865">
        <v>117</v>
      </c>
    </row>
    <row r="4866" spans="1:23" x14ac:dyDescent="0.25">
      <c r="A4866" t="s">
        <v>402</v>
      </c>
      <c r="C4866" t="s">
        <v>30</v>
      </c>
      <c r="F4866">
        <v>73.344284000000002</v>
      </c>
      <c r="G4866">
        <v>0.5</v>
      </c>
      <c r="H4866">
        <v>0</v>
      </c>
      <c r="I4866" t="s">
        <v>27</v>
      </c>
      <c r="J4866" t="s">
        <v>28</v>
      </c>
      <c r="K4866" t="s">
        <v>28</v>
      </c>
      <c r="L4866" t="s">
        <v>28</v>
      </c>
      <c r="M4866" t="s">
        <v>28</v>
      </c>
      <c r="N4866">
        <v>0</v>
      </c>
      <c r="O4866">
        <v>0.5</v>
      </c>
      <c r="P4866">
        <v>0.5</v>
      </c>
      <c r="Q4866">
        <v>0</v>
      </c>
      <c r="R4866">
        <v>0</v>
      </c>
      <c r="S4866">
        <v>34</v>
      </c>
      <c r="T4866">
        <v>1</v>
      </c>
      <c r="W4866">
        <v>189</v>
      </c>
    </row>
    <row r="4867" spans="1:23" x14ac:dyDescent="0.25">
      <c r="A4867" t="s">
        <v>402</v>
      </c>
      <c r="C4867" t="s">
        <v>30</v>
      </c>
      <c r="F4867">
        <v>73.344284000000002</v>
      </c>
      <c r="G4867">
        <v>0.5</v>
      </c>
      <c r="H4867">
        <v>0</v>
      </c>
      <c r="I4867" t="s">
        <v>27</v>
      </c>
      <c r="J4867" t="s">
        <v>28</v>
      </c>
      <c r="K4867" t="s">
        <v>28</v>
      </c>
      <c r="L4867" t="s">
        <v>28</v>
      </c>
      <c r="M4867" t="s">
        <v>28</v>
      </c>
      <c r="N4867">
        <v>0.5</v>
      </c>
      <c r="O4867">
        <v>0</v>
      </c>
      <c r="P4867">
        <v>0.5</v>
      </c>
      <c r="Q4867">
        <v>0.5</v>
      </c>
      <c r="R4867">
        <v>0</v>
      </c>
      <c r="S4867">
        <v>34</v>
      </c>
      <c r="T4867">
        <v>1.5</v>
      </c>
      <c r="W4867">
        <v>178</v>
      </c>
    </row>
    <row r="4868" spans="1:23" x14ac:dyDescent="0.25">
      <c r="A4868" t="s">
        <v>402</v>
      </c>
      <c r="C4868" t="s">
        <v>30</v>
      </c>
      <c r="F4868">
        <v>73.344284000000002</v>
      </c>
      <c r="G4868">
        <v>0.5</v>
      </c>
      <c r="H4868">
        <v>0</v>
      </c>
      <c r="I4868" t="s">
        <v>52</v>
      </c>
      <c r="J4868" t="s">
        <v>28</v>
      </c>
      <c r="K4868" t="s">
        <v>28</v>
      </c>
      <c r="L4868" t="s">
        <v>28</v>
      </c>
      <c r="M4868" t="s">
        <v>28</v>
      </c>
      <c r="N4868">
        <v>0</v>
      </c>
      <c r="O4868">
        <v>0</v>
      </c>
      <c r="P4868">
        <v>0.5</v>
      </c>
      <c r="Q4868">
        <v>0</v>
      </c>
      <c r="R4868">
        <v>0</v>
      </c>
      <c r="S4868">
        <v>34</v>
      </c>
      <c r="T4868">
        <v>0.5</v>
      </c>
      <c r="W4868">
        <v>184</v>
      </c>
    </row>
    <row r="4869" spans="1:23" x14ac:dyDescent="0.25">
      <c r="A4869" t="s">
        <v>402</v>
      </c>
      <c r="C4869" t="s">
        <v>30</v>
      </c>
      <c r="F4869">
        <v>73.344284000000002</v>
      </c>
      <c r="G4869">
        <v>0.5</v>
      </c>
      <c r="H4869">
        <v>0</v>
      </c>
      <c r="I4869" t="s">
        <v>52</v>
      </c>
      <c r="J4869" t="s">
        <v>28</v>
      </c>
      <c r="K4869" t="s">
        <v>28</v>
      </c>
      <c r="L4869" t="s">
        <v>28</v>
      </c>
      <c r="M4869" t="s">
        <v>28</v>
      </c>
      <c r="N4869">
        <v>0</v>
      </c>
      <c r="O4869">
        <v>0</v>
      </c>
      <c r="P4869">
        <v>0.5</v>
      </c>
      <c r="Q4869">
        <v>0</v>
      </c>
      <c r="R4869">
        <v>0</v>
      </c>
      <c r="S4869">
        <v>34</v>
      </c>
      <c r="T4869">
        <v>0.5</v>
      </c>
      <c r="W4869">
        <v>183</v>
      </c>
    </row>
    <row r="4870" spans="1:23" x14ac:dyDescent="0.25">
      <c r="A4870" t="s">
        <v>402</v>
      </c>
      <c r="C4870" t="s">
        <v>30</v>
      </c>
      <c r="F4870">
        <v>73.344284000000002</v>
      </c>
      <c r="G4870">
        <v>0.5</v>
      </c>
      <c r="H4870">
        <v>0</v>
      </c>
      <c r="I4870" t="s">
        <v>52</v>
      </c>
      <c r="J4870" t="s">
        <v>28</v>
      </c>
      <c r="K4870" t="s">
        <v>28</v>
      </c>
      <c r="L4870" t="s">
        <v>28</v>
      </c>
      <c r="M4870" t="s">
        <v>28</v>
      </c>
      <c r="N4870">
        <v>0</v>
      </c>
      <c r="O4870">
        <v>0</v>
      </c>
      <c r="P4870">
        <v>0.5</v>
      </c>
      <c r="Q4870">
        <v>0</v>
      </c>
      <c r="R4870">
        <v>0</v>
      </c>
      <c r="S4870">
        <v>34</v>
      </c>
      <c r="T4870">
        <v>0.5</v>
      </c>
      <c r="W4870">
        <v>180</v>
      </c>
    </row>
    <row r="4871" spans="1:23" x14ac:dyDescent="0.25">
      <c r="A4871" t="s">
        <v>402</v>
      </c>
      <c r="C4871" t="s">
        <v>30</v>
      </c>
      <c r="E4871">
        <v>29</v>
      </c>
      <c r="F4871">
        <v>73.344284000000002</v>
      </c>
      <c r="G4871">
        <v>0.5</v>
      </c>
      <c r="H4871">
        <v>0</v>
      </c>
      <c r="I4871" t="s">
        <v>27</v>
      </c>
      <c r="J4871" t="s">
        <v>28</v>
      </c>
      <c r="K4871" t="s">
        <v>28</v>
      </c>
      <c r="L4871" t="s">
        <v>28</v>
      </c>
      <c r="M4871" t="s">
        <v>28</v>
      </c>
      <c r="N4871">
        <v>0.5</v>
      </c>
      <c r="O4871">
        <v>0.5</v>
      </c>
      <c r="P4871">
        <v>0.5</v>
      </c>
      <c r="Q4871">
        <v>1</v>
      </c>
      <c r="R4871">
        <v>0</v>
      </c>
      <c r="S4871">
        <v>34</v>
      </c>
      <c r="T4871">
        <v>2.5</v>
      </c>
      <c r="W4871">
        <v>185</v>
      </c>
    </row>
    <row r="4872" spans="1:23" x14ac:dyDescent="0.25">
      <c r="A4872" t="s">
        <v>402</v>
      </c>
      <c r="C4872" t="s">
        <v>30</v>
      </c>
      <c r="E4872">
        <v>29</v>
      </c>
      <c r="F4872">
        <v>73.344284000000002</v>
      </c>
      <c r="G4872">
        <v>0.5</v>
      </c>
      <c r="H4872">
        <v>0</v>
      </c>
      <c r="I4872" t="s">
        <v>203</v>
      </c>
      <c r="J4872" t="s">
        <v>28</v>
      </c>
      <c r="K4872" t="s">
        <v>28</v>
      </c>
      <c r="L4872" t="s">
        <v>28</v>
      </c>
      <c r="M4872" t="s">
        <v>28</v>
      </c>
      <c r="N4872">
        <v>0.5</v>
      </c>
      <c r="O4872">
        <v>0</v>
      </c>
      <c r="P4872">
        <v>0.5</v>
      </c>
      <c r="Q4872">
        <v>0</v>
      </c>
      <c r="R4872">
        <v>0</v>
      </c>
      <c r="S4872">
        <v>34</v>
      </c>
      <c r="T4872">
        <v>1</v>
      </c>
      <c r="W4872">
        <v>180</v>
      </c>
    </row>
    <row r="4873" spans="1:23" x14ac:dyDescent="0.25">
      <c r="A4873" t="s">
        <v>402</v>
      </c>
      <c r="C4873" t="s">
        <v>30</v>
      </c>
      <c r="E4873">
        <v>26</v>
      </c>
      <c r="F4873">
        <v>73.344284000000002</v>
      </c>
      <c r="G4873">
        <v>0.5</v>
      </c>
      <c r="H4873">
        <v>0</v>
      </c>
      <c r="I4873" t="s">
        <v>203</v>
      </c>
      <c r="J4873" t="s">
        <v>28</v>
      </c>
      <c r="K4873" t="s">
        <v>28</v>
      </c>
      <c r="L4873" t="s">
        <v>28</v>
      </c>
      <c r="M4873" t="s">
        <v>28</v>
      </c>
      <c r="N4873">
        <v>0.5</v>
      </c>
      <c r="O4873">
        <v>0</v>
      </c>
      <c r="P4873">
        <v>0.5</v>
      </c>
      <c r="Q4873">
        <v>0.5</v>
      </c>
      <c r="R4873">
        <v>0</v>
      </c>
      <c r="S4873">
        <v>34</v>
      </c>
      <c r="T4873">
        <v>1.5</v>
      </c>
      <c r="W4873">
        <v>189</v>
      </c>
    </row>
    <row r="4874" spans="1:23" x14ac:dyDescent="0.25">
      <c r="A4874" t="s">
        <v>402</v>
      </c>
      <c r="C4874" t="s">
        <v>30</v>
      </c>
      <c r="E4874">
        <v>29</v>
      </c>
      <c r="F4874">
        <v>73.344284000000002</v>
      </c>
      <c r="G4874">
        <v>0.5</v>
      </c>
      <c r="H4874">
        <v>0</v>
      </c>
      <c r="I4874" t="s">
        <v>52</v>
      </c>
      <c r="J4874" t="s">
        <v>28</v>
      </c>
      <c r="K4874" t="s">
        <v>28</v>
      </c>
      <c r="L4874" t="s">
        <v>28</v>
      </c>
      <c r="M4874" t="s">
        <v>28</v>
      </c>
      <c r="N4874">
        <v>0</v>
      </c>
      <c r="O4874">
        <v>0.5</v>
      </c>
      <c r="P4874">
        <v>0.5</v>
      </c>
      <c r="Q4874">
        <v>0</v>
      </c>
      <c r="R4874">
        <v>0</v>
      </c>
      <c r="S4874">
        <v>34</v>
      </c>
      <c r="T4874">
        <v>1</v>
      </c>
      <c r="W4874">
        <v>187</v>
      </c>
    </row>
    <row r="4875" spans="1:23" x14ac:dyDescent="0.25">
      <c r="A4875" t="s">
        <v>402</v>
      </c>
      <c r="C4875" t="s">
        <v>30</v>
      </c>
      <c r="E4875">
        <v>29</v>
      </c>
      <c r="F4875">
        <v>73.344284000000002</v>
      </c>
      <c r="G4875">
        <v>0.5</v>
      </c>
      <c r="H4875">
        <v>0.5</v>
      </c>
      <c r="I4875" t="s">
        <v>203</v>
      </c>
      <c r="J4875" t="s">
        <v>28</v>
      </c>
      <c r="K4875" t="s">
        <v>28</v>
      </c>
      <c r="L4875" t="s">
        <v>28</v>
      </c>
      <c r="M4875" t="s">
        <v>28</v>
      </c>
      <c r="N4875">
        <v>0</v>
      </c>
      <c r="O4875">
        <v>0</v>
      </c>
      <c r="P4875">
        <v>0.5</v>
      </c>
      <c r="Q4875">
        <v>0.5</v>
      </c>
      <c r="R4875">
        <v>0</v>
      </c>
      <c r="S4875">
        <v>34</v>
      </c>
      <c r="T4875">
        <v>1.5</v>
      </c>
      <c r="W4875">
        <v>189</v>
      </c>
    </row>
    <row r="4876" spans="1:23" x14ac:dyDescent="0.25">
      <c r="A4876" t="s">
        <v>402</v>
      </c>
      <c r="C4876" t="s">
        <v>30</v>
      </c>
      <c r="E4876">
        <v>30</v>
      </c>
      <c r="F4876">
        <v>73.344284000000002</v>
      </c>
      <c r="G4876">
        <v>0.5</v>
      </c>
      <c r="H4876">
        <v>0.5</v>
      </c>
      <c r="I4876" t="s">
        <v>27</v>
      </c>
      <c r="J4876" t="s">
        <v>28</v>
      </c>
      <c r="K4876" t="s">
        <v>28</v>
      </c>
      <c r="L4876" t="s">
        <v>28</v>
      </c>
      <c r="M4876" t="s">
        <v>28</v>
      </c>
      <c r="N4876">
        <v>0.5</v>
      </c>
      <c r="O4876">
        <v>0.5</v>
      </c>
      <c r="P4876">
        <v>0.5</v>
      </c>
      <c r="Q4876">
        <v>0</v>
      </c>
      <c r="R4876">
        <v>0</v>
      </c>
      <c r="S4876">
        <v>34</v>
      </c>
      <c r="T4876">
        <v>2</v>
      </c>
      <c r="W4876">
        <v>189</v>
      </c>
    </row>
    <row r="4877" spans="1:23" x14ac:dyDescent="0.25">
      <c r="A4877" t="s">
        <v>402</v>
      </c>
      <c r="C4877" t="s">
        <v>30</v>
      </c>
      <c r="E4877">
        <v>29</v>
      </c>
      <c r="F4877">
        <v>73.344284000000002</v>
      </c>
      <c r="G4877">
        <v>0.5</v>
      </c>
      <c r="H4877">
        <v>0</v>
      </c>
      <c r="I4877" t="s">
        <v>27</v>
      </c>
      <c r="J4877" t="s">
        <v>28</v>
      </c>
      <c r="K4877" t="s">
        <v>28</v>
      </c>
      <c r="L4877" t="s">
        <v>28</v>
      </c>
      <c r="M4877" t="s">
        <v>28</v>
      </c>
      <c r="N4877">
        <v>0.5</v>
      </c>
      <c r="O4877">
        <v>0.5</v>
      </c>
      <c r="P4877">
        <v>0.5</v>
      </c>
      <c r="Q4877">
        <v>0.5</v>
      </c>
      <c r="R4877">
        <v>0</v>
      </c>
      <c r="S4877">
        <v>34</v>
      </c>
      <c r="T4877">
        <v>2</v>
      </c>
      <c r="W4877">
        <v>187</v>
      </c>
    </row>
    <row r="4878" spans="1:23" x14ac:dyDescent="0.25">
      <c r="A4878" t="s">
        <v>402</v>
      </c>
      <c r="C4878" t="s">
        <v>30</v>
      </c>
      <c r="E4878">
        <v>30</v>
      </c>
      <c r="F4878">
        <v>73.344284000000002</v>
      </c>
      <c r="G4878">
        <v>0.5</v>
      </c>
      <c r="H4878">
        <v>0</v>
      </c>
      <c r="I4878" t="s">
        <v>27</v>
      </c>
      <c r="J4878" t="s">
        <v>28</v>
      </c>
      <c r="K4878" t="s">
        <v>28</v>
      </c>
      <c r="L4878" t="s">
        <v>28</v>
      </c>
      <c r="M4878" t="s">
        <v>28</v>
      </c>
      <c r="N4878">
        <v>0.5</v>
      </c>
      <c r="O4878">
        <v>0</v>
      </c>
      <c r="P4878">
        <v>0.5</v>
      </c>
      <c r="Q4878">
        <v>0.5</v>
      </c>
      <c r="R4878">
        <v>0</v>
      </c>
      <c r="S4878">
        <v>34</v>
      </c>
      <c r="T4878">
        <v>1.5</v>
      </c>
      <c r="W4878">
        <v>184</v>
      </c>
    </row>
    <row r="4879" spans="1:23" x14ac:dyDescent="0.25">
      <c r="A4879" t="s">
        <v>402</v>
      </c>
      <c r="C4879" t="s">
        <v>30</v>
      </c>
      <c r="E4879">
        <v>30</v>
      </c>
      <c r="F4879">
        <v>73.344284000000002</v>
      </c>
      <c r="G4879">
        <v>0.5</v>
      </c>
      <c r="H4879">
        <v>0.5</v>
      </c>
      <c r="I4879" t="s">
        <v>27</v>
      </c>
      <c r="J4879" t="s">
        <v>28</v>
      </c>
      <c r="K4879" t="s">
        <v>28</v>
      </c>
      <c r="L4879" t="s">
        <v>28</v>
      </c>
      <c r="M4879" t="s">
        <v>28</v>
      </c>
      <c r="N4879">
        <v>0.5</v>
      </c>
      <c r="O4879">
        <v>0</v>
      </c>
      <c r="P4879">
        <v>0.5</v>
      </c>
      <c r="Q4879">
        <v>0.5</v>
      </c>
      <c r="R4879">
        <v>0</v>
      </c>
      <c r="S4879">
        <v>34</v>
      </c>
      <c r="T4879">
        <v>2</v>
      </c>
      <c r="W4879">
        <v>185</v>
      </c>
    </row>
    <row r="4880" spans="1:23" x14ac:dyDescent="0.25">
      <c r="A4880" t="s">
        <v>402</v>
      </c>
      <c r="C4880" t="s">
        <v>30</v>
      </c>
      <c r="E4880">
        <v>30</v>
      </c>
      <c r="F4880">
        <v>73.344284000000002</v>
      </c>
      <c r="G4880">
        <v>0.5</v>
      </c>
      <c r="H4880">
        <v>0</v>
      </c>
      <c r="I4880" t="s">
        <v>807</v>
      </c>
      <c r="J4880" t="s">
        <v>28</v>
      </c>
      <c r="K4880" t="s">
        <v>28</v>
      </c>
      <c r="L4880" t="s">
        <v>28</v>
      </c>
      <c r="M4880" t="s">
        <v>28</v>
      </c>
      <c r="N4880">
        <v>0.5</v>
      </c>
      <c r="O4880">
        <v>0</v>
      </c>
      <c r="P4880">
        <v>0.5</v>
      </c>
      <c r="Q4880">
        <v>0.5</v>
      </c>
      <c r="R4880">
        <v>0</v>
      </c>
      <c r="S4880">
        <v>34</v>
      </c>
      <c r="T4880">
        <v>1.5</v>
      </c>
      <c r="V4880">
        <v>72</v>
      </c>
      <c r="W4880">
        <v>167</v>
      </c>
    </row>
    <row r="4881" spans="1:23" x14ac:dyDescent="0.25">
      <c r="A4881" t="s">
        <v>402</v>
      </c>
      <c r="C4881" t="s">
        <v>30</v>
      </c>
      <c r="E4881">
        <v>30</v>
      </c>
      <c r="F4881">
        <v>73.344284000000002</v>
      </c>
      <c r="G4881">
        <v>0</v>
      </c>
      <c r="H4881">
        <v>0</v>
      </c>
      <c r="I4881" t="s">
        <v>34</v>
      </c>
      <c r="J4881" t="s">
        <v>28</v>
      </c>
      <c r="K4881" t="s">
        <v>28</v>
      </c>
      <c r="L4881" t="s">
        <v>28</v>
      </c>
      <c r="M4881" t="s">
        <v>28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34</v>
      </c>
      <c r="T4881">
        <v>0</v>
      </c>
      <c r="V4881">
        <v>71</v>
      </c>
      <c r="W4881">
        <v>172</v>
      </c>
    </row>
    <row r="4882" spans="1:23" x14ac:dyDescent="0.25">
      <c r="A4882" t="s">
        <v>402</v>
      </c>
      <c r="C4882" t="s">
        <v>30</v>
      </c>
      <c r="E4882">
        <v>25</v>
      </c>
      <c r="F4882">
        <v>73.344284000000002</v>
      </c>
      <c r="G4882">
        <v>0.5</v>
      </c>
      <c r="H4882">
        <v>0.5</v>
      </c>
      <c r="I4882" t="s">
        <v>27</v>
      </c>
      <c r="J4882" t="s">
        <v>44</v>
      </c>
      <c r="K4882" t="s">
        <v>41</v>
      </c>
      <c r="L4882" t="s">
        <v>28</v>
      </c>
      <c r="M4882" t="s">
        <v>28</v>
      </c>
      <c r="N4882">
        <v>1</v>
      </c>
      <c r="O4882">
        <v>0.5</v>
      </c>
      <c r="P4882">
        <v>1</v>
      </c>
      <c r="Q4882">
        <v>0.5</v>
      </c>
      <c r="R4882">
        <v>0</v>
      </c>
      <c r="S4882">
        <v>34</v>
      </c>
      <c r="T4882">
        <v>3.5</v>
      </c>
      <c r="V4882">
        <v>72</v>
      </c>
      <c r="W4882">
        <v>173</v>
      </c>
    </row>
    <row r="4883" spans="1:23" x14ac:dyDescent="0.25">
      <c r="A4883" t="s">
        <v>402</v>
      </c>
      <c r="C4883" t="s">
        <v>30</v>
      </c>
      <c r="E4883">
        <v>30</v>
      </c>
      <c r="F4883">
        <v>73.344284000000002</v>
      </c>
      <c r="G4883">
        <v>0.5</v>
      </c>
      <c r="H4883">
        <v>0.5</v>
      </c>
      <c r="I4883" t="s">
        <v>52</v>
      </c>
      <c r="J4883" t="s">
        <v>41</v>
      </c>
      <c r="K4883" t="s">
        <v>28</v>
      </c>
      <c r="L4883" t="s">
        <v>28</v>
      </c>
      <c r="M4883" t="s">
        <v>28</v>
      </c>
      <c r="N4883">
        <v>0.5</v>
      </c>
      <c r="O4883">
        <v>0</v>
      </c>
      <c r="P4883">
        <v>0.5</v>
      </c>
      <c r="Q4883">
        <v>0.5</v>
      </c>
      <c r="R4883">
        <v>0</v>
      </c>
      <c r="S4883">
        <v>34</v>
      </c>
      <c r="T4883">
        <v>2</v>
      </c>
      <c r="V4883">
        <v>71</v>
      </c>
      <c r="W4883">
        <v>168</v>
      </c>
    </row>
    <row r="4884" spans="1:23" x14ac:dyDescent="0.25">
      <c r="A4884" t="s">
        <v>402</v>
      </c>
      <c r="C4884" t="s">
        <v>30</v>
      </c>
      <c r="E4884">
        <v>30</v>
      </c>
      <c r="F4884">
        <v>73.344284000000002</v>
      </c>
      <c r="G4884">
        <v>0.5</v>
      </c>
      <c r="H4884">
        <v>0</v>
      </c>
      <c r="I4884" t="s">
        <v>52</v>
      </c>
      <c r="J4884" t="s">
        <v>52</v>
      </c>
      <c r="K4884" t="s">
        <v>28</v>
      </c>
      <c r="L4884" t="s">
        <v>28</v>
      </c>
      <c r="M4884" t="s">
        <v>28</v>
      </c>
      <c r="N4884">
        <v>0</v>
      </c>
      <c r="O4884">
        <v>0</v>
      </c>
      <c r="P4884">
        <v>0.5</v>
      </c>
      <c r="Q4884">
        <v>0</v>
      </c>
      <c r="R4884">
        <v>0</v>
      </c>
      <c r="S4884">
        <v>34</v>
      </c>
      <c r="T4884">
        <v>0.5</v>
      </c>
      <c r="V4884">
        <v>71</v>
      </c>
      <c r="W4884">
        <v>151</v>
      </c>
    </row>
    <row r="4885" spans="1:23" x14ac:dyDescent="0.25">
      <c r="A4885" t="s">
        <v>402</v>
      </c>
      <c r="C4885" t="s">
        <v>30</v>
      </c>
      <c r="E4885">
        <v>29</v>
      </c>
      <c r="F4885">
        <v>73.344284000000002</v>
      </c>
      <c r="G4885">
        <v>0.5</v>
      </c>
      <c r="H4885">
        <v>0.5</v>
      </c>
      <c r="I4885" t="s">
        <v>189</v>
      </c>
      <c r="J4885" t="s">
        <v>101</v>
      </c>
      <c r="K4885" t="s">
        <v>988</v>
      </c>
      <c r="L4885" t="s">
        <v>41</v>
      </c>
      <c r="M4885" t="s">
        <v>28</v>
      </c>
      <c r="N4885">
        <v>1</v>
      </c>
      <c r="O4885">
        <v>0.5</v>
      </c>
      <c r="P4885">
        <v>0.5</v>
      </c>
      <c r="Q4885">
        <v>0.5</v>
      </c>
      <c r="R4885">
        <v>0</v>
      </c>
      <c r="S4885">
        <v>34</v>
      </c>
      <c r="T4885">
        <v>3</v>
      </c>
      <c r="V4885">
        <v>70</v>
      </c>
      <c r="W4885">
        <v>153</v>
      </c>
    </row>
    <row r="4886" spans="1:23" x14ac:dyDescent="0.25">
      <c r="A4886" t="s">
        <v>402</v>
      </c>
      <c r="C4886" t="s">
        <v>30</v>
      </c>
      <c r="E4886">
        <v>28</v>
      </c>
      <c r="F4886">
        <v>73.344284000000002</v>
      </c>
      <c r="G4886">
        <v>1</v>
      </c>
      <c r="H4886">
        <v>1</v>
      </c>
      <c r="I4886" t="s">
        <v>27</v>
      </c>
      <c r="J4886" t="s">
        <v>44</v>
      </c>
      <c r="K4886" t="s">
        <v>41</v>
      </c>
      <c r="L4886" t="s">
        <v>28</v>
      </c>
      <c r="M4886" t="s">
        <v>28</v>
      </c>
      <c r="N4886">
        <v>1</v>
      </c>
      <c r="O4886">
        <v>1</v>
      </c>
      <c r="P4886">
        <v>1</v>
      </c>
      <c r="Q4886">
        <v>0.5</v>
      </c>
      <c r="R4886">
        <v>1</v>
      </c>
      <c r="S4886">
        <v>34</v>
      </c>
      <c r="T4886">
        <v>5.5</v>
      </c>
      <c r="V4886">
        <v>70</v>
      </c>
      <c r="W4886">
        <v>138</v>
      </c>
    </row>
    <row r="4887" spans="1:23" x14ac:dyDescent="0.25">
      <c r="A4887" t="s">
        <v>776</v>
      </c>
      <c r="C4887" t="s">
        <v>26</v>
      </c>
      <c r="E4887">
        <v>30</v>
      </c>
      <c r="F4887">
        <v>68.416150000000002</v>
      </c>
      <c r="G4887">
        <v>0</v>
      </c>
      <c r="H4887">
        <v>0</v>
      </c>
      <c r="I4887" t="s">
        <v>34</v>
      </c>
      <c r="J4887" t="s">
        <v>28</v>
      </c>
      <c r="K4887" t="s">
        <v>28</v>
      </c>
      <c r="L4887" t="s">
        <v>28</v>
      </c>
      <c r="M4887" t="s">
        <v>28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33</v>
      </c>
      <c r="T4887">
        <v>0</v>
      </c>
      <c r="V4887">
        <v>68</v>
      </c>
      <c r="W4887">
        <v>178</v>
      </c>
    </row>
    <row r="4888" spans="1:23" x14ac:dyDescent="0.25">
      <c r="A4888" t="s">
        <v>776</v>
      </c>
      <c r="C4888" t="s">
        <v>26</v>
      </c>
      <c r="E4888">
        <v>30</v>
      </c>
      <c r="F4888">
        <v>68.416150000000002</v>
      </c>
      <c r="G4888">
        <v>0</v>
      </c>
      <c r="H4888">
        <v>0</v>
      </c>
      <c r="I4888" t="s">
        <v>34</v>
      </c>
      <c r="J4888" t="s">
        <v>41</v>
      </c>
      <c r="K4888" t="s">
        <v>96</v>
      </c>
      <c r="L4888" t="s">
        <v>28</v>
      </c>
      <c r="M4888" t="s">
        <v>28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33</v>
      </c>
      <c r="T4888">
        <v>0</v>
      </c>
      <c r="V4888">
        <v>68</v>
      </c>
      <c r="W4888">
        <v>171</v>
      </c>
    </row>
    <row r="4889" spans="1:23" x14ac:dyDescent="0.25">
      <c r="A4889" t="s">
        <v>776</v>
      </c>
      <c r="C4889" t="s">
        <v>26</v>
      </c>
      <c r="E4889">
        <v>30</v>
      </c>
      <c r="F4889">
        <v>68.416150000000002</v>
      </c>
      <c r="G4889">
        <v>0</v>
      </c>
      <c r="H4889">
        <v>0</v>
      </c>
      <c r="I4889" t="s">
        <v>34</v>
      </c>
      <c r="J4889" t="s">
        <v>28</v>
      </c>
      <c r="K4889" t="s">
        <v>28</v>
      </c>
      <c r="L4889" t="s">
        <v>28</v>
      </c>
      <c r="M4889" t="s">
        <v>28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33</v>
      </c>
      <c r="T4889">
        <v>0</v>
      </c>
      <c r="V4889">
        <v>68</v>
      </c>
      <c r="W4889">
        <v>181</v>
      </c>
    </row>
    <row r="4890" spans="1:23" x14ac:dyDescent="0.25">
      <c r="A4890" t="s">
        <v>1066</v>
      </c>
      <c r="C4890" t="s">
        <v>30</v>
      </c>
      <c r="E4890">
        <v>22</v>
      </c>
      <c r="F4890">
        <v>87.099249999999998</v>
      </c>
      <c r="G4890">
        <v>0.5</v>
      </c>
      <c r="H4890">
        <v>0</v>
      </c>
      <c r="I4890" t="s">
        <v>27</v>
      </c>
      <c r="J4890" t="s">
        <v>28</v>
      </c>
      <c r="K4890" t="s">
        <v>28</v>
      </c>
      <c r="L4890" t="s">
        <v>28</v>
      </c>
      <c r="M4890" t="s">
        <v>28</v>
      </c>
      <c r="N4890">
        <v>0</v>
      </c>
      <c r="O4890">
        <v>0.5</v>
      </c>
      <c r="P4890">
        <v>0.5</v>
      </c>
      <c r="Q4890">
        <v>0</v>
      </c>
      <c r="R4890">
        <v>0</v>
      </c>
      <c r="S4890">
        <v>34</v>
      </c>
      <c r="T4890">
        <v>1</v>
      </c>
      <c r="V4890">
        <v>63</v>
      </c>
      <c r="W4890">
        <v>143</v>
      </c>
    </row>
    <row r="4891" spans="1:23" x14ac:dyDescent="0.25">
      <c r="A4891" t="s">
        <v>1066</v>
      </c>
      <c r="C4891" t="s">
        <v>30</v>
      </c>
      <c r="E4891">
        <v>22</v>
      </c>
      <c r="F4891">
        <v>87.099249999999998</v>
      </c>
      <c r="G4891">
        <v>0.5</v>
      </c>
      <c r="H4891">
        <v>0</v>
      </c>
      <c r="I4891" t="s">
        <v>27</v>
      </c>
      <c r="J4891" t="s">
        <v>28</v>
      </c>
      <c r="K4891" t="s">
        <v>28</v>
      </c>
      <c r="L4891" t="s">
        <v>28</v>
      </c>
      <c r="M4891" t="s">
        <v>28</v>
      </c>
      <c r="N4891">
        <v>0</v>
      </c>
      <c r="O4891">
        <v>0.5</v>
      </c>
      <c r="P4891">
        <v>0.5</v>
      </c>
      <c r="Q4891">
        <v>0.5</v>
      </c>
      <c r="R4891">
        <v>0</v>
      </c>
      <c r="S4891">
        <v>34</v>
      </c>
      <c r="T4891">
        <v>1.5</v>
      </c>
      <c r="V4891">
        <v>62</v>
      </c>
      <c r="W4891">
        <v>146</v>
      </c>
    </row>
    <row r="4892" spans="1:23" x14ac:dyDescent="0.25">
      <c r="A4892" t="s">
        <v>1066</v>
      </c>
      <c r="C4892" t="s">
        <v>30</v>
      </c>
      <c r="E4892">
        <v>20</v>
      </c>
      <c r="F4892">
        <v>87.099249999999998</v>
      </c>
      <c r="G4892">
        <v>0.5</v>
      </c>
      <c r="H4892">
        <v>0</v>
      </c>
      <c r="I4892" t="s">
        <v>27</v>
      </c>
      <c r="J4892" t="s">
        <v>28</v>
      </c>
      <c r="K4892" t="s">
        <v>28</v>
      </c>
      <c r="L4892" t="s">
        <v>28</v>
      </c>
      <c r="M4892" t="s">
        <v>28</v>
      </c>
      <c r="N4892">
        <v>0</v>
      </c>
      <c r="O4892">
        <v>0.5</v>
      </c>
      <c r="P4892">
        <v>1</v>
      </c>
      <c r="Q4892">
        <v>0.5</v>
      </c>
      <c r="R4892">
        <v>0</v>
      </c>
      <c r="S4892">
        <v>34</v>
      </c>
      <c r="T4892">
        <v>2</v>
      </c>
      <c r="V4892">
        <v>62</v>
      </c>
      <c r="W4892">
        <v>151</v>
      </c>
    </row>
    <row r="4893" spans="1:23" x14ac:dyDescent="0.25">
      <c r="A4893" t="s">
        <v>999</v>
      </c>
      <c r="C4893" t="s">
        <v>30</v>
      </c>
      <c r="E4893">
        <v>24</v>
      </c>
      <c r="F4893">
        <v>78.203969999999998</v>
      </c>
      <c r="G4893">
        <v>0.5</v>
      </c>
      <c r="H4893">
        <v>0</v>
      </c>
      <c r="I4893" t="s">
        <v>27</v>
      </c>
      <c r="J4893" t="s">
        <v>28</v>
      </c>
      <c r="K4893" t="s">
        <v>28</v>
      </c>
      <c r="L4893" t="s">
        <v>28</v>
      </c>
      <c r="M4893" t="s">
        <v>28</v>
      </c>
      <c r="N4893">
        <v>0.5</v>
      </c>
      <c r="O4893">
        <v>0.5</v>
      </c>
      <c r="P4893">
        <v>0.5</v>
      </c>
      <c r="Q4893">
        <v>0.5</v>
      </c>
      <c r="R4893">
        <v>0</v>
      </c>
      <c r="S4893">
        <v>34</v>
      </c>
      <c r="T4893">
        <v>2</v>
      </c>
      <c r="V4893">
        <v>68</v>
      </c>
      <c r="W4893">
        <v>182</v>
      </c>
    </row>
    <row r="4894" spans="1:23" x14ac:dyDescent="0.25">
      <c r="A4894" t="s">
        <v>999</v>
      </c>
      <c r="C4894" t="s">
        <v>30</v>
      </c>
      <c r="E4894">
        <v>27</v>
      </c>
      <c r="F4894">
        <v>78.203969999999998</v>
      </c>
      <c r="G4894">
        <v>0.5</v>
      </c>
      <c r="H4894">
        <v>0.5</v>
      </c>
      <c r="I4894" t="s">
        <v>27</v>
      </c>
      <c r="J4894" t="s">
        <v>28</v>
      </c>
      <c r="K4894" t="s">
        <v>28</v>
      </c>
      <c r="L4894" t="s">
        <v>28</v>
      </c>
      <c r="M4894" t="s">
        <v>28</v>
      </c>
      <c r="N4894">
        <v>0.5</v>
      </c>
      <c r="O4894">
        <v>1</v>
      </c>
      <c r="P4894">
        <v>0.5</v>
      </c>
      <c r="Q4894">
        <v>0.5</v>
      </c>
      <c r="R4894">
        <v>0</v>
      </c>
      <c r="S4894">
        <v>34</v>
      </c>
      <c r="T4894">
        <v>3</v>
      </c>
      <c r="V4894">
        <v>68</v>
      </c>
      <c r="W4894">
        <v>172</v>
      </c>
    </row>
    <row r="4895" spans="1:23" x14ac:dyDescent="0.25">
      <c r="A4895" t="s">
        <v>999</v>
      </c>
      <c r="C4895" t="s">
        <v>30</v>
      </c>
      <c r="E4895">
        <v>28</v>
      </c>
      <c r="F4895">
        <v>78.203969999999998</v>
      </c>
      <c r="G4895">
        <v>1</v>
      </c>
      <c r="H4895">
        <v>1</v>
      </c>
      <c r="I4895" t="s">
        <v>27</v>
      </c>
      <c r="J4895" t="s">
        <v>42</v>
      </c>
      <c r="K4895" t="s">
        <v>28</v>
      </c>
      <c r="L4895" t="s">
        <v>28</v>
      </c>
      <c r="M4895" t="s">
        <v>28</v>
      </c>
      <c r="N4895">
        <v>1</v>
      </c>
      <c r="O4895">
        <v>1</v>
      </c>
      <c r="P4895">
        <v>1</v>
      </c>
      <c r="Q4895">
        <v>1</v>
      </c>
      <c r="R4895">
        <v>0</v>
      </c>
      <c r="S4895">
        <v>34</v>
      </c>
      <c r="T4895">
        <v>5</v>
      </c>
      <c r="V4895">
        <v>68</v>
      </c>
      <c r="W4895">
        <v>176</v>
      </c>
    </row>
    <row r="4896" spans="1:23" x14ac:dyDescent="0.25">
      <c r="A4896" t="s">
        <v>999</v>
      </c>
      <c r="C4896" t="s">
        <v>30</v>
      </c>
      <c r="E4896">
        <v>23</v>
      </c>
      <c r="F4896">
        <v>78.203969999999998</v>
      </c>
      <c r="G4896">
        <v>1</v>
      </c>
      <c r="H4896">
        <v>1</v>
      </c>
      <c r="I4896" t="s">
        <v>27</v>
      </c>
      <c r="J4896" t="s">
        <v>41</v>
      </c>
      <c r="K4896" t="s">
        <v>96</v>
      </c>
      <c r="L4896" t="s">
        <v>28</v>
      </c>
      <c r="M4896" t="s">
        <v>28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34</v>
      </c>
      <c r="T4896">
        <v>6</v>
      </c>
      <c r="V4896">
        <v>68</v>
      </c>
      <c r="W4896">
        <v>169</v>
      </c>
    </row>
    <row r="4897" spans="1:23" x14ac:dyDescent="0.25">
      <c r="A4897" t="s">
        <v>999</v>
      </c>
      <c r="C4897" t="s">
        <v>30</v>
      </c>
      <c r="E4897">
        <v>26</v>
      </c>
      <c r="F4897">
        <v>78.203969999999998</v>
      </c>
      <c r="G4897">
        <v>1</v>
      </c>
      <c r="H4897">
        <v>0.5</v>
      </c>
      <c r="I4897" t="s">
        <v>27</v>
      </c>
      <c r="J4897" t="s">
        <v>28</v>
      </c>
      <c r="K4897" t="s">
        <v>28</v>
      </c>
      <c r="L4897" t="s">
        <v>28</v>
      </c>
      <c r="M4897" t="s">
        <v>28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34</v>
      </c>
      <c r="T4897">
        <v>5.5</v>
      </c>
      <c r="V4897">
        <v>68</v>
      </c>
      <c r="W4897">
        <v>164</v>
      </c>
    </row>
    <row r="4898" spans="1:23" x14ac:dyDescent="0.25">
      <c r="A4898" t="s">
        <v>999</v>
      </c>
      <c r="C4898" t="s">
        <v>30</v>
      </c>
      <c r="E4898">
        <v>27</v>
      </c>
      <c r="F4898">
        <v>78.203969999999998</v>
      </c>
      <c r="G4898">
        <v>1</v>
      </c>
      <c r="H4898">
        <v>2</v>
      </c>
      <c r="I4898" t="s">
        <v>27</v>
      </c>
      <c r="J4898" t="s">
        <v>28</v>
      </c>
      <c r="K4898" t="s">
        <v>28</v>
      </c>
      <c r="L4898" t="s">
        <v>28</v>
      </c>
      <c r="M4898" t="s">
        <v>28</v>
      </c>
      <c r="N4898">
        <v>2</v>
      </c>
      <c r="O4898">
        <v>1</v>
      </c>
      <c r="P4898">
        <v>1</v>
      </c>
      <c r="Q4898">
        <v>2</v>
      </c>
      <c r="R4898">
        <v>1</v>
      </c>
      <c r="S4898">
        <v>34</v>
      </c>
      <c r="T4898">
        <v>9</v>
      </c>
      <c r="V4898">
        <v>68</v>
      </c>
      <c r="W4898">
        <v>160</v>
      </c>
    </row>
    <row r="4899" spans="1:23" x14ac:dyDescent="0.25">
      <c r="A4899" t="s">
        <v>324</v>
      </c>
      <c r="C4899" t="s">
        <v>26</v>
      </c>
      <c r="E4899">
        <v>28</v>
      </c>
      <c r="F4899">
        <v>67.093770000000006</v>
      </c>
      <c r="G4899">
        <v>0</v>
      </c>
      <c r="H4899">
        <v>0</v>
      </c>
      <c r="I4899" t="s">
        <v>34</v>
      </c>
      <c r="J4899" t="s">
        <v>28</v>
      </c>
      <c r="K4899" t="s">
        <v>28</v>
      </c>
      <c r="L4899" t="s">
        <v>28</v>
      </c>
      <c r="M4899" t="s">
        <v>28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33</v>
      </c>
      <c r="T4899">
        <v>0</v>
      </c>
      <c r="V4899">
        <v>62</v>
      </c>
      <c r="W4899">
        <v>191</v>
      </c>
    </row>
    <row r="4900" spans="1:23" x14ac:dyDescent="0.25">
      <c r="A4900" t="s">
        <v>324</v>
      </c>
      <c r="C4900" t="s">
        <v>26</v>
      </c>
      <c r="E4900">
        <v>28</v>
      </c>
      <c r="F4900">
        <v>67.093770000000006</v>
      </c>
      <c r="G4900">
        <v>0</v>
      </c>
      <c r="H4900">
        <v>0</v>
      </c>
      <c r="I4900" t="s">
        <v>34</v>
      </c>
      <c r="J4900" t="s">
        <v>28</v>
      </c>
      <c r="K4900" t="s">
        <v>28</v>
      </c>
      <c r="L4900" t="s">
        <v>28</v>
      </c>
      <c r="M4900" t="s">
        <v>28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33</v>
      </c>
      <c r="T4900">
        <v>0</v>
      </c>
      <c r="V4900">
        <v>62</v>
      </c>
      <c r="W4900">
        <v>185</v>
      </c>
    </row>
    <row r="4901" spans="1:23" x14ac:dyDescent="0.25">
      <c r="A4901" t="s">
        <v>324</v>
      </c>
      <c r="C4901" t="s">
        <v>26</v>
      </c>
      <c r="E4901">
        <v>29</v>
      </c>
      <c r="F4901">
        <v>67.093770000000006</v>
      </c>
      <c r="G4901">
        <v>0</v>
      </c>
      <c r="H4901">
        <v>0</v>
      </c>
      <c r="I4901" t="s">
        <v>34</v>
      </c>
      <c r="J4901" t="s">
        <v>28</v>
      </c>
      <c r="K4901" t="s">
        <v>28</v>
      </c>
      <c r="L4901" t="s">
        <v>28</v>
      </c>
      <c r="M4901" t="s">
        <v>28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33</v>
      </c>
      <c r="T4901">
        <v>0</v>
      </c>
    </row>
    <row r="4902" spans="1:23" x14ac:dyDescent="0.25">
      <c r="A4902" t="s">
        <v>539</v>
      </c>
      <c r="C4902" t="s">
        <v>30</v>
      </c>
      <c r="E4902">
        <v>23</v>
      </c>
      <c r="F4902">
        <v>72.062970000000007</v>
      </c>
      <c r="G4902">
        <v>0.5</v>
      </c>
      <c r="H4902">
        <v>0</v>
      </c>
      <c r="I4902" t="s">
        <v>27</v>
      </c>
      <c r="J4902" t="s">
        <v>42</v>
      </c>
      <c r="K4902" t="s">
        <v>28</v>
      </c>
      <c r="L4902" t="s">
        <v>28</v>
      </c>
      <c r="M4902" t="s">
        <v>28</v>
      </c>
      <c r="N4902">
        <v>0</v>
      </c>
      <c r="O4902">
        <v>0.5</v>
      </c>
      <c r="P4902">
        <v>0.5</v>
      </c>
      <c r="Q4902">
        <v>0.5</v>
      </c>
      <c r="R4902">
        <v>0</v>
      </c>
      <c r="S4902">
        <v>34</v>
      </c>
      <c r="T4902">
        <v>1.5</v>
      </c>
      <c r="V4902">
        <v>71</v>
      </c>
      <c r="W4902">
        <v>196</v>
      </c>
    </row>
    <row r="4903" spans="1:23" x14ac:dyDescent="0.25">
      <c r="A4903" t="s">
        <v>539</v>
      </c>
      <c r="C4903" t="s">
        <v>30</v>
      </c>
      <c r="E4903">
        <v>28</v>
      </c>
      <c r="F4903">
        <v>72.062970000000007</v>
      </c>
      <c r="G4903">
        <v>0.5</v>
      </c>
      <c r="H4903">
        <v>0.5</v>
      </c>
      <c r="I4903" t="s">
        <v>27</v>
      </c>
      <c r="J4903" t="s">
        <v>41</v>
      </c>
      <c r="K4903" t="s">
        <v>28</v>
      </c>
      <c r="L4903" t="s">
        <v>28</v>
      </c>
      <c r="M4903" t="s">
        <v>28</v>
      </c>
      <c r="N4903">
        <v>0.5</v>
      </c>
      <c r="O4903">
        <v>1</v>
      </c>
      <c r="P4903">
        <v>0.5</v>
      </c>
      <c r="Q4903">
        <v>0.5</v>
      </c>
      <c r="R4903">
        <v>0</v>
      </c>
      <c r="S4903">
        <v>34</v>
      </c>
      <c r="T4903">
        <v>3</v>
      </c>
      <c r="V4903">
        <v>71</v>
      </c>
      <c r="W4903">
        <v>190</v>
      </c>
    </row>
    <row r="4904" spans="1:23" x14ac:dyDescent="0.25">
      <c r="A4904" t="s">
        <v>539</v>
      </c>
      <c r="C4904" t="s">
        <v>30</v>
      </c>
      <c r="E4904">
        <v>28</v>
      </c>
      <c r="F4904">
        <v>72.062970000000007</v>
      </c>
      <c r="G4904">
        <v>1</v>
      </c>
      <c r="H4904">
        <v>1</v>
      </c>
      <c r="I4904" t="s">
        <v>27</v>
      </c>
      <c r="J4904" t="s">
        <v>266</v>
      </c>
      <c r="K4904" t="s">
        <v>41</v>
      </c>
      <c r="L4904" t="s">
        <v>38</v>
      </c>
      <c r="M4904" t="s">
        <v>28</v>
      </c>
      <c r="N4904">
        <v>2</v>
      </c>
      <c r="O4904">
        <v>2</v>
      </c>
      <c r="P4904">
        <v>1</v>
      </c>
      <c r="Q4904">
        <v>1</v>
      </c>
      <c r="R4904">
        <v>1</v>
      </c>
      <c r="S4904">
        <v>34</v>
      </c>
      <c r="T4904">
        <v>8</v>
      </c>
      <c r="V4904">
        <v>70</v>
      </c>
      <c r="W4904">
        <v>190</v>
      </c>
    </row>
    <row r="4905" spans="1:23" x14ac:dyDescent="0.25">
      <c r="A4905" t="s">
        <v>430</v>
      </c>
      <c r="C4905" t="s">
        <v>30</v>
      </c>
      <c r="E4905">
        <v>30</v>
      </c>
      <c r="F4905">
        <v>84.583160000000007</v>
      </c>
      <c r="G4905">
        <v>0</v>
      </c>
      <c r="H4905">
        <v>0</v>
      </c>
      <c r="I4905" t="s">
        <v>34</v>
      </c>
      <c r="J4905" t="s">
        <v>28</v>
      </c>
      <c r="K4905" t="s">
        <v>28</v>
      </c>
      <c r="L4905" t="s">
        <v>28</v>
      </c>
      <c r="M4905" t="s">
        <v>28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34</v>
      </c>
      <c r="T4905">
        <v>0</v>
      </c>
      <c r="V4905">
        <v>68</v>
      </c>
      <c r="W4905">
        <v>178</v>
      </c>
    </row>
    <row r="4906" spans="1:23" x14ac:dyDescent="0.25">
      <c r="A4906" t="s">
        <v>430</v>
      </c>
      <c r="C4906" t="s">
        <v>30</v>
      </c>
      <c r="E4906">
        <v>30</v>
      </c>
      <c r="F4906">
        <v>84.583160000000007</v>
      </c>
      <c r="G4906">
        <v>0</v>
      </c>
      <c r="H4906">
        <v>0</v>
      </c>
      <c r="I4906" t="s">
        <v>34</v>
      </c>
      <c r="J4906" t="s">
        <v>28</v>
      </c>
      <c r="K4906" t="s">
        <v>28</v>
      </c>
      <c r="L4906" t="s">
        <v>28</v>
      </c>
      <c r="M4906" t="s">
        <v>28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34</v>
      </c>
      <c r="T4906">
        <v>0</v>
      </c>
      <c r="V4906">
        <v>68</v>
      </c>
      <c r="W4906">
        <v>155</v>
      </c>
    </row>
    <row r="4907" spans="1:23" x14ac:dyDescent="0.25">
      <c r="A4907" t="s">
        <v>430</v>
      </c>
      <c r="C4907" t="s">
        <v>30</v>
      </c>
      <c r="E4907">
        <v>24</v>
      </c>
      <c r="F4907">
        <v>84.583160000000007</v>
      </c>
      <c r="G4907">
        <v>0.5</v>
      </c>
      <c r="H4907">
        <v>0</v>
      </c>
      <c r="I4907" t="s">
        <v>52</v>
      </c>
      <c r="J4907" t="s">
        <v>28</v>
      </c>
      <c r="K4907" t="s">
        <v>28</v>
      </c>
      <c r="L4907" t="s">
        <v>28</v>
      </c>
      <c r="M4907" t="s">
        <v>28</v>
      </c>
      <c r="N4907">
        <v>0</v>
      </c>
      <c r="O4907">
        <v>0.5</v>
      </c>
      <c r="P4907">
        <v>0.5</v>
      </c>
      <c r="Q4907">
        <v>0</v>
      </c>
      <c r="R4907">
        <v>0</v>
      </c>
      <c r="S4907">
        <v>34</v>
      </c>
      <c r="T4907">
        <v>1</v>
      </c>
      <c r="V4907">
        <v>68</v>
      </c>
      <c r="W4907">
        <v>149</v>
      </c>
    </row>
    <row r="4908" spans="1:23" x14ac:dyDescent="0.25">
      <c r="A4908" t="s">
        <v>430</v>
      </c>
      <c r="C4908" t="s">
        <v>30</v>
      </c>
      <c r="E4908">
        <v>28</v>
      </c>
      <c r="F4908">
        <v>84.583160000000007</v>
      </c>
      <c r="G4908">
        <v>0.5</v>
      </c>
      <c r="H4908">
        <v>0.5</v>
      </c>
      <c r="I4908" t="s">
        <v>27</v>
      </c>
      <c r="J4908" t="s">
        <v>147</v>
      </c>
      <c r="K4908" t="s">
        <v>41</v>
      </c>
      <c r="L4908" t="s">
        <v>28</v>
      </c>
      <c r="M4908" t="s">
        <v>28</v>
      </c>
      <c r="N4908">
        <v>0.5</v>
      </c>
      <c r="O4908">
        <v>0</v>
      </c>
      <c r="P4908">
        <v>1</v>
      </c>
      <c r="Q4908">
        <v>0</v>
      </c>
      <c r="R4908">
        <v>0</v>
      </c>
      <c r="S4908">
        <v>34</v>
      </c>
      <c r="T4908">
        <v>2</v>
      </c>
      <c r="V4908">
        <v>68</v>
      </c>
      <c r="W4908">
        <v>152</v>
      </c>
    </row>
    <row r="4909" spans="1:23" x14ac:dyDescent="0.25">
      <c r="A4909" t="s">
        <v>430</v>
      </c>
      <c r="C4909" t="s">
        <v>30</v>
      </c>
      <c r="E4909">
        <v>27</v>
      </c>
      <c r="F4909">
        <v>84.583160000000007</v>
      </c>
      <c r="G4909">
        <v>0.5</v>
      </c>
      <c r="H4909">
        <v>0.5</v>
      </c>
      <c r="I4909" t="s">
        <v>27</v>
      </c>
      <c r="J4909" t="s">
        <v>35</v>
      </c>
      <c r="K4909" t="s">
        <v>28</v>
      </c>
      <c r="L4909" t="s">
        <v>28</v>
      </c>
      <c r="M4909" t="s">
        <v>28</v>
      </c>
      <c r="N4909">
        <v>1</v>
      </c>
      <c r="O4909">
        <v>0.5</v>
      </c>
      <c r="P4909">
        <v>0.5</v>
      </c>
      <c r="Q4909">
        <v>0.5</v>
      </c>
      <c r="R4909">
        <v>0</v>
      </c>
      <c r="S4909">
        <v>34</v>
      </c>
      <c r="T4909">
        <v>3</v>
      </c>
      <c r="V4909">
        <v>68</v>
      </c>
      <c r="W4909">
        <v>148</v>
      </c>
    </row>
    <row r="4910" spans="1:23" x14ac:dyDescent="0.25">
      <c r="A4910" t="s">
        <v>430</v>
      </c>
      <c r="C4910" t="s">
        <v>30</v>
      </c>
      <c r="E4910">
        <v>27</v>
      </c>
      <c r="F4910">
        <v>84.583160000000007</v>
      </c>
      <c r="G4910">
        <v>0.5</v>
      </c>
      <c r="H4910">
        <v>0.5</v>
      </c>
      <c r="I4910" t="s">
        <v>27</v>
      </c>
      <c r="J4910" t="s">
        <v>35</v>
      </c>
      <c r="K4910" t="s">
        <v>28</v>
      </c>
      <c r="L4910" t="s">
        <v>28</v>
      </c>
      <c r="M4910" t="s">
        <v>28</v>
      </c>
      <c r="N4910">
        <v>0.5</v>
      </c>
      <c r="O4910">
        <v>0.5</v>
      </c>
      <c r="P4910">
        <v>1</v>
      </c>
      <c r="Q4910">
        <v>0.5</v>
      </c>
      <c r="R4910">
        <v>0</v>
      </c>
      <c r="S4910">
        <v>34</v>
      </c>
      <c r="T4910">
        <v>3</v>
      </c>
      <c r="V4910">
        <v>68</v>
      </c>
      <c r="W4910">
        <v>156</v>
      </c>
    </row>
    <row r="4911" spans="1:23" x14ac:dyDescent="0.25">
      <c r="A4911" t="s">
        <v>430</v>
      </c>
      <c r="C4911" t="s">
        <v>30</v>
      </c>
      <c r="E4911">
        <v>27</v>
      </c>
      <c r="F4911">
        <v>84.583160000000007</v>
      </c>
      <c r="G4911">
        <v>0.5</v>
      </c>
      <c r="H4911">
        <v>0.5</v>
      </c>
      <c r="I4911" t="s">
        <v>27</v>
      </c>
      <c r="J4911" t="s">
        <v>44</v>
      </c>
      <c r="K4911" t="s">
        <v>41</v>
      </c>
      <c r="L4911" t="s">
        <v>28</v>
      </c>
      <c r="M4911" t="s">
        <v>28</v>
      </c>
      <c r="N4911">
        <v>0.5</v>
      </c>
      <c r="O4911">
        <v>0.5</v>
      </c>
      <c r="P4911">
        <v>0.5</v>
      </c>
      <c r="Q4911">
        <v>0</v>
      </c>
      <c r="R4911">
        <v>0</v>
      </c>
      <c r="S4911">
        <v>34</v>
      </c>
      <c r="T4911">
        <v>2</v>
      </c>
      <c r="V4911">
        <v>68</v>
      </c>
      <c r="W4911">
        <v>155</v>
      </c>
    </row>
    <row r="4912" spans="1:23" x14ac:dyDescent="0.25">
      <c r="A4912" t="s">
        <v>430</v>
      </c>
      <c r="C4912" t="s">
        <v>30</v>
      </c>
      <c r="E4912">
        <v>27</v>
      </c>
      <c r="F4912">
        <v>84.583160000000007</v>
      </c>
      <c r="G4912">
        <v>1</v>
      </c>
      <c r="H4912">
        <v>1</v>
      </c>
      <c r="I4912" t="s">
        <v>27</v>
      </c>
      <c r="J4912" t="s">
        <v>44</v>
      </c>
      <c r="K4912" t="s">
        <v>41</v>
      </c>
      <c r="L4912" t="s">
        <v>38</v>
      </c>
      <c r="M4912" t="s">
        <v>28</v>
      </c>
      <c r="N4912">
        <v>1</v>
      </c>
      <c r="O4912">
        <v>1</v>
      </c>
      <c r="P4912">
        <v>1</v>
      </c>
      <c r="Q4912">
        <v>0.5</v>
      </c>
      <c r="R4912">
        <v>0</v>
      </c>
      <c r="S4912">
        <v>34</v>
      </c>
      <c r="T4912">
        <v>4.5</v>
      </c>
      <c r="V4912">
        <v>68</v>
      </c>
      <c r="W4912">
        <v>159</v>
      </c>
    </row>
    <row r="4913" spans="1:23" x14ac:dyDescent="0.25">
      <c r="A4913" t="s">
        <v>1178</v>
      </c>
      <c r="C4913" t="s">
        <v>30</v>
      </c>
      <c r="E4913">
        <v>28</v>
      </c>
      <c r="F4913">
        <v>75.285420000000002</v>
      </c>
      <c r="G4913">
        <v>0.5</v>
      </c>
      <c r="H4913">
        <v>0.5</v>
      </c>
      <c r="I4913" t="s">
        <v>27</v>
      </c>
      <c r="J4913" t="s">
        <v>28</v>
      </c>
      <c r="K4913" t="s">
        <v>28</v>
      </c>
      <c r="L4913" t="s">
        <v>28</v>
      </c>
      <c r="M4913" t="s">
        <v>28</v>
      </c>
      <c r="N4913">
        <v>0.5</v>
      </c>
      <c r="O4913">
        <v>0.5</v>
      </c>
      <c r="P4913">
        <v>0.5</v>
      </c>
      <c r="Q4913">
        <v>0.5</v>
      </c>
      <c r="R4913">
        <v>0</v>
      </c>
      <c r="S4913">
        <v>34</v>
      </c>
      <c r="T4913">
        <v>2.5</v>
      </c>
      <c r="V4913">
        <v>66</v>
      </c>
      <c r="W4913">
        <v>149</v>
      </c>
    </row>
    <row r="4914" spans="1:23" x14ac:dyDescent="0.25">
      <c r="A4914" t="s">
        <v>1178</v>
      </c>
      <c r="C4914" t="s">
        <v>30</v>
      </c>
      <c r="E4914">
        <v>28</v>
      </c>
      <c r="F4914">
        <v>75.285420000000002</v>
      </c>
      <c r="G4914">
        <v>0.5</v>
      </c>
      <c r="H4914">
        <v>0</v>
      </c>
      <c r="I4914" t="s">
        <v>27</v>
      </c>
      <c r="J4914" t="s">
        <v>28</v>
      </c>
      <c r="K4914" t="s">
        <v>28</v>
      </c>
      <c r="L4914" t="s">
        <v>28</v>
      </c>
      <c r="M4914" t="s">
        <v>28</v>
      </c>
      <c r="N4914">
        <v>0.5</v>
      </c>
      <c r="O4914">
        <v>0.5</v>
      </c>
      <c r="P4914">
        <v>0.5</v>
      </c>
      <c r="Q4914">
        <v>0.5</v>
      </c>
      <c r="R4914">
        <v>0</v>
      </c>
      <c r="S4914">
        <v>34</v>
      </c>
      <c r="T4914">
        <v>2</v>
      </c>
      <c r="V4914">
        <v>66</v>
      </c>
      <c r="W4914">
        <v>150</v>
      </c>
    </row>
    <row r="4915" spans="1:23" x14ac:dyDescent="0.25">
      <c r="A4915" t="s">
        <v>1178</v>
      </c>
      <c r="C4915" t="s">
        <v>30</v>
      </c>
      <c r="E4915">
        <v>24</v>
      </c>
      <c r="F4915">
        <v>75.285420000000002</v>
      </c>
      <c r="G4915">
        <v>1</v>
      </c>
      <c r="H4915">
        <v>1</v>
      </c>
      <c r="I4915" t="s">
        <v>40</v>
      </c>
      <c r="J4915" t="s">
        <v>42</v>
      </c>
      <c r="K4915" t="s">
        <v>28</v>
      </c>
      <c r="L4915" t="s">
        <v>28</v>
      </c>
      <c r="M4915" t="s">
        <v>28</v>
      </c>
      <c r="N4915">
        <v>2</v>
      </c>
      <c r="O4915">
        <v>1</v>
      </c>
      <c r="P4915">
        <v>1</v>
      </c>
      <c r="Q4915">
        <v>1</v>
      </c>
      <c r="R4915">
        <v>1</v>
      </c>
      <c r="S4915">
        <v>34</v>
      </c>
      <c r="T4915">
        <v>7</v>
      </c>
      <c r="V4915">
        <v>66</v>
      </c>
      <c r="W4915">
        <v>147</v>
      </c>
    </row>
    <row r="4916" spans="1:23" x14ac:dyDescent="0.25">
      <c r="A4916" t="s">
        <v>588</v>
      </c>
      <c r="C4916" t="s">
        <v>30</v>
      </c>
      <c r="E4916">
        <v>26</v>
      </c>
      <c r="F4916">
        <v>76.993840000000006</v>
      </c>
      <c r="G4916">
        <v>0</v>
      </c>
      <c r="H4916">
        <v>0</v>
      </c>
      <c r="I4916" t="s">
        <v>34</v>
      </c>
      <c r="J4916" t="s">
        <v>119</v>
      </c>
      <c r="K4916" t="s">
        <v>41</v>
      </c>
      <c r="L4916" t="s">
        <v>28</v>
      </c>
      <c r="M4916" t="s">
        <v>28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34</v>
      </c>
      <c r="T4916">
        <v>0</v>
      </c>
      <c r="V4916">
        <v>72</v>
      </c>
      <c r="W4916">
        <v>205</v>
      </c>
    </row>
    <row r="4917" spans="1:23" x14ac:dyDescent="0.25">
      <c r="A4917" t="s">
        <v>588</v>
      </c>
      <c r="C4917" t="s">
        <v>30</v>
      </c>
      <c r="E4917">
        <v>29</v>
      </c>
      <c r="F4917">
        <v>76.993840000000006</v>
      </c>
      <c r="G4917">
        <v>0.5</v>
      </c>
      <c r="H4917">
        <v>0</v>
      </c>
      <c r="I4917" t="s">
        <v>27</v>
      </c>
      <c r="J4917" t="s">
        <v>28</v>
      </c>
      <c r="K4917" t="s">
        <v>28</v>
      </c>
      <c r="L4917" t="s">
        <v>28</v>
      </c>
      <c r="M4917" t="s">
        <v>28</v>
      </c>
      <c r="N4917">
        <v>0</v>
      </c>
      <c r="O4917">
        <v>0</v>
      </c>
      <c r="P4917">
        <v>0.5</v>
      </c>
      <c r="Q4917">
        <v>0.5</v>
      </c>
      <c r="R4917">
        <v>0</v>
      </c>
      <c r="S4917">
        <v>34</v>
      </c>
      <c r="T4917">
        <v>1</v>
      </c>
      <c r="V4917">
        <v>71</v>
      </c>
      <c r="W4917">
        <v>201</v>
      </c>
    </row>
    <row r="4918" spans="1:23" x14ac:dyDescent="0.25">
      <c r="A4918" t="s">
        <v>588</v>
      </c>
      <c r="C4918" t="s">
        <v>30</v>
      </c>
      <c r="E4918">
        <v>27</v>
      </c>
      <c r="F4918">
        <v>76.993840000000006</v>
      </c>
      <c r="G4918">
        <v>0.5</v>
      </c>
      <c r="H4918">
        <v>0</v>
      </c>
      <c r="I4918" t="s">
        <v>27</v>
      </c>
      <c r="J4918" t="s">
        <v>96</v>
      </c>
      <c r="K4918" t="s">
        <v>28</v>
      </c>
      <c r="L4918" t="s">
        <v>28</v>
      </c>
      <c r="M4918" t="s">
        <v>28</v>
      </c>
      <c r="N4918">
        <v>0.5</v>
      </c>
      <c r="O4918">
        <v>0.5</v>
      </c>
      <c r="P4918">
        <v>0.5</v>
      </c>
      <c r="Q4918">
        <v>0</v>
      </c>
      <c r="R4918">
        <v>0</v>
      </c>
      <c r="S4918">
        <v>34</v>
      </c>
      <c r="T4918">
        <v>1.5</v>
      </c>
      <c r="V4918">
        <v>71</v>
      </c>
      <c r="W4918">
        <v>200</v>
      </c>
    </row>
    <row r="4919" spans="1:23" x14ac:dyDescent="0.25">
      <c r="A4919" t="s">
        <v>588</v>
      </c>
      <c r="C4919" t="s">
        <v>30</v>
      </c>
      <c r="E4919">
        <v>27</v>
      </c>
      <c r="F4919">
        <v>76.993840000000006</v>
      </c>
      <c r="G4919">
        <v>0</v>
      </c>
      <c r="H4919">
        <v>0</v>
      </c>
      <c r="I4919" t="s">
        <v>34</v>
      </c>
      <c r="J4919" t="s">
        <v>28</v>
      </c>
      <c r="K4919" t="s">
        <v>28</v>
      </c>
      <c r="L4919" t="s">
        <v>28</v>
      </c>
      <c r="M4919" t="s">
        <v>28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34</v>
      </c>
      <c r="T4919">
        <v>0</v>
      </c>
      <c r="V4919">
        <v>72</v>
      </c>
      <c r="W4919">
        <v>187</v>
      </c>
    </row>
    <row r="4920" spans="1:23" x14ac:dyDescent="0.25">
      <c r="A4920" t="s">
        <v>588</v>
      </c>
      <c r="C4920" t="s">
        <v>30</v>
      </c>
      <c r="E4920">
        <v>27</v>
      </c>
      <c r="F4920">
        <v>76.993840000000006</v>
      </c>
      <c r="G4920">
        <v>0.5</v>
      </c>
      <c r="H4920">
        <v>0</v>
      </c>
      <c r="I4920" t="s">
        <v>52</v>
      </c>
      <c r="J4920" t="s">
        <v>28</v>
      </c>
      <c r="K4920" t="s">
        <v>28</v>
      </c>
      <c r="L4920" t="s">
        <v>28</v>
      </c>
      <c r="M4920" t="s">
        <v>28</v>
      </c>
      <c r="N4920">
        <v>0</v>
      </c>
      <c r="O4920">
        <v>0</v>
      </c>
      <c r="P4920">
        <v>0.5</v>
      </c>
      <c r="Q4920">
        <v>0.5</v>
      </c>
      <c r="R4920">
        <v>0</v>
      </c>
      <c r="S4920">
        <v>34</v>
      </c>
      <c r="T4920">
        <v>1</v>
      </c>
      <c r="V4920">
        <v>72</v>
      </c>
      <c r="W4920">
        <v>181</v>
      </c>
    </row>
    <row r="4921" spans="1:23" x14ac:dyDescent="0.25">
      <c r="A4921" t="s">
        <v>588</v>
      </c>
      <c r="C4921" t="s">
        <v>30</v>
      </c>
      <c r="E4921">
        <v>24</v>
      </c>
      <c r="F4921">
        <v>76.993840000000006</v>
      </c>
      <c r="G4921">
        <v>0.5</v>
      </c>
      <c r="H4921">
        <v>0</v>
      </c>
      <c r="I4921" t="s">
        <v>27</v>
      </c>
      <c r="J4921" t="s">
        <v>28</v>
      </c>
      <c r="K4921" t="s">
        <v>28</v>
      </c>
      <c r="L4921" t="s">
        <v>28</v>
      </c>
      <c r="M4921" t="s">
        <v>28</v>
      </c>
      <c r="N4921">
        <v>0.5</v>
      </c>
      <c r="O4921">
        <v>0.5</v>
      </c>
      <c r="P4921">
        <v>0.5</v>
      </c>
      <c r="Q4921">
        <v>0</v>
      </c>
      <c r="R4921">
        <v>0</v>
      </c>
      <c r="S4921">
        <v>34</v>
      </c>
      <c r="T4921">
        <v>1.5</v>
      </c>
      <c r="V4921">
        <v>72</v>
      </c>
      <c r="W4921">
        <v>182</v>
      </c>
    </row>
    <row r="4922" spans="1:23" x14ac:dyDescent="0.25">
      <c r="A4922" t="s">
        <v>593</v>
      </c>
      <c r="C4922" t="s">
        <v>26</v>
      </c>
      <c r="F4922">
        <v>62.099930000000001</v>
      </c>
      <c r="G4922">
        <v>0</v>
      </c>
      <c r="H4922">
        <v>0</v>
      </c>
      <c r="I4922" t="s">
        <v>34</v>
      </c>
      <c r="J4922" t="s">
        <v>28</v>
      </c>
      <c r="K4922" t="s">
        <v>28</v>
      </c>
      <c r="L4922" t="s">
        <v>28</v>
      </c>
      <c r="M4922" t="s">
        <v>28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34</v>
      </c>
      <c r="T4922">
        <v>0</v>
      </c>
      <c r="W4922">
        <v>154</v>
      </c>
    </row>
    <row r="4923" spans="1:23" x14ac:dyDescent="0.25">
      <c r="A4923" t="s">
        <v>593</v>
      </c>
      <c r="C4923" t="s">
        <v>26</v>
      </c>
      <c r="E4923">
        <v>29</v>
      </c>
      <c r="F4923">
        <v>62.099930000000001</v>
      </c>
      <c r="G4923">
        <v>0</v>
      </c>
      <c r="H4923">
        <v>0</v>
      </c>
      <c r="I4923" t="s">
        <v>34</v>
      </c>
      <c r="J4923" t="s">
        <v>251</v>
      </c>
      <c r="K4923" t="s">
        <v>42</v>
      </c>
      <c r="L4923" t="s">
        <v>28</v>
      </c>
      <c r="M4923" t="s">
        <v>28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34</v>
      </c>
      <c r="T4923">
        <v>0</v>
      </c>
      <c r="W4923">
        <v>147</v>
      </c>
    </row>
    <row r="4924" spans="1:23" x14ac:dyDescent="0.25">
      <c r="A4924" t="s">
        <v>593</v>
      </c>
      <c r="C4924" t="s">
        <v>26</v>
      </c>
      <c r="E4924">
        <v>30</v>
      </c>
      <c r="F4924">
        <v>62.099930000000001</v>
      </c>
      <c r="G4924">
        <v>0.5</v>
      </c>
      <c r="H4924">
        <v>0</v>
      </c>
      <c r="I4924" t="s">
        <v>52</v>
      </c>
      <c r="J4924" t="s">
        <v>310</v>
      </c>
      <c r="K4924" t="s">
        <v>28</v>
      </c>
      <c r="L4924" t="s">
        <v>28</v>
      </c>
      <c r="M4924" t="s">
        <v>28</v>
      </c>
      <c r="N4924">
        <v>0</v>
      </c>
      <c r="O4924">
        <v>0.5</v>
      </c>
      <c r="P4924">
        <v>0.5</v>
      </c>
      <c r="Q4924">
        <v>0</v>
      </c>
      <c r="R4924">
        <v>0</v>
      </c>
      <c r="S4924">
        <v>34</v>
      </c>
      <c r="T4924">
        <v>1</v>
      </c>
      <c r="W4924">
        <v>130</v>
      </c>
    </row>
    <row r="4925" spans="1:23" x14ac:dyDescent="0.25">
      <c r="A4925" t="s">
        <v>593</v>
      </c>
      <c r="C4925" t="s">
        <v>26</v>
      </c>
      <c r="E4925">
        <v>29</v>
      </c>
      <c r="F4925">
        <v>62.099930000000001</v>
      </c>
      <c r="G4925">
        <v>0</v>
      </c>
      <c r="H4925">
        <v>0</v>
      </c>
      <c r="I4925" t="s">
        <v>652</v>
      </c>
      <c r="J4925" t="s">
        <v>988</v>
      </c>
      <c r="K4925" t="s">
        <v>41</v>
      </c>
      <c r="L4925" t="s">
        <v>28</v>
      </c>
      <c r="M4925" t="s">
        <v>28</v>
      </c>
      <c r="N4925">
        <v>0</v>
      </c>
      <c r="O4925">
        <v>0.5</v>
      </c>
      <c r="P4925">
        <v>0</v>
      </c>
      <c r="Q4925">
        <v>0</v>
      </c>
      <c r="R4925">
        <v>0</v>
      </c>
      <c r="S4925">
        <v>34</v>
      </c>
      <c r="T4925">
        <v>0.5</v>
      </c>
      <c r="W4925">
        <v>141</v>
      </c>
    </row>
    <row r="4926" spans="1:23" x14ac:dyDescent="0.25">
      <c r="A4926" t="s">
        <v>593</v>
      </c>
      <c r="C4926" t="s">
        <v>26</v>
      </c>
      <c r="E4926">
        <v>30</v>
      </c>
      <c r="F4926">
        <v>62.099930000000001</v>
      </c>
      <c r="G4926">
        <v>0</v>
      </c>
      <c r="H4926">
        <v>0</v>
      </c>
      <c r="I4926" t="s">
        <v>34</v>
      </c>
      <c r="J4926" t="s">
        <v>28</v>
      </c>
      <c r="K4926" t="s">
        <v>28</v>
      </c>
      <c r="L4926" t="s">
        <v>28</v>
      </c>
      <c r="M4926" t="s">
        <v>28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34</v>
      </c>
      <c r="T4926">
        <v>0</v>
      </c>
      <c r="W4926">
        <v>156</v>
      </c>
    </row>
    <row r="4927" spans="1:23" x14ac:dyDescent="0.25">
      <c r="A4927" t="s">
        <v>593</v>
      </c>
      <c r="C4927" t="s">
        <v>26</v>
      </c>
      <c r="E4927">
        <v>29</v>
      </c>
      <c r="F4927">
        <v>62.099930000000001</v>
      </c>
      <c r="G4927">
        <v>0</v>
      </c>
      <c r="H4927">
        <v>0</v>
      </c>
      <c r="I4927" t="s">
        <v>34</v>
      </c>
      <c r="J4927" t="s">
        <v>28</v>
      </c>
      <c r="K4927" t="s">
        <v>28</v>
      </c>
      <c r="L4927" t="s">
        <v>28</v>
      </c>
      <c r="M4927" t="s">
        <v>28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34</v>
      </c>
      <c r="T4927">
        <v>0</v>
      </c>
      <c r="W4927">
        <v>162</v>
      </c>
    </row>
    <row r="4928" spans="1:23" x14ac:dyDescent="0.25">
      <c r="A4928" t="s">
        <v>593</v>
      </c>
      <c r="C4928" t="s">
        <v>26</v>
      </c>
      <c r="E4928">
        <v>27</v>
      </c>
      <c r="F4928">
        <v>62.099930000000001</v>
      </c>
      <c r="G4928">
        <v>0.5</v>
      </c>
      <c r="H4928">
        <v>0.5</v>
      </c>
      <c r="I4928" t="s">
        <v>31</v>
      </c>
      <c r="J4928" t="s">
        <v>42</v>
      </c>
      <c r="K4928" t="s">
        <v>28</v>
      </c>
      <c r="L4928" t="s">
        <v>28</v>
      </c>
      <c r="M4928" t="s">
        <v>28</v>
      </c>
      <c r="N4928">
        <v>1</v>
      </c>
      <c r="O4928">
        <v>2</v>
      </c>
      <c r="P4928">
        <v>0.5</v>
      </c>
      <c r="Q4928">
        <v>0</v>
      </c>
      <c r="R4928">
        <v>0</v>
      </c>
      <c r="S4928">
        <v>34</v>
      </c>
      <c r="T4928">
        <v>4</v>
      </c>
      <c r="W4928">
        <v>129</v>
      </c>
    </row>
    <row r="4929" spans="1:23" x14ac:dyDescent="0.25">
      <c r="A4929" t="s">
        <v>593</v>
      </c>
      <c r="C4929" t="s">
        <v>26</v>
      </c>
      <c r="E4929">
        <v>29</v>
      </c>
      <c r="F4929">
        <v>62.099930000000001</v>
      </c>
      <c r="G4929">
        <v>0.5</v>
      </c>
      <c r="H4929">
        <v>0</v>
      </c>
      <c r="I4929" t="s">
        <v>75</v>
      </c>
      <c r="J4929" t="s">
        <v>28</v>
      </c>
      <c r="K4929" t="s">
        <v>28</v>
      </c>
      <c r="L4929" t="s">
        <v>28</v>
      </c>
      <c r="M4929" t="s">
        <v>28</v>
      </c>
      <c r="N4929">
        <v>0.5</v>
      </c>
      <c r="O4929">
        <v>0.5</v>
      </c>
      <c r="P4929">
        <v>0.5</v>
      </c>
      <c r="Q4929">
        <v>0</v>
      </c>
      <c r="R4929">
        <v>0</v>
      </c>
      <c r="S4929">
        <v>34</v>
      </c>
      <c r="T4929">
        <v>1.5</v>
      </c>
      <c r="W4929">
        <v>119</v>
      </c>
    </row>
    <row r="4930" spans="1:23" x14ac:dyDescent="0.25">
      <c r="A4930" t="s">
        <v>593</v>
      </c>
      <c r="C4930" t="s">
        <v>26</v>
      </c>
      <c r="E4930">
        <v>29</v>
      </c>
      <c r="F4930">
        <v>62.099930000000001</v>
      </c>
      <c r="G4930">
        <v>0.5</v>
      </c>
      <c r="H4930">
        <v>0.5</v>
      </c>
      <c r="I4930" t="s">
        <v>75</v>
      </c>
      <c r="J4930" t="s">
        <v>953</v>
      </c>
      <c r="K4930" t="s">
        <v>41</v>
      </c>
      <c r="L4930" t="s">
        <v>28</v>
      </c>
      <c r="M4930" t="s">
        <v>28</v>
      </c>
      <c r="N4930">
        <v>1</v>
      </c>
      <c r="O4930">
        <v>0.5</v>
      </c>
      <c r="P4930">
        <v>0.5</v>
      </c>
      <c r="Q4930">
        <v>0.5</v>
      </c>
      <c r="R4930">
        <v>0</v>
      </c>
      <c r="S4930">
        <v>34</v>
      </c>
      <c r="T4930">
        <v>3</v>
      </c>
      <c r="V4930">
        <v>68</v>
      </c>
      <c r="W4930">
        <v>125</v>
      </c>
    </row>
    <row r="4931" spans="1:23" x14ac:dyDescent="0.25">
      <c r="A4931" t="s">
        <v>841</v>
      </c>
      <c r="C4931" t="s">
        <v>30</v>
      </c>
      <c r="E4931">
        <v>29</v>
      </c>
      <c r="F4931">
        <v>61.456535000000002</v>
      </c>
      <c r="G4931">
        <v>0</v>
      </c>
      <c r="H4931">
        <v>0</v>
      </c>
      <c r="I4931" t="s">
        <v>34</v>
      </c>
      <c r="J4931" t="s">
        <v>28</v>
      </c>
      <c r="K4931" t="s">
        <v>28</v>
      </c>
      <c r="L4931" t="s">
        <v>28</v>
      </c>
      <c r="M4931" t="s">
        <v>28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33</v>
      </c>
      <c r="T4931">
        <v>0</v>
      </c>
      <c r="V4931">
        <v>66</v>
      </c>
      <c r="W4931">
        <v>191</v>
      </c>
    </row>
    <row r="4932" spans="1:23" x14ac:dyDescent="0.25">
      <c r="A4932" t="s">
        <v>841</v>
      </c>
      <c r="C4932" t="s">
        <v>30</v>
      </c>
      <c r="E4932">
        <v>30</v>
      </c>
      <c r="F4932">
        <v>61.456535000000002</v>
      </c>
      <c r="G4932">
        <v>0</v>
      </c>
      <c r="H4932">
        <v>0</v>
      </c>
      <c r="I4932" t="s">
        <v>34</v>
      </c>
      <c r="J4932" t="s">
        <v>28</v>
      </c>
      <c r="K4932" t="s">
        <v>28</v>
      </c>
      <c r="L4932" t="s">
        <v>28</v>
      </c>
      <c r="M4932" t="s">
        <v>28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33</v>
      </c>
      <c r="T4932">
        <v>0</v>
      </c>
    </row>
    <row r="4933" spans="1:23" x14ac:dyDescent="0.25">
      <c r="A4933" t="s">
        <v>841</v>
      </c>
      <c r="C4933" t="s">
        <v>30</v>
      </c>
      <c r="E4933">
        <v>30</v>
      </c>
      <c r="F4933">
        <v>61.456535000000002</v>
      </c>
      <c r="G4933">
        <v>0</v>
      </c>
      <c r="H4933">
        <v>0</v>
      </c>
      <c r="I4933" t="s">
        <v>34</v>
      </c>
      <c r="J4933" t="s">
        <v>28</v>
      </c>
      <c r="K4933" t="s">
        <v>28</v>
      </c>
      <c r="L4933" t="s">
        <v>28</v>
      </c>
      <c r="M4933" t="s">
        <v>28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33</v>
      </c>
      <c r="T4933">
        <v>0</v>
      </c>
    </row>
    <row r="4934" spans="1:23" x14ac:dyDescent="0.25">
      <c r="A4934" t="s">
        <v>841</v>
      </c>
      <c r="C4934" t="s">
        <v>30</v>
      </c>
      <c r="E4934">
        <v>29</v>
      </c>
      <c r="F4934">
        <v>61.456535000000002</v>
      </c>
      <c r="G4934">
        <v>0</v>
      </c>
      <c r="H4934">
        <v>0</v>
      </c>
      <c r="I4934" t="s">
        <v>34</v>
      </c>
      <c r="J4934" t="s">
        <v>28</v>
      </c>
      <c r="K4934" t="s">
        <v>28</v>
      </c>
      <c r="L4934" t="s">
        <v>28</v>
      </c>
      <c r="M4934" t="s">
        <v>28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33</v>
      </c>
      <c r="T4934">
        <v>0</v>
      </c>
      <c r="V4934">
        <v>66</v>
      </c>
      <c r="W4934">
        <v>180</v>
      </c>
    </row>
    <row r="4935" spans="1:23" x14ac:dyDescent="0.25">
      <c r="A4935" t="s">
        <v>841</v>
      </c>
      <c r="C4935" t="s">
        <v>30</v>
      </c>
      <c r="E4935">
        <v>30</v>
      </c>
      <c r="F4935">
        <v>61.456535000000002</v>
      </c>
      <c r="G4935">
        <v>0</v>
      </c>
      <c r="H4935">
        <v>0</v>
      </c>
      <c r="I4935" t="s">
        <v>34</v>
      </c>
      <c r="J4935" t="s">
        <v>28</v>
      </c>
      <c r="K4935" t="s">
        <v>28</v>
      </c>
      <c r="L4935" t="s">
        <v>28</v>
      </c>
      <c r="M4935" t="s">
        <v>28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33</v>
      </c>
      <c r="T4935">
        <v>0</v>
      </c>
      <c r="V4935">
        <v>66</v>
      </c>
      <c r="W4935">
        <v>184</v>
      </c>
    </row>
    <row r="4936" spans="1:23" x14ac:dyDescent="0.25">
      <c r="A4936" t="s">
        <v>841</v>
      </c>
      <c r="C4936" t="s">
        <v>30</v>
      </c>
      <c r="E4936">
        <v>30</v>
      </c>
      <c r="F4936">
        <v>61.456535000000002</v>
      </c>
      <c r="G4936">
        <v>0</v>
      </c>
      <c r="H4936">
        <v>0</v>
      </c>
      <c r="I4936" t="s">
        <v>34</v>
      </c>
      <c r="J4936" t="s">
        <v>28</v>
      </c>
      <c r="K4936" t="s">
        <v>28</v>
      </c>
      <c r="L4936" t="s">
        <v>28</v>
      </c>
      <c r="M4936" t="s">
        <v>28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33</v>
      </c>
      <c r="T4936">
        <v>0</v>
      </c>
      <c r="V4936">
        <v>66</v>
      </c>
      <c r="W4936">
        <v>185</v>
      </c>
    </row>
    <row r="4937" spans="1:23" x14ac:dyDescent="0.25">
      <c r="A4937" t="s">
        <v>841</v>
      </c>
      <c r="C4937" t="s">
        <v>30</v>
      </c>
      <c r="E4937">
        <v>29</v>
      </c>
      <c r="F4937">
        <v>61.456535000000002</v>
      </c>
      <c r="G4937">
        <v>0</v>
      </c>
      <c r="H4937">
        <v>0</v>
      </c>
      <c r="I4937" t="s">
        <v>34</v>
      </c>
      <c r="J4937" t="s">
        <v>28</v>
      </c>
      <c r="K4937" t="s">
        <v>28</v>
      </c>
      <c r="L4937" t="s">
        <v>28</v>
      </c>
      <c r="M4937" t="s">
        <v>28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33</v>
      </c>
      <c r="T4937">
        <v>0</v>
      </c>
    </row>
    <row r="4938" spans="1:23" x14ac:dyDescent="0.25">
      <c r="A4938" t="s">
        <v>771</v>
      </c>
      <c r="C4938" t="s">
        <v>30</v>
      </c>
      <c r="E4938">
        <v>30</v>
      </c>
      <c r="F4938">
        <v>69.544150000000002</v>
      </c>
      <c r="G4938">
        <v>0</v>
      </c>
      <c r="H4938">
        <v>0</v>
      </c>
      <c r="I4938" t="s">
        <v>34</v>
      </c>
      <c r="J4938" t="s">
        <v>28</v>
      </c>
      <c r="K4938" t="s">
        <v>28</v>
      </c>
      <c r="L4938" t="s">
        <v>28</v>
      </c>
      <c r="M4938" t="s">
        <v>28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34</v>
      </c>
      <c r="T4938">
        <v>0</v>
      </c>
      <c r="V4938">
        <v>72</v>
      </c>
      <c r="W4938">
        <v>262</v>
      </c>
    </row>
    <row r="4939" spans="1:23" x14ac:dyDescent="0.25">
      <c r="A4939" t="s">
        <v>771</v>
      </c>
      <c r="C4939" t="s">
        <v>30</v>
      </c>
      <c r="E4939">
        <v>28</v>
      </c>
      <c r="F4939">
        <v>69.544150000000002</v>
      </c>
      <c r="G4939">
        <v>0</v>
      </c>
      <c r="H4939">
        <v>0</v>
      </c>
      <c r="I4939" t="s">
        <v>34</v>
      </c>
      <c r="J4939" t="s">
        <v>42</v>
      </c>
      <c r="K4939" t="s">
        <v>28</v>
      </c>
      <c r="L4939" t="s">
        <v>28</v>
      </c>
      <c r="M4939" t="s">
        <v>28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34</v>
      </c>
      <c r="T4939">
        <v>0</v>
      </c>
      <c r="V4939">
        <v>72</v>
      </c>
      <c r="W4939">
        <v>202</v>
      </c>
    </row>
    <row r="4940" spans="1:23" x14ac:dyDescent="0.25">
      <c r="A4940" t="s">
        <v>771</v>
      </c>
      <c r="C4940" t="s">
        <v>30</v>
      </c>
      <c r="E4940">
        <v>30</v>
      </c>
      <c r="F4940">
        <v>69.544150000000002</v>
      </c>
      <c r="G4940">
        <v>0.5</v>
      </c>
      <c r="H4940">
        <v>0</v>
      </c>
      <c r="I4940" t="s">
        <v>52</v>
      </c>
      <c r="J4940" t="s">
        <v>42</v>
      </c>
      <c r="K4940" t="s">
        <v>28</v>
      </c>
      <c r="L4940" t="s">
        <v>28</v>
      </c>
      <c r="M4940" t="s">
        <v>28</v>
      </c>
      <c r="N4940">
        <v>0.5</v>
      </c>
      <c r="O4940">
        <v>0.5</v>
      </c>
      <c r="P4940">
        <v>0.5</v>
      </c>
      <c r="Q4940">
        <v>0</v>
      </c>
      <c r="R4940">
        <v>0</v>
      </c>
      <c r="S4940">
        <v>34</v>
      </c>
      <c r="T4940">
        <v>1.5</v>
      </c>
      <c r="V4940">
        <v>71</v>
      </c>
      <c r="W4940">
        <v>245</v>
      </c>
    </row>
    <row r="4941" spans="1:23" x14ac:dyDescent="0.25">
      <c r="A4941" t="s">
        <v>771</v>
      </c>
      <c r="C4941" t="s">
        <v>30</v>
      </c>
      <c r="E4941">
        <v>29</v>
      </c>
      <c r="F4941">
        <v>69.544150000000002</v>
      </c>
      <c r="G4941">
        <v>0</v>
      </c>
      <c r="H4941">
        <v>0</v>
      </c>
      <c r="I4941" t="s">
        <v>34</v>
      </c>
      <c r="J4941" t="s">
        <v>232</v>
      </c>
      <c r="K4941" t="s">
        <v>42</v>
      </c>
      <c r="L4941" t="s">
        <v>28</v>
      </c>
      <c r="M4941" t="s">
        <v>28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34</v>
      </c>
      <c r="T4941">
        <v>0</v>
      </c>
      <c r="V4941">
        <v>71</v>
      </c>
      <c r="W4941">
        <v>249</v>
      </c>
    </row>
    <row r="4942" spans="1:23" x14ac:dyDescent="0.25">
      <c r="A4942" t="s">
        <v>542</v>
      </c>
      <c r="C4942" t="s">
        <v>30</v>
      </c>
      <c r="E4942">
        <v>29</v>
      </c>
      <c r="F4942">
        <v>68.413414000000003</v>
      </c>
      <c r="G4942">
        <v>0</v>
      </c>
      <c r="H4942">
        <v>0</v>
      </c>
      <c r="I4942" t="s">
        <v>34</v>
      </c>
      <c r="J4942" t="s">
        <v>28</v>
      </c>
      <c r="K4942" t="s">
        <v>28</v>
      </c>
      <c r="L4942" t="s">
        <v>28</v>
      </c>
      <c r="M4942" t="s">
        <v>28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23</v>
      </c>
      <c r="T4942">
        <v>0</v>
      </c>
      <c r="V4942">
        <v>71</v>
      </c>
      <c r="W4942">
        <v>203</v>
      </c>
    </row>
    <row r="4943" spans="1:23" x14ac:dyDescent="0.25">
      <c r="A4943" t="s">
        <v>542</v>
      </c>
      <c r="C4943" t="s">
        <v>30</v>
      </c>
      <c r="E4943">
        <v>29</v>
      </c>
      <c r="F4943">
        <v>68.413414000000003</v>
      </c>
      <c r="G4943">
        <v>0.5</v>
      </c>
      <c r="H4943">
        <v>0</v>
      </c>
      <c r="I4943" t="s">
        <v>52</v>
      </c>
      <c r="J4943" t="s">
        <v>41</v>
      </c>
      <c r="K4943" t="s">
        <v>28</v>
      </c>
      <c r="L4943" t="s">
        <v>28</v>
      </c>
      <c r="M4943" t="s">
        <v>28</v>
      </c>
      <c r="N4943">
        <v>0.5</v>
      </c>
      <c r="O4943">
        <v>0.5</v>
      </c>
      <c r="P4943">
        <v>0</v>
      </c>
      <c r="Q4943">
        <v>0</v>
      </c>
      <c r="R4943">
        <v>0</v>
      </c>
      <c r="S4943">
        <v>23</v>
      </c>
      <c r="T4943">
        <v>1</v>
      </c>
      <c r="V4943">
        <v>71</v>
      </c>
      <c r="W4943">
        <v>189</v>
      </c>
    </row>
    <row r="4944" spans="1:23" x14ac:dyDescent="0.25">
      <c r="A4944" t="s">
        <v>542</v>
      </c>
      <c r="C4944" t="s">
        <v>30</v>
      </c>
      <c r="E4944">
        <v>28</v>
      </c>
      <c r="F4944">
        <v>68.413414000000003</v>
      </c>
      <c r="G4944">
        <v>0.5</v>
      </c>
      <c r="H4944">
        <v>0.5</v>
      </c>
      <c r="I4944" t="s">
        <v>327</v>
      </c>
      <c r="J4944" t="s">
        <v>245</v>
      </c>
      <c r="K4944" t="s">
        <v>41</v>
      </c>
      <c r="L4944" t="s">
        <v>28</v>
      </c>
      <c r="M4944" t="s">
        <v>28</v>
      </c>
      <c r="N4944">
        <v>0.5</v>
      </c>
      <c r="O4944">
        <v>0.5</v>
      </c>
      <c r="P4944">
        <v>0.5</v>
      </c>
      <c r="Q4944">
        <v>0</v>
      </c>
      <c r="R4944">
        <v>0</v>
      </c>
      <c r="S4944">
        <v>23</v>
      </c>
      <c r="T4944">
        <v>2</v>
      </c>
      <c r="V4944">
        <v>70</v>
      </c>
      <c r="W4944">
        <v>176</v>
      </c>
    </row>
    <row r="4945" spans="1:23" x14ac:dyDescent="0.25">
      <c r="A4945" t="s">
        <v>542</v>
      </c>
      <c r="C4945" t="s">
        <v>30</v>
      </c>
      <c r="E4945">
        <v>27</v>
      </c>
      <c r="F4945">
        <v>68.413414000000003</v>
      </c>
      <c r="G4945">
        <v>0</v>
      </c>
      <c r="H4945">
        <v>0</v>
      </c>
      <c r="I4945" t="s">
        <v>34</v>
      </c>
      <c r="J4945" t="s">
        <v>245</v>
      </c>
      <c r="K4945" t="s">
        <v>41</v>
      </c>
      <c r="L4945" t="s">
        <v>28</v>
      </c>
      <c r="M4945" t="s">
        <v>28</v>
      </c>
      <c r="N4945">
        <v>0.5</v>
      </c>
      <c r="O4945">
        <v>0</v>
      </c>
      <c r="P4945">
        <v>0</v>
      </c>
      <c r="Q4945">
        <v>0</v>
      </c>
      <c r="R4945">
        <v>0</v>
      </c>
      <c r="S4945">
        <v>23</v>
      </c>
      <c r="T4945">
        <v>0.5</v>
      </c>
      <c r="V4945">
        <v>70</v>
      </c>
      <c r="W4945">
        <v>180</v>
      </c>
    </row>
    <row r="4946" spans="1:23" x14ac:dyDescent="0.25">
      <c r="A4946" t="s">
        <v>104</v>
      </c>
      <c r="C4946" t="s">
        <v>26</v>
      </c>
      <c r="F4946">
        <v>57.538673000000003</v>
      </c>
      <c r="G4946">
        <v>0</v>
      </c>
      <c r="H4946">
        <v>0</v>
      </c>
      <c r="I4946" t="s">
        <v>28</v>
      </c>
      <c r="J4946" t="s">
        <v>28</v>
      </c>
      <c r="K4946" t="s">
        <v>28</v>
      </c>
      <c r="L4946" t="s">
        <v>28</v>
      </c>
      <c r="M4946" t="s">
        <v>28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33</v>
      </c>
      <c r="T4946">
        <v>0</v>
      </c>
    </row>
    <row r="4947" spans="1:23" x14ac:dyDescent="0.25">
      <c r="A4947" t="s">
        <v>104</v>
      </c>
      <c r="C4947" t="s">
        <v>26</v>
      </c>
      <c r="F4947">
        <v>57.538673000000003</v>
      </c>
      <c r="G4947">
        <v>0</v>
      </c>
      <c r="H4947">
        <v>0</v>
      </c>
      <c r="I4947" t="s">
        <v>28</v>
      </c>
      <c r="J4947" t="s">
        <v>28</v>
      </c>
      <c r="K4947" t="s">
        <v>28</v>
      </c>
      <c r="L4947" t="s">
        <v>28</v>
      </c>
      <c r="M4947" t="s">
        <v>28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33</v>
      </c>
      <c r="T4947">
        <v>0</v>
      </c>
    </row>
    <row r="4948" spans="1:23" x14ac:dyDescent="0.25">
      <c r="A4948" t="s">
        <v>104</v>
      </c>
      <c r="C4948" t="s">
        <v>26</v>
      </c>
      <c r="F4948">
        <v>57.538673000000003</v>
      </c>
      <c r="G4948">
        <v>0</v>
      </c>
      <c r="H4948">
        <v>0</v>
      </c>
      <c r="I4948" t="s">
        <v>34</v>
      </c>
      <c r="J4948" t="s">
        <v>28</v>
      </c>
      <c r="K4948" t="s">
        <v>28</v>
      </c>
      <c r="L4948" t="s">
        <v>28</v>
      </c>
      <c r="M4948" t="s">
        <v>28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33</v>
      </c>
      <c r="T4948">
        <v>0</v>
      </c>
    </row>
    <row r="4949" spans="1:23" x14ac:dyDescent="0.25">
      <c r="A4949" t="s">
        <v>104</v>
      </c>
      <c r="C4949" t="s">
        <v>26</v>
      </c>
      <c r="E4949">
        <v>29</v>
      </c>
      <c r="F4949">
        <v>57.538673000000003</v>
      </c>
      <c r="G4949">
        <v>0</v>
      </c>
      <c r="H4949">
        <v>0</v>
      </c>
      <c r="I4949" t="s">
        <v>34</v>
      </c>
      <c r="J4949" t="s">
        <v>28</v>
      </c>
      <c r="K4949" t="s">
        <v>28</v>
      </c>
      <c r="L4949" t="s">
        <v>28</v>
      </c>
      <c r="M4949" t="s">
        <v>28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33</v>
      </c>
      <c r="T4949">
        <v>0</v>
      </c>
    </row>
    <row r="4950" spans="1:23" x14ac:dyDescent="0.25">
      <c r="A4950" t="s">
        <v>104</v>
      </c>
      <c r="C4950" t="s">
        <v>26</v>
      </c>
      <c r="F4950">
        <v>57.538673000000003</v>
      </c>
      <c r="G4950">
        <v>0</v>
      </c>
      <c r="H4950">
        <v>0</v>
      </c>
      <c r="I4950" t="s">
        <v>34</v>
      </c>
      <c r="J4950" t="s">
        <v>28</v>
      </c>
      <c r="K4950" t="s">
        <v>28</v>
      </c>
      <c r="L4950" t="s">
        <v>28</v>
      </c>
      <c r="M4950" t="s">
        <v>28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33</v>
      </c>
      <c r="T4950">
        <v>0</v>
      </c>
      <c r="W4950">
        <v>145</v>
      </c>
    </row>
    <row r="4951" spans="1:23" x14ac:dyDescent="0.25">
      <c r="A4951" t="s">
        <v>104</v>
      </c>
      <c r="C4951" t="s">
        <v>26</v>
      </c>
      <c r="F4951">
        <v>57.538673000000003</v>
      </c>
      <c r="G4951">
        <v>0</v>
      </c>
      <c r="H4951">
        <v>0</v>
      </c>
      <c r="I4951" t="s">
        <v>34</v>
      </c>
      <c r="J4951" t="s">
        <v>28</v>
      </c>
      <c r="K4951" t="s">
        <v>28</v>
      </c>
      <c r="L4951" t="s">
        <v>28</v>
      </c>
      <c r="M4951" t="s">
        <v>28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33</v>
      </c>
      <c r="T4951">
        <v>0</v>
      </c>
      <c r="W4951">
        <v>162</v>
      </c>
    </row>
    <row r="4952" spans="1:23" x14ac:dyDescent="0.25">
      <c r="A4952" t="s">
        <v>104</v>
      </c>
      <c r="C4952" t="s">
        <v>26</v>
      </c>
      <c r="F4952">
        <v>57.538673000000003</v>
      </c>
      <c r="G4952">
        <v>0</v>
      </c>
      <c r="H4952">
        <v>0</v>
      </c>
      <c r="I4952" t="s">
        <v>34</v>
      </c>
      <c r="J4952" t="s">
        <v>739</v>
      </c>
      <c r="K4952" t="s">
        <v>28</v>
      </c>
      <c r="L4952" t="s">
        <v>28</v>
      </c>
      <c r="M4952" t="s">
        <v>28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33</v>
      </c>
      <c r="T4952">
        <v>0</v>
      </c>
      <c r="W4952">
        <v>162</v>
      </c>
    </row>
    <row r="4953" spans="1:23" x14ac:dyDescent="0.25">
      <c r="A4953" t="s">
        <v>104</v>
      </c>
      <c r="C4953" t="s">
        <v>26</v>
      </c>
      <c r="F4953">
        <v>57.538673000000003</v>
      </c>
      <c r="G4953">
        <v>0</v>
      </c>
      <c r="H4953">
        <v>0</v>
      </c>
      <c r="I4953" t="s">
        <v>34</v>
      </c>
      <c r="J4953" t="s">
        <v>28</v>
      </c>
      <c r="K4953" t="s">
        <v>28</v>
      </c>
      <c r="L4953" t="s">
        <v>28</v>
      </c>
      <c r="M4953" t="s">
        <v>28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33</v>
      </c>
      <c r="T4953">
        <v>0</v>
      </c>
      <c r="W4953">
        <v>166</v>
      </c>
    </row>
    <row r="4954" spans="1:23" x14ac:dyDescent="0.25">
      <c r="A4954" t="s">
        <v>104</v>
      </c>
      <c r="C4954" t="s">
        <v>26</v>
      </c>
      <c r="E4954">
        <v>29</v>
      </c>
      <c r="F4954">
        <v>57.538673000000003</v>
      </c>
      <c r="G4954">
        <v>0</v>
      </c>
      <c r="H4954">
        <v>0</v>
      </c>
      <c r="I4954" t="s">
        <v>34</v>
      </c>
      <c r="J4954" t="s">
        <v>28</v>
      </c>
      <c r="K4954" t="s">
        <v>28</v>
      </c>
      <c r="L4954" t="s">
        <v>28</v>
      </c>
      <c r="M4954" t="s">
        <v>28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33</v>
      </c>
      <c r="T4954">
        <v>0</v>
      </c>
      <c r="W4954">
        <v>172</v>
      </c>
    </row>
    <row r="4955" spans="1:23" x14ac:dyDescent="0.25">
      <c r="A4955" t="s">
        <v>104</v>
      </c>
      <c r="C4955" t="s">
        <v>26</v>
      </c>
      <c r="E4955">
        <v>28</v>
      </c>
      <c r="F4955">
        <v>57.538673000000003</v>
      </c>
      <c r="G4955">
        <v>0</v>
      </c>
      <c r="H4955">
        <v>0</v>
      </c>
      <c r="I4955" t="s">
        <v>34</v>
      </c>
      <c r="J4955" t="s">
        <v>28</v>
      </c>
      <c r="K4955" t="s">
        <v>28</v>
      </c>
      <c r="L4955" t="s">
        <v>28</v>
      </c>
      <c r="M4955" t="s">
        <v>28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33</v>
      </c>
      <c r="T4955">
        <v>0</v>
      </c>
      <c r="W4955">
        <v>174</v>
      </c>
    </row>
    <row r="4956" spans="1:23" x14ac:dyDescent="0.25">
      <c r="A4956" t="s">
        <v>104</v>
      </c>
      <c r="C4956" t="s">
        <v>26</v>
      </c>
      <c r="E4956">
        <v>30</v>
      </c>
      <c r="F4956">
        <v>57.538673000000003</v>
      </c>
      <c r="G4956">
        <v>0</v>
      </c>
      <c r="H4956">
        <v>0</v>
      </c>
      <c r="I4956" t="s">
        <v>34</v>
      </c>
      <c r="J4956" t="s">
        <v>28</v>
      </c>
      <c r="K4956" t="s">
        <v>28</v>
      </c>
      <c r="L4956" t="s">
        <v>28</v>
      </c>
      <c r="M4956" t="s">
        <v>28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33</v>
      </c>
      <c r="T4956">
        <v>0</v>
      </c>
      <c r="W4956">
        <v>149</v>
      </c>
    </row>
    <row r="4957" spans="1:23" x14ac:dyDescent="0.25">
      <c r="A4957" t="s">
        <v>104</v>
      </c>
      <c r="C4957" t="s">
        <v>26</v>
      </c>
      <c r="E4957">
        <v>27</v>
      </c>
      <c r="F4957">
        <v>57.538673000000003</v>
      </c>
      <c r="G4957">
        <v>0</v>
      </c>
      <c r="H4957">
        <v>0</v>
      </c>
      <c r="I4957" t="s">
        <v>34</v>
      </c>
      <c r="J4957" t="s">
        <v>28</v>
      </c>
      <c r="K4957" t="s">
        <v>28</v>
      </c>
      <c r="L4957" t="s">
        <v>28</v>
      </c>
      <c r="M4957" t="s">
        <v>28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33</v>
      </c>
      <c r="T4957">
        <v>0</v>
      </c>
      <c r="W4957">
        <v>172</v>
      </c>
    </row>
    <row r="4958" spans="1:23" x14ac:dyDescent="0.25">
      <c r="A4958" t="s">
        <v>104</v>
      </c>
      <c r="C4958" t="s">
        <v>26</v>
      </c>
      <c r="E4958">
        <v>29</v>
      </c>
      <c r="F4958">
        <v>57.538673000000003</v>
      </c>
      <c r="G4958">
        <v>0</v>
      </c>
      <c r="H4958">
        <v>0</v>
      </c>
      <c r="I4958" t="s">
        <v>34</v>
      </c>
      <c r="J4958" t="s">
        <v>28</v>
      </c>
      <c r="K4958" t="s">
        <v>28</v>
      </c>
      <c r="L4958" t="s">
        <v>28</v>
      </c>
      <c r="M4958" t="s">
        <v>28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33</v>
      </c>
      <c r="T4958">
        <v>0</v>
      </c>
      <c r="W4958">
        <v>169</v>
      </c>
    </row>
    <row r="4959" spans="1:23" x14ac:dyDescent="0.25">
      <c r="A4959" t="s">
        <v>104</v>
      </c>
      <c r="C4959" t="s">
        <v>26</v>
      </c>
      <c r="E4959">
        <v>30</v>
      </c>
      <c r="F4959">
        <v>57.538673000000003</v>
      </c>
      <c r="G4959">
        <v>0</v>
      </c>
      <c r="H4959">
        <v>0</v>
      </c>
      <c r="I4959" t="s">
        <v>34</v>
      </c>
      <c r="J4959" t="s">
        <v>28</v>
      </c>
      <c r="K4959" t="s">
        <v>28</v>
      </c>
      <c r="L4959" t="s">
        <v>28</v>
      </c>
      <c r="M4959" t="s">
        <v>28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33</v>
      </c>
      <c r="T4959">
        <v>0</v>
      </c>
      <c r="W4959">
        <v>164</v>
      </c>
    </row>
    <row r="4960" spans="1:23" x14ac:dyDescent="0.25">
      <c r="A4960" t="s">
        <v>104</v>
      </c>
      <c r="C4960" t="s">
        <v>26</v>
      </c>
      <c r="E4960">
        <v>30</v>
      </c>
      <c r="F4960">
        <v>57.538673000000003</v>
      </c>
      <c r="G4960">
        <v>0</v>
      </c>
      <c r="H4960">
        <v>0</v>
      </c>
      <c r="I4960" t="s">
        <v>34</v>
      </c>
      <c r="J4960" t="s">
        <v>28</v>
      </c>
      <c r="K4960" t="s">
        <v>28</v>
      </c>
      <c r="L4960" t="s">
        <v>28</v>
      </c>
      <c r="M4960" t="s">
        <v>28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33</v>
      </c>
      <c r="T4960">
        <v>0</v>
      </c>
      <c r="W4960">
        <v>176</v>
      </c>
    </row>
    <row r="4961" spans="1:23" x14ac:dyDescent="0.25">
      <c r="A4961" t="s">
        <v>104</v>
      </c>
      <c r="C4961" t="s">
        <v>26</v>
      </c>
      <c r="E4961">
        <v>30</v>
      </c>
      <c r="F4961">
        <v>57.538673000000003</v>
      </c>
      <c r="G4961">
        <v>0</v>
      </c>
      <c r="H4961">
        <v>0</v>
      </c>
      <c r="I4961" t="s">
        <v>34</v>
      </c>
      <c r="J4961" t="s">
        <v>28</v>
      </c>
      <c r="K4961" t="s">
        <v>28</v>
      </c>
      <c r="L4961" t="s">
        <v>28</v>
      </c>
      <c r="M4961" t="s">
        <v>28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33</v>
      </c>
      <c r="T4961">
        <v>0</v>
      </c>
      <c r="W4961">
        <v>172</v>
      </c>
    </row>
    <row r="4962" spans="1:23" x14ac:dyDescent="0.25">
      <c r="A4962" t="s">
        <v>104</v>
      </c>
      <c r="C4962" t="s">
        <v>26</v>
      </c>
      <c r="E4962">
        <v>30</v>
      </c>
      <c r="F4962">
        <v>57.538673000000003</v>
      </c>
      <c r="G4962">
        <v>0</v>
      </c>
      <c r="H4962">
        <v>0</v>
      </c>
      <c r="I4962" t="s">
        <v>34</v>
      </c>
      <c r="J4962" t="s">
        <v>28</v>
      </c>
      <c r="K4962" t="s">
        <v>28</v>
      </c>
      <c r="L4962" t="s">
        <v>28</v>
      </c>
      <c r="M4962" t="s">
        <v>28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33</v>
      </c>
      <c r="T4962">
        <v>0</v>
      </c>
      <c r="V4962">
        <v>63</v>
      </c>
      <c r="W4962">
        <v>176</v>
      </c>
    </row>
    <row r="4963" spans="1:23" x14ac:dyDescent="0.25">
      <c r="A4963" t="s">
        <v>104</v>
      </c>
      <c r="C4963" t="s">
        <v>26</v>
      </c>
      <c r="E4963">
        <v>28</v>
      </c>
      <c r="F4963">
        <v>57.538673000000003</v>
      </c>
      <c r="G4963">
        <v>0</v>
      </c>
      <c r="H4963">
        <v>0</v>
      </c>
      <c r="I4963" t="s">
        <v>34</v>
      </c>
      <c r="J4963" t="s">
        <v>28</v>
      </c>
      <c r="K4963" t="s">
        <v>28</v>
      </c>
      <c r="L4963" t="s">
        <v>28</v>
      </c>
      <c r="M4963" t="s">
        <v>28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33</v>
      </c>
      <c r="T4963">
        <v>0</v>
      </c>
      <c r="V4963">
        <v>62</v>
      </c>
      <c r="W4963">
        <v>179</v>
      </c>
    </row>
    <row r="4964" spans="1:23" x14ac:dyDescent="0.25">
      <c r="A4964" t="s">
        <v>104</v>
      </c>
      <c r="C4964" t="s">
        <v>26</v>
      </c>
      <c r="E4964">
        <v>30</v>
      </c>
      <c r="F4964">
        <v>57.538673000000003</v>
      </c>
      <c r="G4964">
        <v>0</v>
      </c>
      <c r="H4964">
        <v>0</v>
      </c>
      <c r="I4964" t="s">
        <v>34</v>
      </c>
      <c r="J4964" t="s">
        <v>28</v>
      </c>
      <c r="K4964" t="s">
        <v>28</v>
      </c>
      <c r="L4964" t="s">
        <v>28</v>
      </c>
      <c r="M4964" t="s">
        <v>28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33</v>
      </c>
      <c r="T4964">
        <v>0</v>
      </c>
      <c r="V4964">
        <v>62</v>
      </c>
      <c r="W4964">
        <v>178</v>
      </c>
    </row>
    <row r="4965" spans="1:23" x14ac:dyDescent="0.25">
      <c r="A4965" t="s">
        <v>104</v>
      </c>
      <c r="C4965" t="s">
        <v>26</v>
      </c>
      <c r="E4965">
        <v>27</v>
      </c>
      <c r="F4965">
        <v>57.538673000000003</v>
      </c>
      <c r="G4965">
        <v>0</v>
      </c>
      <c r="H4965">
        <v>0</v>
      </c>
      <c r="I4965" t="s">
        <v>34</v>
      </c>
      <c r="J4965" t="s">
        <v>28</v>
      </c>
      <c r="K4965" t="s">
        <v>28</v>
      </c>
      <c r="L4965" t="s">
        <v>28</v>
      </c>
      <c r="M4965" t="s">
        <v>28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33</v>
      </c>
      <c r="T4965">
        <v>0</v>
      </c>
      <c r="V4965">
        <v>62</v>
      </c>
      <c r="W4965">
        <v>178</v>
      </c>
    </row>
    <row r="4966" spans="1:23" x14ac:dyDescent="0.25">
      <c r="A4966" t="s">
        <v>104</v>
      </c>
      <c r="C4966" t="s">
        <v>26</v>
      </c>
      <c r="E4966">
        <v>30</v>
      </c>
      <c r="F4966">
        <v>57.538673000000003</v>
      </c>
      <c r="G4966">
        <v>0</v>
      </c>
      <c r="H4966">
        <v>0</v>
      </c>
      <c r="I4966" t="s">
        <v>34</v>
      </c>
      <c r="J4966" t="s">
        <v>28</v>
      </c>
      <c r="K4966" t="s">
        <v>28</v>
      </c>
      <c r="L4966" t="s">
        <v>28</v>
      </c>
      <c r="M4966" t="s">
        <v>28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33</v>
      </c>
      <c r="T4966">
        <v>0</v>
      </c>
      <c r="V4966">
        <v>62</v>
      </c>
      <c r="W4966">
        <v>191</v>
      </c>
    </row>
    <row r="4967" spans="1:23" x14ac:dyDescent="0.25">
      <c r="A4967" t="s">
        <v>104</v>
      </c>
      <c r="C4967" t="s">
        <v>26</v>
      </c>
      <c r="E4967">
        <v>30</v>
      </c>
      <c r="F4967">
        <v>57.538673000000003</v>
      </c>
      <c r="G4967">
        <v>0</v>
      </c>
      <c r="H4967">
        <v>0</v>
      </c>
      <c r="I4967" t="s">
        <v>34</v>
      </c>
      <c r="J4967" t="s">
        <v>28</v>
      </c>
      <c r="K4967" t="s">
        <v>28</v>
      </c>
      <c r="L4967" t="s">
        <v>28</v>
      </c>
      <c r="M4967" t="s">
        <v>28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33</v>
      </c>
      <c r="T4967">
        <v>0</v>
      </c>
      <c r="V4967">
        <v>62</v>
      </c>
      <c r="W4967">
        <v>183</v>
      </c>
    </row>
    <row r="4968" spans="1:23" x14ac:dyDescent="0.25">
      <c r="A4968" t="s">
        <v>104</v>
      </c>
      <c r="C4968" t="s">
        <v>26</v>
      </c>
      <c r="E4968">
        <v>30</v>
      </c>
      <c r="F4968">
        <v>57.538673000000003</v>
      </c>
      <c r="G4968">
        <v>0</v>
      </c>
      <c r="H4968">
        <v>0</v>
      </c>
      <c r="I4968" t="s">
        <v>34</v>
      </c>
      <c r="J4968" t="s">
        <v>28</v>
      </c>
      <c r="K4968" t="s">
        <v>28</v>
      </c>
      <c r="L4968" t="s">
        <v>28</v>
      </c>
      <c r="M4968" t="s">
        <v>28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33</v>
      </c>
      <c r="T4968">
        <v>0</v>
      </c>
      <c r="V4968">
        <v>62</v>
      </c>
      <c r="W4968">
        <v>175</v>
      </c>
    </row>
    <row r="4969" spans="1:23" x14ac:dyDescent="0.25">
      <c r="A4969" t="s">
        <v>104</v>
      </c>
      <c r="C4969" t="s">
        <v>26</v>
      </c>
      <c r="E4969">
        <v>30</v>
      </c>
      <c r="F4969">
        <v>57.538673000000003</v>
      </c>
      <c r="G4969">
        <v>0</v>
      </c>
      <c r="H4969">
        <v>0</v>
      </c>
      <c r="I4969" t="s">
        <v>34</v>
      </c>
      <c r="J4969" t="s">
        <v>28</v>
      </c>
      <c r="K4969" t="s">
        <v>28</v>
      </c>
      <c r="L4969" t="s">
        <v>28</v>
      </c>
      <c r="M4969" t="s">
        <v>28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33</v>
      </c>
      <c r="T4969">
        <v>0</v>
      </c>
      <c r="V4969">
        <v>61</v>
      </c>
      <c r="W4969">
        <v>166</v>
      </c>
    </row>
    <row r="4970" spans="1:23" x14ac:dyDescent="0.25">
      <c r="A4970" t="s">
        <v>104</v>
      </c>
      <c r="C4970" t="s">
        <v>26</v>
      </c>
      <c r="E4970">
        <v>29</v>
      </c>
      <c r="F4970">
        <v>57.538673000000003</v>
      </c>
      <c r="G4970">
        <v>0</v>
      </c>
      <c r="H4970">
        <v>0</v>
      </c>
      <c r="I4970" t="s">
        <v>34</v>
      </c>
      <c r="J4970" t="s">
        <v>28</v>
      </c>
      <c r="K4970" t="s">
        <v>28</v>
      </c>
      <c r="L4970" t="s">
        <v>28</v>
      </c>
      <c r="M4970" t="s">
        <v>28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33</v>
      </c>
      <c r="T4970">
        <v>0</v>
      </c>
      <c r="V4970">
        <v>61</v>
      </c>
      <c r="W4970">
        <v>156</v>
      </c>
    </row>
    <row r="4971" spans="1:23" x14ac:dyDescent="0.25">
      <c r="A4971" t="s">
        <v>104</v>
      </c>
      <c r="C4971" t="s">
        <v>26</v>
      </c>
      <c r="E4971">
        <v>30</v>
      </c>
      <c r="F4971">
        <v>57.538673000000003</v>
      </c>
      <c r="G4971">
        <v>0</v>
      </c>
      <c r="H4971">
        <v>0</v>
      </c>
      <c r="I4971" t="s">
        <v>34</v>
      </c>
      <c r="J4971" t="s">
        <v>96</v>
      </c>
      <c r="K4971" t="s">
        <v>28</v>
      </c>
      <c r="L4971" t="s">
        <v>28</v>
      </c>
      <c r="M4971" t="s">
        <v>28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33</v>
      </c>
      <c r="T4971">
        <v>0</v>
      </c>
      <c r="V4971">
        <v>61</v>
      </c>
      <c r="W4971">
        <v>152</v>
      </c>
    </row>
    <row r="4972" spans="1:23" x14ac:dyDescent="0.25">
      <c r="A4972" t="s">
        <v>104</v>
      </c>
      <c r="C4972" t="s">
        <v>26</v>
      </c>
      <c r="E4972">
        <v>29</v>
      </c>
      <c r="F4972">
        <v>57.538673000000003</v>
      </c>
      <c r="G4972">
        <v>0</v>
      </c>
      <c r="H4972">
        <v>0</v>
      </c>
      <c r="I4972" t="s">
        <v>34</v>
      </c>
      <c r="J4972" t="s">
        <v>28</v>
      </c>
      <c r="K4972" t="s">
        <v>28</v>
      </c>
      <c r="L4972" t="s">
        <v>28</v>
      </c>
      <c r="M4972" t="s">
        <v>28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33</v>
      </c>
      <c r="T4972">
        <v>0</v>
      </c>
      <c r="V4972">
        <v>62</v>
      </c>
      <c r="W4972">
        <v>159</v>
      </c>
    </row>
    <row r="4973" spans="1:23" x14ac:dyDescent="0.25">
      <c r="A4973" t="s">
        <v>319</v>
      </c>
      <c r="C4973" t="s">
        <v>30</v>
      </c>
      <c r="E4973">
        <v>29</v>
      </c>
      <c r="F4973">
        <v>69.212869999999995</v>
      </c>
      <c r="G4973">
        <v>0</v>
      </c>
      <c r="H4973">
        <v>0</v>
      </c>
      <c r="I4973" t="s">
        <v>34</v>
      </c>
      <c r="J4973" t="s">
        <v>28</v>
      </c>
      <c r="K4973" t="s">
        <v>28</v>
      </c>
      <c r="L4973" t="s">
        <v>28</v>
      </c>
      <c r="M4973" t="s">
        <v>28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23</v>
      </c>
      <c r="T4973">
        <v>0</v>
      </c>
      <c r="V4973">
        <v>71</v>
      </c>
      <c r="W4973">
        <v>236</v>
      </c>
    </row>
    <row r="4974" spans="1:23" x14ac:dyDescent="0.25">
      <c r="A4974" t="s">
        <v>319</v>
      </c>
      <c r="C4974" t="s">
        <v>30</v>
      </c>
      <c r="E4974">
        <v>29</v>
      </c>
      <c r="F4974">
        <v>69.212869999999995</v>
      </c>
      <c r="G4974">
        <v>0</v>
      </c>
      <c r="H4974">
        <v>0</v>
      </c>
      <c r="I4974" t="s">
        <v>34</v>
      </c>
      <c r="J4974" t="s">
        <v>28</v>
      </c>
      <c r="K4974" t="s">
        <v>28</v>
      </c>
      <c r="L4974" t="s">
        <v>28</v>
      </c>
      <c r="M4974" t="s">
        <v>28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23</v>
      </c>
      <c r="T4974">
        <v>0</v>
      </c>
      <c r="V4974">
        <v>70</v>
      </c>
      <c r="W4974">
        <v>233</v>
      </c>
    </row>
    <row r="4975" spans="1:23" x14ac:dyDescent="0.25">
      <c r="A4975" t="s">
        <v>319</v>
      </c>
      <c r="C4975" t="s">
        <v>30</v>
      </c>
      <c r="E4975">
        <v>30</v>
      </c>
      <c r="F4975">
        <v>69.212869999999995</v>
      </c>
      <c r="G4975">
        <v>0</v>
      </c>
      <c r="H4975">
        <v>0</v>
      </c>
      <c r="I4975" t="s">
        <v>34</v>
      </c>
      <c r="J4975" t="s">
        <v>28</v>
      </c>
      <c r="K4975" t="s">
        <v>28</v>
      </c>
      <c r="L4975" t="s">
        <v>28</v>
      </c>
      <c r="M4975" t="s">
        <v>28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23</v>
      </c>
      <c r="T4975">
        <v>0</v>
      </c>
      <c r="V4975">
        <v>70</v>
      </c>
      <c r="W4975">
        <v>238</v>
      </c>
    </row>
    <row r="4976" spans="1:23" x14ac:dyDescent="0.25">
      <c r="A4976" t="s">
        <v>319</v>
      </c>
      <c r="C4976" t="s">
        <v>30</v>
      </c>
      <c r="E4976">
        <v>30</v>
      </c>
      <c r="F4976">
        <v>69.212869999999995</v>
      </c>
      <c r="G4976">
        <v>0</v>
      </c>
      <c r="H4976">
        <v>0</v>
      </c>
      <c r="I4976" t="s">
        <v>34</v>
      </c>
      <c r="J4976" t="s">
        <v>42</v>
      </c>
      <c r="K4976" t="s">
        <v>28</v>
      </c>
      <c r="L4976" t="s">
        <v>28</v>
      </c>
      <c r="M4976" t="s">
        <v>28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23</v>
      </c>
      <c r="T4976">
        <v>0</v>
      </c>
      <c r="V4976">
        <v>70</v>
      </c>
      <c r="W4976">
        <v>238</v>
      </c>
    </row>
    <row r="4977" spans="1:23" x14ac:dyDescent="0.25">
      <c r="A4977" t="s">
        <v>319</v>
      </c>
      <c r="C4977" t="s">
        <v>30</v>
      </c>
      <c r="E4977">
        <v>29</v>
      </c>
      <c r="F4977">
        <v>69.212869999999995</v>
      </c>
      <c r="G4977">
        <v>0</v>
      </c>
      <c r="H4977">
        <v>0</v>
      </c>
      <c r="I4977" t="s">
        <v>34</v>
      </c>
      <c r="J4977" t="s">
        <v>88</v>
      </c>
      <c r="K4977" t="s">
        <v>28</v>
      </c>
      <c r="L4977" t="s">
        <v>28</v>
      </c>
      <c r="M4977" t="s">
        <v>28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23</v>
      </c>
      <c r="T4977">
        <v>0</v>
      </c>
    </row>
    <row r="4978" spans="1:23" x14ac:dyDescent="0.25">
      <c r="A4978" t="s">
        <v>277</v>
      </c>
      <c r="C4978" t="s">
        <v>30</v>
      </c>
      <c r="E4978">
        <v>26</v>
      </c>
      <c r="F4978">
        <v>83.329220000000007</v>
      </c>
      <c r="G4978">
        <v>0</v>
      </c>
      <c r="H4978">
        <v>0</v>
      </c>
      <c r="I4978" t="s">
        <v>34</v>
      </c>
      <c r="J4978" t="s">
        <v>28</v>
      </c>
      <c r="K4978" t="s">
        <v>28</v>
      </c>
      <c r="L4978" t="s">
        <v>28</v>
      </c>
      <c r="M4978" t="s">
        <v>28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33</v>
      </c>
      <c r="T4978">
        <v>0</v>
      </c>
      <c r="V4978">
        <v>64</v>
      </c>
      <c r="W4978">
        <v>125</v>
      </c>
    </row>
    <row r="4979" spans="1:23" x14ac:dyDescent="0.25">
      <c r="A4979" t="s">
        <v>277</v>
      </c>
      <c r="C4979" t="s">
        <v>30</v>
      </c>
      <c r="E4979">
        <v>30</v>
      </c>
      <c r="F4979">
        <v>83.329220000000007</v>
      </c>
      <c r="G4979">
        <v>0</v>
      </c>
      <c r="H4979">
        <v>0</v>
      </c>
      <c r="I4979" t="s">
        <v>34</v>
      </c>
      <c r="J4979" t="s">
        <v>41</v>
      </c>
      <c r="K4979" t="s">
        <v>28</v>
      </c>
      <c r="L4979" t="s">
        <v>28</v>
      </c>
      <c r="M4979" t="s">
        <v>28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33</v>
      </c>
      <c r="T4979">
        <v>0</v>
      </c>
      <c r="V4979">
        <v>64</v>
      </c>
      <c r="W4979">
        <v>123</v>
      </c>
    </row>
    <row r="4980" spans="1:23" x14ac:dyDescent="0.25">
      <c r="A4980" t="s">
        <v>277</v>
      </c>
      <c r="C4980" t="s">
        <v>30</v>
      </c>
      <c r="E4980">
        <v>28</v>
      </c>
      <c r="F4980">
        <v>83.329220000000007</v>
      </c>
      <c r="G4980">
        <v>0</v>
      </c>
      <c r="H4980">
        <v>0</v>
      </c>
      <c r="I4980" t="s">
        <v>34</v>
      </c>
      <c r="J4980" t="s">
        <v>28</v>
      </c>
      <c r="K4980" t="s">
        <v>28</v>
      </c>
      <c r="L4980" t="s">
        <v>28</v>
      </c>
      <c r="M4980" t="s">
        <v>28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33</v>
      </c>
      <c r="T4980">
        <v>0</v>
      </c>
      <c r="V4980">
        <v>64</v>
      </c>
      <c r="W4980">
        <v>128</v>
      </c>
    </row>
    <row r="4981" spans="1:23" x14ac:dyDescent="0.25">
      <c r="A4981" t="s">
        <v>277</v>
      </c>
      <c r="C4981" t="s">
        <v>30</v>
      </c>
      <c r="E4981">
        <v>30</v>
      </c>
      <c r="F4981">
        <v>83.329220000000007</v>
      </c>
      <c r="G4981">
        <v>0</v>
      </c>
      <c r="H4981">
        <v>0</v>
      </c>
      <c r="I4981" t="s">
        <v>34</v>
      </c>
      <c r="J4981" t="s">
        <v>38</v>
      </c>
      <c r="K4981" t="s">
        <v>28</v>
      </c>
      <c r="L4981" t="s">
        <v>28</v>
      </c>
      <c r="M4981" t="s">
        <v>28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33</v>
      </c>
      <c r="T4981">
        <v>0</v>
      </c>
      <c r="V4981">
        <v>64</v>
      </c>
      <c r="W4981">
        <v>131</v>
      </c>
    </row>
    <row r="4982" spans="1:23" x14ac:dyDescent="0.25">
      <c r="A4982" t="s">
        <v>277</v>
      </c>
      <c r="C4982" t="s">
        <v>30</v>
      </c>
      <c r="E4982">
        <v>30</v>
      </c>
      <c r="F4982">
        <v>83.329220000000007</v>
      </c>
      <c r="G4982">
        <v>0</v>
      </c>
      <c r="H4982">
        <v>0</v>
      </c>
      <c r="I4982" t="s">
        <v>34</v>
      </c>
      <c r="J4982" t="s">
        <v>28</v>
      </c>
      <c r="K4982" t="s">
        <v>28</v>
      </c>
      <c r="L4982" t="s">
        <v>28</v>
      </c>
      <c r="M4982" t="s">
        <v>28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33</v>
      </c>
      <c r="T4982">
        <v>0</v>
      </c>
      <c r="V4982">
        <v>64</v>
      </c>
      <c r="W4982">
        <v>137</v>
      </c>
    </row>
    <row r="4983" spans="1:23" x14ac:dyDescent="0.25">
      <c r="A4983" t="s">
        <v>277</v>
      </c>
      <c r="C4983" t="s">
        <v>30</v>
      </c>
      <c r="E4983">
        <v>30</v>
      </c>
      <c r="F4983">
        <v>83.329220000000007</v>
      </c>
      <c r="G4983">
        <v>0</v>
      </c>
      <c r="H4983">
        <v>0</v>
      </c>
      <c r="I4983" t="s">
        <v>34</v>
      </c>
      <c r="J4983" t="s">
        <v>38</v>
      </c>
      <c r="K4983" t="s">
        <v>28</v>
      </c>
      <c r="L4983" t="s">
        <v>28</v>
      </c>
      <c r="M4983" t="s">
        <v>28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33</v>
      </c>
      <c r="T4983">
        <v>0</v>
      </c>
      <c r="V4983">
        <v>63</v>
      </c>
      <c r="W4983">
        <v>120</v>
      </c>
    </row>
    <row r="4984" spans="1:23" x14ac:dyDescent="0.25">
      <c r="A4984" t="s">
        <v>618</v>
      </c>
      <c r="C4984" t="s">
        <v>30</v>
      </c>
      <c r="E4984">
        <v>26</v>
      </c>
      <c r="F4984">
        <v>83.556465000000003</v>
      </c>
      <c r="G4984">
        <v>0.5</v>
      </c>
      <c r="H4984">
        <v>0</v>
      </c>
      <c r="I4984" t="s">
        <v>27</v>
      </c>
      <c r="J4984" t="s">
        <v>28</v>
      </c>
      <c r="K4984" t="s">
        <v>28</v>
      </c>
      <c r="L4984" t="s">
        <v>28</v>
      </c>
      <c r="M4984" t="s">
        <v>28</v>
      </c>
      <c r="N4984">
        <v>0.5</v>
      </c>
      <c r="O4984">
        <v>0.5</v>
      </c>
      <c r="P4984">
        <v>0.5</v>
      </c>
      <c r="Q4984">
        <v>0</v>
      </c>
      <c r="R4984">
        <v>0</v>
      </c>
      <c r="S4984">
        <v>23</v>
      </c>
      <c r="T4984">
        <v>1.5</v>
      </c>
      <c r="W4984">
        <v>159</v>
      </c>
    </row>
    <row r="4985" spans="1:23" x14ac:dyDescent="0.25">
      <c r="A4985" t="s">
        <v>618</v>
      </c>
      <c r="C4985" t="s">
        <v>30</v>
      </c>
      <c r="E4985">
        <v>22</v>
      </c>
      <c r="F4985">
        <v>83.556465000000003</v>
      </c>
      <c r="G4985">
        <v>0.5</v>
      </c>
      <c r="H4985">
        <v>0.5</v>
      </c>
      <c r="I4985" t="s">
        <v>27</v>
      </c>
      <c r="J4985" t="s">
        <v>35</v>
      </c>
      <c r="K4985" t="s">
        <v>28</v>
      </c>
      <c r="L4985" t="s">
        <v>28</v>
      </c>
      <c r="M4985" t="s">
        <v>28</v>
      </c>
      <c r="N4985">
        <v>0</v>
      </c>
      <c r="O4985">
        <v>1</v>
      </c>
      <c r="P4985">
        <v>1</v>
      </c>
      <c r="Q4985">
        <v>1</v>
      </c>
      <c r="R4985">
        <v>0</v>
      </c>
      <c r="S4985">
        <v>23</v>
      </c>
      <c r="T4985">
        <v>3.5</v>
      </c>
      <c r="V4985">
        <v>67</v>
      </c>
      <c r="W4985">
        <v>165</v>
      </c>
    </row>
    <row r="4986" spans="1:23" x14ac:dyDescent="0.25">
      <c r="A4986" t="s">
        <v>618</v>
      </c>
      <c r="C4986" t="s">
        <v>30</v>
      </c>
      <c r="E4986">
        <v>14</v>
      </c>
      <c r="F4986">
        <v>83.556465000000003</v>
      </c>
      <c r="G4986">
        <v>1</v>
      </c>
      <c r="H4986">
        <v>1</v>
      </c>
      <c r="I4986" t="s">
        <v>619</v>
      </c>
      <c r="J4986" t="s">
        <v>28</v>
      </c>
      <c r="K4986" t="s">
        <v>28</v>
      </c>
      <c r="L4986" t="s">
        <v>28</v>
      </c>
      <c r="M4986" t="s">
        <v>28</v>
      </c>
      <c r="N4986">
        <v>0.5</v>
      </c>
      <c r="O4986">
        <v>2</v>
      </c>
      <c r="P4986">
        <v>2</v>
      </c>
      <c r="Q4986">
        <v>1</v>
      </c>
      <c r="R4986">
        <v>0</v>
      </c>
      <c r="S4986">
        <v>23</v>
      </c>
      <c r="T4986">
        <v>6.5</v>
      </c>
      <c r="V4986">
        <v>67</v>
      </c>
      <c r="W4986">
        <v>143</v>
      </c>
    </row>
    <row r="4987" spans="1:23" x14ac:dyDescent="0.25">
      <c r="A4987" t="s">
        <v>618</v>
      </c>
      <c r="C4987" t="s">
        <v>30</v>
      </c>
      <c r="E4987">
        <v>22</v>
      </c>
      <c r="F4987">
        <v>83.556465000000003</v>
      </c>
      <c r="G4987">
        <v>1</v>
      </c>
      <c r="H4987">
        <v>1</v>
      </c>
      <c r="I4987" t="s">
        <v>27</v>
      </c>
      <c r="J4987" t="s">
        <v>28</v>
      </c>
      <c r="K4987" t="s">
        <v>28</v>
      </c>
      <c r="L4987" t="s">
        <v>28</v>
      </c>
      <c r="M4987" t="s">
        <v>28</v>
      </c>
      <c r="N4987">
        <v>1</v>
      </c>
      <c r="O4987">
        <v>1</v>
      </c>
      <c r="P4987">
        <v>2</v>
      </c>
      <c r="Q4987">
        <v>1</v>
      </c>
      <c r="R4987">
        <v>0</v>
      </c>
      <c r="S4987">
        <v>23</v>
      </c>
      <c r="T4987">
        <v>6</v>
      </c>
      <c r="V4987">
        <v>67</v>
      </c>
      <c r="W4987">
        <v>163</v>
      </c>
    </row>
    <row r="4988" spans="1:23" x14ac:dyDescent="0.25">
      <c r="A4988" t="s">
        <v>618</v>
      </c>
      <c r="C4988" t="s">
        <v>30</v>
      </c>
      <c r="E4988">
        <v>13</v>
      </c>
      <c r="F4988">
        <v>83.556465000000003</v>
      </c>
      <c r="G4988">
        <v>2</v>
      </c>
      <c r="H4988">
        <v>2</v>
      </c>
      <c r="I4988" t="s">
        <v>619</v>
      </c>
      <c r="J4988" t="s">
        <v>28</v>
      </c>
      <c r="K4988" t="s">
        <v>28</v>
      </c>
      <c r="L4988" t="s">
        <v>28</v>
      </c>
      <c r="M4988" t="s">
        <v>28</v>
      </c>
      <c r="N4988">
        <v>2</v>
      </c>
      <c r="O4988">
        <v>2</v>
      </c>
      <c r="P4988">
        <v>3</v>
      </c>
      <c r="Q4988">
        <v>3</v>
      </c>
      <c r="R4988">
        <v>0</v>
      </c>
      <c r="S4988">
        <v>23</v>
      </c>
      <c r="T4988">
        <v>12</v>
      </c>
      <c r="V4988">
        <v>67</v>
      </c>
      <c r="W4988">
        <v>159</v>
      </c>
    </row>
    <row r="4989" spans="1:23" x14ac:dyDescent="0.25">
      <c r="A4989" t="s">
        <v>498</v>
      </c>
      <c r="C4989" t="s">
        <v>30</v>
      </c>
      <c r="E4989">
        <v>29</v>
      </c>
      <c r="F4989">
        <v>74.354550000000003</v>
      </c>
      <c r="G4989">
        <v>0</v>
      </c>
      <c r="H4989">
        <v>0</v>
      </c>
      <c r="I4989" t="s">
        <v>34</v>
      </c>
      <c r="J4989" t="s">
        <v>28</v>
      </c>
      <c r="K4989" t="s">
        <v>28</v>
      </c>
      <c r="L4989" t="s">
        <v>28</v>
      </c>
      <c r="M4989" t="s">
        <v>28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33</v>
      </c>
      <c r="T4989">
        <v>0</v>
      </c>
      <c r="V4989">
        <v>73</v>
      </c>
      <c r="W4989">
        <v>157</v>
      </c>
    </row>
    <row r="4990" spans="1:23" x14ac:dyDescent="0.25">
      <c r="A4990" t="s">
        <v>498</v>
      </c>
      <c r="C4990" t="s">
        <v>30</v>
      </c>
      <c r="E4990">
        <v>29</v>
      </c>
      <c r="F4990">
        <v>74.354550000000003</v>
      </c>
      <c r="G4990">
        <v>0</v>
      </c>
      <c r="H4990">
        <v>0</v>
      </c>
      <c r="I4990" t="s">
        <v>34</v>
      </c>
      <c r="J4990" t="s">
        <v>28</v>
      </c>
      <c r="K4990" t="s">
        <v>28</v>
      </c>
      <c r="L4990" t="s">
        <v>28</v>
      </c>
      <c r="M4990" t="s">
        <v>28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33</v>
      </c>
      <c r="T4990">
        <v>0</v>
      </c>
      <c r="V4990">
        <v>73</v>
      </c>
      <c r="W4990">
        <v>153</v>
      </c>
    </row>
    <row r="4991" spans="1:23" x14ac:dyDescent="0.25">
      <c r="A4991" t="s">
        <v>498</v>
      </c>
      <c r="C4991" t="s">
        <v>30</v>
      </c>
      <c r="E4991">
        <v>30</v>
      </c>
      <c r="F4991">
        <v>74.354550000000003</v>
      </c>
      <c r="G4991">
        <v>0</v>
      </c>
      <c r="H4991">
        <v>0</v>
      </c>
      <c r="I4991" t="s">
        <v>34</v>
      </c>
      <c r="J4991" t="s">
        <v>28</v>
      </c>
      <c r="K4991" t="s">
        <v>28</v>
      </c>
      <c r="L4991" t="s">
        <v>28</v>
      </c>
      <c r="M4991" t="s">
        <v>28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33</v>
      </c>
      <c r="T4991">
        <v>0</v>
      </c>
      <c r="V4991">
        <v>73</v>
      </c>
      <c r="W4991">
        <v>145</v>
      </c>
    </row>
    <row r="4992" spans="1:23" x14ac:dyDescent="0.25">
      <c r="A4992" t="s">
        <v>498</v>
      </c>
      <c r="C4992" t="s">
        <v>30</v>
      </c>
      <c r="E4992">
        <v>30</v>
      </c>
      <c r="F4992">
        <v>74.354550000000003</v>
      </c>
      <c r="G4992">
        <v>0</v>
      </c>
      <c r="H4992">
        <v>0</v>
      </c>
      <c r="I4992" t="s">
        <v>34</v>
      </c>
      <c r="J4992" t="s">
        <v>102</v>
      </c>
      <c r="K4992" t="s">
        <v>28</v>
      </c>
      <c r="L4992" t="s">
        <v>28</v>
      </c>
      <c r="M4992" t="s">
        <v>28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33</v>
      </c>
      <c r="T4992">
        <v>0</v>
      </c>
      <c r="V4992">
        <v>73</v>
      </c>
      <c r="W4992">
        <v>148</v>
      </c>
    </row>
    <row r="4993" spans="1:23" x14ac:dyDescent="0.25">
      <c r="A4993" t="s">
        <v>498</v>
      </c>
      <c r="C4993" t="s">
        <v>30</v>
      </c>
      <c r="E4993">
        <v>30</v>
      </c>
      <c r="F4993">
        <v>74.354550000000003</v>
      </c>
      <c r="G4993">
        <v>0</v>
      </c>
      <c r="H4993">
        <v>0</v>
      </c>
      <c r="I4993" t="s">
        <v>34</v>
      </c>
      <c r="J4993" t="s">
        <v>28</v>
      </c>
      <c r="K4993" t="s">
        <v>28</v>
      </c>
      <c r="L4993" t="s">
        <v>28</v>
      </c>
      <c r="M4993" t="s">
        <v>28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33</v>
      </c>
      <c r="T4993">
        <v>0</v>
      </c>
      <c r="V4993">
        <v>72</v>
      </c>
      <c r="W4993">
        <v>151</v>
      </c>
    </row>
    <row r="4994" spans="1:23" x14ac:dyDescent="0.25">
      <c r="A4994" t="s">
        <v>498</v>
      </c>
      <c r="C4994" t="s">
        <v>30</v>
      </c>
      <c r="E4994">
        <v>29</v>
      </c>
      <c r="F4994">
        <v>74.354550000000003</v>
      </c>
      <c r="G4994">
        <v>0</v>
      </c>
      <c r="H4994">
        <v>0</v>
      </c>
      <c r="I4994" t="s">
        <v>34</v>
      </c>
      <c r="J4994" t="s">
        <v>28</v>
      </c>
      <c r="K4994" t="s">
        <v>28</v>
      </c>
      <c r="L4994" t="s">
        <v>28</v>
      </c>
      <c r="M4994" t="s">
        <v>28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33</v>
      </c>
      <c r="T4994">
        <v>0</v>
      </c>
      <c r="V4994">
        <v>73</v>
      </c>
      <c r="W4994">
        <v>153</v>
      </c>
    </row>
    <row r="4995" spans="1:23" x14ac:dyDescent="0.25">
      <c r="A4995" t="s">
        <v>498</v>
      </c>
      <c r="C4995" t="s">
        <v>30</v>
      </c>
      <c r="E4995">
        <v>30</v>
      </c>
      <c r="F4995">
        <v>74.354550000000003</v>
      </c>
      <c r="G4995">
        <v>0</v>
      </c>
      <c r="H4995">
        <v>0</v>
      </c>
      <c r="I4995" t="s">
        <v>34</v>
      </c>
      <c r="J4995" t="s">
        <v>28</v>
      </c>
      <c r="K4995" t="s">
        <v>28</v>
      </c>
      <c r="L4995" t="s">
        <v>28</v>
      </c>
      <c r="M4995" t="s">
        <v>28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33</v>
      </c>
      <c r="T4995">
        <v>0</v>
      </c>
      <c r="V4995">
        <v>73</v>
      </c>
      <c r="W4995">
        <v>149</v>
      </c>
    </row>
    <row r="4996" spans="1:23" x14ac:dyDescent="0.25">
      <c r="A4996" t="s">
        <v>498</v>
      </c>
      <c r="C4996" t="s">
        <v>30</v>
      </c>
      <c r="E4996">
        <v>30</v>
      </c>
      <c r="F4996">
        <v>74.354550000000003</v>
      </c>
      <c r="G4996">
        <v>0</v>
      </c>
      <c r="H4996">
        <v>0</v>
      </c>
      <c r="I4996" t="s">
        <v>34</v>
      </c>
      <c r="J4996" t="s">
        <v>102</v>
      </c>
      <c r="K4996" t="s">
        <v>28</v>
      </c>
      <c r="L4996" t="s">
        <v>28</v>
      </c>
      <c r="M4996" t="s">
        <v>28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33</v>
      </c>
      <c r="T4996">
        <v>0</v>
      </c>
      <c r="V4996">
        <v>73</v>
      </c>
      <c r="W4996">
        <v>152</v>
      </c>
    </row>
    <row r="4997" spans="1:23" x14ac:dyDescent="0.25">
      <c r="A4997" t="s">
        <v>498</v>
      </c>
      <c r="C4997" t="s">
        <v>30</v>
      </c>
      <c r="E4997">
        <v>29</v>
      </c>
      <c r="F4997">
        <v>74.354550000000003</v>
      </c>
      <c r="G4997">
        <v>0</v>
      </c>
      <c r="H4997">
        <v>0</v>
      </c>
      <c r="I4997" t="s">
        <v>34</v>
      </c>
      <c r="J4997" t="s">
        <v>28</v>
      </c>
      <c r="K4997" t="s">
        <v>28</v>
      </c>
      <c r="L4997" t="s">
        <v>28</v>
      </c>
      <c r="M4997" t="s">
        <v>28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33</v>
      </c>
      <c r="T4997">
        <v>0</v>
      </c>
      <c r="V4997">
        <v>73</v>
      </c>
      <c r="W4997">
        <v>145</v>
      </c>
    </row>
    <row r="4998" spans="1:23" x14ac:dyDescent="0.25">
      <c r="A4998" t="s">
        <v>498</v>
      </c>
      <c r="C4998" t="s">
        <v>30</v>
      </c>
      <c r="E4998">
        <v>30</v>
      </c>
      <c r="F4998">
        <v>74.354550000000003</v>
      </c>
      <c r="G4998">
        <v>0</v>
      </c>
      <c r="H4998">
        <v>0</v>
      </c>
      <c r="I4998" t="s">
        <v>34</v>
      </c>
      <c r="J4998" t="s">
        <v>42</v>
      </c>
      <c r="K4998" t="s">
        <v>28</v>
      </c>
      <c r="L4998" t="s">
        <v>28</v>
      </c>
      <c r="M4998" t="s">
        <v>28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33</v>
      </c>
      <c r="T4998">
        <v>0</v>
      </c>
    </row>
    <row r="4999" spans="1:23" x14ac:dyDescent="0.25">
      <c r="A4999" t="s">
        <v>943</v>
      </c>
      <c r="C4999" t="s">
        <v>30</v>
      </c>
      <c r="E4999">
        <v>30</v>
      </c>
      <c r="F4999">
        <v>69.338806000000005</v>
      </c>
      <c r="G4999">
        <v>0</v>
      </c>
      <c r="H4999">
        <v>0</v>
      </c>
      <c r="I4999" t="s">
        <v>34</v>
      </c>
      <c r="J4999" t="s">
        <v>28</v>
      </c>
      <c r="K4999" t="s">
        <v>28</v>
      </c>
      <c r="L4999" t="s">
        <v>28</v>
      </c>
      <c r="M4999" t="s">
        <v>28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34</v>
      </c>
      <c r="T4999">
        <v>0</v>
      </c>
      <c r="V4999">
        <v>70</v>
      </c>
      <c r="W4999">
        <v>178</v>
      </c>
    </row>
    <row r="5000" spans="1:23" x14ac:dyDescent="0.25">
      <c r="A5000" t="s">
        <v>943</v>
      </c>
      <c r="C5000" t="s">
        <v>30</v>
      </c>
      <c r="E5000">
        <v>30</v>
      </c>
      <c r="F5000">
        <v>69.338806000000005</v>
      </c>
      <c r="G5000">
        <v>0</v>
      </c>
      <c r="H5000">
        <v>0</v>
      </c>
      <c r="I5000" t="s">
        <v>34</v>
      </c>
      <c r="J5000" t="s">
        <v>96</v>
      </c>
      <c r="K5000" t="s">
        <v>28</v>
      </c>
      <c r="L5000" t="s">
        <v>28</v>
      </c>
      <c r="M5000" t="s">
        <v>28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34</v>
      </c>
      <c r="T5000">
        <v>0</v>
      </c>
      <c r="V5000">
        <v>70</v>
      </c>
      <c r="W5000">
        <v>184</v>
      </c>
    </row>
    <row r="5001" spans="1:23" x14ac:dyDescent="0.25">
      <c r="A5001" t="s">
        <v>943</v>
      </c>
      <c r="C5001" t="s">
        <v>30</v>
      </c>
      <c r="E5001">
        <v>30</v>
      </c>
      <c r="F5001">
        <v>69.338806000000005</v>
      </c>
      <c r="G5001">
        <v>0</v>
      </c>
      <c r="H5001">
        <v>0</v>
      </c>
      <c r="I5001" t="s">
        <v>34</v>
      </c>
      <c r="J5001" t="s">
        <v>28</v>
      </c>
      <c r="K5001" t="s">
        <v>28</v>
      </c>
      <c r="L5001" t="s">
        <v>28</v>
      </c>
      <c r="M5001" t="s">
        <v>28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34</v>
      </c>
      <c r="T5001">
        <v>0</v>
      </c>
    </row>
    <row r="5002" spans="1:23" x14ac:dyDescent="0.25">
      <c r="A5002" t="s">
        <v>300</v>
      </c>
      <c r="C5002" t="s">
        <v>30</v>
      </c>
      <c r="E5002">
        <v>30</v>
      </c>
      <c r="F5002">
        <v>68.599590000000006</v>
      </c>
      <c r="G5002">
        <v>0</v>
      </c>
      <c r="H5002">
        <v>0</v>
      </c>
      <c r="I5002" t="s">
        <v>34</v>
      </c>
      <c r="J5002" t="s">
        <v>28</v>
      </c>
      <c r="K5002" t="s">
        <v>28</v>
      </c>
      <c r="L5002" t="s">
        <v>28</v>
      </c>
      <c r="M5002" t="s">
        <v>28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33</v>
      </c>
      <c r="T5002">
        <v>0</v>
      </c>
      <c r="V5002">
        <v>64</v>
      </c>
      <c r="W5002">
        <v>134</v>
      </c>
    </row>
    <row r="5003" spans="1:23" x14ac:dyDescent="0.25">
      <c r="A5003" t="s">
        <v>300</v>
      </c>
      <c r="C5003" t="s">
        <v>30</v>
      </c>
      <c r="E5003">
        <v>30</v>
      </c>
      <c r="F5003">
        <v>68.599590000000006</v>
      </c>
      <c r="G5003">
        <v>0</v>
      </c>
      <c r="H5003">
        <v>0</v>
      </c>
      <c r="I5003" t="s">
        <v>34</v>
      </c>
      <c r="J5003" t="s">
        <v>41</v>
      </c>
      <c r="K5003" t="s">
        <v>28</v>
      </c>
      <c r="L5003" t="s">
        <v>28</v>
      </c>
      <c r="M5003" t="s">
        <v>28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33</v>
      </c>
      <c r="T5003">
        <v>0</v>
      </c>
      <c r="V5003">
        <v>64</v>
      </c>
      <c r="W5003">
        <v>137</v>
      </c>
    </row>
    <row r="5004" spans="1:23" x14ac:dyDescent="0.25">
      <c r="A5004" t="s">
        <v>300</v>
      </c>
      <c r="C5004" t="s">
        <v>30</v>
      </c>
      <c r="E5004">
        <v>27</v>
      </c>
      <c r="F5004">
        <v>68.599590000000006</v>
      </c>
      <c r="G5004">
        <v>0</v>
      </c>
      <c r="H5004">
        <v>0</v>
      </c>
      <c r="I5004" t="s">
        <v>34</v>
      </c>
      <c r="J5004" t="s">
        <v>102</v>
      </c>
      <c r="K5004" t="s">
        <v>337</v>
      </c>
      <c r="L5004" t="s">
        <v>28</v>
      </c>
      <c r="M5004" t="s">
        <v>28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33</v>
      </c>
      <c r="T5004">
        <v>0</v>
      </c>
      <c r="V5004">
        <v>64</v>
      </c>
      <c r="W5004">
        <v>134</v>
      </c>
    </row>
    <row r="5005" spans="1:23" x14ac:dyDescent="0.25">
      <c r="A5005" t="s">
        <v>300</v>
      </c>
      <c r="C5005" t="s">
        <v>30</v>
      </c>
      <c r="E5005">
        <v>29</v>
      </c>
      <c r="F5005">
        <v>68.599590000000006</v>
      </c>
      <c r="G5005">
        <v>0</v>
      </c>
      <c r="H5005">
        <v>0</v>
      </c>
      <c r="I5005" t="s">
        <v>34</v>
      </c>
      <c r="J5005" t="s">
        <v>28</v>
      </c>
      <c r="K5005" t="s">
        <v>28</v>
      </c>
      <c r="L5005" t="s">
        <v>28</v>
      </c>
      <c r="M5005" t="s">
        <v>28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33</v>
      </c>
      <c r="T5005">
        <v>0</v>
      </c>
      <c r="V5005">
        <v>64</v>
      </c>
      <c r="W5005">
        <v>135</v>
      </c>
    </row>
    <row r="5006" spans="1:23" x14ac:dyDescent="0.25">
      <c r="A5006" t="s">
        <v>300</v>
      </c>
      <c r="C5006" t="s">
        <v>30</v>
      </c>
      <c r="E5006">
        <v>29</v>
      </c>
      <c r="F5006">
        <v>68.599590000000006</v>
      </c>
      <c r="G5006">
        <v>0</v>
      </c>
      <c r="H5006">
        <v>0</v>
      </c>
      <c r="I5006" t="s">
        <v>34</v>
      </c>
      <c r="J5006" t="s">
        <v>28</v>
      </c>
      <c r="K5006" t="s">
        <v>28</v>
      </c>
      <c r="L5006" t="s">
        <v>28</v>
      </c>
      <c r="M5006" t="s">
        <v>28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33</v>
      </c>
      <c r="T5006">
        <v>0</v>
      </c>
      <c r="V5006">
        <v>63</v>
      </c>
      <c r="W5006">
        <v>136</v>
      </c>
    </row>
    <row r="5007" spans="1:23" x14ac:dyDescent="0.25">
      <c r="A5007" t="s">
        <v>300</v>
      </c>
      <c r="C5007" t="s">
        <v>30</v>
      </c>
      <c r="E5007">
        <v>29</v>
      </c>
      <c r="F5007">
        <v>68.599590000000006</v>
      </c>
      <c r="G5007">
        <v>0</v>
      </c>
      <c r="H5007">
        <v>0</v>
      </c>
      <c r="I5007" t="s">
        <v>34</v>
      </c>
      <c r="J5007" t="s">
        <v>28</v>
      </c>
      <c r="K5007" t="s">
        <v>28</v>
      </c>
      <c r="L5007" t="s">
        <v>28</v>
      </c>
      <c r="M5007" t="s">
        <v>28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33</v>
      </c>
      <c r="T5007">
        <v>0</v>
      </c>
      <c r="V5007">
        <v>64</v>
      </c>
      <c r="W5007">
        <v>138</v>
      </c>
    </row>
    <row r="5008" spans="1:23" x14ac:dyDescent="0.25">
      <c r="A5008" t="s">
        <v>300</v>
      </c>
      <c r="C5008" t="s">
        <v>30</v>
      </c>
      <c r="E5008">
        <v>28</v>
      </c>
      <c r="F5008">
        <v>68.599590000000006</v>
      </c>
      <c r="G5008">
        <v>0</v>
      </c>
      <c r="H5008">
        <v>0</v>
      </c>
      <c r="I5008" t="s">
        <v>34</v>
      </c>
      <c r="J5008" t="s">
        <v>35</v>
      </c>
      <c r="K5008" t="s">
        <v>28</v>
      </c>
      <c r="L5008" t="s">
        <v>28</v>
      </c>
      <c r="M5008" t="s">
        <v>28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33</v>
      </c>
      <c r="T5008">
        <v>0</v>
      </c>
      <c r="V5008">
        <v>64</v>
      </c>
      <c r="W5008">
        <v>141</v>
      </c>
    </row>
    <row r="5009" spans="1:23" x14ac:dyDescent="0.25">
      <c r="A5009" t="s">
        <v>300</v>
      </c>
      <c r="C5009" t="s">
        <v>30</v>
      </c>
      <c r="E5009">
        <v>30</v>
      </c>
      <c r="F5009">
        <v>68.599590000000006</v>
      </c>
      <c r="G5009">
        <v>0</v>
      </c>
      <c r="H5009">
        <v>0</v>
      </c>
      <c r="I5009" t="s">
        <v>34</v>
      </c>
      <c r="J5009" t="s">
        <v>28</v>
      </c>
      <c r="K5009" t="s">
        <v>28</v>
      </c>
      <c r="L5009" t="s">
        <v>28</v>
      </c>
      <c r="M5009" t="s">
        <v>28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33</v>
      </c>
      <c r="T5009">
        <v>0</v>
      </c>
      <c r="V5009">
        <v>64</v>
      </c>
      <c r="W5009">
        <v>139</v>
      </c>
    </row>
    <row r="5010" spans="1:23" x14ac:dyDescent="0.25">
      <c r="A5010" t="s">
        <v>916</v>
      </c>
      <c r="C5010" t="s">
        <v>26</v>
      </c>
      <c r="E5010">
        <v>30</v>
      </c>
      <c r="F5010">
        <v>73.768653999999998</v>
      </c>
      <c r="G5010">
        <v>0</v>
      </c>
      <c r="H5010">
        <v>0</v>
      </c>
      <c r="I5010" t="s">
        <v>34</v>
      </c>
      <c r="J5010" t="s">
        <v>28</v>
      </c>
      <c r="K5010" t="s">
        <v>28</v>
      </c>
      <c r="L5010" t="s">
        <v>28</v>
      </c>
      <c r="M5010" t="s">
        <v>28</v>
      </c>
      <c r="N5010">
        <v>0</v>
      </c>
      <c r="O5010">
        <v>0</v>
      </c>
      <c r="P5010">
        <v>0</v>
      </c>
      <c r="Q5010">
        <v>0</v>
      </c>
      <c r="R5010">
        <v>0</v>
      </c>
      <c r="T5010">
        <v>0</v>
      </c>
      <c r="V5010">
        <v>64</v>
      </c>
      <c r="W5010">
        <v>148</v>
      </c>
    </row>
    <row r="5011" spans="1:23" x14ac:dyDescent="0.25">
      <c r="A5011" t="s">
        <v>916</v>
      </c>
      <c r="C5011" t="s">
        <v>26</v>
      </c>
      <c r="E5011">
        <v>30</v>
      </c>
      <c r="F5011">
        <v>73.768653999999998</v>
      </c>
      <c r="G5011">
        <v>0</v>
      </c>
      <c r="H5011">
        <v>0</v>
      </c>
      <c r="I5011" t="s">
        <v>34</v>
      </c>
      <c r="J5011" t="s">
        <v>28</v>
      </c>
      <c r="K5011" t="s">
        <v>28</v>
      </c>
      <c r="L5011" t="s">
        <v>28</v>
      </c>
      <c r="M5011" t="s">
        <v>28</v>
      </c>
      <c r="N5011">
        <v>0</v>
      </c>
      <c r="O5011">
        <v>0</v>
      </c>
      <c r="P5011">
        <v>0</v>
      </c>
      <c r="Q5011">
        <v>0</v>
      </c>
      <c r="R5011">
        <v>0</v>
      </c>
      <c r="T5011">
        <v>0</v>
      </c>
    </row>
    <row r="5012" spans="1:23" x14ac:dyDescent="0.25">
      <c r="A5012" t="s">
        <v>270</v>
      </c>
      <c r="C5012" t="s">
        <v>26</v>
      </c>
      <c r="E5012">
        <v>29</v>
      </c>
      <c r="F5012">
        <v>53.316906000000003</v>
      </c>
      <c r="G5012">
        <v>0</v>
      </c>
      <c r="H5012">
        <v>0</v>
      </c>
      <c r="I5012" t="s">
        <v>34</v>
      </c>
      <c r="J5012" t="s">
        <v>28</v>
      </c>
      <c r="K5012" t="s">
        <v>28</v>
      </c>
      <c r="L5012" t="s">
        <v>28</v>
      </c>
      <c r="M5012" t="s">
        <v>28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33</v>
      </c>
      <c r="T5012">
        <v>0</v>
      </c>
      <c r="W5012">
        <v>156</v>
      </c>
    </row>
    <row r="5013" spans="1:23" x14ac:dyDescent="0.25">
      <c r="A5013" t="s">
        <v>270</v>
      </c>
      <c r="C5013" t="s">
        <v>26</v>
      </c>
      <c r="E5013">
        <v>30</v>
      </c>
      <c r="F5013">
        <v>53.316906000000003</v>
      </c>
      <c r="G5013">
        <v>0</v>
      </c>
      <c r="H5013">
        <v>0</v>
      </c>
      <c r="I5013" t="s">
        <v>34</v>
      </c>
      <c r="J5013" t="s">
        <v>28</v>
      </c>
      <c r="K5013" t="s">
        <v>28</v>
      </c>
      <c r="L5013" t="s">
        <v>28</v>
      </c>
      <c r="M5013" t="s">
        <v>28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33</v>
      </c>
      <c r="T5013">
        <v>0</v>
      </c>
      <c r="V5013">
        <v>69</v>
      </c>
      <c r="W5013">
        <v>158</v>
      </c>
    </row>
    <row r="5014" spans="1:23" x14ac:dyDescent="0.25">
      <c r="A5014" t="s">
        <v>270</v>
      </c>
      <c r="C5014" t="s">
        <v>26</v>
      </c>
      <c r="E5014">
        <v>29</v>
      </c>
      <c r="F5014">
        <v>53.316906000000003</v>
      </c>
      <c r="G5014">
        <v>0</v>
      </c>
      <c r="H5014">
        <v>0</v>
      </c>
      <c r="I5014" t="s">
        <v>34</v>
      </c>
      <c r="J5014" t="s">
        <v>28</v>
      </c>
      <c r="K5014" t="s">
        <v>28</v>
      </c>
      <c r="L5014" t="s">
        <v>28</v>
      </c>
      <c r="M5014" t="s">
        <v>28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33</v>
      </c>
      <c r="T5014">
        <v>0</v>
      </c>
      <c r="V5014">
        <v>68</v>
      </c>
      <c r="W5014">
        <v>164</v>
      </c>
    </row>
    <row r="5015" spans="1:23" x14ac:dyDescent="0.25">
      <c r="A5015" t="s">
        <v>270</v>
      </c>
      <c r="C5015" t="s">
        <v>26</v>
      </c>
      <c r="E5015">
        <v>29</v>
      </c>
      <c r="F5015">
        <v>53.316906000000003</v>
      </c>
      <c r="G5015">
        <v>0</v>
      </c>
      <c r="H5015">
        <v>0</v>
      </c>
      <c r="I5015" t="s">
        <v>34</v>
      </c>
      <c r="J5015" t="s">
        <v>28</v>
      </c>
      <c r="K5015" t="s">
        <v>28</v>
      </c>
      <c r="L5015" t="s">
        <v>28</v>
      </c>
      <c r="M5015" t="s">
        <v>28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33</v>
      </c>
      <c r="T5015">
        <v>0</v>
      </c>
    </row>
    <row r="5016" spans="1:23" x14ac:dyDescent="0.25">
      <c r="A5016" t="s">
        <v>383</v>
      </c>
      <c r="C5016" t="s">
        <v>30</v>
      </c>
      <c r="E5016">
        <v>30</v>
      </c>
      <c r="F5016">
        <v>57.566049999999997</v>
      </c>
      <c r="G5016">
        <v>0.5</v>
      </c>
      <c r="H5016">
        <v>0</v>
      </c>
      <c r="I5016" t="s">
        <v>44</v>
      </c>
      <c r="J5016" t="s">
        <v>41</v>
      </c>
      <c r="K5016" t="s">
        <v>28</v>
      </c>
      <c r="L5016" t="s">
        <v>28</v>
      </c>
      <c r="M5016" t="s">
        <v>28</v>
      </c>
      <c r="N5016">
        <v>0</v>
      </c>
      <c r="O5016">
        <v>0.5</v>
      </c>
      <c r="P5016">
        <v>0.5</v>
      </c>
      <c r="Q5016">
        <v>0.5</v>
      </c>
      <c r="R5016">
        <v>0</v>
      </c>
      <c r="S5016">
        <v>44</v>
      </c>
      <c r="T5016">
        <v>1.5</v>
      </c>
      <c r="W5016">
        <v>151</v>
      </c>
    </row>
    <row r="5017" spans="1:23" x14ac:dyDescent="0.25">
      <c r="A5017" t="s">
        <v>383</v>
      </c>
      <c r="C5017" t="s">
        <v>30</v>
      </c>
      <c r="E5017">
        <v>30</v>
      </c>
      <c r="F5017">
        <v>57.566049999999997</v>
      </c>
      <c r="G5017">
        <v>0.5</v>
      </c>
      <c r="H5017">
        <v>0</v>
      </c>
      <c r="I5017" t="s">
        <v>27</v>
      </c>
      <c r="J5017" t="s">
        <v>28</v>
      </c>
      <c r="K5017" t="s">
        <v>28</v>
      </c>
      <c r="L5017" t="s">
        <v>28</v>
      </c>
      <c r="M5017" t="s">
        <v>28</v>
      </c>
      <c r="N5017">
        <v>0.5</v>
      </c>
      <c r="O5017">
        <v>0.5</v>
      </c>
      <c r="P5017">
        <v>0.5</v>
      </c>
      <c r="Q5017">
        <v>0</v>
      </c>
      <c r="R5017">
        <v>0</v>
      </c>
      <c r="S5017">
        <v>44</v>
      </c>
      <c r="T5017">
        <v>1.5</v>
      </c>
      <c r="W5017">
        <v>156</v>
      </c>
    </row>
    <row r="5018" spans="1:23" x14ac:dyDescent="0.25">
      <c r="A5018" t="s">
        <v>383</v>
      </c>
      <c r="C5018" t="s">
        <v>30</v>
      </c>
      <c r="E5018">
        <v>30</v>
      </c>
      <c r="F5018">
        <v>57.566049999999997</v>
      </c>
      <c r="G5018">
        <v>0.5</v>
      </c>
      <c r="H5018">
        <v>0.5</v>
      </c>
      <c r="I5018" t="s">
        <v>27</v>
      </c>
      <c r="J5018" t="s">
        <v>35</v>
      </c>
      <c r="K5018" t="s">
        <v>28</v>
      </c>
      <c r="L5018" t="s">
        <v>28</v>
      </c>
      <c r="M5018" t="s">
        <v>28</v>
      </c>
      <c r="N5018">
        <v>1</v>
      </c>
      <c r="O5018">
        <v>1</v>
      </c>
      <c r="P5018">
        <v>1</v>
      </c>
      <c r="Q5018">
        <v>0.5</v>
      </c>
      <c r="R5018">
        <v>0</v>
      </c>
      <c r="S5018">
        <v>44</v>
      </c>
      <c r="T5018">
        <v>4</v>
      </c>
      <c r="V5018">
        <v>67</v>
      </c>
      <c r="W5018">
        <v>155</v>
      </c>
    </row>
    <row r="5019" spans="1:23" x14ac:dyDescent="0.25">
      <c r="A5019" t="s">
        <v>383</v>
      </c>
      <c r="C5019" t="s">
        <v>30</v>
      </c>
      <c r="E5019">
        <v>30</v>
      </c>
      <c r="F5019">
        <v>57.566049999999997</v>
      </c>
      <c r="G5019">
        <v>0.5</v>
      </c>
      <c r="H5019">
        <v>0.5</v>
      </c>
      <c r="I5019" t="s">
        <v>27</v>
      </c>
      <c r="J5019" t="s">
        <v>28</v>
      </c>
      <c r="K5019" t="s">
        <v>28</v>
      </c>
      <c r="L5019" t="s">
        <v>28</v>
      </c>
      <c r="M5019" t="s">
        <v>28</v>
      </c>
      <c r="N5019">
        <v>1</v>
      </c>
      <c r="O5019">
        <v>0.5</v>
      </c>
      <c r="P5019">
        <v>0.5</v>
      </c>
      <c r="Q5019">
        <v>0.5</v>
      </c>
      <c r="R5019">
        <v>0</v>
      </c>
      <c r="S5019">
        <v>44</v>
      </c>
      <c r="T5019">
        <v>3</v>
      </c>
      <c r="V5019">
        <v>67</v>
      </c>
      <c r="W5019">
        <v>152</v>
      </c>
    </row>
    <row r="5020" spans="1:23" x14ac:dyDescent="0.25">
      <c r="A5020" t="s">
        <v>383</v>
      </c>
      <c r="C5020" t="s">
        <v>30</v>
      </c>
      <c r="E5020">
        <v>30</v>
      </c>
      <c r="F5020">
        <v>57.566049999999997</v>
      </c>
      <c r="G5020">
        <v>0.5</v>
      </c>
      <c r="H5020">
        <v>0.5</v>
      </c>
      <c r="I5020" t="s">
        <v>27</v>
      </c>
      <c r="J5020" t="s">
        <v>35</v>
      </c>
      <c r="K5020" t="s">
        <v>28</v>
      </c>
      <c r="L5020" t="s">
        <v>28</v>
      </c>
      <c r="M5020" t="s">
        <v>28</v>
      </c>
      <c r="N5020">
        <v>1</v>
      </c>
      <c r="O5020">
        <v>1</v>
      </c>
      <c r="P5020">
        <v>1</v>
      </c>
      <c r="Q5020">
        <v>0.5</v>
      </c>
      <c r="R5020">
        <v>0</v>
      </c>
      <c r="S5020">
        <v>44</v>
      </c>
      <c r="T5020">
        <v>4</v>
      </c>
      <c r="V5020">
        <v>67</v>
      </c>
      <c r="W5020">
        <v>148</v>
      </c>
    </row>
    <row r="5021" spans="1:23" x14ac:dyDescent="0.25">
      <c r="A5021" t="s">
        <v>383</v>
      </c>
      <c r="C5021" t="s">
        <v>30</v>
      </c>
      <c r="E5021">
        <v>26</v>
      </c>
      <c r="F5021">
        <v>57.566049999999997</v>
      </c>
      <c r="G5021">
        <v>0.5</v>
      </c>
      <c r="H5021">
        <v>0.5</v>
      </c>
      <c r="I5021" t="s">
        <v>147</v>
      </c>
      <c r="J5021" t="s">
        <v>28</v>
      </c>
      <c r="K5021" t="s">
        <v>28</v>
      </c>
      <c r="L5021" t="s">
        <v>28</v>
      </c>
      <c r="M5021" t="s">
        <v>28</v>
      </c>
      <c r="N5021">
        <v>0.5</v>
      </c>
      <c r="O5021">
        <v>0.5</v>
      </c>
      <c r="P5021">
        <v>1</v>
      </c>
      <c r="Q5021">
        <v>0.5</v>
      </c>
      <c r="R5021">
        <v>0</v>
      </c>
      <c r="S5021">
        <v>44</v>
      </c>
      <c r="T5021">
        <v>3</v>
      </c>
      <c r="V5021">
        <v>67</v>
      </c>
      <c r="W5021">
        <v>147</v>
      </c>
    </row>
    <row r="5022" spans="1:23" x14ac:dyDescent="0.25">
      <c r="A5022" t="s">
        <v>383</v>
      </c>
      <c r="C5022" t="s">
        <v>30</v>
      </c>
      <c r="E5022">
        <v>25</v>
      </c>
      <c r="F5022">
        <v>57.566049999999997</v>
      </c>
      <c r="G5022">
        <v>0.5</v>
      </c>
      <c r="H5022">
        <v>1</v>
      </c>
      <c r="I5022" t="s">
        <v>27</v>
      </c>
      <c r="J5022" t="s">
        <v>28</v>
      </c>
      <c r="K5022" t="s">
        <v>28</v>
      </c>
      <c r="L5022" t="s">
        <v>28</v>
      </c>
      <c r="M5022" t="s">
        <v>28</v>
      </c>
      <c r="N5022">
        <v>0.5</v>
      </c>
      <c r="O5022">
        <v>0.5</v>
      </c>
      <c r="P5022">
        <v>1</v>
      </c>
      <c r="Q5022">
        <v>1</v>
      </c>
      <c r="R5022">
        <v>0</v>
      </c>
      <c r="S5022">
        <v>44</v>
      </c>
      <c r="T5022">
        <v>4</v>
      </c>
      <c r="V5022">
        <v>67</v>
      </c>
      <c r="W5022">
        <v>148</v>
      </c>
    </row>
    <row r="5023" spans="1:23" x14ac:dyDescent="0.25">
      <c r="A5023" t="s">
        <v>1002</v>
      </c>
      <c r="C5023" t="s">
        <v>26</v>
      </c>
      <c r="E5023">
        <v>19</v>
      </c>
      <c r="F5023">
        <v>77.932919999999996</v>
      </c>
      <c r="G5023">
        <v>1</v>
      </c>
      <c r="H5023">
        <v>1</v>
      </c>
      <c r="I5023" t="s">
        <v>27</v>
      </c>
      <c r="J5023" t="s">
        <v>28</v>
      </c>
      <c r="K5023" t="s">
        <v>28</v>
      </c>
      <c r="L5023" t="s">
        <v>28</v>
      </c>
      <c r="M5023" t="s">
        <v>28</v>
      </c>
      <c r="N5023">
        <v>1</v>
      </c>
      <c r="O5023">
        <v>1</v>
      </c>
      <c r="P5023">
        <v>2</v>
      </c>
      <c r="Q5023">
        <v>2</v>
      </c>
      <c r="R5023">
        <v>1</v>
      </c>
      <c r="S5023">
        <v>34</v>
      </c>
      <c r="T5023">
        <v>8</v>
      </c>
      <c r="V5023">
        <v>62</v>
      </c>
      <c r="W5023">
        <v>92</v>
      </c>
    </row>
    <row r="5024" spans="1:23" x14ac:dyDescent="0.25">
      <c r="A5024" t="s">
        <v>1002</v>
      </c>
      <c r="C5024" t="s">
        <v>26</v>
      </c>
      <c r="E5024">
        <v>9</v>
      </c>
      <c r="F5024">
        <v>77.932919999999996</v>
      </c>
      <c r="G5024">
        <v>3</v>
      </c>
      <c r="H5024">
        <v>2</v>
      </c>
      <c r="I5024" t="s">
        <v>27</v>
      </c>
      <c r="J5024" t="s">
        <v>28</v>
      </c>
      <c r="K5024" t="s">
        <v>28</v>
      </c>
      <c r="L5024" t="s">
        <v>28</v>
      </c>
      <c r="M5024" t="s">
        <v>28</v>
      </c>
      <c r="N5024">
        <v>2</v>
      </c>
      <c r="O5024">
        <v>3</v>
      </c>
      <c r="P5024">
        <v>3</v>
      </c>
      <c r="Q5024">
        <v>3</v>
      </c>
      <c r="R5024">
        <v>2</v>
      </c>
      <c r="S5024">
        <v>34</v>
      </c>
      <c r="T5024">
        <v>15</v>
      </c>
      <c r="V5024">
        <v>62</v>
      </c>
      <c r="W5024">
        <v>88</v>
      </c>
    </row>
    <row r="5025" spans="1:23" x14ac:dyDescent="0.25">
      <c r="A5025" t="s">
        <v>76</v>
      </c>
      <c r="C5025" t="s">
        <v>26</v>
      </c>
      <c r="E5025">
        <v>30</v>
      </c>
      <c r="F5025">
        <v>67.482544000000004</v>
      </c>
      <c r="G5025">
        <v>0</v>
      </c>
      <c r="H5025">
        <v>0</v>
      </c>
      <c r="I5025" t="s">
        <v>34</v>
      </c>
      <c r="J5025" t="s">
        <v>28</v>
      </c>
      <c r="K5025" t="s">
        <v>28</v>
      </c>
      <c r="L5025" t="s">
        <v>28</v>
      </c>
      <c r="M5025" t="s">
        <v>28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33</v>
      </c>
      <c r="T5025">
        <v>0</v>
      </c>
      <c r="V5025">
        <v>65</v>
      </c>
      <c r="W5025">
        <v>210</v>
      </c>
    </row>
    <row r="5026" spans="1:23" x14ac:dyDescent="0.25">
      <c r="A5026" t="s">
        <v>76</v>
      </c>
      <c r="C5026" t="s">
        <v>26</v>
      </c>
      <c r="E5026">
        <v>30</v>
      </c>
      <c r="F5026">
        <v>67.482544000000004</v>
      </c>
      <c r="G5026">
        <v>0</v>
      </c>
      <c r="H5026">
        <v>0</v>
      </c>
      <c r="I5026" t="s">
        <v>34</v>
      </c>
      <c r="J5026" t="s">
        <v>41</v>
      </c>
      <c r="K5026" t="s">
        <v>28</v>
      </c>
      <c r="L5026" t="s">
        <v>28</v>
      </c>
      <c r="M5026" t="s">
        <v>28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33</v>
      </c>
      <c r="T5026">
        <v>0</v>
      </c>
      <c r="V5026">
        <v>65</v>
      </c>
      <c r="W5026">
        <v>207</v>
      </c>
    </row>
    <row r="5027" spans="1:23" x14ac:dyDescent="0.25">
      <c r="A5027" t="s">
        <v>76</v>
      </c>
      <c r="C5027" t="s">
        <v>26</v>
      </c>
      <c r="E5027">
        <v>28</v>
      </c>
      <c r="F5027">
        <v>67.482544000000004</v>
      </c>
      <c r="G5027">
        <v>0</v>
      </c>
      <c r="H5027">
        <v>0</v>
      </c>
      <c r="I5027" t="s">
        <v>34</v>
      </c>
      <c r="J5027" t="s">
        <v>41</v>
      </c>
      <c r="K5027" t="s">
        <v>28</v>
      </c>
      <c r="L5027" t="s">
        <v>28</v>
      </c>
      <c r="M5027" t="s">
        <v>28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33</v>
      </c>
      <c r="T5027">
        <v>0</v>
      </c>
      <c r="V5027">
        <v>64</v>
      </c>
      <c r="W5027">
        <v>215</v>
      </c>
    </row>
    <row r="5028" spans="1:23" x14ac:dyDescent="0.25">
      <c r="A5028" t="s">
        <v>76</v>
      </c>
      <c r="C5028" t="s">
        <v>26</v>
      </c>
      <c r="E5028">
        <v>27</v>
      </c>
      <c r="F5028">
        <v>67.482544000000004</v>
      </c>
      <c r="G5028">
        <v>0</v>
      </c>
      <c r="H5028">
        <v>0</v>
      </c>
      <c r="I5028" t="s">
        <v>34</v>
      </c>
      <c r="J5028" t="s">
        <v>41</v>
      </c>
      <c r="K5028" t="s">
        <v>28</v>
      </c>
      <c r="L5028" t="s">
        <v>28</v>
      </c>
      <c r="M5028" t="s">
        <v>28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33</v>
      </c>
      <c r="T5028">
        <v>0</v>
      </c>
      <c r="V5028">
        <v>65</v>
      </c>
      <c r="W5028">
        <v>198</v>
      </c>
    </row>
    <row r="5029" spans="1:23" x14ac:dyDescent="0.25">
      <c r="A5029" t="s">
        <v>76</v>
      </c>
      <c r="C5029" t="s">
        <v>26</v>
      </c>
      <c r="E5029">
        <v>29</v>
      </c>
      <c r="F5029">
        <v>67.482544000000004</v>
      </c>
      <c r="G5029">
        <v>0</v>
      </c>
      <c r="H5029">
        <v>0</v>
      </c>
      <c r="I5029" t="s">
        <v>34</v>
      </c>
      <c r="J5029" t="s">
        <v>28</v>
      </c>
      <c r="K5029" t="s">
        <v>28</v>
      </c>
      <c r="L5029" t="s">
        <v>28</v>
      </c>
      <c r="M5029" t="s">
        <v>28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33</v>
      </c>
      <c r="T5029">
        <v>0</v>
      </c>
      <c r="V5029">
        <v>65</v>
      </c>
      <c r="W5029">
        <v>199</v>
      </c>
    </row>
    <row r="5030" spans="1:23" x14ac:dyDescent="0.25">
      <c r="A5030" t="s">
        <v>76</v>
      </c>
      <c r="C5030" t="s">
        <v>26</v>
      </c>
      <c r="E5030">
        <v>29</v>
      </c>
      <c r="F5030">
        <v>67.482544000000004</v>
      </c>
      <c r="G5030">
        <v>0</v>
      </c>
      <c r="H5030">
        <v>0</v>
      </c>
      <c r="I5030" t="s">
        <v>34</v>
      </c>
      <c r="J5030" t="s">
        <v>35</v>
      </c>
      <c r="K5030" t="s">
        <v>28</v>
      </c>
      <c r="L5030" t="s">
        <v>28</v>
      </c>
      <c r="M5030" t="s">
        <v>28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33</v>
      </c>
      <c r="T5030">
        <v>0</v>
      </c>
      <c r="V5030">
        <v>65</v>
      </c>
      <c r="W5030">
        <v>203</v>
      </c>
    </row>
    <row r="5031" spans="1:23" x14ac:dyDescent="0.25">
      <c r="A5031" t="s">
        <v>76</v>
      </c>
      <c r="C5031" t="s">
        <v>26</v>
      </c>
      <c r="E5031">
        <v>28</v>
      </c>
      <c r="F5031">
        <v>67.482544000000004</v>
      </c>
      <c r="G5031">
        <v>0</v>
      </c>
      <c r="H5031">
        <v>0</v>
      </c>
      <c r="I5031" t="s">
        <v>34</v>
      </c>
      <c r="J5031" t="s">
        <v>41</v>
      </c>
      <c r="K5031" t="s">
        <v>28</v>
      </c>
      <c r="L5031" t="s">
        <v>28</v>
      </c>
      <c r="M5031" t="s">
        <v>28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33</v>
      </c>
      <c r="T5031">
        <v>0</v>
      </c>
      <c r="V5031">
        <v>64</v>
      </c>
      <c r="W5031">
        <v>207</v>
      </c>
    </row>
    <row r="5032" spans="1:23" x14ac:dyDescent="0.25">
      <c r="A5032" t="s">
        <v>76</v>
      </c>
      <c r="C5032" t="s">
        <v>26</v>
      </c>
      <c r="E5032">
        <v>28</v>
      </c>
      <c r="F5032">
        <v>67.482544000000004</v>
      </c>
      <c r="G5032">
        <v>0</v>
      </c>
      <c r="H5032">
        <v>0</v>
      </c>
      <c r="I5032" t="s">
        <v>34</v>
      </c>
      <c r="J5032" t="s">
        <v>35</v>
      </c>
      <c r="K5032" t="s">
        <v>42</v>
      </c>
      <c r="L5032" t="s">
        <v>28</v>
      </c>
      <c r="M5032" t="s">
        <v>28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33</v>
      </c>
      <c r="T5032">
        <v>0</v>
      </c>
      <c r="V5032">
        <v>64</v>
      </c>
      <c r="W5032">
        <v>210</v>
      </c>
    </row>
    <row r="5033" spans="1:23" x14ac:dyDescent="0.25">
      <c r="A5033" t="s">
        <v>76</v>
      </c>
      <c r="C5033" t="s">
        <v>26</v>
      </c>
      <c r="E5033">
        <v>30</v>
      </c>
      <c r="F5033">
        <v>67.482544000000004</v>
      </c>
      <c r="G5033">
        <v>0</v>
      </c>
      <c r="H5033">
        <v>0</v>
      </c>
      <c r="I5033" t="s">
        <v>34</v>
      </c>
      <c r="J5033" t="s">
        <v>35</v>
      </c>
      <c r="K5033" t="s">
        <v>28</v>
      </c>
      <c r="L5033" t="s">
        <v>28</v>
      </c>
      <c r="M5033" t="s">
        <v>28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33</v>
      </c>
      <c r="T5033">
        <v>0</v>
      </c>
    </row>
    <row r="5034" spans="1:23" x14ac:dyDescent="0.25">
      <c r="A5034" t="s">
        <v>1174</v>
      </c>
      <c r="C5034" t="s">
        <v>30</v>
      </c>
      <c r="E5034">
        <v>29</v>
      </c>
      <c r="F5034">
        <v>65.242980000000003</v>
      </c>
      <c r="G5034">
        <v>0</v>
      </c>
      <c r="H5034">
        <v>0</v>
      </c>
      <c r="I5034" t="s">
        <v>34</v>
      </c>
      <c r="J5034" t="s">
        <v>28</v>
      </c>
      <c r="K5034" t="s">
        <v>28</v>
      </c>
      <c r="L5034" t="s">
        <v>28</v>
      </c>
      <c r="M5034" t="s">
        <v>28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34</v>
      </c>
      <c r="T5034">
        <v>0</v>
      </c>
      <c r="V5034">
        <v>70</v>
      </c>
      <c r="W5034">
        <v>157</v>
      </c>
    </row>
    <row r="5035" spans="1:23" x14ac:dyDescent="0.25">
      <c r="A5035" t="s">
        <v>135</v>
      </c>
      <c r="C5035" t="s">
        <v>26</v>
      </c>
      <c r="E5035">
        <v>30</v>
      </c>
      <c r="F5035">
        <v>56.832306000000003</v>
      </c>
      <c r="G5035">
        <v>0.5</v>
      </c>
      <c r="H5035">
        <v>0</v>
      </c>
      <c r="I5035" t="s">
        <v>101</v>
      </c>
      <c r="J5035" t="s">
        <v>41</v>
      </c>
      <c r="K5035" t="s">
        <v>28</v>
      </c>
      <c r="L5035" t="s">
        <v>28</v>
      </c>
      <c r="M5035" t="s">
        <v>28</v>
      </c>
      <c r="N5035">
        <v>0</v>
      </c>
      <c r="O5035">
        <v>0</v>
      </c>
      <c r="P5035">
        <v>0.5</v>
      </c>
      <c r="Q5035">
        <v>0</v>
      </c>
      <c r="R5035">
        <v>0</v>
      </c>
      <c r="S5035">
        <v>24</v>
      </c>
      <c r="T5035">
        <v>0.5</v>
      </c>
      <c r="W5035">
        <v>151</v>
      </c>
    </row>
    <row r="5036" spans="1:23" x14ac:dyDescent="0.25">
      <c r="A5036" t="s">
        <v>135</v>
      </c>
      <c r="C5036" t="s">
        <v>26</v>
      </c>
      <c r="E5036">
        <v>30</v>
      </c>
      <c r="F5036">
        <v>56.832306000000003</v>
      </c>
      <c r="G5036">
        <v>0.5</v>
      </c>
      <c r="H5036">
        <v>0</v>
      </c>
      <c r="I5036" t="s">
        <v>101</v>
      </c>
      <c r="J5036" t="s">
        <v>392</v>
      </c>
      <c r="K5036" t="s">
        <v>28</v>
      </c>
      <c r="L5036" t="s">
        <v>28</v>
      </c>
      <c r="M5036" t="s">
        <v>28</v>
      </c>
      <c r="N5036">
        <v>0</v>
      </c>
      <c r="O5036">
        <v>0.5</v>
      </c>
      <c r="P5036">
        <v>0.5</v>
      </c>
      <c r="Q5036">
        <v>0</v>
      </c>
      <c r="R5036">
        <v>0</v>
      </c>
      <c r="S5036">
        <v>24</v>
      </c>
      <c r="T5036">
        <v>1</v>
      </c>
      <c r="W5036">
        <v>155</v>
      </c>
    </row>
    <row r="5037" spans="1:23" x14ac:dyDescent="0.25">
      <c r="A5037" t="s">
        <v>135</v>
      </c>
      <c r="C5037" t="s">
        <v>26</v>
      </c>
      <c r="E5037">
        <v>30</v>
      </c>
      <c r="F5037">
        <v>56.832306000000003</v>
      </c>
      <c r="G5037">
        <v>0</v>
      </c>
      <c r="H5037">
        <v>0</v>
      </c>
      <c r="I5037" t="s">
        <v>34</v>
      </c>
      <c r="J5037" t="s">
        <v>41</v>
      </c>
      <c r="K5037" t="s">
        <v>85</v>
      </c>
      <c r="L5037" t="s">
        <v>102</v>
      </c>
      <c r="M5037" t="s">
        <v>28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24</v>
      </c>
      <c r="T5037">
        <v>0</v>
      </c>
      <c r="V5037">
        <v>67</v>
      </c>
      <c r="W5037">
        <v>137</v>
      </c>
    </row>
    <row r="5038" spans="1:23" x14ac:dyDescent="0.25">
      <c r="A5038" t="s">
        <v>474</v>
      </c>
      <c r="C5038" t="s">
        <v>26</v>
      </c>
      <c r="E5038">
        <v>19</v>
      </c>
      <c r="F5038">
        <v>93.568790000000007</v>
      </c>
      <c r="G5038">
        <v>0.5</v>
      </c>
      <c r="H5038">
        <v>0.5</v>
      </c>
      <c r="I5038" t="s">
        <v>27</v>
      </c>
      <c r="J5038" t="s">
        <v>132</v>
      </c>
      <c r="K5038" t="s">
        <v>28</v>
      </c>
      <c r="L5038" t="s">
        <v>28</v>
      </c>
      <c r="M5038" t="s">
        <v>28</v>
      </c>
      <c r="N5038">
        <v>0.5</v>
      </c>
      <c r="O5038">
        <v>1</v>
      </c>
      <c r="P5038">
        <v>1</v>
      </c>
      <c r="Q5038">
        <v>0.5</v>
      </c>
      <c r="R5038">
        <v>0</v>
      </c>
      <c r="S5038">
        <v>24</v>
      </c>
      <c r="T5038">
        <v>3.5</v>
      </c>
      <c r="V5038">
        <v>59</v>
      </c>
      <c r="W5038">
        <v>101</v>
      </c>
    </row>
    <row r="5039" spans="1:23" x14ac:dyDescent="0.25">
      <c r="A5039" t="s">
        <v>474</v>
      </c>
      <c r="C5039" t="s">
        <v>26</v>
      </c>
      <c r="E5039">
        <v>21</v>
      </c>
      <c r="F5039">
        <v>93.568790000000007</v>
      </c>
      <c r="G5039">
        <v>1</v>
      </c>
      <c r="H5039">
        <v>1</v>
      </c>
      <c r="I5039" t="s">
        <v>349</v>
      </c>
      <c r="J5039" t="s">
        <v>44</v>
      </c>
      <c r="K5039" t="s">
        <v>28</v>
      </c>
      <c r="L5039" t="s">
        <v>28</v>
      </c>
      <c r="M5039" t="s">
        <v>28</v>
      </c>
      <c r="N5039">
        <v>2</v>
      </c>
      <c r="O5039">
        <v>2</v>
      </c>
      <c r="P5039">
        <v>1</v>
      </c>
      <c r="Q5039">
        <v>1</v>
      </c>
      <c r="R5039">
        <v>1</v>
      </c>
      <c r="S5039">
        <v>24</v>
      </c>
      <c r="T5039">
        <v>8</v>
      </c>
      <c r="V5039">
        <v>58</v>
      </c>
      <c r="W5039">
        <v>96</v>
      </c>
    </row>
    <row r="5040" spans="1:23" x14ac:dyDescent="0.25">
      <c r="A5040" t="s">
        <v>474</v>
      </c>
      <c r="C5040" t="s">
        <v>26</v>
      </c>
      <c r="E5040">
        <v>16</v>
      </c>
      <c r="F5040">
        <v>93.568790000000007</v>
      </c>
      <c r="G5040">
        <v>2</v>
      </c>
      <c r="H5040">
        <v>2</v>
      </c>
      <c r="I5040" t="s">
        <v>631</v>
      </c>
      <c r="J5040" t="s">
        <v>179</v>
      </c>
      <c r="K5040" t="s">
        <v>119</v>
      </c>
      <c r="L5040" t="s">
        <v>28</v>
      </c>
      <c r="M5040" t="s">
        <v>28</v>
      </c>
      <c r="N5040">
        <v>2</v>
      </c>
      <c r="O5040">
        <v>2</v>
      </c>
      <c r="P5040">
        <v>3</v>
      </c>
      <c r="Q5040">
        <v>2</v>
      </c>
      <c r="R5040">
        <v>1</v>
      </c>
      <c r="S5040">
        <v>24</v>
      </c>
      <c r="T5040">
        <v>12</v>
      </c>
      <c r="V5040">
        <v>58</v>
      </c>
      <c r="W5040">
        <v>96</v>
      </c>
    </row>
    <row r="5041" spans="1:23" x14ac:dyDescent="0.25">
      <c r="A5041" t="s">
        <v>610</v>
      </c>
      <c r="C5041" t="s">
        <v>30</v>
      </c>
      <c r="E5041">
        <v>29</v>
      </c>
      <c r="F5041">
        <v>81.089669999999998</v>
      </c>
      <c r="G5041">
        <v>0.5</v>
      </c>
      <c r="H5041">
        <v>0</v>
      </c>
      <c r="I5041" t="s">
        <v>27</v>
      </c>
      <c r="J5041" t="s">
        <v>28</v>
      </c>
      <c r="K5041" t="s">
        <v>28</v>
      </c>
      <c r="L5041" t="s">
        <v>28</v>
      </c>
      <c r="M5041" t="s">
        <v>28</v>
      </c>
      <c r="N5041">
        <v>0.5</v>
      </c>
      <c r="O5041">
        <v>0.5</v>
      </c>
      <c r="P5041">
        <v>0.5</v>
      </c>
      <c r="Q5041">
        <v>0.5</v>
      </c>
      <c r="R5041">
        <v>0</v>
      </c>
      <c r="S5041">
        <v>34</v>
      </c>
      <c r="T5041">
        <v>2</v>
      </c>
      <c r="V5041">
        <v>69</v>
      </c>
      <c r="W5041">
        <v>185</v>
      </c>
    </row>
    <row r="5042" spans="1:23" x14ac:dyDescent="0.25">
      <c r="A5042" t="s">
        <v>610</v>
      </c>
      <c r="C5042" t="s">
        <v>30</v>
      </c>
      <c r="E5042">
        <v>25</v>
      </c>
      <c r="F5042">
        <v>81.089669999999998</v>
      </c>
      <c r="G5042">
        <v>0.5</v>
      </c>
      <c r="H5042">
        <v>0.5</v>
      </c>
      <c r="I5042" t="s">
        <v>27</v>
      </c>
      <c r="J5042" t="s">
        <v>28</v>
      </c>
      <c r="K5042" t="s">
        <v>28</v>
      </c>
      <c r="L5042" t="s">
        <v>28</v>
      </c>
      <c r="M5042" t="s">
        <v>28</v>
      </c>
      <c r="N5042">
        <v>0.5</v>
      </c>
      <c r="O5042">
        <v>1</v>
      </c>
      <c r="P5042">
        <v>1</v>
      </c>
      <c r="Q5042">
        <v>0.5</v>
      </c>
      <c r="R5042">
        <v>0</v>
      </c>
      <c r="S5042">
        <v>34</v>
      </c>
      <c r="T5042">
        <v>3.5</v>
      </c>
      <c r="V5042">
        <v>69</v>
      </c>
      <c r="W5042">
        <v>184</v>
      </c>
    </row>
    <row r="5043" spans="1:23" x14ac:dyDescent="0.25">
      <c r="A5043" t="s">
        <v>610</v>
      </c>
      <c r="C5043" t="s">
        <v>30</v>
      </c>
      <c r="E5043">
        <v>26</v>
      </c>
      <c r="F5043">
        <v>81.089669999999998</v>
      </c>
      <c r="G5043">
        <v>1</v>
      </c>
      <c r="H5043">
        <v>1</v>
      </c>
      <c r="I5043" t="s">
        <v>27</v>
      </c>
      <c r="J5043" t="s">
        <v>1094</v>
      </c>
      <c r="K5043" t="s">
        <v>42</v>
      </c>
      <c r="L5043" t="s">
        <v>28</v>
      </c>
      <c r="M5043" t="s">
        <v>28</v>
      </c>
      <c r="N5043">
        <v>1</v>
      </c>
      <c r="O5043">
        <v>1</v>
      </c>
      <c r="P5043">
        <v>1</v>
      </c>
      <c r="Q5043">
        <v>1</v>
      </c>
      <c r="R5043">
        <v>0</v>
      </c>
      <c r="S5043">
        <v>34</v>
      </c>
      <c r="T5043">
        <v>5</v>
      </c>
      <c r="V5043">
        <v>70</v>
      </c>
      <c r="W5043">
        <v>176</v>
      </c>
    </row>
    <row r="5044" spans="1:23" x14ac:dyDescent="0.25">
      <c r="A5044" t="s">
        <v>610</v>
      </c>
      <c r="C5044" t="s">
        <v>30</v>
      </c>
      <c r="E5044">
        <v>26</v>
      </c>
      <c r="F5044">
        <v>81.089669999999998</v>
      </c>
      <c r="G5044">
        <v>1</v>
      </c>
      <c r="H5044">
        <v>0.5</v>
      </c>
      <c r="I5044" t="s">
        <v>27</v>
      </c>
      <c r="J5044" t="s">
        <v>28</v>
      </c>
      <c r="K5044" t="s">
        <v>28</v>
      </c>
      <c r="L5044" t="s">
        <v>28</v>
      </c>
      <c r="M5044" t="s">
        <v>28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34</v>
      </c>
      <c r="T5044">
        <v>5.5</v>
      </c>
    </row>
    <row r="5045" spans="1:23" x14ac:dyDescent="0.25">
      <c r="A5045" t="s">
        <v>1212</v>
      </c>
      <c r="C5045" t="s">
        <v>26</v>
      </c>
      <c r="E5045">
        <v>17</v>
      </c>
      <c r="F5045">
        <v>80.068439999999995</v>
      </c>
      <c r="G5045">
        <v>1</v>
      </c>
      <c r="H5045">
        <v>1</v>
      </c>
      <c r="I5045" t="s">
        <v>27</v>
      </c>
      <c r="J5045" t="s">
        <v>116</v>
      </c>
      <c r="K5045" t="s">
        <v>28</v>
      </c>
      <c r="L5045" t="s">
        <v>28</v>
      </c>
      <c r="M5045" t="s">
        <v>28</v>
      </c>
      <c r="N5045">
        <v>2</v>
      </c>
      <c r="O5045">
        <v>2</v>
      </c>
      <c r="P5045">
        <v>1</v>
      </c>
      <c r="Q5045">
        <v>1</v>
      </c>
      <c r="R5045">
        <v>1</v>
      </c>
      <c r="S5045">
        <v>33</v>
      </c>
      <c r="T5045">
        <v>8</v>
      </c>
      <c r="V5045">
        <v>65</v>
      </c>
      <c r="W5045">
        <v>152</v>
      </c>
    </row>
    <row r="5046" spans="1:23" x14ac:dyDescent="0.25">
      <c r="A5046" t="s">
        <v>283</v>
      </c>
      <c r="C5046" t="s">
        <v>26</v>
      </c>
      <c r="E5046">
        <v>20</v>
      </c>
      <c r="F5046">
        <v>80.648870000000002</v>
      </c>
      <c r="G5046">
        <v>1</v>
      </c>
      <c r="H5046">
        <v>1</v>
      </c>
      <c r="I5046" t="s">
        <v>27</v>
      </c>
      <c r="J5046" t="s">
        <v>28</v>
      </c>
      <c r="K5046" t="s">
        <v>28</v>
      </c>
      <c r="L5046" t="s">
        <v>28</v>
      </c>
      <c r="M5046" t="s">
        <v>28</v>
      </c>
      <c r="N5046">
        <v>2</v>
      </c>
      <c r="O5046">
        <v>0.5</v>
      </c>
      <c r="P5046">
        <v>2</v>
      </c>
      <c r="Q5046">
        <v>1</v>
      </c>
      <c r="R5046">
        <v>0</v>
      </c>
      <c r="S5046">
        <v>34</v>
      </c>
      <c r="T5046">
        <v>6.5</v>
      </c>
      <c r="V5046">
        <v>58</v>
      </c>
      <c r="W5046">
        <v>153</v>
      </c>
    </row>
    <row r="5047" spans="1:23" x14ac:dyDescent="0.25">
      <c r="A5047" t="s">
        <v>283</v>
      </c>
      <c r="C5047" t="s">
        <v>26</v>
      </c>
      <c r="E5047">
        <v>17</v>
      </c>
      <c r="F5047">
        <v>80.648870000000002</v>
      </c>
      <c r="G5047">
        <v>1</v>
      </c>
      <c r="H5047">
        <v>1</v>
      </c>
      <c r="I5047" t="s">
        <v>27</v>
      </c>
      <c r="J5047" t="s">
        <v>619</v>
      </c>
      <c r="K5047" t="s">
        <v>1094</v>
      </c>
      <c r="L5047" t="s">
        <v>28</v>
      </c>
      <c r="M5047" t="s">
        <v>28</v>
      </c>
      <c r="N5047">
        <v>2</v>
      </c>
      <c r="O5047">
        <v>1</v>
      </c>
      <c r="P5047">
        <v>1</v>
      </c>
      <c r="Q5047">
        <v>2</v>
      </c>
      <c r="R5047">
        <v>0</v>
      </c>
      <c r="S5047">
        <v>34</v>
      </c>
      <c r="T5047">
        <v>7</v>
      </c>
      <c r="V5047">
        <v>61</v>
      </c>
      <c r="W5047">
        <v>172</v>
      </c>
    </row>
    <row r="5048" spans="1:23" x14ac:dyDescent="0.25">
      <c r="A5048" t="s">
        <v>870</v>
      </c>
      <c r="C5048" t="s">
        <v>26</v>
      </c>
      <c r="E5048">
        <v>29</v>
      </c>
      <c r="F5048">
        <v>56.75291</v>
      </c>
      <c r="G5048">
        <v>0</v>
      </c>
      <c r="H5048">
        <v>0</v>
      </c>
      <c r="I5048" t="s">
        <v>34</v>
      </c>
      <c r="J5048" t="s">
        <v>28</v>
      </c>
      <c r="K5048" t="s">
        <v>28</v>
      </c>
      <c r="L5048" t="s">
        <v>28</v>
      </c>
      <c r="M5048" t="s">
        <v>28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33</v>
      </c>
      <c r="T5048">
        <v>0</v>
      </c>
      <c r="V5048">
        <v>64</v>
      </c>
      <c r="W5048">
        <v>117</v>
      </c>
    </row>
    <row r="5049" spans="1:23" x14ac:dyDescent="0.25">
      <c r="A5049" t="s">
        <v>870</v>
      </c>
      <c r="C5049" t="s">
        <v>26</v>
      </c>
      <c r="E5049">
        <v>29</v>
      </c>
      <c r="F5049">
        <v>56.75291</v>
      </c>
      <c r="G5049">
        <v>0</v>
      </c>
      <c r="H5049">
        <v>0</v>
      </c>
      <c r="I5049" t="s">
        <v>34</v>
      </c>
      <c r="J5049" t="s">
        <v>28</v>
      </c>
      <c r="K5049" t="s">
        <v>28</v>
      </c>
      <c r="L5049" t="s">
        <v>28</v>
      </c>
      <c r="M5049" t="s">
        <v>28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33</v>
      </c>
      <c r="T5049">
        <v>0</v>
      </c>
      <c r="V5049">
        <v>64</v>
      </c>
      <c r="W5049">
        <v>116</v>
      </c>
    </row>
    <row r="5050" spans="1:23" x14ac:dyDescent="0.25">
      <c r="A5050" t="s">
        <v>870</v>
      </c>
      <c r="C5050" t="s">
        <v>26</v>
      </c>
      <c r="E5050">
        <v>30</v>
      </c>
      <c r="F5050">
        <v>56.75291</v>
      </c>
      <c r="G5050">
        <v>0</v>
      </c>
      <c r="H5050">
        <v>0</v>
      </c>
      <c r="I5050" t="s">
        <v>34</v>
      </c>
      <c r="J5050" t="s">
        <v>28</v>
      </c>
      <c r="K5050" t="s">
        <v>28</v>
      </c>
      <c r="L5050" t="s">
        <v>28</v>
      </c>
      <c r="M5050" t="s">
        <v>28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33</v>
      </c>
      <c r="T5050">
        <v>0</v>
      </c>
    </row>
    <row r="5051" spans="1:23" x14ac:dyDescent="0.25">
      <c r="A5051" t="s">
        <v>422</v>
      </c>
      <c r="C5051" t="s">
        <v>30</v>
      </c>
      <c r="E5051">
        <v>22</v>
      </c>
      <c r="F5051">
        <v>73.171800000000005</v>
      </c>
      <c r="G5051">
        <v>0.5</v>
      </c>
      <c r="H5051">
        <v>0.5</v>
      </c>
      <c r="I5051" t="s">
        <v>310</v>
      </c>
      <c r="J5051" t="s">
        <v>392</v>
      </c>
      <c r="K5051" t="s">
        <v>28</v>
      </c>
      <c r="L5051" t="s">
        <v>28</v>
      </c>
      <c r="M5051" t="s">
        <v>28</v>
      </c>
      <c r="N5051">
        <v>0.5</v>
      </c>
      <c r="O5051">
        <v>0.5</v>
      </c>
      <c r="P5051">
        <v>1</v>
      </c>
      <c r="Q5051">
        <v>1</v>
      </c>
      <c r="R5051">
        <v>0</v>
      </c>
      <c r="S5051">
        <v>34</v>
      </c>
      <c r="T5051">
        <v>3.5</v>
      </c>
      <c r="V5051">
        <v>72</v>
      </c>
      <c r="W5051">
        <v>234</v>
      </c>
    </row>
    <row r="5052" spans="1:23" x14ac:dyDescent="0.25">
      <c r="A5052" t="s">
        <v>422</v>
      </c>
      <c r="C5052" t="s">
        <v>30</v>
      </c>
      <c r="E5052">
        <v>21</v>
      </c>
      <c r="F5052">
        <v>73.171800000000005</v>
      </c>
      <c r="G5052">
        <v>1</v>
      </c>
      <c r="H5052">
        <v>1</v>
      </c>
      <c r="I5052" t="s">
        <v>619</v>
      </c>
      <c r="J5052" t="s">
        <v>28</v>
      </c>
      <c r="K5052" t="s">
        <v>28</v>
      </c>
      <c r="L5052" t="s">
        <v>28</v>
      </c>
      <c r="M5052" t="s">
        <v>28</v>
      </c>
      <c r="N5052">
        <v>1</v>
      </c>
      <c r="O5052">
        <v>1</v>
      </c>
      <c r="P5052">
        <v>2</v>
      </c>
      <c r="Q5052">
        <v>1</v>
      </c>
      <c r="R5052">
        <v>0</v>
      </c>
      <c r="S5052">
        <v>34</v>
      </c>
      <c r="T5052">
        <v>6</v>
      </c>
      <c r="V5052">
        <v>71</v>
      </c>
      <c r="W5052">
        <v>228</v>
      </c>
    </row>
    <row r="5053" spans="1:23" x14ac:dyDescent="0.25">
      <c r="A5053" t="s">
        <v>422</v>
      </c>
      <c r="C5053" t="s">
        <v>30</v>
      </c>
      <c r="E5053">
        <v>7</v>
      </c>
      <c r="F5053">
        <v>73.171800000000005</v>
      </c>
      <c r="G5053">
        <v>2</v>
      </c>
      <c r="H5053">
        <v>2</v>
      </c>
      <c r="I5053" t="s">
        <v>27</v>
      </c>
      <c r="J5053" t="s">
        <v>28</v>
      </c>
      <c r="K5053" t="s">
        <v>28</v>
      </c>
      <c r="L5053" t="s">
        <v>28</v>
      </c>
      <c r="M5053" t="s">
        <v>28</v>
      </c>
      <c r="N5053">
        <v>2</v>
      </c>
      <c r="O5053">
        <v>1</v>
      </c>
      <c r="P5053">
        <v>2</v>
      </c>
      <c r="Q5053">
        <v>2</v>
      </c>
      <c r="R5053">
        <v>2</v>
      </c>
      <c r="S5053">
        <v>34</v>
      </c>
      <c r="T5053">
        <v>11</v>
      </c>
      <c r="V5053">
        <v>70</v>
      </c>
      <c r="W5053">
        <v>213</v>
      </c>
    </row>
    <row r="5054" spans="1:23" x14ac:dyDescent="0.25">
      <c r="A5054" t="s">
        <v>603</v>
      </c>
      <c r="C5054" t="s">
        <v>26</v>
      </c>
      <c r="E5054">
        <v>30</v>
      </c>
      <c r="F5054">
        <v>52.172485000000002</v>
      </c>
      <c r="G5054">
        <v>0</v>
      </c>
      <c r="H5054">
        <v>0</v>
      </c>
      <c r="I5054" t="s">
        <v>34</v>
      </c>
      <c r="J5054" t="s">
        <v>28</v>
      </c>
      <c r="K5054" t="s">
        <v>28</v>
      </c>
      <c r="L5054" t="s">
        <v>28</v>
      </c>
      <c r="M5054" t="s">
        <v>28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33</v>
      </c>
      <c r="T5054">
        <v>0</v>
      </c>
      <c r="W5054">
        <v>118</v>
      </c>
    </row>
    <row r="5055" spans="1:23" x14ac:dyDescent="0.25">
      <c r="A5055" t="s">
        <v>647</v>
      </c>
      <c r="C5055" t="s">
        <v>26</v>
      </c>
      <c r="E5055">
        <v>28</v>
      </c>
      <c r="F5055">
        <v>69.478440000000006</v>
      </c>
      <c r="G5055">
        <v>0</v>
      </c>
      <c r="H5055">
        <v>0</v>
      </c>
      <c r="I5055" t="s">
        <v>34</v>
      </c>
      <c r="J5055" t="s">
        <v>28</v>
      </c>
      <c r="K5055" t="s">
        <v>28</v>
      </c>
      <c r="L5055" t="s">
        <v>28</v>
      </c>
      <c r="M5055" t="s">
        <v>28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34</v>
      </c>
      <c r="T5055">
        <v>0</v>
      </c>
      <c r="V5055">
        <v>65</v>
      </c>
      <c r="W5055">
        <v>159</v>
      </c>
    </row>
    <row r="5056" spans="1:23" x14ac:dyDescent="0.25">
      <c r="A5056" t="s">
        <v>647</v>
      </c>
      <c r="C5056" t="s">
        <v>26</v>
      </c>
      <c r="E5056">
        <v>30</v>
      </c>
      <c r="F5056">
        <v>69.478440000000006</v>
      </c>
      <c r="G5056">
        <v>0</v>
      </c>
      <c r="H5056">
        <v>0</v>
      </c>
      <c r="I5056" t="s">
        <v>34</v>
      </c>
      <c r="J5056" t="s">
        <v>28</v>
      </c>
      <c r="K5056" t="s">
        <v>28</v>
      </c>
      <c r="L5056" t="s">
        <v>28</v>
      </c>
      <c r="M5056" t="s">
        <v>28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34</v>
      </c>
      <c r="T5056">
        <v>0</v>
      </c>
      <c r="V5056">
        <v>65</v>
      </c>
      <c r="W5056">
        <v>160</v>
      </c>
    </row>
    <row r="5057" spans="1:23" x14ac:dyDescent="0.25">
      <c r="A5057" t="s">
        <v>647</v>
      </c>
      <c r="C5057" t="s">
        <v>26</v>
      </c>
      <c r="E5057">
        <v>29</v>
      </c>
      <c r="F5057">
        <v>69.478440000000006</v>
      </c>
      <c r="G5057">
        <v>0</v>
      </c>
      <c r="H5057">
        <v>0</v>
      </c>
      <c r="I5057" t="s">
        <v>34</v>
      </c>
      <c r="J5057" t="s">
        <v>28</v>
      </c>
      <c r="K5057" t="s">
        <v>28</v>
      </c>
      <c r="L5057" t="s">
        <v>28</v>
      </c>
      <c r="M5057" t="s">
        <v>28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34</v>
      </c>
      <c r="T5057">
        <v>0</v>
      </c>
      <c r="V5057">
        <v>65</v>
      </c>
      <c r="W5057">
        <v>167</v>
      </c>
    </row>
    <row r="5058" spans="1:23" x14ac:dyDescent="0.25">
      <c r="A5058" t="s">
        <v>647</v>
      </c>
      <c r="C5058" t="s">
        <v>26</v>
      </c>
      <c r="E5058">
        <v>30</v>
      </c>
      <c r="F5058">
        <v>69.478440000000006</v>
      </c>
      <c r="G5058">
        <v>0</v>
      </c>
      <c r="H5058">
        <v>0</v>
      </c>
      <c r="I5058" t="s">
        <v>34</v>
      </c>
      <c r="J5058" t="s">
        <v>96</v>
      </c>
      <c r="K5058" t="s">
        <v>28</v>
      </c>
      <c r="L5058" t="s">
        <v>28</v>
      </c>
      <c r="M5058" t="s">
        <v>28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34</v>
      </c>
      <c r="T5058">
        <v>0</v>
      </c>
      <c r="V5058">
        <v>64</v>
      </c>
      <c r="W5058">
        <v>163</v>
      </c>
    </row>
    <row r="5059" spans="1:23" x14ac:dyDescent="0.25">
      <c r="A5059" t="s">
        <v>647</v>
      </c>
      <c r="C5059" t="s">
        <v>26</v>
      </c>
      <c r="E5059">
        <v>30</v>
      </c>
      <c r="F5059">
        <v>69.478440000000006</v>
      </c>
      <c r="G5059">
        <v>0</v>
      </c>
      <c r="H5059">
        <v>0</v>
      </c>
      <c r="I5059" t="s">
        <v>34</v>
      </c>
      <c r="J5059" t="s">
        <v>28</v>
      </c>
      <c r="K5059" t="s">
        <v>28</v>
      </c>
      <c r="L5059" t="s">
        <v>28</v>
      </c>
      <c r="M5059" t="s">
        <v>28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34</v>
      </c>
      <c r="T5059">
        <v>0</v>
      </c>
      <c r="V5059">
        <v>64</v>
      </c>
      <c r="W5059">
        <v>160</v>
      </c>
    </row>
    <row r="5060" spans="1:23" x14ac:dyDescent="0.25">
      <c r="A5060" t="s">
        <v>647</v>
      </c>
      <c r="C5060" t="s">
        <v>26</v>
      </c>
      <c r="E5060">
        <v>29</v>
      </c>
      <c r="F5060">
        <v>69.478440000000006</v>
      </c>
      <c r="G5060">
        <v>0</v>
      </c>
      <c r="H5060">
        <v>0</v>
      </c>
      <c r="I5060" t="s">
        <v>34</v>
      </c>
      <c r="J5060" t="s">
        <v>38</v>
      </c>
      <c r="K5060" t="s">
        <v>28</v>
      </c>
      <c r="L5060" t="s">
        <v>28</v>
      </c>
      <c r="M5060" t="s">
        <v>28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34</v>
      </c>
      <c r="T5060">
        <v>0</v>
      </c>
    </row>
    <row r="5061" spans="1:23" x14ac:dyDescent="0.25">
      <c r="A5061" t="s">
        <v>647</v>
      </c>
      <c r="C5061" t="s">
        <v>26</v>
      </c>
      <c r="E5061">
        <v>30</v>
      </c>
      <c r="F5061">
        <v>69.478440000000006</v>
      </c>
      <c r="G5061">
        <v>0</v>
      </c>
      <c r="H5061">
        <v>0</v>
      </c>
      <c r="I5061" t="s">
        <v>34</v>
      </c>
      <c r="J5061" t="s">
        <v>28</v>
      </c>
      <c r="K5061" t="s">
        <v>28</v>
      </c>
      <c r="L5061" t="s">
        <v>28</v>
      </c>
      <c r="M5061" t="s">
        <v>28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34</v>
      </c>
      <c r="T5061">
        <v>0</v>
      </c>
      <c r="V5061">
        <v>64</v>
      </c>
      <c r="W5061">
        <v>138</v>
      </c>
    </row>
    <row r="5062" spans="1:23" x14ac:dyDescent="0.25">
      <c r="A5062" t="s">
        <v>647</v>
      </c>
      <c r="C5062" t="s">
        <v>26</v>
      </c>
      <c r="E5062">
        <v>29</v>
      </c>
      <c r="F5062">
        <v>69.478440000000006</v>
      </c>
      <c r="G5062">
        <v>0</v>
      </c>
      <c r="H5062">
        <v>0</v>
      </c>
      <c r="I5062" t="s">
        <v>34</v>
      </c>
      <c r="J5062" t="s">
        <v>38</v>
      </c>
      <c r="K5062" t="s">
        <v>28</v>
      </c>
      <c r="L5062" t="s">
        <v>28</v>
      </c>
      <c r="M5062" t="s">
        <v>28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34</v>
      </c>
      <c r="T5062">
        <v>0</v>
      </c>
      <c r="V5062">
        <v>65</v>
      </c>
      <c r="W5062">
        <v>145</v>
      </c>
    </row>
    <row r="5063" spans="1:23" x14ac:dyDescent="0.25">
      <c r="A5063" t="s">
        <v>647</v>
      </c>
      <c r="C5063" t="s">
        <v>26</v>
      </c>
      <c r="E5063">
        <v>28</v>
      </c>
      <c r="F5063">
        <v>69.478440000000006</v>
      </c>
      <c r="G5063">
        <v>0.5</v>
      </c>
      <c r="H5063">
        <v>0</v>
      </c>
      <c r="I5063" t="s">
        <v>479</v>
      </c>
      <c r="J5063" t="s">
        <v>28</v>
      </c>
      <c r="K5063" t="s">
        <v>28</v>
      </c>
      <c r="L5063" t="s">
        <v>28</v>
      </c>
      <c r="M5063" t="s">
        <v>28</v>
      </c>
      <c r="N5063">
        <v>0</v>
      </c>
      <c r="O5063">
        <v>0</v>
      </c>
      <c r="P5063">
        <v>0.5</v>
      </c>
      <c r="Q5063">
        <v>0</v>
      </c>
      <c r="R5063">
        <v>0</v>
      </c>
      <c r="S5063">
        <v>34</v>
      </c>
      <c r="T5063">
        <v>0.5</v>
      </c>
      <c r="V5063">
        <v>64</v>
      </c>
      <c r="W5063">
        <v>151</v>
      </c>
    </row>
    <row r="5064" spans="1:23" x14ac:dyDescent="0.25">
      <c r="A5064" t="s">
        <v>647</v>
      </c>
      <c r="C5064" t="s">
        <v>26</v>
      </c>
      <c r="E5064">
        <v>29</v>
      </c>
      <c r="F5064">
        <v>69.478440000000006</v>
      </c>
      <c r="G5064">
        <v>0</v>
      </c>
      <c r="H5064">
        <v>0</v>
      </c>
      <c r="I5064" t="s">
        <v>34</v>
      </c>
      <c r="J5064" t="s">
        <v>28</v>
      </c>
      <c r="K5064" t="s">
        <v>28</v>
      </c>
      <c r="L5064" t="s">
        <v>28</v>
      </c>
      <c r="M5064" t="s">
        <v>28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34</v>
      </c>
      <c r="T5064">
        <v>0</v>
      </c>
      <c r="V5064">
        <v>65</v>
      </c>
      <c r="W5064">
        <v>150</v>
      </c>
    </row>
    <row r="5065" spans="1:23" x14ac:dyDescent="0.25">
      <c r="A5065" t="s">
        <v>647</v>
      </c>
      <c r="C5065" t="s">
        <v>26</v>
      </c>
      <c r="E5065">
        <v>29</v>
      </c>
      <c r="F5065">
        <v>69.478440000000006</v>
      </c>
      <c r="G5065">
        <v>0</v>
      </c>
      <c r="H5065">
        <v>0</v>
      </c>
      <c r="I5065" t="s">
        <v>34</v>
      </c>
      <c r="J5065" t="s">
        <v>28</v>
      </c>
      <c r="K5065" t="s">
        <v>28</v>
      </c>
      <c r="L5065" t="s">
        <v>28</v>
      </c>
      <c r="M5065" t="s">
        <v>28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34</v>
      </c>
      <c r="T5065">
        <v>0</v>
      </c>
      <c r="V5065">
        <v>64</v>
      </c>
      <c r="W5065">
        <v>149</v>
      </c>
    </row>
    <row r="5066" spans="1:23" x14ac:dyDescent="0.25">
      <c r="A5066" t="s">
        <v>892</v>
      </c>
      <c r="C5066" t="s">
        <v>26</v>
      </c>
      <c r="E5066">
        <v>30</v>
      </c>
      <c r="F5066">
        <v>52.068446999999999</v>
      </c>
      <c r="G5066">
        <v>0</v>
      </c>
      <c r="H5066">
        <v>0</v>
      </c>
      <c r="I5066" t="s">
        <v>34</v>
      </c>
      <c r="J5066" t="s">
        <v>28</v>
      </c>
      <c r="K5066" t="s">
        <v>28</v>
      </c>
      <c r="L5066" t="s">
        <v>28</v>
      </c>
      <c r="M5066" t="s">
        <v>28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33</v>
      </c>
      <c r="T5066">
        <v>0</v>
      </c>
      <c r="W5066">
        <v>138</v>
      </c>
    </row>
    <row r="5067" spans="1:23" x14ac:dyDescent="0.25">
      <c r="A5067" t="s">
        <v>892</v>
      </c>
      <c r="C5067" t="s">
        <v>26</v>
      </c>
      <c r="E5067">
        <v>29</v>
      </c>
      <c r="F5067">
        <v>52.068446999999999</v>
      </c>
      <c r="G5067">
        <v>0</v>
      </c>
      <c r="H5067">
        <v>0</v>
      </c>
      <c r="I5067" t="s">
        <v>34</v>
      </c>
      <c r="J5067" t="s">
        <v>28</v>
      </c>
      <c r="K5067" t="s">
        <v>28</v>
      </c>
      <c r="L5067" t="s">
        <v>28</v>
      </c>
      <c r="M5067" t="s">
        <v>28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33</v>
      </c>
      <c r="T5067">
        <v>0</v>
      </c>
      <c r="V5067">
        <v>66</v>
      </c>
      <c r="W5067">
        <v>148</v>
      </c>
    </row>
    <row r="5068" spans="1:23" x14ac:dyDescent="0.25">
      <c r="A5068" t="s">
        <v>892</v>
      </c>
      <c r="C5068" t="s">
        <v>26</v>
      </c>
      <c r="E5068">
        <v>30</v>
      </c>
      <c r="F5068">
        <v>52.068446999999999</v>
      </c>
      <c r="G5068">
        <v>0</v>
      </c>
      <c r="H5068">
        <v>0</v>
      </c>
      <c r="I5068" t="s">
        <v>34</v>
      </c>
      <c r="J5068" t="s">
        <v>28</v>
      </c>
      <c r="K5068" t="s">
        <v>28</v>
      </c>
      <c r="L5068" t="s">
        <v>28</v>
      </c>
      <c r="M5068" t="s">
        <v>28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33</v>
      </c>
      <c r="T5068">
        <v>0</v>
      </c>
      <c r="V5068">
        <v>66</v>
      </c>
      <c r="W5068">
        <v>150</v>
      </c>
    </row>
    <row r="5069" spans="1:23" x14ac:dyDescent="0.25">
      <c r="A5069" t="s">
        <v>892</v>
      </c>
      <c r="C5069" t="s">
        <v>26</v>
      </c>
      <c r="E5069">
        <v>30</v>
      </c>
      <c r="F5069">
        <v>52.068446999999999</v>
      </c>
      <c r="G5069">
        <v>0</v>
      </c>
      <c r="H5069">
        <v>0</v>
      </c>
      <c r="I5069" t="s">
        <v>34</v>
      </c>
      <c r="J5069" t="s">
        <v>28</v>
      </c>
      <c r="K5069" t="s">
        <v>28</v>
      </c>
      <c r="L5069" t="s">
        <v>28</v>
      </c>
      <c r="M5069" t="s">
        <v>28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33</v>
      </c>
      <c r="T5069">
        <v>0</v>
      </c>
    </row>
    <row r="5070" spans="1:23" x14ac:dyDescent="0.25">
      <c r="A5070" t="s">
        <v>892</v>
      </c>
      <c r="C5070" t="s">
        <v>26</v>
      </c>
      <c r="E5070">
        <v>29</v>
      </c>
      <c r="F5070">
        <v>52.068446999999999</v>
      </c>
      <c r="G5070">
        <v>0</v>
      </c>
      <c r="H5070">
        <v>0</v>
      </c>
      <c r="I5070" t="s">
        <v>34</v>
      </c>
      <c r="J5070" t="s">
        <v>28</v>
      </c>
      <c r="K5070" t="s">
        <v>28</v>
      </c>
      <c r="L5070" t="s">
        <v>28</v>
      </c>
      <c r="M5070" t="s">
        <v>28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33</v>
      </c>
      <c r="T5070">
        <v>0</v>
      </c>
      <c r="V5070">
        <v>65</v>
      </c>
      <c r="W5070">
        <v>150</v>
      </c>
    </row>
    <row r="5071" spans="1:23" x14ac:dyDescent="0.25">
      <c r="A5071" t="s">
        <v>824</v>
      </c>
      <c r="C5071" t="s">
        <v>26</v>
      </c>
      <c r="E5071">
        <v>28</v>
      </c>
      <c r="F5071">
        <v>66.992469999999997</v>
      </c>
      <c r="G5071">
        <v>0</v>
      </c>
      <c r="H5071">
        <v>0</v>
      </c>
      <c r="I5071" t="s">
        <v>34</v>
      </c>
      <c r="J5071" t="s">
        <v>28</v>
      </c>
      <c r="K5071" t="s">
        <v>28</v>
      </c>
      <c r="L5071" t="s">
        <v>28</v>
      </c>
      <c r="M5071" t="s">
        <v>28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33</v>
      </c>
      <c r="T5071">
        <v>0</v>
      </c>
      <c r="V5071">
        <v>64</v>
      </c>
      <c r="W5071">
        <v>276</v>
      </c>
    </row>
    <row r="5072" spans="1:23" x14ac:dyDescent="0.25">
      <c r="A5072" t="s">
        <v>824</v>
      </c>
      <c r="C5072" t="s">
        <v>26</v>
      </c>
      <c r="E5072">
        <v>29</v>
      </c>
      <c r="F5072">
        <v>66.992469999999997</v>
      </c>
      <c r="G5072">
        <v>0</v>
      </c>
      <c r="H5072">
        <v>0</v>
      </c>
      <c r="I5072" t="s">
        <v>34</v>
      </c>
      <c r="J5072" t="s">
        <v>28</v>
      </c>
      <c r="K5072" t="s">
        <v>28</v>
      </c>
      <c r="L5072" t="s">
        <v>28</v>
      </c>
      <c r="M5072" t="s">
        <v>28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33</v>
      </c>
      <c r="T5072">
        <v>0</v>
      </c>
      <c r="V5072">
        <v>64</v>
      </c>
      <c r="W5072">
        <v>269</v>
      </c>
    </row>
    <row r="5073" spans="1:23" x14ac:dyDescent="0.25">
      <c r="A5073" t="s">
        <v>824</v>
      </c>
      <c r="C5073" t="s">
        <v>26</v>
      </c>
      <c r="E5073">
        <v>25</v>
      </c>
      <c r="F5073">
        <v>66.992469999999997</v>
      </c>
      <c r="G5073">
        <v>0</v>
      </c>
      <c r="H5073">
        <v>0</v>
      </c>
      <c r="I5073" t="s">
        <v>34</v>
      </c>
      <c r="J5073" t="s">
        <v>28</v>
      </c>
      <c r="K5073" t="s">
        <v>28</v>
      </c>
      <c r="L5073" t="s">
        <v>28</v>
      </c>
      <c r="M5073" t="s">
        <v>28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33</v>
      </c>
      <c r="T5073">
        <v>0</v>
      </c>
      <c r="V5073">
        <v>64</v>
      </c>
      <c r="W5073">
        <v>256</v>
      </c>
    </row>
    <row r="5074" spans="1:23" x14ac:dyDescent="0.25">
      <c r="A5074" t="s">
        <v>824</v>
      </c>
      <c r="C5074" t="s">
        <v>26</v>
      </c>
      <c r="E5074">
        <v>30</v>
      </c>
      <c r="F5074">
        <v>66.992469999999997</v>
      </c>
      <c r="G5074">
        <v>0</v>
      </c>
      <c r="H5074">
        <v>0</v>
      </c>
      <c r="I5074" t="s">
        <v>34</v>
      </c>
      <c r="J5074" t="s">
        <v>38</v>
      </c>
      <c r="K5074" t="s">
        <v>28</v>
      </c>
      <c r="L5074" t="s">
        <v>28</v>
      </c>
      <c r="M5074" t="s">
        <v>28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33</v>
      </c>
      <c r="T5074">
        <v>0</v>
      </c>
      <c r="V5074">
        <v>64</v>
      </c>
      <c r="W5074">
        <v>240</v>
      </c>
    </row>
    <row r="5075" spans="1:23" x14ac:dyDescent="0.25">
      <c r="A5075" t="s">
        <v>915</v>
      </c>
      <c r="C5075" t="s">
        <v>30</v>
      </c>
      <c r="E5075">
        <v>30</v>
      </c>
      <c r="F5075">
        <v>48.777549999999998</v>
      </c>
      <c r="G5075">
        <v>0</v>
      </c>
      <c r="H5075">
        <v>0</v>
      </c>
      <c r="I5075" t="s">
        <v>34</v>
      </c>
      <c r="J5075" t="s">
        <v>28</v>
      </c>
      <c r="K5075" t="s">
        <v>28</v>
      </c>
      <c r="L5075" t="s">
        <v>28</v>
      </c>
      <c r="M5075" t="s">
        <v>28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23</v>
      </c>
      <c r="T5075">
        <v>0</v>
      </c>
      <c r="W5075">
        <v>220</v>
      </c>
    </row>
    <row r="5076" spans="1:23" x14ac:dyDescent="0.25">
      <c r="A5076" t="s">
        <v>915</v>
      </c>
      <c r="C5076" t="s">
        <v>30</v>
      </c>
      <c r="E5076">
        <v>29</v>
      </c>
      <c r="F5076">
        <v>48.777549999999998</v>
      </c>
      <c r="G5076">
        <v>0</v>
      </c>
      <c r="H5076">
        <v>0</v>
      </c>
      <c r="I5076" t="s">
        <v>34</v>
      </c>
      <c r="J5076" t="s">
        <v>28</v>
      </c>
      <c r="K5076" t="s">
        <v>28</v>
      </c>
      <c r="L5076" t="s">
        <v>28</v>
      </c>
      <c r="M5076" t="s">
        <v>28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23</v>
      </c>
      <c r="T5076">
        <v>0</v>
      </c>
      <c r="V5076">
        <v>69</v>
      </c>
      <c r="W5076">
        <v>213</v>
      </c>
    </row>
    <row r="5077" spans="1:23" x14ac:dyDescent="0.25">
      <c r="A5077" t="s">
        <v>915</v>
      </c>
      <c r="C5077" t="s">
        <v>30</v>
      </c>
      <c r="E5077">
        <v>29</v>
      </c>
      <c r="F5077">
        <v>48.777549999999998</v>
      </c>
      <c r="G5077">
        <v>0</v>
      </c>
      <c r="H5077">
        <v>0</v>
      </c>
      <c r="I5077" t="s">
        <v>34</v>
      </c>
      <c r="J5077" t="s">
        <v>28</v>
      </c>
      <c r="K5077" t="s">
        <v>28</v>
      </c>
      <c r="L5077" t="s">
        <v>28</v>
      </c>
      <c r="M5077" t="s">
        <v>28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23</v>
      </c>
      <c r="T5077">
        <v>0</v>
      </c>
      <c r="V5077">
        <v>69</v>
      </c>
      <c r="W5077">
        <v>225</v>
      </c>
    </row>
    <row r="5078" spans="1:23" x14ac:dyDescent="0.25">
      <c r="A5078" t="s">
        <v>915</v>
      </c>
      <c r="C5078" t="s">
        <v>30</v>
      </c>
      <c r="E5078">
        <v>30</v>
      </c>
      <c r="F5078">
        <v>48.777549999999998</v>
      </c>
      <c r="G5078">
        <v>0</v>
      </c>
      <c r="H5078">
        <v>0</v>
      </c>
      <c r="I5078" t="s">
        <v>34</v>
      </c>
      <c r="J5078" t="s">
        <v>28</v>
      </c>
      <c r="K5078" t="s">
        <v>28</v>
      </c>
      <c r="L5078" t="s">
        <v>28</v>
      </c>
      <c r="M5078" t="s">
        <v>28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23</v>
      </c>
      <c r="T5078">
        <v>0</v>
      </c>
    </row>
    <row r="5079" spans="1:23" x14ac:dyDescent="0.25">
      <c r="A5079" t="s">
        <v>748</v>
      </c>
      <c r="C5079" t="s">
        <v>26</v>
      </c>
      <c r="E5079">
        <v>30</v>
      </c>
      <c r="F5079">
        <v>66.067080000000004</v>
      </c>
      <c r="G5079">
        <v>0</v>
      </c>
      <c r="H5079">
        <v>0</v>
      </c>
      <c r="I5079" t="s">
        <v>34</v>
      </c>
      <c r="J5079" t="s">
        <v>28</v>
      </c>
      <c r="K5079" t="s">
        <v>28</v>
      </c>
      <c r="L5079" t="s">
        <v>28</v>
      </c>
      <c r="M5079" t="s">
        <v>28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34</v>
      </c>
      <c r="T5079">
        <v>0</v>
      </c>
      <c r="W5079">
        <v>146</v>
      </c>
    </row>
    <row r="5080" spans="1:23" x14ac:dyDescent="0.25">
      <c r="A5080" t="s">
        <v>748</v>
      </c>
      <c r="C5080" t="s">
        <v>26</v>
      </c>
      <c r="E5080">
        <v>30</v>
      </c>
      <c r="F5080">
        <v>66.067080000000004</v>
      </c>
      <c r="G5080">
        <v>0</v>
      </c>
      <c r="H5080">
        <v>0</v>
      </c>
      <c r="I5080" t="s">
        <v>34</v>
      </c>
      <c r="J5080" t="s">
        <v>28</v>
      </c>
      <c r="K5080" t="s">
        <v>28</v>
      </c>
      <c r="L5080" t="s">
        <v>28</v>
      </c>
      <c r="M5080" t="s">
        <v>28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34</v>
      </c>
      <c r="T5080">
        <v>0</v>
      </c>
      <c r="V5080">
        <v>65</v>
      </c>
      <c r="W5080">
        <v>149</v>
      </c>
    </row>
    <row r="5081" spans="1:23" x14ac:dyDescent="0.25">
      <c r="A5081" t="s">
        <v>748</v>
      </c>
      <c r="C5081" t="s">
        <v>26</v>
      </c>
      <c r="E5081">
        <v>30</v>
      </c>
      <c r="F5081">
        <v>66.067080000000004</v>
      </c>
      <c r="G5081">
        <v>0</v>
      </c>
      <c r="H5081">
        <v>0</v>
      </c>
      <c r="I5081" t="s">
        <v>34</v>
      </c>
      <c r="J5081" t="s">
        <v>28</v>
      </c>
      <c r="K5081" t="s">
        <v>28</v>
      </c>
      <c r="L5081" t="s">
        <v>28</v>
      </c>
      <c r="M5081" t="s">
        <v>28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34</v>
      </c>
      <c r="T5081">
        <v>0</v>
      </c>
      <c r="V5081">
        <v>64</v>
      </c>
      <c r="W5081">
        <v>147</v>
      </c>
    </row>
    <row r="5082" spans="1:23" x14ac:dyDescent="0.25">
      <c r="A5082" t="s">
        <v>748</v>
      </c>
      <c r="C5082" t="s">
        <v>26</v>
      </c>
      <c r="E5082">
        <v>29</v>
      </c>
      <c r="F5082">
        <v>66.067080000000004</v>
      </c>
      <c r="G5082">
        <v>0</v>
      </c>
      <c r="H5082">
        <v>0</v>
      </c>
      <c r="I5082" t="s">
        <v>34</v>
      </c>
      <c r="J5082" t="s">
        <v>28</v>
      </c>
      <c r="K5082" t="s">
        <v>28</v>
      </c>
      <c r="L5082" t="s">
        <v>28</v>
      </c>
      <c r="M5082" t="s">
        <v>28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34</v>
      </c>
      <c r="T5082">
        <v>0</v>
      </c>
      <c r="V5082">
        <v>64</v>
      </c>
      <c r="W5082">
        <v>140</v>
      </c>
    </row>
    <row r="5083" spans="1:23" x14ac:dyDescent="0.25">
      <c r="A5083" t="s">
        <v>748</v>
      </c>
      <c r="C5083" t="s">
        <v>26</v>
      </c>
      <c r="E5083">
        <v>30</v>
      </c>
      <c r="F5083">
        <v>66.067080000000004</v>
      </c>
      <c r="G5083">
        <v>0</v>
      </c>
      <c r="H5083">
        <v>0</v>
      </c>
      <c r="I5083" t="s">
        <v>34</v>
      </c>
      <c r="J5083" t="s">
        <v>28</v>
      </c>
      <c r="K5083" t="s">
        <v>28</v>
      </c>
      <c r="L5083" t="s">
        <v>28</v>
      </c>
      <c r="M5083" t="s">
        <v>28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34</v>
      </c>
      <c r="T5083">
        <v>0</v>
      </c>
      <c r="V5083">
        <v>65</v>
      </c>
      <c r="W5083">
        <v>145</v>
      </c>
    </row>
    <row r="5084" spans="1:23" x14ac:dyDescent="0.25">
      <c r="A5084" t="s">
        <v>748</v>
      </c>
      <c r="C5084" t="s">
        <v>26</v>
      </c>
      <c r="E5084">
        <v>29</v>
      </c>
      <c r="F5084">
        <v>66.067080000000004</v>
      </c>
      <c r="G5084">
        <v>0</v>
      </c>
      <c r="H5084">
        <v>0</v>
      </c>
      <c r="I5084" t="s">
        <v>34</v>
      </c>
      <c r="J5084" t="s">
        <v>28</v>
      </c>
      <c r="K5084" t="s">
        <v>28</v>
      </c>
      <c r="L5084" t="s">
        <v>28</v>
      </c>
      <c r="M5084" t="s">
        <v>28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34</v>
      </c>
      <c r="T5084">
        <v>0</v>
      </c>
      <c r="V5084">
        <v>64</v>
      </c>
      <c r="W5084">
        <v>144</v>
      </c>
    </row>
    <row r="5085" spans="1:23" x14ac:dyDescent="0.25">
      <c r="A5085" t="s">
        <v>748</v>
      </c>
      <c r="C5085" t="s">
        <v>26</v>
      </c>
      <c r="E5085">
        <v>28</v>
      </c>
      <c r="F5085">
        <v>66.067080000000004</v>
      </c>
      <c r="G5085">
        <v>0</v>
      </c>
      <c r="H5085">
        <v>0</v>
      </c>
      <c r="I5085" t="s">
        <v>34</v>
      </c>
      <c r="J5085" t="s">
        <v>28</v>
      </c>
      <c r="K5085" t="s">
        <v>28</v>
      </c>
      <c r="L5085" t="s">
        <v>28</v>
      </c>
      <c r="M5085" t="s">
        <v>28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34</v>
      </c>
      <c r="T5085">
        <v>0</v>
      </c>
      <c r="V5085">
        <v>64</v>
      </c>
      <c r="W5085">
        <v>141</v>
      </c>
    </row>
    <row r="5086" spans="1:23" x14ac:dyDescent="0.25">
      <c r="A5086" t="s">
        <v>748</v>
      </c>
      <c r="C5086" t="s">
        <v>26</v>
      </c>
      <c r="E5086">
        <v>30</v>
      </c>
      <c r="F5086">
        <v>66.067080000000004</v>
      </c>
      <c r="G5086">
        <v>0</v>
      </c>
      <c r="H5086">
        <v>0</v>
      </c>
      <c r="I5086" t="s">
        <v>34</v>
      </c>
      <c r="J5086" t="s">
        <v>28</v>
      </c>
      <c r="K5086" t="s">
        <v>28</v>
      </c>
      <c r="L5086" t="s">
        <v>28</v>
      </c>
      <c r="M5086" t="s">
        <v>28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34</v>
      </c>
      <c r="T5086">
        <v>0</v>
      </c>
      <c r="V5086">
        <v>64</v>
      </c>
      <c r="W5086">
        <v>132</v>
      </c>
    </row>
    <row r="5087" spans="1:23" x14ac:dyDescent="0.25">
      <c r="A5087" t="s">
        <v>748</v>
      </c>
      <c r="C5087" t="s">
        <v>26</v>
      </c>
      <c r="E5087">
        <v>27</v>
      </c>
      <c r="F5087">
        <v>66.067080000000004</v>
      </c>
      <c r="G5087">
        <v>0</v>
      </c>
      <c r="H5087">
        <v>0</v>
      </c>
      <c r="I5087" t="s">
        <v>34</v>
      </c>
      <c r="J5087" t="s">
        <v>28</v>
      </c>
      <c r="K5087" t="s">
        <v>28</v>
      </c>
      <c r="L5087" t="s">
        <v>28</v>
      </c>
      <c r="M5087" t="s">
        <v>28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34</v>
      </c>
      <c r="T5087">
        <v>0</v>
      </c>
      <c r="V5087">
        <v>64</v>
      </c>
      <c r="W5087">
        <v>138</v>
      </c>
    </row>
    <row r="5088" spans="1:23" x14ac:dyDescent="0.25">
      <c r="A5088" t="s">
        <v>748</v>
      </c>
      <c r="C5088" t="s">
        <v>26</v>
      </c>
      <c r="E5088">
        <v>29</v>
      </c>
      <c r="F5088">
        <v>66.067080000000004</v>
      </c>
      <c r="G5088">
        <v>0</v>
      </c>
      <c r="H5088">
        <v>0</v>
      </c>
      <c r="I5088" t="s">
        <v>34</v>
      </c>
      <c r="J5088" t="s">
        <v>28</v>
      </c>
      <c r="K5088" t="s">
        <v>28</v>
      </c>
      <c r="L5088" t="s">
        <v>28</v>
      </c>
      <c r="M5088" t="s">
        <v>28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34</v>
      </c>
      <c r="T5088">
        <v>0</v>
      </c>
      <c r="V5088">
        <v>64</v>
      </c>
      <c r="W5088">
        <v>140</v>
      </c>
    </row>
    <row r="5089" spans="1:23" x14ac:dyDescent="0.25">
      <c r="A5089" t="s">
        <v>748</v>
      </c>
      <c r="C5089" t="s">
        <v>26</v>
      </c>
      <c r="E5089">
        <v>29</v>
      </c>
      <c r="F5089">
        <v>66.067080000000004</v>
      </c>
      <c r="G5089">
        <v>0.5</v>
      </c>
      <c r="H5089">
        <v>0</v>
      </c>
      <c r="I5089" t="s">
        <v>27</v>
      </c>
      <c r="J5089" t="s">
        <v>28</v>
      </c>
      <c r="K5089" t="s">
        <v>28</v>
      </c>
      <c r="L5089" t="s">
        <v>28</v>
      </c>
      <c r="M5089" t="s">
        <v>28</v>
      </c>
      <c r="N5089">
        <v>0</v>
      </c>
      <c r="O5089">
        <v>0.5</v>
      </c>
      <c r="P5089">
        <v>0.5</v>
      </c>
      <c r="Q5089">
        <v>0</v>
      </c>
      <c r="R5089">
        <v>0</v>
      </c>
      <c r="S5089">
        <v>34</v>
      </c>
      <c r="T5089">
        <v>1</v>
      </c>
      <c r="V5089">
        <v>64</v>
      </c>
      <c r="W5089">
        <v>139</v>
      </c>
    </row>
    <row r="5090" spans="1:23" x14ac:dyDescent="0.25">
      <c r="A5090" t="s">
        <v>748</v>
      </c>
      <c r="C5090" t="s">
        <v>26</v>
      </c>
      <c r="E5090">
        <v>28</v>
      </c>
      <c r="F5090">
        <v>66.067080000000004</v>
      </c>
      <c r="G5090">
        <v>0.5</v>
      </c>
      <c r="H5090">
        <v>0</v>
      </c>
      <c r="I5090" t="s">
        <v>27</v>
      </c>
      <c r="J5090" t="s">
        <v>28</v>
      </c>
      <c r="K5090" t="s">
        <v>28</v>
      </c>
      <c r="L5090" t="s">
        <v>28</v>
      </c>
      <c r="M5090" t="s">
        <v>28</v>
      </c>
      <c r="N5090">
        <v>0.5</v>
      </c>
      <c r="O5090">
        <v>0.5</v>
      </c>
      <c r="P5090">
        <v>1</v>
      </c>
      <c r="Q5090">
        <v>0.5</v>
      </c>
      <c r="R5090">
        <v>0</v>
      </c>
      <c r="S5090">
        <v>34</v>
      </c>
      <c r="T5090">
        <v>2.5</v>
      </c>
      <c r="V5090">
        <v>64</v>
      </c>
      <c r="W5090">
        <v>137</v>
      </c>
    </row>
    <row r="5091" spans="1:23" x14ac:dyDescent="0.25">
      <c r="A5091" t="s">
        <v>748</v>
      </c>
      <c r="C5091" t="s">
        <v>26</v>
      </c>
      <c r="E5091">
        <v>28</v>
      </c>
      <c r="F5091">
        <v>66.067080000000004</v>
      </c>
      <c r="G5091">
        <v>0.5</v>
      </c>
      <c r="H5091">
        <v>0.5</v>
      </c>
      <c r="I5091" t="s">
        <v>27</v>
      </c>
      <c r="J5091" t="s">
        <v>28</v>
      </c>
      <c r="K5091" t="s">
        <v>28</v>
      </c>
      <c r="L5091" t="s">
        <v>28</v>
      </c>
      <c r="M5091" t="s">
        <v>28</v>
      </c>
      <c r="N5091">
        <v>0</v>
      </c>
      <c r="O5091">
        <v>0.5</v>
      </c>
      <c r="P5091">
        <v>0.5</v>
      </c>
      <c r="Q5091">
        <v>0.5</v>
      </c>
      <c r="R5091">
        <v>0</v>
      </c>
      <c r="S5091">
        <v>34</v>
      </c>
      <c r="T5091">
        <v>2</v>
      </c>
    </row>
    <row r="5092" spans="1:23" x14ac:dyDescent="0.25">
      <c r="A5092" t="s">
        <v>921</v>
      </c>
      <c r="C5092" t="s">
        <v>30</v>
      </c>
      <c r="E5092">
        <v>25</v>
      </c>
      <c r="F5092">
        <v>73.735793999999999</v>
      </c>
      <c r="G5092">
        <v>0.5</v>
      </c>
      <c r="H5092">
        <v>0</v>
      </c>
      <c r="I5092" t="s">
        <v>75</v>
      </c>
      <c r="J5092" t="s">
        <v>28</v>
      </c>
      <c r="K5092" t="s">
        <v>28</v>
      </c>
      <c r="L5092" t="s">
        <v>28</v>
      </c>
      <c r="M5092" t="s">
        <v>28</v>
      </c>
      <c r="N5092">
        <v>0</v>
      </c>
      <c r="O5092">
        <v>0.5</v>
      </c>
      <c r="P5092">
        <v>0.5</v>
      </c>
      <c r="Q5092">
        <v>0</v>
      </c>
      <c r="R5092">
        <v>0</v>
      </c>
      <c r="S5092">
        <v>33</v>
      </c>
      <c r="T5092">
        <v>1</v>
      </c>
      <c r="W5092">
        <v>141</v>
      </c>
    </row>
    <row r="5093" spans="1:23" x14ac:dyDescent="0.25">
      <c r="A5093" t="s">
        <v>921</v>
      </c>
      <c r="C5093" t="s">
        <v>30</v>
      </c>
      <c r="E5093">
        <v>25</v>
      </c>
      <c r="F5093">
        <v>73.735793999999999</v>
      </c>
      <c r="G5093">
        <v>0.5</v>
      </c>
      <c r="H5093">
        <v>0.5</v>
      </c>
      <c r="I5093" t="s">
        <v>27</v>
      </c>
      <c r="J5093" t="s">
        <v>28</v>
      </c>
      <c r="K5093" t="s">
        <v>28</v>
      </c>
      <c r="L5093" t="s">
        <v>28</v>
      </c>
      <c r="M5093" t="s">
        <v>28</v>
      </c>
      <c r="N5093">
        <v>0.5</v>
      </c>
      <c r="O5093">
        <v>0.5</v>
      </c>
      <c r="P5093">
        <v>0.5</v>
      </c>
      <c r="Q5093">
        <v>0.5</v>
      </c>
      <c r="R5093">
        <v>0</v>
      </c>
      <c r="S5093">
        <v>33</v>
      </c>
      <c r="T5093">
        <v>2.5</v>
      </c>
      <c r="W5093">
        <v>179</v>
      </c>
    </row>
    <row r="5094" spans="1:23" x14ac:dyDescent="0.25">
      <c r="A5094" t="s">
        <v>921</v>
      </c>
      <c r="C5094" t="s">
        <v>30</v>
      </c>
      <c r="E5094">
        <v>25</v>
      </c>
      <c r="F5094">
        <v>73.735793999999999</v>
      </c>
      <c r="G5094">
        <v>0.5</v>
      </c>
      <c r="H5094">
        <v>0</v>
      </c>
      <c r="I5094" t="s">
        <v>27</v>
      </c>
      <c r="J5094" t="s">
        <v>28</v>
      </c>
      <c r="K5094" t="s">
        <v>28</v>
      </c>
      <c r="L5094" t="s">
        <v>28</v>
      </c>
      <c r="M5094" t="s">
        <v>28</v>
      </c>
      <c r="N5094">
        <v>0.5</v>
      </c>
      <c r="O5094">
        <v>0.5</v>
      </c>
      <c r="P5094">
        <v>0.5</v>
      </c>
      <c r="Q5094">
        <v>1</v>
      </c>
      <c r="R5094">
        <v>0</v>
      </c>
      <c r="S5094">
        <v>33</v>
      </c>
      <c r="T5094">
        <v>2.5</v>
      </c>
      <c r="V5094">
        <v>71</v>
      </c>
      <c r="W5094">
        <v>178</v>
      </c>
    </row>
    <row r="5095" spans="1:23" x14ac:dyDescent="0.25">
      <c r="A5095" t="s">
        <v>921</v>
      </c>
      <c r="C5095" t="s">
        <v>30</v>
      </c>
      <c r="E5095">
        <v>23</v>
      </c>
      <c r="F5095">
        <v>73.735793999999999</v>
      </c>
      <c r="G5095">
        <v>1</v>
      </c>
      <c r="H5095">
        <v>1</v>
      </c>
      <c r="I5095" t="s">
        <v>27</v>
      </c>
      <c r="J5095" t="s">
        <v>28</v>
      </c>
      <c r="K5095" t="s">
        <v>28</v>
      </c>
      <c r="L5095" t="s">
        <v>28</v>
      </c>
      <c r="M5095" t="s">
        <v>28</v>
      </c>
      <c r="N5095">
        <v>1</v>
      </c>
      <c r="O5095">
        <v>1</v>
      </c>
      <c r="P5095">
        <v>1</v>
      </c>
      <c r="Q5095">
        <v>1</v>
      </c>
      <c r="R5095">
        <v>0</v>
      </c>
      <c r="S5095">
        <v>33</v>
      </c>
      <c r="T5095">
        <v>5</v>
      </c>
      <c r="V5095">
        <v>70</v>
      </c>
      <c r="W5095">
        <v>186</v>
      </c>
    </row>
    <row r="5096" spans="1:23" x14ac:dyDescent="0.25">
      <c r="A5096" t="s">
        <v>921</v>
      </c>
      <c r="C5096" t="s">
        <v>30</v>
      </c>
      <c r="E5096">
        <v>22</v>
      </c>
      <c r="F5096">
        <v>73.735793999999999</v>
      </c>
      <c r="G5096">
        <v>1</v>
      </c>
      <c r="H5096">
        <v>2</v>
      </c>
      <c r="I5096" t="s">
        <v>27</v>
      </c>
      <c r="J5096" t="s">
        <v>80</v>
      </c>
      <c r="K5096" t="s">
        <v>28</v>
      </c>
      <c r="L5096" t="s">
        <v>28</v>
      </c>
      <c r="M5096" t="s">
        <v>28</v>
      </c>
      <c r="N5096">
        <v>1</v>
      </c>
      <c r="O5096">
        <v>1</v>
      </c>
      <c r="P5096">
        <v>1</v>
      </c>
      <c r="Q5096">
        <v>1</v>
      </c>
      <c r="R5096">
        <v>1</v>
      </c>
      <c r="S5096">
        <v>33</v>
      </c>
      <c r="T5096">
        <v>7</v>
      </c>
      <c r="V5096">
        <v>70</v>
      </c>
      <c r="W5096">
        <v>197</v>
      </c>
    </row>
    <row r="5097" spans="1:23" x14ac:dyDescent="0.25">
      <c r="A5097" t="s">
        <v>921</v>
      </c>
      <c r="C5097" t="s">
        <v>30</v>
      </c>
      <c r="E5097">
        <v>17</v>
      </c>
      <c r="F5097">
        <v>73.735793999999999</v>
      </c>
      <c r="G5097">
        <v>2</v>
      </c>
      <c r="H5097">
        <v>2</v>
      </c>
      <c r="I5097" t="s">
        <v>179</v>
      </c>
      <c r="J5097" t="s">
        <v>245</v>
      </c>
      <c r="K5097" t="s">
        <v>28</v>
      </c>
      <c r="L5097" t="s">
        <v>28</v>
      </c>
      <c r="M5097" t="s">
        <v>28</v>
      </c>
      <c r="N5097">
        <v>2</v>
      </c>
      <c r="O5097">
        <v>2</v>
      </c>
      <c r="P5097">
        <v>2</v>
      </c>
      <c r="Q5097">
        <v>2</v>
      </c>
      <c r="R5097">
        <v>2</v>
      </c>
      <c r="S5097">
        <v>33</v>
      </c>
      <c r="T5097">
        <v>12</v>
      </c>
      <c r="V5097">
        <v>70</v>
      </c>
      <c r="W5097">
        <v>199</v>
      </c>
    </row>
    <row r="5098" spans="1:23" x14ac:dyDescent="0.25">
      <c r="A5098" t="s">
        <v>58</v>
      </c>
      <c r="C5098" t="s">
        <v>30</v>
      </c>
      <c r="E5098">
        <v>26</v>
      </c>
      <c r="F5098">
        <v>69.801506000000003</v>
      </c>
      <c r="G5098">
        <v>0</v>
      </c>
      <c r="H5098">
        <v>0</v>
      </c>
      <c r="I5098" t="s">
        <v>34</v>
      </c>
      <c r="J5098" t="s">
        <v>28</v>
      </c>
      <c r="K5098" t="s">
        <v>28</v>
      </c>
      <c r="L5098" t="s">
        <v>28</v>
      </c>
      <c r="M5098" t="s">
        <v>28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33</v>
      </c>
      <c r="T5098">
        <v>0</v>
      </c>
      <c r="V5098">
        <v>70</v>
      </c>
      <c r="W5098">
        <v>165</v>
      </c>
    </row>
    <row r="5099" spans="1:23" x14ac:dyDescent="0.25">
      <c r="A5099" t="s">
        <v>58</v>
      </c>
      <c r="C5099" t="s">
        <v>30</v>
      </c>
      <c r="E5099">
        <v>29</v>
      </c>
      <c r="F5099">
        <v>69.801506000000003</v>
      </c>
      <c r="G5099">
        <v>0</v>
      </c>
      <c r="H5099">
        <v>0</v>
      </c>
      <c r="I5099" t="s">
        <v>34</v>
      </c>
      <c r="J5099" t="s">
        <v>28</v>
      </c>
      <c r="K5099" t="s">
        <v>28</v>
      </c>
      <c r="L5099" t="s">
        <v>28</v>
      </c>
      <c r="M5099" t="s">
        <v>28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33</v>
      </c>
      <c r="T5099">
        <v>0</v>
      </c>
      <c r="V5099">
        <v>70</v>
      </c>
      <c r="W5099">
        <v>161</v>
      </c>
    </row>
    <row r="5100" spans="1:23" x14ac:dyDescent="0.25">
      <c r="A5100" t="s">
        <v>58</v>
      </c>
      <c r="C5100" t="s">
        <v>30</v>
      </c>
      <c r="E5100">
        <v>30</v>
      </c>
      <c r="F5100">
        <v>69.801506000000003</v>
      </c>
      <c r="G5100">
        <v>0</v>
      </c>
      <c r="H5100">
        <v>0</v>
      </c>
      <c r="I5100" t="s">
        <v>34</v>
      </c>
      <c r="J5100" t="s">
        <v>28</v>
      </c>
      <c r="K5100" t="s">
        <v>28</v>
      </c>
      <c r="L5100" t="s">
        <v>28</v>
      </c>
      <c r="M5100" t="s">
        <v>28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33</v>
      </c>
      <c r="T5100">
        <v>0</v>
      </c>
      <c r="V5100">
        <v>70</v>
      </c>
      <c r="W5100">
        <v>158</v>
      </c>
    </row>
    <row r="5101" spans="1:23" x14ac:dyDescent="0.25">
      <c r="A5101" t="s">
        <v>58</v>
      </c>
      <c r="C5101" t="s">
        <v>30</v>
      </c>
      <c r="E5101">
        <v>28</v>
      </c>
      <c r="F5101">
        <v>69.801506000000003</v>
      </c>
      <c r="G5101">
        <v>0</v>
      </c>
      <c r="H5101">
        <v>0</v>
      </c>
      <c r="I5101" t="s">
        <v>34</v>
      </c>
      <c r="J5101" t="s">
        <v>28</v>
      </c>
      <c r="K5101" t="s">
        <v>28</v>
      </c>
      <c r="L5101" t="s">
        <v>28</v>
      </c>
      <c r="M5101" t="s">
        <v>28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33</v>
      </c>
      <c r="T5101">
        <v>0</v>
      </c>
      <c r="V5101">
        <v>69</v>
      </c>
      <c r="W5101">
        <v>156</v>
      </c>
    </row>
    <row r="5102" spans="1:23" x14ac:dyDescent="0.25">
      <c r="A5102" t="s">
        <v>58</v>
      </c>
      <c r="C5102" t="s">
        <v>30</v>
      </c>
      <c r="E5102">
        <v>28</v>
      </c>
      <c r="F5102">
        <v>69.801506000000003</v>
      </c>
      <c r="G5102">
        <v>0</v>
      </c>
      <c r="H5102">
        <v>0</v>
      </c>
      <c r="I5102" t="s">
        <v>34</v>
      </c>
      <c r="J5102" t="s">
        <v>28</v>
      </c>
      <c r="K5102" t="s">
        <v>28</v>
      </c>
      <c r="L5102" t="s">
        <v>28</v>
      </c>
      <c r="M5102" t="s">
        <v>28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33</v>
      </c>
      <c r="T5102">
        <v>0</v>
      </c>
      <c r="V5102">
        <v>70</v>
      </c>
      <c r="W5102">
        <v>157</v>
      </c>
    </row>
    <row r="5103" spans="1:23" x14ac:dyDescent="0.25">
      <c r="A5103" t="s">
        <v>58</v>
      </c>
      <c r="C5103" t="s">
        <v>30</v>
      </c>
      <c r="E5103">
        <v>29</v>
      </c>
      <c r="F5103">
        <v>69.801506000000003</v>
      </c>
      <c r="G5103">
        <v>0</v>
      </c>
      <c r="H5103">
        <v>0</v>
      </c>
      <c r="I5103" t="s">
        <v>34</v>
      </c>
      <c r="J5103" t="s">
        <v>28</v>
      </c>
      <c r="K5103" t="s">
        <v>28</v>
      </c>
      <c r="L5103" t="s">
        <v>28</v>
      </c>
      <c r="M5103" t="s">
        <v>28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33</v>
      </c>
      <c r="T5103">
        <v>0</v>
      </c>
      <c r="V5103">
        <v>69</v>
      </c>
      <c r="W5103">
        <v>158</v>
      </c>
    </row>
    <row r="5104" spans="1:23" x14ac:dyDescent="0.25">
      <c r="A5104" t="s">
        <v>58</v>
      </c>
      <c r="C5104" t="s">
        <v>30</v>
      </c>
      <c r="E5104">
        <v>30</v>
      </c>
      <c r="F5104">
        <v>69.801506000000003</v>
      </c>
      <c r="G5104">
        <v>0</v>
      </c>
      <c r="H5104">
        <v>0</v>
      </c>
      <c r="I5104" t="s">
        <v>34</v>
      </c>
      <c r="J5104" t="s">
        <v>28</v>
      </c>
      <c r="K5104" t="s">
        <v>28</v>
      </c>
      <c r="L5104" t="s">
        <v>28</v>
      </c>
      <c r="M5104" t="s">
        <v>28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33</v>
      </c>
      <c r="T5104">
        <v>0</v>
      </c>
      <c r="V5104">
        <v>69</v>
      </c>
      <c r="W5104">
        <v>158</v>
      </c>
    </row>
    <row r="5105" spans="1:23" x14ac:dyDescent="0.25">
      <c r="A5105" t="s">
        <v>58</v>
      </c>
      <c r="C5105" t="s">
        <v>30</v>
      </c>
      <c r="E5105">
        <v>28</v>
      </c>
      <c r="F5105">
        <v>69.801506000000003</v>
      </c>
      <c r="G5105">
        <v>0</v>
      </c>
      <c r="H5105">
        <v>0</v>
      </c>
      <c r="I5105" t="s">
        <v>34</v>
      </c>
      <c r="J5105" t="s">
        <v>28</v>
      </c>
      <c r="K5105" t="s">
        <v>28</v>
      </c>
      <c r="L5105" t="s">
        <v>28</v>
      </c>
      <c r="M5105" t="s">
        <v>28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33</v>
      </c>
      <c r="T5105">
        <v>0</v>
      </c>
      <c r="V5105">
        <v>69</v>
      </c>
      <c r="W5105">
        <v>154</v>
      </c>
    </row>
    <row r="5106" spans="1:23" x14ac:dyDescent="0.25">
      <c r="A5106" t="s">
        <v>58</v>
      </c>
      <c r="C5106" t="s">
        <v>30</v>
      </c>
      <c r="E5106">
        <v>29</v>
      </c>
      <c r="F5106">
        <v>69.801506000000003</v>
      </c>
      <c r="G5106">
        <v>0</v>
      </c>
      <c r="H5106">
        <v>0</v>
      </c>
      <c r="I5106" t="s">
        <v>34</v>
      </c>
      <c r="J5106" t="s">
        <v>28</v>
      </c>
      <c r="K5106" t="s">
        <v>28</v>
      </c>
      <c r="L5106" t="s">
        <v>28</v>
      </c>
      <c r="M5106" t="s">
        <v>28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33</v>
      </c>
      <c r="T5106">
        <v>0</v>
      </c>
      <c r="V5106">
        <v>69</v>
      </c>
      <c r="W5106">
        <v>154</v>
      </c>
    </row>
    <row r="5107" spans="1:23" x14ac:dyDescent="0.25">
      <c r="A5107" t="s">
        <v>58</v>
      </c>
      <c r="C5107" t="s">
        <v>30</v>
      </c>
      <c r="E5107">
        <v>29</v>
      </c>
      <c r="F5107">
        <v>69.801506000000003</v>
      </c>
      <c r="G5107">
        <v>0</v>
      </c>
      <c r="H5107">
        <v>0</v>
      </c>
      <c r="I5107" t="s">
        <v>34</v>
      </c>
      <c r="J5107" t="s">
        <v>28</v>
      </c>
      <c r="K5107" t="s">
        <v>28</v>
      </c>
      <c r="L5107" t="s">
        <v>28</v>
      </c>
      <c r="M5107" t="s">
        <v>28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33</v>
      </c>
      <c r="T5107">
        <v>0</v>
      </c>
      <c r="V5107">
        <v>69</v>
      </c>
      <c r="W5107">
        <v>150</v>
      </c>
    </row>
    <row r="5108" spans="1:23" x14ac:dyDescent="0.25">
      <c r="A5108" t="s">
        <v>58</v>
      </c>
      <c r="C5108" t="s">
        <v>30</v>
      </c>
      <c r="E5108">
        <v>29</v>
      </c>
      <c r="F5108">
        <v>69.801506000000003</v>
      </c>
      <c r="G5108">
        <v>0</v>
      </c>
      <c r="H5108">
        <v>0</v>
      </c>
      <c r="I5108" t="s">
        <v>34</v>
      </c>
      <c r="J5108" t="s">
        <v>28</v>
      </c>
      <c r="K5108" t="s">
        <v>28</v>
      </c>
      <c r="L5108" t="s">
        <v>28</v>
      </c>
      <c r="M5108" t="s">
        <v>28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33</v>
      </c>
      <c r="T5108">
        <v>0</v>
      </c>
      <c r="V5108">
        <v>69</v>
      </c>
      <c r="W5108">
        <v>146</v>
      </c>
    </row>
    <row r="5109" spans="1:23" x14ac:dyDescent="0.25">
      <c r="A5109" t="s">
        <v>347</v>
      </c>
      <c r="C5109" t="s">
        <v>26</v>
      </c>
      <c r="E5109">
        <v>29</v>
      </c>
      <c r="F5109">
        <v>69.023960000000002</v>
      </c>
      <c r="G5109">
        <v>0</v>
      </c>
      <c r="H5109">
        <v>0</v>
      </c>
      <c r="I5109" t="s">
        <v>34</v>
      </c>
      <c r="J5109" t="s">
        <v>35</v>
      </c>
      <c r="K5109" t="s">
        <v>28</v>
      </c>
      <c r="L5109" t="s">
        <v>28</v>
      </c>
      <c r="M5109" t="s">
        <v>28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33</v>
      </c>
      <c r="T5109">
        <v>0</v>
      </c>
      <c r="V5109">
        <v>64</v>
      </c>
      <c r="W5109">
        <v>153</v>
      </c>
    </row>
    <row r="5110" spans="1:23" x14ac:dyDescent="0.25">
      <c r="A5110" t="s">
        <v>347</v>
      </c>
      <c r="C5110" t="s">
        <v>26</v>
      </c>
      <c r="E5110">
        <v>30</v>
      </c>
      <c r="F5110">
        <v>69.023960000000002</v>
      </c>
      <c r="G5110">
        <v>0</v>
      </c>
      <c r="H5110">
        <v>0</v>
      </c>
      <c r="I5110" t="s">
        <v>34</v>
      </c>
      <c r="J5110" t="s">
        <v>28</v>
      </c>
      <c r="K5110" t="s">
        <v>28</v>
      </c>
      <c r="L5110" t="s">
        <v>28</v>
      </c>
      <c r="M5110" t="s">
        <v>28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33</v>
      </c>
      <c r="T5110">
        <v>0</v>
      </c>
      <c r="V5110">
        <v>64</v>
      </c>
      <c r="W5110">
        <v>154</v>
      </c>
    </row>
    <row r="5111" spans="1:23" x14ac:dyDescent="0.25">
      <c r="A5111" t="s">
        <v>347</v>
      </c>
      <c r="C5111" t="s">
        <v>26</v>
      </c>
      <c r="E5111">
        <v>29</v>
      </c>
      <c r="F5111">
        <v>69.023960000000002</v>
      </c>
      <c r="G5111">
        <v>0</v>
      </c>
      <c r="H5111">
        <v>0</v>
      </c>
      <c r="I5111" t="s">
        <v>34</v>
      </c>
      <c r="J5111" t="s">
        <v>35</v>
      </c>
      <c r="K5111" t="s">
        <v>28</v>
      </c>
      <c r="L5111" t="s">
        <v>28</v>
      </c>
      <c r="M5111" t="s">
        <v>28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33</v>
      </c>
      <c r="T5111">
        <v>0</v>
      </c>
      <c r="V5111">
        <v>64</v>
      </c>
      <c r="W5111">
        <v>144</v>
      </c>
    </row>
    <row r="5112" spans="1:23" x14ac:dyDescent="0.25">
      <c r="A5112" t="s">
        <v>347</v>
      </c>
      <c r="C5112" t="s">
        <v>26</v>
      </c>
      <c r="E5112">
        <v>29</v>
      </c>
      <c r="F5112">
        <v>69.023960000000002</v>
      </c>
      <c r="G5112">
        <v>0</v>
      </c>
      <c r="H5112">
        <v>0</v>
      </c>
      <c r="I5112" t="s">
        <v>34</v>
      </c>
      <c r="J5112" t="s">
        <v>35</v>
      </c>
      <c r="K5112" t="s">
        <v>28</v>
      </c>
      <c r="L5112" t="s">
        <v>28</v>
      </c>
      <c r="M5112" t="s">
        <v>28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33</v>
      </c>
      <c r="T5112">
        <v>0</v>
      </c>
      <c r="V5112">
        <v>63</v>
      </c>
      <c r="W5112">
        <v>152</v>
      </c>
    </row>
    <row r="5113" spans="1:23" x14ac:dyDescent="0.25">
      <c r="A5113" t="s">
        <v>347</v>
      </c>
      <c r="C5113" t="s">
        <v>26</v>
      </c>
      <c r="E5113">
        <v>30</v>
      </c>
      <c r="F5113">
        <v>69.023960000000002</v>
      </c>
      <c r="G5113">
        <v>0</v>
      </c>
      <c r="H5113">
        <v>0</v>
      </c>
      <c r="I5113" t="s">
        <v>34</v>
      </c>
      <c r="J5113" t="s">
        <v>28</v>
      </c>
      <c r="K5113" t="s">
        <v>28</v>
      </c>
      <c r="L5113" t="s">
        <v>28</v>
      </c>
      <c r="M5113" t="s">
        <v>28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33</v>
      </c>
      <c r="T5113">
        <v>0</v>
      </c>
      <c r="V5113">
        <v>63</v>
      </c>
      <c r="W5113">
        <v>143</v>
      </c>
    </row>
    <row r="5114" spans="1:23" x14ac:dyDescent="0.25">
      <c r="A5114" t="s">
        <v>347</v>
      </c>
      <c r="C5114" t="s">
        <v>26</v>
      </c>
      <c r="E5114">
        <v>30</v>
      </c>
      <c r="F5114">
        <v>69.023960000000002</v>
      </c>
      <c r="G5114">
        <v>0</v>
      </c>
      <c r="H5114">
        <v>0</v>
      </c>
      <c r="I5114" t="s">
        <v>34</v>
      </c>
      <c r="J5114" t="s">
        <v>28</v>
      </c>
      <c r="K5114" t="s">
        <v>28</v>
      </c>
      <c r="L5114" t="s">
        <v>28</v>
      </c>
      <c r="M5114" t="s">
        <v>28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33</v>
      </c>
      <c r="T5114">
        <v>0</v>
      </c>
      <c r="V5114">
        <v>63</v>
      </c>
      <c r="W5114">
        <v>146</v>
      </c>
    </row>
    <row r="5115" spans="1:23" x14ac:dyDescent="0.25">
      <c r="A5115" t="s">
        <v>347</v>
      </c>
      <c r="C5115" t="s">
        <v>26</v>
      </c>
      <c r="E5115">
        <v>30</v>
      </c>
      <c r="F5115">
        <v>69.023960000000002</v>
      </c>
      <c r="G5115">
        <v>0</v>
      </c>
      <c r="H5115">
        <v>0</v>
      </c>
      <c r="I5115" t="s">
        <v>34</v>
      </c>
      <c r="J5115" t="s">
        <v>28</v>
      </c>
      <c r="K5115" t="s">
        <v>28</v>
      </c>
      <c r="L5115" t="s">
        <v>28</v>
      </c>
      <c r="M5115" t="s">
        <v>28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33</v>
      </c>
      <c r="T5115">
        <v>0</v>
      </c>
      <c r="V5115">
        <v>63</v>
      </c>
      <c r="W5115">
        <v>143</v>
      </c>
    </row>
    <row r="5116" spans="1:23" x14ac:dyDescent="0.25">
      <c r="A5116" t="s">
        <v>347</v>
      </c>
      <c r="C5116" t="s">
        <v>26</v>
      </c>
      <c r="E5116">
        <v>29</v>
      </c>
      <c r="F5116">
        <v>69.023960000000002</v>
      </c>
      <c r="G5116">
        <v>0</v>
      </c>
      <c r="H5116">
        <v>0</v>
      </c>
      <c r="I5116" t="s">
        <v>34</v>
      </c>
      <c r="J5116" t="s">
        <v>28</v>
      </c>
      <c r="K5116" t="s">
        <v>28</v>
      </c>
      <c r="L5116" t="s">
        <v>28</v>
      </c>
      <c r="M5116" t="s">
        <v>28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33</v>
      </c>
      <c r="T5116">
        <v>0</v>
      </c>
      <c r="V5116">
        <v>63</v>
      </c>
      <c r="W5116">
        <v>141</v>
      </c>
    </row>
    <row r="5117" spans="1:23" x14ac:dyDescent="0.25">
      <c r="A5117" t="s">
        <v>347</v>
      </c>
      <c r="C5117" t="s">
        <v>26</v>
      </c>
      <c r="E5117">
        <v>29</v>
      </c>
      <c r="F5117">
        <v>69.023960000000002</v>
      </c>
      <c r="G5117">
        <v>0</v>
      </c>
      <c r="H5117">
        <v>0</v>
      </c>
      <c r="I5117" t="s">
        <v>34</v>
      </c>
      <c r="J5117" t="s">
        <v>28</v>
      </c>
      <c r="K5117" t="s">
        <v>28</v>
      </c>
      <c r="L5117" t="s">
        <v>28</v>
      </c>
      <c r="M5117" t="s">
        <v>28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33</v>
      </c>
      <c r="T5117">
        <v>0</v>
      </c>
      <c r="V5117">
        <v>63</v>
      </c>
      <c r="W5117">
        <v>138</v>
      </c>
    </row>
    <row r="5118" spans="1:23" x14ac:dyDescent="0.25">
      <c r="A5118" t="s">
        <v>347</v>
      </c>
      <c r="C5118" t="s">
        <v>26</v>
      </c>
      <c r="E5118">
        <v>30</v>
      </c>
      <c r="F5118">
        <v>69.023960000000002</v>
      </c>
      <c r="G5118">
        <v>0</v>
      </c>
      <c r="H5118">
        <v>0</v>
      </c>
      <c r="I5118" t="s">
        <v>34</v>
      </c>
      <c r="J5118" t="s">
        <v>35</v>
      </c>
      <c r="K5118" t="s">
        <v>28</v>
      </c>
      <c r="L5118" t="s">
        <v>28</v>
      </c>
      <c r="M5118" t="s">
        <v>28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33</v>
      </c>
      <c r="T5118">
        <v>0</v>
      </c>
      <c r="V5118">
        <v>62</v>
      </c>
      <c r="W5118">
        <v>136</v>
      </c>
    </row>
    <row r="5119" spans="1:23" x14ac:dyDescent="0.25">
      <c r="A5119" t="s">
        <v>347</v>
      </c>
      <c r="C5119" t="s">
        <v>26</v>
      </c>
      <c r="E5119">
        <v>29</v>
      </c>
      <c r="F5119">
        <v>69.023960000000002</v>
      </c>
      <c r="G5119">
        <v>0</v>
      </c>
      <c r="H5119">
        <v>0</v>
      </c>
      <c r="I5119" t="s">
        <v>34</v>
      </c>
      <c r="J5119" t="s">
        <v>28</v>
      </c>
      <c r="K5119" t="s">
        <v>28</v>
      </c>
      <c r="L5119" t="s">
        <v>28</v>
      </c>
      <c r="M5119" t="s">
        <v>28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33</v>
      </c>
      <c r="T5119">
        <v>0</v>
      </c>
      <c r="V5119">
        <v>62</v>
      </c>
      <c r="W5119">
        <v>135</v>
      </c>
    </row>
    <row r="5120" spans="1:23" x14ac:dyDescent="0.25">
      <c r="A5120" t="s">
        <v>789</v>
      </c>
      <c r="C5120" t="s">
        <v>26</v>
      </c>
      <c r="E5120">
        <v>30</v>
      </c>
      <c r="F5120">
        <v>59.356605999999999</v>
      </c>
      <c r="G5120">
        <v>0</v>
      </c>
      <c r="H5120">
        <v>0</v>
      </c>
      <c r="I5120" t="s">
        <v>34</v>
      </c>
      <c r="J5120" t="s">
        <v>28</v>
      </c>
      <c r="K5120" t="s">
        <v>28</v>
      </c>
      <c r="L5120" t="s">
        <v>28</v>
      </c>
      <c r="M5120" t="s">
        <v>28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33</v>
      </c>
      <c r="T5120">
        <v>0</v>
      </c>
      <c r="V5120">
        <v>64</v>
      </c>
      <c r="W5120">
        <v>160</v>
      </c>
    </row>
    <row r="5121" spans="1:23" x14ac:dyDescent="0.25">
      <c r="A5121" t="s">
        <v>366</v>
      </c>
      <c r="C5121" t="s">
        <v>26</v>
      </c>
      <c r="E5121">
        <v>30</v>
      </c>
      <c r="F5121">
        <v>65.935659999999999</v>
      </c>
      <c r="G5121">
        <v>0</v>
      </c>
      <c r="H5121">
        <v>0</v>
      </c>
      <c r="I5121" t="s">
        <v>34</v>
      </c>
      <c r="J5121" t="s">
        <v>28</v>
      </c>
      <c r="K5121" t="s">
        <v>28</v>
      </c>
      <c r="L5121" t="s">
        <v>28</v>
      </c>
      <c r="M5121" t="s">
        <v>28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34</v>
      </c>
      <c r="T5121">
        <v>0</v>
      </c>
      <c r="W5121">
        <v>158</v>
      </c>
    </row>
    <row r="5122" spans="1:23" x14ac:dyDescent="0.25">
      <c r="A5122" t="s">
        <v>366</v>
      </c>
      <c r="C5122" t="s">
        <v>26</v>
      </c>
      <c r="E5122">
        <v>30</v>
      </c>
      <c r="F5122">
        <v>65.935659999999999</v>
      </c>
      <c r="G5122">
        <v>0</v>
      </c>
      <c r="H5122">
        <v>0</v>
      </c>
      <c r="I5122" t="s">
        <v>34</v>
      </c>
      <c r="J5122" t="s">
        <v>28</v>
      </c>
      <c r="K5122" t="s">
        <v>28</v>
      </c>
      <c r="L5122" t="s">
        <v>28</v>
      </c>
      <c r="M5122" t="s">
        <v>28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34</v>
      </c>
      <c r="T5122">
        <v>0</v>
      </c>
      <c r="V5122">
        <v>63</v>
      </c>
      <c r="W5122">
        <v>159</v>
      </c>
    </row>
    <row r="5123" spans="1:23" x14ac:dyDescent="0.25">
      <c r="A5123" t="s">
        <v>366</v>
      </c>
      <c r="C5123" t="s">
        <v>26</v>
      </c>
      <c r="E5123">
        <v>30</v>
      </c>
      <c r="F5123">
        <v>65.935659999999999</v>
      </c>
      <c r="G5123">
        <v>0</v>
      </c>
      <c r="H5123">
        <v>0</v>
      </c>
      <c r="I5123" t="s">
        <v>34</v>
      </c>
      <c r="J5123" t="s">
        <v>28</v>
      </c>
      <c r="K5123" t="s">
        <v>28</v>
      </c>
      <c r="L5123" t="s">
        <v>28</v>
      </c>
      <c r="M5123" t="s">
        <v>28</v>
      </c>
      <c r="N5123">
        <v>0</v>
      </c>
      <c r="O5123">
        <v>0.5</v>
      </c>
      <c r="P5123">
        <v>0</v>
      </c>
      <c r="Q5123">
        <v>0</v>
      </c>
      <c r="R5123">
        <v>0</v>
      </c>
      <c r="S5123">
        <v>34</v>
      </c>
      <c r="T5123">
        <v>0.5</v>
      </c>
      <c r="V5123">
        <v>62</v>
      </c>
      <c r="W5123">
        <v>152</v>
      </c>
    </row>
    <row r="5124" spans="1:23" x14ac:dyDescent="0.25">
      <c r="A5124" t="s">
        <v>366</v>
      </c>
      <c r="C5124" t="s">
        <v>26</v>
      </c>
      <c r="E5124">
        <v>30</v>
      </c>
      <c r="F5124">
        <v>65.935659999999999</v>
      </c>
      <c r="G5124">
        <v>0</v>
      </c>
      <c r="H5124">
        <v>0</v>
      </c>
      <c r="I5124" t="s">
        <v>34</v>
      </c>
      <c r="J5124" t="s">
        <v>28</v>
      </c>
      <c r="K5124" t="s">
        <v>28</v>
      </c>
      <c r="L5124" t="s">
        <v>28</v>
      </c>
      <c r="M5124" t="s">
        <v>28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34</v>
      </c>
      <c r="T5124">
        <v>0</v>
      </c>
      <c r="V5124">
        <v>63</v>
      </c>
      <c r="W5124">
        <v>154</v>
      </c>
    </row>
    <row r="5125" spans="1:23" x14ac:dyDescent="0.25">
      <c r="A5125" t="s">
        <v>366</v>
      </c>
      <c r="C5125" t="s">
        <v>26</v>
      </c>
      <c r="E5125">
        <v>30</v>
      </c>
      <c r="F5125">
        <v>65.935659999999999</v>
      </c>
      <c r="G5125">
        <v>0</v>
      </c>
      <c r="H5125">
        <v>0</v>
      </c>
      <c r="I5125" t="s">
        <v>34</v>
      </c>
      <c r="J5125" t="s">
        <v>28</v>
      </c>
      <c r="K5125" t="s">
        <v>28</v>
      </c>
      <c r="L5125" t="s">
        <v>28</v>
      </c>
      <c r="M5125" t="s">
        <v>28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34</v>
      </c>
      <c r="T5125">
        <v>0</v>
      </c>
      <c r="V5125">
        <v>63</v>
      </c>
      <c r="W5125">
        <v>155</v>
      </c>
    </row>
    <row r="5126" spans="1:23" x14ac:dyDescent="0.25">
      <c r="A5126" t="s">
        <v>366</v>
      </c>
      <c r="C5126" t="s">
        <v>26</v>
      </c>
      <c r="E5126">
        <v>30</v>
      </c>
      <c r="F5126">
        <v>65.935659999999999</v>
      </c>
      <c r="G5126">
        <v>0</v>
      </c>
      <c r="H5126">
        <v>0</v>
      </c>
      <c r="I5126" t="s">
        <v>34</v>
      </c>
      <c r="J5126" t="s">
        <v>28</v>
      </c>
      <c r="K5126" t="s">
        <v>28</v>
      </c>
      <c r="L5126" t="s">
        <v>28</v>
      </c>
      <c r="M5126" t="s">
        <v>28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34</v>
      </c>
      <c r="T5126">
        <v>0</v>
      </c>
      <c r="V5126">
        <v>63</v>
      </c>
      <c r="W5126">
        <v>158</v>
      </c>
    </row>
    <row r="5127" spans="1:23" x14ac:dyDescent="0.25">
      <c r="A5127" t="s">
        <v>366</v>
      </c>
      <c r="C5127" t="s">
        <v>26</v>
      </c>
      <c r="E5127">
        <v>30</v>
      </c>
      <c r="F5127">
        <v>65.935659999999999</v>
      </c>
      <c r="G5127">
        <v>0</v>
      </c>
      <c r="H5127">
        <v>0</v>
      </c>
      <c r="I5127" t="s">
        <v>34</v>
      </c>
      <c r="J5127" t="s">
        <v>28</v>
      </c>
      <c r="K5127" t="s">
        <v>28</v>
      </c>
      <c r="L5127" t="s">
        <v>28</v>
      </c>
      <c r="M5127" t="s">
        <v>28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34</v>
      </c>
      <c r="T5127">
        <v>0</v>
      </c>
      <c r="V5127">
        <v>62</v>
      </c>
      <c r="W5127">
        <v>160</v>
      </c>
    </row>
    <row r="5128" spans="1:23" x14ac:dyDescent="0.25">
      <c r="A5128" t="s">
        <v>366</v>
      </c>
      <c r="C5128" t="s">
        <v>26</v>
      </c>
      <c r="E5128">
        <v>30</v>
      </c>
      <c r="F5128">
        <v>65.935659999999999</v>
      </c>
      <c r="G5128">
        <v>0</v>
      </c>
      <c r="H5128">
        <v>0</v>
      </c>
      <c r="I5128" t="s">
        <v>34</v>
      </c>
      <c r="J5128" t="s">
        <v>28</v>
      </c>
      <c r="K5128" t="s">
        <v>28</v>
      </c>
      <c r="L5128" t="s">
        <v>28</v>
      </c>
      <c r="M5128" t="s">
        <v>28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34</v>
      </c>
      <c r="T5128">
        <v>0</v>
      </c>
      <c r="V5128">
        <v>62</v>
      </c>
      <c r="W5128">
        <v>158</v>
      </c>
    </row>
    <row r="5129" spans="1:23" x14ac:dyDescent="0.25">
      <c r="A5129" t="s">
        <v>1055</v>
      </c>
      <c r="C5129" t="s">
        <v>26</v>
      </c>
      <c r="E5129">
        <v>30</v>
      </c>
      <c r="F5129">
        <v>68.284739999999999</v>
      </c>
      <c r="G5129">
        <v>0</v>
      </c>
      <c r="H5129">
        <v>0</v>
      </c>
      <c r="I5129" t="s">
        <v>34</v>
      </c>
      <c r="J5129" t="s">
        <v>28</v>
      </c>
      <c r="K5129" t="s">
        <v>28</v>
      </c>
      <c r="L5129" t="s">
        <v>28</v>
      </c>
      <c r="M5129" t="s">
        <v>28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33</v>
      </c>
      <c r="T5129">
        <v>0</v>
      </c>
      <c r="V5129">
        <v>65</v>
      </c>
      <c r="W5129">
        <v>172</v>
      </c>
    </row>
    <row r="5130" spans="1:23" x14ac:dyDescent="0.25">
      <c r="A5130" t="s">
        <v>1055</v>
      </c>
      <c r="C5130" t="s">
        <v>26</v>
      </c>
      <c r="E5130">
        <v>28</v>
      </c>
      <c r="F5130">
        <v>68.284739999999999</v>
      </c>
      <c r="G5130">
        <v>0</v>
      </c>
      <c r="H5130">
        <v>0</v>
      </c>
      <c r="I5130" t="s">
        <v>34</v>
      </c>
      <c r="J5130" t="s">
        <v>28</v>
      </c>
      <c r="K5130" t="s">
        <v>28</v>
      </c>
      <c r="L5130" t="s">
        <v>28</v>
      </c>
      <c r="M5130" t="s">
        <v>28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33</v>
      </c>
      <c r="T5130">
        <v>0</v>
      </c>
      <c r="V5130">
        <v>65</v>
      </c>
      <c r="W5130">
        <v>183</v>
      </c>
    </row>
    <row r="5131" spans="1:23" x14ac:dyDescent="0.25">
      <c r="A5131" t="s">
        <v>1113</v>
      </c>
      <c r="C5131" t="s">
        <v>26</v>
      </c>
      <c r="E5131">
        <v>19</v>
      </c>
      <c r="F5131">
        <v>83.367549999999994</v>
      </c>
      <c r="G5131">
        <v>0.5</v>
      </c>
      <c r="H5131">
        <v>0.5</v>
      </c>
      <c r="I5131" t="s">
        <v>27</v>
      </c>
      <c r="J5131" t="s">
        <v>310</v>
      </c>
      <c r="K5131" t="s">
        <v>96</v>
      </c>
      <c r="L5131" t="s">
        <v>28</v>
      </c>
      <c r="M5131" t="s">
        <v>28</v>
      </c>
      <c r="N5131">
        <v>0.5</v>
      </c>
      <c r="O5131">
        <v>1</v>
      </c>
      <c r="P5131">
        <v>1</v>
      </c>
      <c r="Q5131">
        <v>1</v>
      </c>
      <c r="R5131">
        <v>0</v>
      </c>
      <c r="S5131">
        <v>33</v>
      </c>
      <c r="T5131">
        <v>4</v>
      </c>
      <c r="V5131">
        <v>60</v>
      </c>
      <c r="W5131">
        <v>100</v>
      </c>
    </row>
    <row r="5132" spans="1:23" x14ac:dyDescent="0.25">
      <c r="A5132" t="s">
        <v>309</v>
      </c>
      <c r="C5132" t="s">
        <v>30</v>
      </c>
      <c r="E5132">
        <v>30</v>
      </c>
      <c r="F5132">
        <v>65.486660000000001</v>
      </c>
      <c r="G5132">
        <v>0.5</v>
      </c>
      <c r="H5132">
        <v>0</v>
      </c>
      <c r="I5132" t="s">
        <v>27</v>
      </c>
      <c r="J5132" t="s">
        <v>28</v>
      </c>
      <c r="K5132" t="s">
        <v>28</v>
      </c>
      <c r="L5132" t="s">
        <v>28</v>
      </c>
      <c r="M5132" t="s">
        <v>28</v>
      </c>
      <c r="N5132">
        <v>0.5</v>
      </c>
      <c r="O5132">
        <v>0.5</v>
      </c>
      <c r="P5132">
        <v>0.5</v>
      </c>
      <c r="Q5132">
        <v>0</v>
      </c>
      <c r="R5132">
        <v>0</v>
      </c>
      <c r="S5132">
        <v>33</v>
      </c>
      <c r="T5132">
        <v>1.5</v>
      </c>
      <c r="W5132">
        <v>185</v>
      </c>
    </row>
    <row r="5133" spans="1:23" x14ac:dyDescent="0.25">
      <c r="A5133" t="s">
        <v>309</v>
      </c>
      <c r="C5133" t="s">
        <v>30</v>
      </c>
      <c r="E5133">
        <v>26</v>
      </c>
      <c r="F5133">
        <v>65.486660000000001</v>
      </c>
      <c r="G5133">
        <v>0.5</v>
      </c>
      <c r="H5133">
        <v>0.5</v>
      </c>
      <c r="I5133" t="s">
        <v>27</v>
      </c>
      <c r="J5133" t="s">
        <v>28</v>
      </c>
      <c r="K5133" t="s">
        <v>28</v>
      </c>
      <c r="L5133" t="s">
        <v>28</v>
      </c>
      <c r="M5133" t="s">
        <v>28</v>
      </c>
      <c r="N5133">
        <v>1</v>
      </c>
      <c r="O5133">
        <v>0.5</v>
      </c>
      <c r="P5133">
        <v>0.5</v>
      </c>
      <c r="Q5133">
        <v>0</v>
      </c>
      <c r="R5133">
        <v>0</v>
      </c>
      <c r="S5133">
        <v>33</v>
      </c>
      <c r="T5133">
        <v>2.5</v>
      </c>
      <c r="W5133">
        <v>180</v>
      </c>
    </row>
    <row r="5134" spans="1:23" x14ac:dyDescent="0.25">
      <c r="A5134" t="s">
        <v>309</v>
      </c>
      <c r="C5134" t="s">
        <v>30</v>
      </c>
      <c r="E5134">
        <v>28</v>
      </c>
      <c r="F5134">
        <v>65.486660000000001</v>
      </c>
      <c r="G5134">
        <v>0.5</v>
      </c>
      <c r="H5134">
        <v>0.5</v>
      </c>
      <c r="I5134" t="s">
        <v>27</v>
      </c>
      <c r="J5134" t="s">
        <v>28</v>
      </c>
      <c r="K5134" t="s">
        <v>28</v>
      </c>
      <c r="L5134" t="s">
        <v>28</v>
      </c>
      <c r="M5134" t="s">
        <v>28</v>
      </c>
      <c r="N5134">
        <v>0.5</v>
      </c>
      <c r="O5134">
        <v>0.5</v>
      </c>
      <c r="P5134">
        <v>0.5</v>
      </c>
      <c r="Q5134">
        <v>0</v>
      </c>
      <c r="R5134">
        <v>0</v>
      </c>
      <c r="S5134">
        <v>33</v>
      </c>
      <c r="T5134">
        <v>2</v>
      </c>
      <c r="V5134">
        <v>69</v>
      </c>
      <c r="W5134">
        <v>185</v>
      </c>
    </row>
    <row r="5135" spans="1:23" x14ac:dyDescent="0.25">
      <c r="A5135" t="s">
        <v>309</v>
      </c>
      <c r="C5135" t="s">
        <v>30</v>
      </c>
      <c r="E5135">
        <v>27</v>
      </c>
      <c r="F5135">
        <v>65.486660000000001</v>
      </c>
      <c r="G5135">
        <v>0.5</v>
      </c>
      <c r="H5135">
        <v>0.5</v>
      </c>
      <c r="I5135" t="s">
        <v>27</v>
      </c>
      <c r="J5135" t="s">
        <v>28</v>
      </c>
      <c r="K5135" t="s">
        <v>28</v>
      </c>
      <c r="L5135" t="s">
        <v>28</v>
      </c>
      <c r="M5135" t="s">
        <v>28</v>
      </c>
      <c r="N5135">
        <v>1</v>
      </c>
      <c r="O5135">
        <v>0.5</v>
      </c>
      <c r="P5135">
        <v>0.5</v>
      </c>
      <c r="Q5135">
        <v>0.5</v>
      </c>
      <c r="R5135">
        <v>1</v>
      </c>
      <c r="S5135">
        <v>33</v>
      </c>
      <c r="T5135">
        <v>4</v>
      </c>
      <c r="V5135">
        <v>69</v>
      </c>
      <c r="W5135">
        <v>187</v>
      </c>
    </row>
    <row r="5136" spans="1:23" x14ac:dyDescent="0.25">
      <c r="A5136" t="s">
        <v>309</v>
      </c>
      <c r="C5136" t="s">
        <v>30</v>
      </c>
      <c r="E5136">
        <v>27</v>
      </c>
      <c r="F5136">
        <v>65.486660000000001</v>
      </c>
      <c r="G5136">
        <v>0</v>
      </c>
      <c r="H5136">
        <v>0</v>
      </c>
      <c r="I5136" t="s">
        <v>34</v>
      </c>
      <c r="J5136" t="s">
        <v>28</v>
      </c>
      <c r="K5136" t="s">
        <v>28</v>
      </c>
      <c r="L5136" t="s">
        <v>28</v>
      </c>
      <c r="M5136" t="s">
        <v>28</v>
      </c>
      <c r="N5136">
        <v>0</v>
      </c>
      <c r="O5136">
        <v>0.5</v>
      </c>
      <c r="P5136">
        <v>0</v>
      </c>
      <c r="Q5136">
        <v>0</v>
      </c>
      <c r="R5136">
        <v>0</v>
      </c>
      <c r="S5136">
        <v>33</v>
      </c>
      <c r="T5136">
        <v>0.5</v>
      </c>
      <c r="V5136">
        <v>70</v>
      </c>
      <c r="W5136">
        <v>184</v>
      </c>
    </row>
    <row r="5137" spans="1:23" x14ac:dyDescent="0.25">
      <c r="A5137" t="s">
        <v>309</v>
      </c>
      <c r="C5137" t="s">
        <v>30</v>
      </c>
      <c r="E5137">
        <v>29</v>
      </c>
      <c r="F5137">
        <v>65.486660000000001</v>
      </c>
      <c r="G5137">
        <v>0.5</v>
      </c>
      <c r="H5137">
        <v>0</v>
      </c>
      <c r="I5137" t="s">
        <v>189</v>
      </c>
      <c r="J5137" t="s">
        <v>102</v>
      </c>
      <c r="K5137" t="s">
        <v>28</v>
      </c>
      <c r="L5137" t="s">
        <v>28</v>
      </c>
      <c r="M5137" t="s">
        <v>28</v>
      </c>
      <c r="N5137">
        <v>0</v>
      </c>
      <c r="O5137">
        <v>0.5</v>
      </c>
      <c r="P5137">
        <v>0</v>
      </c>
      <c r="Q5137">
        <v>0</v>
      </c>
      <c r="R5137">
        <v>1</v>
      </c>
      <c r="S5137">
        <v>33</v>
      </c>
      <c r="T5137">
        <v>1.5</v>
      </c>
      <c r="V5137">
        <v>69</v>
      </c>
      <c r="W5137">
        <v>185</v>
      </c>
    </row>
    <row r="5138" spans="1:23" x14ac:dyDescent="0.25">
      <c r="A5138" t="s">
        <v>309</v>
      </c>
      <c r="C5138" t="s">
        <v>30</v>
      </c>
      <c r="E5138">
        <v>30</v>
      </c>
      <c r="F5138">
        <v>65.486660000000001</v>
      </c>
      <c r="G5138">
        <v>0</v>
      </c>
      <c r="H5138">
        <v>0</v>
      </c>
      <c r="I5138" t="s">
        <v>34</v>
      </c>
      <c r="J5138" t="s">
        <v>28</v>
      </c>
      <c r="K5138" t="s">
        <v>28</v>
      </c>
      <c r="L5138" t="s">
        <v>28</v>
      </c>
      <c r="M5138" t="s">
        <v>28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33</v>
      </c>
      <c r="T5138">
        <v>0</v>
      </c>
      <c r="V5138">
        <v>69</v>
      </c>
      <c r="W5138">
        <v>180</v>
      </c>
    </row>
    <row r="5139" spans="1:23" x14ac:dyDescent="0.25">
      <c r="A5139" t="s">
        <v>309</v>
      </c>
      <c r="C5139" t="s">
        <v>30</v>
      </c>
      <c r="E5139">
        <v>27</v>
      </c>
      <c r="F5139">
        <v>65.486660000000001</v>
      </c>
      <c r="G5139">
        <v>0</v>
      </c>
      <c r="H5139">
        <v>0</v>
      </c>
      <c r="I5139" t="s">
        <v>34</v>
      </c>
      <c r="J5139" t="s">
        <v>41</v>
      </c>
      <c r="K5139" t="s">
        <v>28</v>
      </c>
      <c r="L5139" t="s">
        <v>28</v>
      </c>
      <c r="M5139" t="s">
        <v>28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33</v>
      </c>
      <c r="T5139">
        <v>0</v>
      </c>
      <c r="V5139">
        <v>69</v>
      </c>
      <c r="W5139">
        <v>180</v>
      </c>
    </row>
    <row r="5140" spans="1:23" x14ac:dyDescent="0.25">
      <c r="A5140" t="s">
        <v>309</v>
      </c>
      <c r="C5140" t="s">
        <v>30</v>
      </c>
      <c r="E5140">
        <v>26</v>
      </c>
      <c r="F5140">
        <v>65.486660000000001</v>
      </c>
      <c r="G5140">
        <v>0.5</v>
      </c>
      <c r="H5140">
        <v>0</v>
      </c>
      <c r="I5140" t="s">
        <v>52</v>
      </c>
      <c r="J5140" t="s">
        <v>35</v>
      </c>
      <c r="K5140" t="s">
        <v>28</v>
      </c>
      <c r="L5140" t="s">
        <v>28</v>
      </c>
      <c r="M5140" t="s">
        <v>28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33</v>
      </c>
      <c r="T5140">
        <v>1</v>
      </c>
      <c r="V5140">
        <v>69</v>
      </c>
      <c r="W5140">
        <v>185</v>
      </c>
    </row>
    <row r="5141" spans="1:23" x14ac:dyDescent="0.25">
      <c r="A5141" t="s">
        <v>309</v>
      </c>
      <c r="C5141" t="s">
        <v>30</v>
      </c>
      <c r="E5141">
        <v>26</v>
      </c>
      <c r="F5141">
        <v>65.486660000000001</v>
      </c>
      <c r="G5141">
        <v>0</v>
      </c>
      <c r="H5141">
        <v>0</v>
      </c>
      <c r="I5141" t="s">
        <v>34</v>
      </c>
      <c r="J5141" t="s">
        <v>28</v>
      </c>
      <c r="K5141" t="s">
        <v>28</v>
      </c>
      <c r="L5141" t="s">
        <v>28</v>
      </c>
      <c r="M5141" t="s">
        <v>28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33</v>
      </c>
      <c r="T5141">
        <v>0</v>
      </c>
      <c r="V5141">
        <v>69</v>
      </c>
      <c r="W5141">
        <v>191</v>
      </c>
    </row>
    <row r="5142" spans="1:23" x14ac:dyDescent="0.25">
      <c r="A5142" t="s">
        <v>309</v>
      </c>
      <c r="C5142" t="s">
        <v>30</v>
      </c>
      <c r="E5142">
        <v>27</v>
      </c>
      <c r="F5142">
        <v>65.486660000000001</v>
      </c>
      <c r="G5142">
        <v>0</v>
      </c>
      <c r="H5142">
        <v>0</v>
      </c>
      <c r="I5142" t="s">
        <v>34</v>
      </c>
      <c r="J5142" t="s">
        <v>28</v>
      </c>
      <c r="K5142" t="s">
        <v>28</v>
      </c>
      <c r="L5142" t="s">
        <v>28</v>
      </c>
      <c r="M5142" t="s">
        <v>28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33</v>
      </c>
      <c r="T5142">
        <v>0</v>
      </c>
      <c r="V5142">
        <v>69</v>
      </c>
      <c r="W5142">
        <v>181</v>
      </c>
    </row>
    <row r="5143" spans="1:23" x14ac:dyDescent="0.25">
      <c r="A5143" t="s">
        <v>767</v>
      </c>
      <c r="C5143" t="s">
        <v>30</v>
      </c>
      <c r="E5143">
        <v>30</v>
      </c>
      <c r="F5143">
        <v>81.127989999999997</v>
      </c>
      <c r="G5143">
        <v>0</v>
      </c>
      <c r="H5143">
        <v>0</v>
      </c>
      <c r="I5143" t="s">
        <v>34</v>
      </c>
      <c r="J5143" t="s">
        <v>35</v>
      </c>
      <c r="K5143" t="s">
        <v>28</v>
      </c>
      <c r="L5143" t="s">
        <v>28</v>
      </c>
      <c r="M5143" t="s">
        <v>28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23</v>
      </c>
      <c r="T5143">
        <v>0</v>
      </c>
      <c r="V5143">
        <v>67</v>
      </c>
      <c r="W5143">
        <v>159</v>
      </c>
    </row>
    <row r="5144" spans="1:23" x14ac:dyDescent="0.25">
      <c r="A5144" t="s">
        <v>767</v>
      </c>
      <c r="C5144" t="s">
        <v>30</v>
      </c>
      <c r="E5144">
        <v>30</v>
      </c>
      <c r="F5144">
        <v>81.127989999999997</v>
      </c>
      <c r="G5144">
        <v>0</v>
      </c>
      <c r="H5144">
        <v>0</v>
      </c>
      <c r="I5144" t="s">
        <v>34</v>
      </c>
      <c r="J5144" t="s">
        <v>28</v>
      </c>
      <c r="K5144" t="s">
        <v>28</v>
      </c>
      <c r="L5144" t="s">
        <v>28</v>
      </c>
      <c r="M5144" t="s">
        <v>28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23</v>
      </c>
      <c r="T5144">
        <v>0</v>
      </c>
      <c r="V5144">
        <v>67</v>
      </c>
      <c r="W5144">
        <v>160</v>
      </c>
    </row>
    <row r="5145" spans="1:23" x14ac:dyDescent="0.25">
      <c r="A5145" t="s">
        <v>767</v>
      </c>
      <c r="C5145" t="s">
        <v>30</v>
      </c>
      <c r="E5145">
        <v>28</v>
      </c>
      <c r="F5145">
        <v>81.127989999999997</v>
      </c>
      <c r="G5145">
        <v>0</v>
      </c>
      <c r="H5145">
        <v>0</v>
      </c>
      <c r="I5145" t="s">
        <v>34</v>
      </c>
      <c r="J5145" t="s">
        <v>28</v>
      </c>
      <c r="K5145" t="s">
        <v>28</v>
      </c>
      <c r="L5145" t="s">
        <v>28</v>
      </c>
      <c r="M5145" t="s">
        <v>28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23</v>
      </c>
      <c r="T5145">
        <v>0</v>
      </c>
      <c r="V5145">
        <v>67</v>
      </c>
      <c r="W5145">
        <v>157</v>
      </c>
    </row>
    <row r="5146" spans="1:23" x14ac:dyDescent="0.25">
      <c r="A5146" t="s">
        <v>767</v>
      </c>
      <c r="C5146" t="s">
        <v>30</v>
      </c>
      <c r="E5146">
        <v>29</v>
      </c>
      <c r="F5146">
        <v>81.127989999999997</v>
      </c>
      <c r="G5146">
        <v>0</v>
      </c>
      <c r="H5146">
        <v>0</v>
      </c>
      <c r="I5146" t="s">
        <v>34</v>
      </c>
      <c r="J5146" t="s">
        <v>28</v>
      </c>
      <c r="K5146" t="s">
        <v>28</v>
      </c>
      <c r="L5146" t="s">
        <v>28</v>
      </c>
      <c r="M5146" t="s">
        <v>28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23</v>
      </c>
      <c r="T5146">
        <v>0</v>
      </c>
      <c r="V5146">
        <v>67</v>
      </c>
      <c r="W5146">
        <v>158</v>
      </c>
    </row>
    <row r="5147" spans="1:23" x14ac:dyDescent="0.25">
      <c r="A5147" t="s">
        <v>767</v>
      </c>
      <c r="C5147" t="s">
        <v>30</v>
      </c>
      <c r="E5147">
        <v>29</v>
      </c>
      <c r="F5147">
        <v>81.127989999999997</v>
      </c>
      <c r="G5147">
        <v>0</v>
      </c>
      <c r="H5147">
        <v>0</v>
      </c>
      <c r="I5147" t="s">
        <v>34</v>
      </c>
      <c r="J5147" t="s">
        <v>28</v>
      </c>
      <c r="K5147" t="s">
        <v>28</v>
      </c>
      <c r="L5147" t="s">
        <v>28</v>
      </c>
      <c r="M5147" t="s">
        <v>28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23</v>
      </c>
      <c r="T5147">
        <v>0</v>
      </c>
    </row>
    <row r="5148" spans="1:23" x14ac:dyDescent="0.25">
      <c r="A5148" t="s">
        <v>313</v>
      </c>
      <c r="C5148" t="s">
        <v>26</v>
      </c>
      <c r="E5148">
        <v>28</v>
      </c>
      <c r="F5148">
        <v>81.861739999999998</v>
      </c>
      <c r="G5148">
        <v>0</v>
      </c>
      <c r="H5148">
        <v>0</v>
      </c>
      <c r="I5148" t="s">
        <v>34</v>
      </c>
      <c r="J5148" t="s">
        <v>38</v>
      </c>
      <c r="K5148" t="s">
        <v>28</v>
      </c>
      <c r="L5148" t="s">
        <v>28</v>
      </c>
      <c r="M5148" t="s">
        <v>28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23</v>
      </c>
      <c r="T5148">
        <v>0</v>
      </c>
      <c r="V5148">
        <v>67</v>
      </c>
      <c r="W5148">
        <v>144</v>
      </c>
    </row>
    <row r="5149" spans="1:23" x14ac:dyDescent="0.25">
      <c r="A5149" t="s">
        <v>313</v>
      </c>
      <c r="C5149" t="s">
        <v>26</v>
      </c>
      <c r="E5149">
        <v>28</v>
      </c>
      <c r="F5149">
        <v>81.861739999999998</v>
      </c>
      <c r="G5149">
        <v>0</v>
      </c>
      <c r="H5149">
        <v>0</v>
      </c>
      <c r="I5149" t="s">
        <v>34</v>
      </c>
      <c r="J5149" t="s">
        <v>28</v>
      </c>
      <c r="K5149" t="s">
        <v>28</v>
      </c>
      <c r="L5149" t="s">
        <v>28</v>
      </c>
      <c r="M5149" t="s">
        <v>28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23</v>
      </c>
      <c r="T5149">
        <v>0</v>
      </c>
      <c r="V5149">
        <v>67</v>
      </c>
      <c r="W5149">
        <v>137</v>
      </c>
    </row>
    <row r="5150" spans="1:23" x14ac:dyDescent="0.25">
      <c r="A5150" t="s">
        <v>313</v>
      </c>
      <c r="C5150" t="s">
        <v>26</v>
      </c>
      <c r="E5150">
        <v>25</v>
      </c>
      <c r="F5150">
        <v>81.861739999999998</v>
      </c>
      <c r="G5150">
        <v>0</v>
      </c>
      <c r="H5150">
        <v>0</v>
      </c>
      <c r="I5150" t="s">
        <v>34</v>
      </c>
      <c r="J5150" t="s">
        <v>38</v>
      </c>
      <c r="K5150" t="s">
        <v>28</v>
      </c>
      <c r="L5150" t="s">
        <v>28</v>
      </c>
      <c r="M5150" t="s">
        <v>28</v>
      </c>
      <c r="N5150">
        <v>0</v>
      </c>
      <c r="O5150">
        <v>0.5</v>
      </c>
      <c r="P5150">
        <v>0</v>
      </c>
      <c r="Q5150">
        <v>0</v>
      </c>
      <c r="R5150">
        <v>0</v>
      </c>
      <c r="S5150">
        <v>23</v>
      </c>
      <c r="T5150">
        <v>0.5</v>
      </c>
      <c r="V5150">
        <v>67</v>
      </c>
      <c r="W5150">
        <v>139</v>
      </c>
    </row>
    <row r="5151" spans="1:23" x14ac:dyDescent="0.25">
      <c r="A5151" t="s">
        <v>199</v>
      </c>
      <c r="C5151" t="s">
        <v>30</v>
      </c>
      <c r="E5151">
        <v>22</v>
      </c>
      <c r="F5151">
        <v>81.982200000000006</v>
      </c>
      <c r="G5151">
        <v>0.5</v>
      </c>
      <c r="H5151">
        <v>0.5</v>
      </c>
      <c r="I5151" t="s">
        <v>27</v>
      </c>
      <c r="J5151" t="s">
        <v>28</v>
      </c>
      <c r="K5151" t="s">
        <v>28</v>
      </c>
      <c r="L5151" t="s">
        <v>28</v>
      </c>
      <c r="M5151" t="s">
        <v>28</v>
      </c>
      <c r="N5151">
        <v>0.5</v>
      </c>
      <c r="O5151">
        <v>1</v>
      </c>
      <c r="P5151">
        <v>1</v>
      </c>
      <c r="Q5151">
        <v>1</v>
      </c>
      <c r="R5151">
        <v>0</v>
      </c>
      <c r="S5151">
        <v>34</v>
      </c>
      <c r="T5151">
        <v>4</v>
      </c>
      <c r="V5151">
        <v>70</v>
      </c>
      <c r="W5151">
        <v>185</v>
      </c>
    </row>
    <row r="5152" spans="1:23" x14ac:dyDescent="0.25">
      <c r="A5152" t="s">
        <v>199</v>
      </c>
      <c r="C5152" t="s">
        <v>30</v>
      </c>
      <c r="E5152">
        <v>22</v>
      </c>
      <c r="F5152">
        <v>81.982200000000006</v>
      </c>
      <c r="G5152">
        <v>0.5</v>
      </c>
      <c r="H5152">
        <v>0.5</v>
      </c>
      <c r="I5152" t="s">
        <v>27</v>
      </c>
      <c r="J5152" t="s">
        <v>28</v>
      </c>
      <c r="K5152" t="s">
        <v>28</v>
      </c>
      <c r="L5152" t="s">
        <v>28</v>
      </c>
      <c r="M5152" t="s">
        <v>28</v>
      </c>
      <c r="N5152">
        <v>0</v>
      </c>
      <c r="O5152">
        <v>1</v>
      </c>
      <c r="P5152">
        <v>1</v>
      </c>
      <c r="Q5152">
        <v>1</v>
      </c>
      <c r="R5152">
        <v>0</v>
      </c>
      <c r="S5152">
        <v>34</v>
      </c>
      <c r="T5152">
        <v>3.5</v>
      </c>
      <c r="V5152">
        <v>71</v>
      </c>
      <c r="W5152">
        <v>182</v>
      </c>
    </row>
    <row r="5153" spans="1:23" x14ac:dyDescent="0.25">
      <c r="A5153" t="s">
        <v>199</v>
      </c>
      <c r="C5153" t="s">
        <v>30</v>
      </c>
      <c r="E5153">
        <v>23</v>
      </c>
      <c r="F5153">
        <v>81.982200000000006</v>
      </c>
      <c r="G5153">
        <v>1</v>
      </c>
      <c r="H5153">
        <v>0.5</v>
      </c>
      <c r="I5153" t="s">
        <v>27</v>
      </c>
      <c r="J5153" t="s">
        <v>28</v>
      </c>
      <c r="K5153" t="s">
        <v>28</v>
      </c>
      <c r="L5153" t="s">
        <v>28</v>
      </c>
      <c r="M5153" t="s">
        <v>28</v>
      </c>
      <c r="N5153">
        <v>1</v>
      </c>
      <c r="O5153">
        <v>0.5</v>
      </c>
      <c r="P5153">
        <v>1</v>
      </c>
      <c r="Q5153">
        <v>1</v>
      </c>
      <c r="R5153">
        <v>1</v>
      </c>
      <c r="S5153">
        <v>34</v>
      </c>
      <c r="T5153">
        <v>5</v>
      </c>
      <c r="V5153">
        <v>70</v>
      </c>
      <c r="W5153">
        <v>184</v>
      </c>
    </row>
    <row r="5154" spans="1:23" x14ac:dyDescent="0.25">
      <c r="A5154" t="s">
        <v>199</v>
      </c>
      <c r="C5154" t="s">
        <v>30</v>
      </c>
      <c r="E5154">
        <v>16</v>
      </c>
      <c r="F5154">
        <v>81.982200000000006</v>
      </c>
      <c r="G5154">
        <v>1</v>
      </c>
      <c r="H5154">
        <v>1</v>
      </c>
      <c r="I5154" t="s">
        <v>200</v>
      </c>
      <c r="J5154" t="s">
        <v>28</v>
      </c>
      <c r="K5154" t="s">
        <v>28</v>
      </c>
      <c r="L5154" t="s">
        <v>28</v>
      </c>
      <c r="M5154" t="s">
        <v>28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34</v>
      </c>
      <c r="T5154">
        <v>6</v>
      </c>
      <c r="V5154">
        <v>71</v>
      </c>
      <c r="W5154">
        <v>178</v>
      </c>
    </row>
    <row r="5155" spans="1:23" x14ac:dyDescent="0.25">
      <c r="A5155" t="s">
        <v>199</v>
      </c>
      <c r="C5155" t="s">
        <v>30</v>
      </c>
      <c r="E5155">
        <v>20</v>
      </c>
      <c r="F5155">
        <v>81.982200000000006</v>
      </c>
      <c r="G5155">
        <v>1</v>
      </c>
      <c r="H5155">
        <v>1</v>
      </c>
      <c r="I5155" t="s">
        <v>27</v>
      </c>
      <c r="J5155" t="s">
        <v>28</v>
      </c>
      <c r="K5155" t="s">
        <v>28</v>
      </c>
      <c r="L5155" t="s">
        <v>28</v>
      </c>
      <c r="M5155" t="s">
        <v>28</v>
      </c>
      <c r="N5155">
        <v>1</v>
      </c>
      <c r="O5155">
        <v>1</v>
      </c>
      <c r="P5155">
        <v>2</v>
      </c>
      <c r="Q5155">
        <v>1</v>
      </c>
      <c r="R5155">
        <v>1</v>
      </c>
      <c r="S5155">
        <v>34</v>
      </c>
      <c r="T5155">
        <v>7</v>
      </c>
      <c r="V5155">
        <v>71</v>
      </c>
      <c r="W5155">
        <v>179</v>
      </c>
    </row>
    <row r="5156" spans="1:23" x14ac:dyDescent="0.25">
      <c r="A5156" t="s">
        <v>762</v>
      </c>
      <c r="C5156" t="s">
        <v>26</v>
      </c>
      <c r="E5156">
        <v>16</v>
      </c>
      <c r="F5156">
        <v>70.313484000000003</v>
      </c>
      <c r="G5156">
        <v>1</v>
      </c>
      <c r="H5156">
        <v>1</v>
      </c>
      <c r="I5156" t="s">
        <v>27</v>
      </c>
      <c r="J5156" t="s">
        <v>28</v>
      </c>
      <c r="K5156" t="s">
        <v>28</v>
      </c>
      <c r="L5156" t="s">
        <v>28</v>
      </c>
      <c r="M5156" t="s">
        <v>28</v>
      </c>
      <c r="N5156">
        <v>0.5</v>
      </c>
      <c r="O5156">
        <v>1</v>
      </c>
      <c r="P5156">
        <v>1</v>
      </c>
      <c r="Q5156">
        <v>1</v>
      </c>
      <c r="R5156">
        <v>0</v>
      </c>
      <c r="S5156">
        <v>44</v>
      </c>
      <c r="T5156">
        <v>4.5</v>
      </c>
      <c r="V5156">
        <v>65</v>
      </c>
      <c r="W5156">
        <v>159</v>
      </c>
    </row>
    <row r="5157" spans="1:23" x14ac:dyDescent="0.25">
      <c r="A5157" t="s">
        <v>762</v>
      </c>
      <c r="C5157" t="s">
        <v>26</v>
      </c>
      <c r="E5157">
        <v>18</v>
      </c>
      <c r="F5157">
        <v>70.313484000000003</v>
      </c>
      <c r="G5157">
        <v>1</v>
      </c>
      <c r="H5157">
        <v>1</v>
      </c>
      <c r="I5157" t="s">
        <v>27</v>
      </c>
      <c r="J5157" t="s">
        <v>28</v>
      </c>
      <c r="K5157" t="s">
        <v>28</v>
      </c>
      <c r="L5157" t="s">
        <v>28</v>
      </c>
      <c r="M5157" t="s">
        <v>28</v>
      </c>
      <c r="N5157">
        <v>1</v>
      </c>
      <c r="O5157">
        <v>1</v>
      </c>
      <c r="P5157">
        <v>1</v>
      </c>
      <c r="Q5157">
        <v>1</v>
      </c>
      <c r="R5157">
        <v>0</v>
      </c>
      <c r="S5157">
        <v>44</v>
      </c>
      <c r="T5157">
        <v>5</v>
      </c>
      <c r="V5157">
        <v>67</v>
      </c>
      <c r="W5157">
        <v>168</v>
      </c>
    </row>
    <row r="5158" spans="1:23" x14ac:dyDescent="0.25">
      <c r="A5158" t="s">
        <v>762</v>
      </c>
      <c r="C5158" t="s">
        <v>26</v>
      </c>
      <c r="E5158">
        <v>17</v>
      </c>
      <c r="F5158">
        <v>70.313484000000003</v>
      </c>
      <c r="G5158">
        <v>1</v>
      </c>
      <c r="H5158">
        <v>1</v>
      </c>
      <c r="I5158" t="s">
        <v>27</v>
      </c>
      <c r="J5158" t="s">
        <v>28</v>
      </c>
      <c r="K5158" t="s">
        <v>28</v>
      </c>
      <c r="L5158" t="s">
        <v>28</v>
      </c>
      <c r="M5158" t="s">
        <v>28</v>
      </c>
      <c r="N5158">
        <v>1</v>
      </c>
      <c r="O5158">
        <v>1</v>
      </c>
      <c r="P5158">
        <v>1</v>
      </c>
      <c r="Q5158">
        <v>2</v>
      </c>
      <c r="R5158">
        <v>0</v>
      </c>
      <c r="S5158">
        <v>44</v>
      </c>
      <c r="T5158">
        <v>6</v>
      </c>
      <c r="V5158">
        <v>65</v>
      </c>
      <c r="W5158">
        <v>166</v>
      </c>
    </row>
    <row r="5159" spans="1:23" x14ac:dyDescent="0.25">
      <c r="A5159" t="s">
        <v>1039</v>
      </c>
      <c r="C5159" t="s">
        <v>26</v>
      </c>
      <c r="E5159">
        <v>29</v>
      </c>
      <c r="F5159">
        <v>73.144424000000001</v>
      </c>
      <c r="G5159">
        <v>0</v>
      </c>
      <c r="H5159">
        <v>0</v>
      </c>
      <c r="I5159" t="s">
        <v>34</v>
      </c>
      <c r="J5159" t="s">
        <v>28</v>
      </c>
      <c r="K5159" t="s">
        <v>28</v>
      </c>
      <c r="L5159" t="s">
        <v>28</v>
      </c>
      <c r="M5159" t="s">
        <v>28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33</v>
      </c>
      <c r="T5159">
        <v>0</v>
      </c>
      <c r="V5159">
        <v>62</v>
      </c>
      <c r="W5159">
        <v>146</v>
      </c>
    </row>
    <row r="5160" spans="1:23" x14ac:dyDescent="0.25">
      <c r="A5160" t="s">
        <v>1039</v>
      </c>
      <c r="C5160" t="s">
        <v>26</v>
      </c>
      <c r="E5160">
        <v>28</v>
      </c>
      <c r="F5160">
        <v>73.144424000000001</v>
      </c>
      <c r="G5160">
        <v>0</v>
      </c>
      <c r="H5160">
        <v>0</v>
      </c>
      <c r="I5160" t="s">
        <v>34</v>
      </c>
      <c r="J5160" t="s">
        <v>28</v>
      </c>
      <c r="K5160" t="s">
        <v>28</v>
      </c>
      <c r="L5160" t="s">
        <v>28</v>
      </c>
      <c r="M5160" t="s">
        <v>28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33</v>
      </c>
      <c r="T5160">
        <v>0</v>
      </c>
      <c r="V5160">
        <v>61</v>
      </c>
      <c r="W5160">
        <v>143</v>
      </c>
    </row>
    <row r="5161" spans="1:23" x14ac:dyDescent="0.25">
      <c r="A5161" t="s">
        <v>1039</v>
      </c>
      <c r="C5161" t="s">
        <v>26</v>
      </c>
      <c r="E5161">
        <v>30</v>
      </c>
      <c r="F5161">
        <v>73.144424000000001</v>
      </c>
      <c r="G5161">
        <v>0</v>
      </c>
      <c r="H5161">
        <v>0</v>
      </c>
      <c r="I5161" t="s">
        <v>34</v>
      </c>
      <c r="J5161" t="s">
        <v>28</v>
      </c>
      <c r="K5161" t="s">
        <v>28</v>
      </c>
      <c r="L5161" t="s">
        <v>28</v>
      </c>
      <c r="M5161" t="s">
        <v>28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33</v>
      </c>
      <c r="T5161">
        <v>0</v>
      </c>
      <c r="V5161">
        <v>62</v>
      </c>
      <c r="W5161">
        <v>148</v>
      </c>
    </row>
    <row r="5162" spans="1:23" x14ac:dyDescent="0.25">
      <c r="A5162" t="s">
        <v>1039</v>
      </c>
      <c r="C5162" t="s">
        <v>26</v>
      </c>
      <c r="E5162">
        <v>30</v>
      </c>
      <c r="F5162">
        <v>73.144424000000001</v>
      </c>
      <c r="G5162">
        <v>0</v>
      </c>
      <c r="H5162">
        <v>0</v>
      </c>
      <c r="I5162" t="s">
        <v>34</v>
      </c>
      <c r="J5162" t="s">
        <v>28</v>
      </c>
      <c r="K5162" t="s">
        <v>28</v>
      </c>
      <c r="L5162" t="s">
        <v>28</v>
      </c>
      <c r="M5162" t="s">
        <v>28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33</v>
      </c>
      <c r="T5162">
        <v>0</v>
      </c>
      <c r="V5162">
        <v>61</v>
      </c>
      <c r="W5162">
        <v>140</v>
      </c>
    </row>
    <row r="5163" spans="1:23" x14ac:dyDescent="0.25">
      <c r="A5163" t="s">
        <v>1039</v>
      </c>
      <c r="C5163" t="s">
        <v>26</v>
      </c>
      <c r="E5163">
        <v>28</v>
      </c>
      <c r="F5163">
        <v>73.144424000000001</v>
      </c>
      <c r="G5163">
        <v>0</v>
      </c>
      <c r="H5163">
        <v>0</v>
      </c>
      <c r="I5163" t="s">
        <v>34</v>
      </c>
      <c r="J5163" t="s">
        <v>28</v>
      </c>
      <c r="K5163" t="s">
        <v>28</v>
      </c>
      <c r="L5163" t="s">
        <v>28</v>
      </c>
      <c r="M5163" t="s">
        <v>28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33</v>
      </c>
      <c r="T5163">
        <v>0</v>
      </c>
      <c r="V5163">
        <v>61</v>
      </c>
      <c r="W5163">
        <v>140</v>
      </c>
    </row>
    <row r="5164" spans="1:23" x14ac:dyDescent="0.25">
      <c r="A5164" t="s">
        <v>1039</v>
      </c>
      <c r="C5164" t="s">
        <v>26</v>
      </c>
      <c r="E5164">
        <v>30</v>
      </c>
      <c r="F5164">
        <v>73.144424000000001</v>
      </c>
      <c r="G5164">
        <v>0</v>
      </c>
      <c r="H5164">
        <v>0</v>
      </c>
      <c r="I5164" t="s">
        <v>34</v>
      </c>
      <c r="J5164" t="s">
        <v>28</v>
      </c>
      <c r="K5164" t="s">
        <v>28</v>
      </c>
      <c r="L5164" t="s">
        <v>28</v>
      </c>
      <c r="M5164" t="s">
        <v>28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33</v>
      </c>
      <c r="T5164">
        <v>0</v>
      </c>
      <c r="V5164">
        <v>61</v>
      </c>
      <c r="W5164">
        <v>139</v>
      </c>
    </row>
    <row r="5165" spans="1:23" x14ac:dyDescent="0.25">
      <c r="A5165" t="s">
        <v>563</v>
      </c>
      <c r="C5165" t="s">
        <v>30</v>
      </c>
      <c r="E5165">
        <v>26</v>
      </c>
      <c r="F5165">
        <v>69.275840000000002</v>
      </c>
      <c r="G5165">
        <v>0</v>
      </c>
      <c r="H5165">
        <v>0</v>
      </c>
      <c r="I5165" t="s">
        <v>34</v>
      </c>
      <c r="J5165" t="s">
        <v>28</v>
      </c>
      <c r="K5165" t="s">
        <v>28</v>
      </c>
      <c r="L5165" t="s">
        <v>28</v>
      </c>
      <c r="M5165" t="s">
        <v>28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33</v>
      </c>
      <c r="T5165">
        <v>0</v>
      </c>
      <c r="V5165">
        <v>68</v>
      </c>
      <c r="W5165">
        <v>185</v>
      </c>
    </row>
    <row r="5166" spans="1:23" x14ac:dyDescent="0.25">
      <c r="A5166" t="s">
        <v>563</v>
      </c>
      <c r="C5166" t="s">
        <v>30</v>
      </c>
      <c r="E5166">
        <v>29</v>
      </c>
      <c r="F5166">
        <v>69.275840000000002</v>
      </c>
      <c r="G5166">
        <v>0</v>
      </c>
      <c r="H5166">
        <v>0</v>
      </c>
      <c r="I5166" t="s">
        <v>34</v>
      </c>
      <c r="J5166" t="s">
        <v>28</v>
      </c>
      <c r="K5166" t="s">
        <v>28</v>
      </c>
      <c r="L5166" t="s">
        <v>28</v>
      </c>
      <c r="M5166" t="s">
        <v>28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33</v>
      </c>
      <c r="T5166">
        <v>0</v>
      </c>
      <c r="V5166">
        <v>68</v>
      </c>
      <c r="W5166">
        <v>178</v>
      </c>
    </row>
    <row r="5167" spans="1:23" x14ac:dyDescent="0.25">
      <c r="A5167" t="s">
        <v>563</v>
      </c>
      <c r="C5167" t="s">
        <v>30</v>
      </c>
      <c r="E5167">
        <v>30</v>
      </c>
      <c r="F5167">
        <v>69.275840000000002</v>
      </c>
      <c r="G5167">
        <v>0</v>
      </c>
      <c r="H5167">
        <v>0</v>
      </c>
      <c r="I5167" t="s">
        <v>34</v>
      </c>
      <c r="J5167" t="s">
        <v>28</v>
      </c>
      <c r="K5167" t="s">
        <v>28</v>
      </c>
      <c r="L5167" t="s">
        <v>28</v>
      </c>
      <c r="M5167" t="s">
        <v>28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33</v>
      </c>
      <c r="T5167">
        <v>0</v>
      </c>
      <c r="V5167">
        <v>67</v>
      </c>
      <c r="W5167">
        <v>181</v>
      </c>
    </row>
    <row r="5168" spans="1:23" x14ac:dyDescent="0.25">
      <c r="A5168" t="s">
        <v>563</v>
      </c>
      <c r="C5168" t="s">
        <v>30</v>
      </c>
      <c r="E5168">
        <v>29</v>
      </c>
      <c r="F5168">
        <v>69.275840000000002</v>
      </c>
      <c r="G5168">
        <v>0.5</v>
      </c>
      <c r="H5168">
        <v>0</v>
      </c>
      <c r="I5168" t="s">
        <v>52</v>
      </c>
      <c r="J5168" t="s">
        <v>28</v>
      </c>
      <c r="K5168" t="s">
        <v>28</v>
      </c>
      <c r="L5168" t="s">
        <v>28</v>
      </c>
      <c r="M5168" t="s">
        <v>28</v>
      </c>
      <c r="N5168">
        <v>0</v>
      </c>
      <c r="O5168">
        <v>0</v>
      </c>
      <c r="P5168">
        <v>0.5</v>
      </c>
      <c r="Q5168">
        <v>0</v>
      </c>
      <c r="R5168">
        <v>0</v>
      </c>
      <c r="S5168">
        <v>33</v>
      </c>
      <c r="T5168">
        <v>0.5</v>
      </c>
      <c r="V5168">
        <v>67</v>
      </c>
      <c r="W5168">
        <v>184</v>
      </c>
    </row>
    <row r="5169" spans="1:23" x14ac:dyDescent="0.25">
      <c r="A5169" t="s">
        <v>563</v>
      </c>
      <c r="C5169" t="s">
        <v>30</v>
      </c>
      <c r="E5169">
        <v>27</v>
      </c>
      <c r="F5169">
        <v>69.275840000000002</v>
      </c>
      <c r="G5169">
        <v>0</v>
      </c>
      <c r="H5169">
        <v>0</v>
      </c>
      <c r="I5169" t="s">
        <v>34</v>
      </c>
      <c r="J5169" t="s">
        <v>28</v>
      </c>
      <c r="K5169" t="s">
        <v>28</v>
      </c>
      <c r="L5169" t="s">
        <v>28</v>
      </c>
      <c r="M5169" t="s">
        <v>28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33</v>
      </c>
      <c r="T5169">
        <v>0</v>
      </c>
    </row>
    <row r="5170" spans="1:23" x14ac:dyDescent="0.25">
      <c r="A5170" t="s">
        <v>735</v>
      </c>
      <c r="C5170" t="s">
        <v>30</v>
      </c>
      <c r="E5170">
        <v>29</v>
      </c>
      <c r="F5170">
        <v>69.103354999999993</v>
      </c>
      <c r="G5170">
        <v>0</v>
      </c>
      <c r="H5170">
        <v>0</v>
      </c>
      <c r="I5170" t="s">
        <v>34</v>
      </c>
      <c r="J5170" t="s">
        <v>36</v>
      </c>
      <c r="K5170" t="s">
        <v>38</v>
      </c>
      <c r="L5170" t="s">
        <v>28</v>
      </c>
      <c r="M5170" t="s">
        <v>28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33</v>
      </c>
      <c r="T5170">
        <v>0</v>
      </c>
      <c r="V5170">
        <v>70</v>
      </c>
      <c r="W5170">
        <v>260</v>
      </c>
    </row>
    <row r="5171" spans="1:23" x14ac:dyDescent="0.25">
      <c r="A5171" t="s">
        <v>735</v>
      </c>
      <c r="C5171" t="s">
        <v>30</v>
      </c>
      <c r="E5171">
        <v>30</v>
      </c>
      <c r="F5171">
        <v>69.103354999999993</v>
      </c>
      <c r="G5171">
        <v>0</v>
      </c>
      <c r="H5171">
        <v>0</v>
      </c>
      <c r="I5171" t="s">
        <v>34</v>
      </c>
      <c r="J5171" t="s">
        <v>28</v>
      </c>
      <c r="K5171" t="s">
        <v>28</v>
      </c>
      <c r="L5171" t="s">
        <v>28</v>
      </c>
      <c r="M5171" t="s">
        <v>28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33</v>
      </c>
      <c r="T5171">
        <v>0</v>
      </c>
      <c r="V5171">
        <v>70</v>
      </c>
      <c r="W5171">
        <v>257</v>
      </c>
    </row>
    <row r="5172" spans="1:23" x14ac:dyDescent="0.25">
      <c r="A5172" t="s">
        <v>735</v>
      </c>
      <c r="C5172" t="s">
        <v>30</v>
      </c>
      <c r="E5172">
        <v>30</v>
      </c>
      <c r="F5172">
        <v>69.103354999999993</v>
      </c>
      <c r="G5172">
        <v>0</v>
      </c>
      <c r="H5172">
        <v>0</v>
      </c>
      <c r="I5172" t="s">
        <v>34</v>
      </c>
      <c r="J5172" t="s">
        <v>38</v>
      </c>
      <c r="K5172" t="s">
        <v>28</v>
      </c>
      <c r="L5172" t="s">
        <v>28</v>
      </c>
      <c r="M5172" t="s">
        <v>28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33</v>
      </c>
      <c r="T5172">
        <v>0</v>
      </c>
    </row>
    <row r="5173" spans="1:23" x14ac:dyDescent="0.25">
      <c r="A5173" t="s">
        <v>1156</v>
      </c>
      <c r="C5173" t="s">
        <v>26</v>
      </c>
      <c r="E5173">
        <v>29</v>
      </c>
      <c r="F5173">
        <v>53.560574000000003</v>
      </c>
      <c r="G5173">
        <v>0</v>
      </c>
      <c r="H5173">
        <v>0</v>
      </c>
      <c r="I5173" t="s">
        <v>34</v>
      </c>
      <c r="J5173" t="s">
        <v>35</v>
      </c>
      <c r="K5173" t="s">
        <v>28</v>
      </c>
      <c r="L5173" t="s">
        <v>28</v>
      </c>
      <c r="M5173" t="s">
        <v>28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34</v>
      </c>
      <c r="T5173">
        <v>0</v>
      </c>
      <c r="V5173">
        <v>64</v>
      </c>
      <c r="W5173">
        <v>184</v>
      </c>
    </row>
    <row r="5174" spans="1:23" x14ac:dyDescent="0.25">
      <c r="A5174" t="s">
        <v>987</v>
      </c>
      <c r="C5174" t="s">
        <v>26</v>
      </c>
      <c r="E5174">
        <v>30</v>
      </c>
      <c r="F5174">
        <v>59.893222999999999</v>
      </c>
      <c r="G5174">
        <v>0</v>
      </c>
      <c r="H5174">
        <v>0</v>
      </c>
      <c r="I5174" t="s">
        <v>34</v>
      </c>
      <c r="J5174" t="s">
        <v>28</v>
      </c>
      <c r="K5174" t="s">
        <v>28</v>
      </c>
      <c r="L5174" t="s">
        <v>28</v>
      </c>
      <c r="M5174" t="s">
        <v>28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23</v>
      </c>
      <c r="T5174">
        <v>0</v>
      </c>
    </row>
    <row r="5175" spans="1:23" x14ac:dyDescent="0.25">
      <c r="A5175" t="s">
        <v>167</v>
      </c>
      <c r="C5175" t="s">
        <v>26</v>
      </c>
      <c r="E5175">
        <v>30</v>
      </c>
      <c r="F5175">
        <v>74.157425000000003</v>
      </c>
      <c r="G5175">
        <v>0</v>
      </c>
      <c r="H5175">
        <v>0</v>
      </c>
      <c r="I5175" t="s">
        <v>34</v>
      </c>
      <c r="J5175" t="s">
        <v>28</v>
      </c>
      <c r="K5175" t="s">
        <v>28</v>
      </c>
      <c r="L5175" t="s">
        <v>28</v>
      </c>
      <c r="M5175" t="s">
        <v>28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33</v>
      </c>
      <c r="T5175">
        <v>0</v>
      </c>
      <c r="V5175">
        <v>66</v>
      </c>
      <c r="W5175">
        <v>133</v>
      </c>
    </row>
    <row r="5176" spans="1:23" x14ac:dyDescent="0.25">
      <c r="A5176" t="s">
        <v>167</v>
      </c>
      <c r="C5176" t="s">
        <v>26</v>
      </c>
      <c r="E5176">
        <v>30</v>
      </c>
      <c r="F5176">
        <v>74.157425000000003</v>
      </c>
      <c r="G5176">
        <v>0</v>
      </c>
      <c r="H5176">
        <v>0</v>
      </c>
      <c r="I5176" t="s">
        <v>34</v>
      </c>
      <c r="J5176" t="s">
        <v>28</v>
      </c>
      <c r="K5176" t="s">
        <v>28</v>
      </c>
      <c r="L5176" t="s">
        <v>28</v>
      </c>
      <c r="M5176" t="s">
        <v>28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33</v>
      </c>
      <c r="T5176">
        <v>0</v>
      </c>
      <c r="V5176">
        <v>66</v>
      </c>
      <c r="W5176">
        <v>133</v>
      </c>
    </row>
    <row r="5177" spans="1:23" x14ac:dyDescent="0.25">
      <c r="A5177" t="s">
        <v>167</v>
      </c>
      <c r="C5177" t="s">
        <v>26</v>
      </c>
      <c r="E5177">
        <v>29</v>
      </c>
      <c r="F5177">
        <v>74.157425000000003</v>
      </c>
      <c r="G5177">
        <v>0</v>
      </c>
      <c r="H5177">
        <v>0</v>
      </c>
      <c r="I5177" t="s">
        <v>34</v>
      </c>
      <c r="J5177" t="s">
        <v>28</v>
      </c>
      <c r="K5177" t="s">
        <v>28</v>
      </c>
      <c r="L5177" t="s">
        <v>28</v>
      </c>
      <c r="M5177" t="s">
        <v>28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33</v>
      </c>
      <c r="T5177">
        <v>0</v>
      </c>
      <c r="V5177">
        <v>65</v>
      </c>
      <c r="W5177">
        <v>133</v>
      </c>
    </row>
    <row r="5178" spans="1:23" x14ac:dyDescent="0.25">
      <c r="A5178" t="s">
        <v>167</v>
      </c>
      <c r="C5178" t="s">
        <v>26</v>
      </c>
      <c r="E5178">
        <v>30</v>
      </c>
      <c r="F5178">
        <v>74.157425000000003</v>
      </c>
      <c r="G5178">
        <v>0</v>
      </c>
      <c r="H5178">
        <v>0</v>
      </c>
      <c r="I5178" t="s">
        <v>34</v>
      </c>
      <c r="J5178" t="s">
        <v>28</v>
      </c>
      <c r="K5178" t="s">
        <v>28</v>
      </c>
      <c r="L5178" t="s">
        <v>28</v>
      </c>
      <c r="M5178" t="s">
        <v>28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33</v>
      </c>
      <c r="T5178">
        <v>0</v>
      </c>
      <c r="V5178">
        <v>65</v>
      </c>
      <c r="W5178">
        <v>132</v>
      </c>
    </row>
    <row r="5179" spans="1:23" x14ac:dyDescent="0.25">
      <c r="A5179" t="s">
        <v>167</v>
      </c>
      <c r="C5179" t="s">
        <v>26</v>
      </c>
      <c r="E5179">
        <v>30</v>
      </c>
      <c r="F5179">
        <v>74.157425000000003</v>
      </c>
      <c r="G5179">
        <v>0</v>
      </c>
      <c r="H5179">
        <v>0</v>
      </c>
      <c r="I5179" t="s">
        <v>34</v>
      </c>
      <c r="J5179" t="s">
        <v>28</v>
      </c>
      <c r="K5179" t="s">
        <v>28</v>
      </c>
      <c r="L5179" t="s">
        <v>28</v>
      </c>
      <c r="M5179" t="s">
        <v>28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33</v>
      </c>
      <c r="T5179">
        <v>0</v>
      </c>
      <c r="V5179">
        <v>65</v>
      </c>
      <c r="W5179">
        <v>130</v>
      </c>
    </row>
    <row r="5180" spans="1:23" x14ac:dyDescent="0.25">
      <c r="A5180" t="s">
        <v>167</v>
      </c>
      <c r="C5180" t="s">
        <v>26</v>
      </c>
      <c r="E5180">
        <v>29</v>
      </c>
      <c r="F5180">
        <v>74.157425000000003</v>
      </c>
      <c r="G5180">
        <v>0</v>
      </c>
      <c r="H5180">
        <v>0</v>
      </c>
      <c r="I5180" t="s">
        <v>34</v>
      </c>
      <c r="J5180" t="s">
        <v>28</v>
      </c>
      <c r="K5180" t="s">
        <v>28</v>
      </c>
      <c r="L5180" t="s">
        <v>28</v>
      </c>
      <c r="M5180" t="s">
        <v>28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33</v>
      </c>
      <c r="T5180">
        <v>0</v>
      </c>
      <c r="V5180">
        <v>65</v>
      </c>
      <c r="W5180">
        <v>134</v>
      </c>
    </row>
    <row r="5181" spans="1:23" x14ac:dyDescent="0.25">
      <c r="A5181" t="s">
        <v>167</v>
      </c>
      <c r="C5181" t="s">
        <v>26</v>
      </c>
      <c r="E5181">
        <v>29</v>
      </c>
      <c r="F5181">
        <v>74.157425000000003</v>
      </c>
      <c r="G5181">
        <v>0</v>
      </c>
      <c r="H5181">
        <v>0</v>
      </c>
      <c r="I5181" t="s">
        <v>34</v>
      </c>
      <c r="J5181" t="s">
        <v>28</v>
      </c>
      <c r="K5181" t="s">
        <v>28</v>
      </c>
      <c r="L5181" t="s">
        <v>28</v>
      </c>
      <c r="M5181" t="s">
        <v>28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33</v>
      </c>
      <c r="T5181">
        <v>0</v>
      </c>
      <c r="V5181">
        <v>65</v>
      </c>
      <c r="W5181">
        <v>135</v>
      </c>
    </row>
    <row r="5182" spans="1:23" x14ac:dyDescent="0.25">
      <c r="A5182" t="s">
        <v>167</v>
      </c>
      <c r="C5182" t="s">
        <v>26</v>
      </c>
      <c r="E5182">
        <v>29</v>
      </c>
      <c r="F5182">
        <v>74.157425000000003</v>
      </c>
      <c r="G5182">
        <v>0</v>
      </c>
      <c r="H5182">
        <v>0</v>
      </c>
      <c r="I5182" t="s">
        <v>34</v>
      </c>
      <c r="J5182" t="s">
        <v>28</v>
      </c>
      <c r="K5182" t="s">
        <v>28</v>
      </c>
      <c r="L5182" t="s">
        <v>28</v>
      </c>
      <c r="M5182" t="s">
        <v>28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33</v>
      </c>
      <c r="T5182">
        <v>0</v>
      </c>
      <c r="V5182">
        <v>65</v>
      </c>
      <c r="W5182">
        <v>136</v>
      </c>
    </row>
    <row r="5183" spans="1:23" x14ac:dyDescent="0.25">
      <c r="A5183" t="s">
        <v>167</v>
      </c>
      <c r="C5183" t="s">
        <v>26</v>
      </c>
      <c r="E5183">
        <v>29</v>
      </c>
      <c r="F5183">
        <v>74.157425000000003</v>
      </c>
      <c r="G5183">
        <v>0.5</v>
      </c>
      <c r="H5183">
        <v>0</v>
      </c>
      <c r="I5183" t="s">
        <v>52</v>
      </c>
      <c r="J5183" t="s">
        <v>28</v>
      </c>
      <c r="K5183" t="s">
        <v>28</v>
      </c>
      <c r="L5183" t="s">
        <v>28</v>
      </c>
      <c r="M5183" t="s">
        <v>28</v>
      </c>
      <c r="N5183">
        <v>0</v>
      </c>
      <c r="O5183">
        <v>0</v>
      </c>
      <c r="P5183">
        <v>0.5</v>
      </c>
      <c r="Q5183">
        <v>0</v>
      </c>
      <c r="R5183">
        <v>0</v>
      </c>
      <c r="S5183">
        <v>33</v>
      </c>
      <c r="T5183">
        <v>0.5</v>
      </c>
      <c r="V5183">
        <v>65</v>
      </c>
      <c r="W5183">
        <v>140</v>
      </c>
    </row>
    <row r="5184" spans="1:23" x14ac:dyDescent="0.25">
      <c r="A5184" t="s">
        <v>1024</v>
      </c>
      <c r="C5184" t="s">
        <v>26</v>
      </c>
      <c r="E5184">
        <v>23</v>
      </c>
      <c r="F5184">
        <v>79.244354000000001</v>
      </c>
      <c r="G5184">
        <v>1</v>
      </c>
      <c r="H5184">
        <v>1</v>
      </c>
      <c r="I5184" t="s">
        <v>619</v>
      </c>
      <c r="J5184" t="s">
        <v>28</v>
      </c>
      <c r="K5184" t="s">
        <v>28</v>
      </c>
      <c r="L5184" t="s">
        <v>28</v>
      </c>
      <c r="M5184" t="s">
        <v>28</v>
      </c>
      <c r="N5184">
        <v>0.5</v>
      </c>
      <c r="O5184">
        <v>1</v>
      </c>
      <c r="P5184">
        <v>1</v>
      </c>
      <c r="Q5184">
        <v>1</v>
      </c>
      <c r="R5184">
        <v>0</v>
      </c>
      <c r="S5184">
        <v>34</v>
      </c>
      <c r="T5184">
        <v>4.5</v>
      </c>
      <c r="V5184">
        <v>60</v>
      </c>
      <c r="W5184">
        <v>156</v>
      </c>
    </row>
    <row r="5185" spans="1:23" x14ac:dyDescent="0.25">
      <c r="A5185" t="s">
        <v>1024</v>
      </c>
      <c r="C5185" t="s">
        <v>26</v>
      </c>
      <c r="E5185">
        <v>16</v>
      </c>
      <c r="F5185">
        <v>79.244354000000001</v>
      </c>
      <c r="G5185">
        <v>1</v>
      </c>
      <c r="H5185">
        <v>1</v>
      </c>
      <c r="I5185" t="s">
        <v>619</v>
      </c>
      <c r="J5185" t="s">
        <v>28</v>
      </c>
      <c r="K5185" t="s">
        <v>28</v>
      </c>
      <c r="L5185" t="s">
        <v>28</v>
      </c>
      <c r="M5185" t="s">
        <v>28</v>
      </c>
      <c r="N5185">
        <v>2</v>
      </c>
      <c r="O5185">
        <v>1</v>
      </c>
      <c r="P5185">
        <v>2</v>
      </c>
      <c r="Q5185">
        <v>1</v>
      </c>
      <c r="R5185">
        <v>0</v>
      </c>
      <c r="S5185">
        <v>34</v>
      </c>
      <c r="T5185">
        <v>7</v>
      </c>
      <c r="V5185">
        <v>60</v>
      </c>
      <c r="W5185">
        <v>172</v>
      </c>
    </row>
    <row r="5186" spans="1:23" x14ac:dyDescent="0.25">
      <c r="A5186" t="s">
        <v>1024</v>
      </c>
      <c r="C5186" t="s">
        <v>26</v>
      </c>
      <c r="E5186">
        <v>12</v>
      </c>
      <c r="F5186">
        <v>79.244354000000001</v>
      </c>
      <c r="G5186">
        <v>1</v>
      </c>
      <c r="H5186">
        <v>2</v>
      </c>
      <c r="I5186" t="s">
        <v>411</v>
      </c>
      <c r="J5186" t="s">
        <v>101</v>
      </c>
      <c r="K5186" t="s">
        <v>28</v>
      </c>
      <c r="L5186" t="s">
        <v>28</v>
      </c>
      <c r="M5186" t="s">
        <v>28</v>
      </c>
      <c r="N5186">
        <v>1</v>
      </c>
      <c r="O5186">
        <v>2</v>
      </c>
      <c r="P5186">
        <v>2</v>
      </c>
      <c r="Q5186">
        <v>1</v>
      </c>
      <c r="R5186">
        <v>0</v>
      </c>
      <c r="S5186">
        <v>34</v>
      </c>
      <c r="T5186">
        <v>8</v>
      </c>
      <c r="V5186">
        <v>60</v>
      </c>
      <c r="W5186">
        <v>179</v>
      </c>
    </row>
    <row r="5187" spans="1:23" x14ac:dyDescent="0.25">
      <c r="A5187" t="s">
        <v>1024</v>
      </c>
      <c r="C5187" t="s">
        <v>26</v>
      </c>
      <c r="E5187">
        <v>6</v>
      </c>
      <c r="F5187">
        <v>79.244354000000001</v>
      </c>
      <c r="G5187">
        <v>2</v>
      </c>
      <c r="H5187">
        <v>2</v>
      </c>
      <c r="I5187" t="s">
        <v>27</v>
      </c>
      <c r="J5187" t="s">
        <v>28</v>
      </c>
      <c r="K5187" t="s">
        <v>28</v>
      </c>
      <c r="L5187" t="s">
        <v>28</v>
      </c>
      <c r="M5187" t="s">
        <v>28</v>
      </c>
      <c r="N5187">
        <v>2</v>
      </c>
      <c r="O5187">
        <v>3</v>
      </c>
      <c r="P5187">
        <v>2</v>
      </c>
      <c r="Q5187">
        <v>2</v>
      </c>
      <c r="R5187">
        <v>3</v>
      </c>
      <c r="S5187">
        <v>34</v>
      </c>
      <c r="T5187">
        <v>14</v>
      </c>
    </row>
    <row r="5188" spans="1:23" x14ac:dyDescent="0.25">
      <c r="A5188" t="s">
        <v>302</v>
      </c>
      <c r="C5188" t="s">
        <v>30</v>
      </c>
      <c r="F5188">
        <v>72.728269999999995</v>
      </c>
      <c r="G5188">
        <v>0</v>
      </c>
      <c r="H5188">
        <v>0</v>
      </c>
      <c r="I5188" t="s">
        <v>34</v>
      </c>
      <c r="J5188" t="s">
        <v>28</v>
      </c>
      <c r="K5188" t="s">
        <v>28</v>
      </c>
      <c r="L5188" t="s">
        <v>28</v>
      </c>
      <c r="M5188" t="s">
        <v>28</v>
      </c>
      <c r="N5188">
        <v>0</v>
      </c>
      <c r="O5188">
        <v>0.5</v>
      </c>
      <c r="P5188">
        <v>0</v>
      </c>
      <c r="Q5188">
        <v>0</v>
      </c>
      <c r="R5188">
        <v>0</v>
      </c>
      <c r="S5188">
        <v>33</v>
      </c>
      <c r="T5188">
        <v>0.5</v>
      </c>
      <c r="W5188">
        <v>159</v>
      </c>
    </row>
    <row r="5189" spans="1:23" x14ac:dyDescent="0.25">
      <c r="A5189" t="s">
        <v>302</v>
      </c>
      <c r="C5189" t="s">
        <v>30</v>
      </c>
      <c r="F5189">
        <v>72.728269999999995</v>
      </c>
      <c r="G5189">
        <v>0</v>
      </c>
      <c r="H5189">
        <v>0</v>
      </c>
      <c r="I5189" t="s">
        <v>34</v>
      </c>
      <c r="J5189" t="s">
        <v>28</v>
      </c>
      <c r="K5189" t="s">
        <v>28</v>
      </c>
      <c r="L5189" t="s">
        <v>28</v>
      </c>
      <c r="M5189" t="s">
        <v>28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33</v>
      </c>
      <c r="T5189">
        <v>0</v>
      </c>
      <c r="W5189">
        <v>153</v>
      </c>
    </row>
    <row r="5190" spans="1:23" x14ac:dyDescent="0.25">
      <c r="A5190" t="s">
        <v>302</v>
      </c>
      <c r="C5190" t="s">
        <v>30</v>
      </c>
      <c r="E5190">
        <v>28</v>
      </c>
      <c r="F5190">
        <v>72.728269999999995</v>
      </c>
      <c r="G5190">
        <v>0</v>
      </c>
      <c r="H5190">
        <v>0</v>
      </c>
      <c r="I5190" t="s">
        <v>34</v>
      </c>
      <c r="J5190" t="s">
        <v>28</v>
      </c>
      <c r="K5190" t="s">
        <v>28</v>
      </c>
      <c r="L5190" t="s">
        <v>28</v>
      </c>
      <c r="M5190" t="s">
        <v>28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33</v>
      </c>
      <c r="T5190">
        <v>0</v>
      </c>
      <c r="W5190">
        <v>163</v>
      </c>
    </row>
    <row r="5191" spans="1:23" x14ac:dyDescent="0.25">
      <c r="A5191" t="s">
        <v>302</v>
      </c>
      <c r="C5191" t="s">
        <v>30</v>
      </c>
      <c r="E5191">
        <v>27</v>
      </c>
      <c r="F5191">
        <v>72.728269999999995</v>
      </c>
      <c r="G5191">
        <v>0.5</v>
      </c>
      <c r="H5191">
        <v>0</v>
      </c>
      <c r="I5191" t="s">
        <v>75</v>
      </c>
      <c r="J5191" t="s">
        <v>28</v>
      </c>
      <c r="K5191" t="s">
        <v>28</v>
      </c>
      <c r="L5191" t="s">
        <v>28</v>
      </c>
      <c r="M5191" t="s">
        <v>28</v>
      </c>
      <c r="N5191">
        <v>0</v>
      </c>
      <c r="O5191">
        <v>0.5</v>
      </c>
      <c r="P5191">
        <v>0.5</v>
      </c>
      <c r="Q5191">
        <v>0.5</v>
      </c>
      <c r="R5191">
        <v>0</v>
      </c>
      <c r="S5191">
        <v>33</v>
      </c>
      <c r="T5191">
        <v>1.5</v>
      </c>
      <c r="W5191">
        <v>158</v>
      </c>
    </row>
    <row r="5192" spans="1:23" x14ac:dyDescent="0.25">
      <c r="A5192" t="s">
        <v>302</v>
      </c>
      <c r="C5192" t="s">
        <v>30</v>
      </c>
      <c r="E5192">
        <v>29</v>
      </c>
      <c r="F5192">
        <v>72.728269999999995</v>
      </c>
      <c r="G5192">
        <v>0.5</v>
      </c>
      <c r="H5192">
        <v>0</v>
      </c>
      <c r="I5192" t="s">
        <v>75</v>
      </c>
      <c r="J5192" t="s">
        <v>28</v>
      </c>
      <c r="K5192" t="s">
        <v>28</v>
      </c>
      <c r="L5192" t="s">
        <v>28</v>
      </c>
      <c r="M5192" t="s">
        <v>28</v>
      </c>
      <c r="N5192">
        <v>0</v>
      </c>
      <c r="O5192">
        <v>0</v>
      </c>
      <c r="P5192">
        <v>0.5</v>
      </c>
      <c r="Q5192">
        <v>0</v>
      </c>
      <c r="R5192">
        <v>0</v>
      </c>
      <c r="S5192">
        <v>33</v>
      </c>
      <c r="T5192">
        <v>0.5</v>
      </c>
      <c r="W5192">
        <v>166</v>
      </c>
    </row>
    <row r="5193" spans="1:23" x14ac:dyDescent="0.25">
      <c r="A5193" t="s">
        <v>302</v>
      </c>
      <c r="C5193" t="s">
        <v>30</v>
      </c>
      <c r="E5193">
        <v>30</v>
      </c>
      <c r="F5193">
        <v>72.728269999999995</v>
      </c>
      <c r="G5193">
        <v>0</v>
      </c>
      <c r="H5193">
        <v>0</v>
      </c>
      <c r="I5193" t="s">
        <v>34</v>
      </c>
      <c r="J5193" t="s">
        <v>28</v>
      </c>
      <c r="K5193" t="s">
        <v>28</v>
      </c>
      <c r="L5193" t="s">
        <v>28</v>
      </c>
      <c r="M5193" t="s">
        <v>28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33</v>
      </c>
      <c r="T5193">
        <v>0</v>
      </c>
      <c r="V5193">
        <v>66</v>
      </c>
      <c r="W5193">
        <v>163</v>
      </c>
    </row>
    <row r="5194" spans="1:23" x14ac:dyDescent="0.25">
      <c r="A5194" t="s">
        <v>302</v>
      </c>
      <c r="C5194" t="s">
        <v>30</v>
      </c>
      <c r="E5194">
        <v>30</v>
      </c>
      <c r="F5194">
        <v>72.728269999999995</v>
      </c>
      <c r="G5194">
        <v>0</v>
      </c>
      <c r="H5194">
        <v>0</v>
      </c>
      <c r="I5194" t="s">
        <v>34</v>
      </c>
      <c r="J5194" t="s">
        <v>35</v>
      </c>
      <c r="K5194" t="s">
        <v>28</v>
      </c>
      <c r="L5194" t="s">
        <v>28</v>
      </c>
      <c r="M5194" t="s">
        <v>28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33</v>
      </c>
      <c r="T5194">
        <v>0</v>
      </c>
      <c r="V5194">
        <v>65</v>
      </c>
      <c r="W5194">
        <v>166</v>
      </c>
    </row>
    <row r="5195" spans="1:23" x14ac:dyDescent="0.25">
      <c r="A5195" t="s">
        <v>372</v>
      </c>
      <c r="C5195" t="s">
        <v>26</v>
      </c>
      <c r="E5195">
        <v>29</v>
      </c>
      <c r="F5195">
        <v>74.929500000000004</v>
      </c>
      <c r="G5195">
        <v>0</v>
      </c>
      <c r="H5195">
        <v>0</v>
      </c>
      <c r="I5195" t="s">
        <v>34</v>
      </c>
      <c r="J5195" t="s">
        <v>28</v>
      </c>
      <c r="K5195" t="s">
        <v>28</v>
      </c>
      <c r="L5195" t="s">
        <v>28</v>
      </c>
      <c r="M5195" t="s">
        <v>28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33</v>
      </c>
      <c r="T5195">
        <v>0</v>
      </c>
      <c r="V5195">
        <v>62</v>
      </c>
      <c r="W5195">
        <v>138</v>
      </c>
    </row>
    <row r="5196" spans="1:23" x14ac:dyDescent="0.25">
      <c r="A5196" t="s">
        <v>372</v>
      </c>
      <c r="C5196" t="s">
        <v>26</v>
      </c>
      <c r="E5196">
        <v>30</v>
      </c>
      <c r="F5196">
        <v>74.929500000000004</v>
      </c>
      <c r="G5196">
        <v>0</v>
      </c>
      <c r="H5196">
        <v>0</v>
      </c>
      <c r="I5196" t="s">
        <v>34</v>
      </c>
      <c r="J5196" t="s">
        <v>28</v>
      </c>
      <c r="K5196" t="s">
        <v>28</v>
      </c>
      <c r="L5196" t="s">
        <v>28</v>
      </c>
      <c r="M5196" t="s">
        <v>28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33</v>
      </c>
      <c r="T5196">
        <v>0</v>
      </c>
      <c r="V5196">
        <v>62</v>
      </c>
      <c r="W5196">
        <v>141</v>
      </c>
    </row>
    <row r="5197" spans="1:23" x14ac:dyDescent="0.25">
      <c r="A5197" t="s">
        <v>372</v>
      </c>
      <c r="C5197" t="s">
        <v>26</v>
      </c>
      <c r="E5197">
        <v>30</v>
      </c>
      <c r="F5197">
        <v>74.929500000000004</v>
      </c>
      <c r="G5197">
        <v>0</v>
      </c>
      <c r="H5197">
        <v>0</v>
      </c>
      <c r="I5197" t="s">
        <v>34</v>
      </c>
      <c r="J5197" t="s">
        <v>28</v>
      </c>
      <c r="K5197" t="s">
        <v>28</v>
      </c>
      <c r="L5197" t="s">
        <v>28</v>
      </c>
      <c r="M5197" t="s">
        <v>28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33</v>
      </c>
      <c r="T5197">
        <v>0</v>
      </c>
      <c r="V5197">
        <v>62</v>
      </c>
      <c r="W5197">
        <v>141</v>
      </c>
    </row>
    <row r="5198" spans="1:23" x14ac:dyDescent="0.25">
      <c r="A5198" t="s">
        <v>372</v>
      </c>
      <c r="C5198" t="s">
        <v>26</v>
      </c>
      <c r="E5198">
        <v>30</v>
      </c>
      <c r="F5198">
        <v>74.929500000000004</v>
      </c>
      <c r="G5198">
        <v>0</v>
      </c>
      <c r="H5198">
        <v>0</v>
      </c>
      <c r="I5198" t="s">
        <v>34</v>
      </c>
      <c r="J5198" t="s">
        <v>28</v>
      </c>
      <c r="K5198" t="s">
        <v>28</v>
      </c>
      <c r="L5198" t="s">
        <v>28</v>
      </c>
      <c r="M5198" t="s">
        <v>28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33</v>
      </c>
      <c r="T5198">
        <v>0</v>
      </c>
      <c r="V5198">
        <v>66</v>
      </c>
      <c r="W5198">
        <v>149</v>
      </c>
    </row>
    <row r="5199" spans="1:23" x14ac:dyDescent="0.25">
      <c r="A5199" t="s">
        <v>372</v>
      </c>
      <c r="C5199" t="s">
        <v>26</v>
      </c>
      <c r="E5199">
        <v>30</v>
      </c>
      <c r="F5199">
        <v>74.929500000000004</v>
      </c>
      <c r="G5199">
        <v>0</v>
      </c>
      <c r="H5199">
        <v>0</v>
      </c>
      <c r="I5199" t="s">
        <v>34</v>
      </c>
      <c r="J5199" t="s">
        <v>42</v>
      </c>
      <c r="K5199" t="s">
        <v>28</v>
      </c>
      <c r="L5199" t="s">
        <v>28</v>
      </c>
      <c r="M5199" t="s">
        <v>28</v>
      </c>
      <c r="N5199">
        <v>0.5</v>
      </c>
      <c r="O5199">
        <v>0</v>
      </c>
      <c r="P5199">
        <v>0</v>
      </c>
      <c r="Q5199">
        <v>0</v>
      </c>
      <c r="R5199">
        <v>0</v>
      </c>
      <c r="S5199">
        <v>33</v>
      </c>
      <c r="T5199">
        <v>0.5</v>
      </c>
      <c r="V5199">
        <v>63</v>
      </c>
      <c r="W5199">
        <v>141</v>
      </c>
    </row>
    <row r="5200" spans="1:23" x14ac:dyDescent="0.25">
      <c r="A5200" t="s">
        <v>372</v>
      </c>
      <c r="C5200" t="s">
        <v>26</v>
      </c>
      <c r="E5200">
        <v>30</v>
      </c>
      <c r="F5200">
        <v>74.929500000000004</v>
      </c>
      <c r="G5200">
        <v>0</v>
      </c>
      <c r="H5200">
        <v>0</v>
      </c>
      <c r="I5200" t="s">
        <v>34</v>
      </c>
      <c r="J5200" t="s">
        <v>42</v>
      </c>
      <c r="K5200" t="s">
        <v>28</v>
      </c>
      <c r="L5200" t="s">
        <v>28</v>
      </c>
      <c r="M5200" t="s">
        <v>28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33</v>
      </c>
      <c r="T5200">
        <v>0</v>
      </c>
      <c r="V5200">
        <v>63</v>
      </c>
      <c r="W5200">
        <v>144</v>
      </c>
    </row>
    <row r="5201" spans="1:23" x14ac:dyDescent="0.25">
      <c r="A5201" t="s">
        <v>903</v>
      </c>
      <c r="C5201" t="s">
        <v>26</v>
      </c>
      <c r="E5201">
        <v>30</v>
      </c>
      <c r="F5201">
        <v>51.403149999999997</v>
      </c>
      <c r="G5201">
        <v>0</v>
      </c>
      <c r="H5201">
        <v>0</v>
      </c>
      <c r="I5201" t="s">
        <v>34</v>
      </c>
      <c r="J5201" t="s">
        <v>28</v>
      </c>
      <c r="K5201" t="s">
        <v>28</v>
      </c>
      <c r="L5201" t="s">
        <v>28</v>
      </c>
      <c r="M5201" t="s">
        <v>28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34</v>
      </c>
      <c r="T5201">
        <v>0</v>
      </c>
      <c r="W5201">
        <v>121</v>
      </c>
    </row>
    <row r="5202" spans="1:23" x14ac:dyDescent="0.25">
      <c r="A5202" t="s">
        <v>903</v>
      </c>
      <c r="C5202" t="s">
        <v>26</v>
      </c>
      <c r="E5202">
        <v>27</v>
      </c>
      <c r="F5202">
        <v>51.403149999999997</v>
      </c>
      <c r="G5202">
        <v>0</v>
      </c>
      <c r="H5202">
        <v>0</v>
      </c>
      <c r="I5202" t="s">
        <v>34</v>
      </c>
      <c r="J5202" t="s">
        <v>28</v>
      </c>
      <c r="K5202" t="s">
        <v>28</v>
      </c>
      <c r="L5202" t="s">
        <v>28</v>
      </c>
      <c r="M5202" t="s">
        <v>28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34</v>
      </c>
      <c r="T5202">
        <v>0</v>
      </c>
      <c r="V5202">
        <v>68</v>
      </c>
      <c r="W5202">
        <v>123</v>
      </c>
    </row>
    <row r="5203" spans="1:23" x14ac:dyDescent="0.25">
      <c r="A5203" t="s">
        <v>903</v>
      </c>
      <c r="C5203" t="s">
        <v>26</v>
      </c>
      <c r="E5203">
        <v>30</v>
      </c>
      <c r="F5203">
        <v>51.403149999999997</v>
      </c>
      <c r="G5203">
        <v>0</v>
      </c>
      <c r="H5203">
        <v>0</v>
      </c>
      <c r="I5203" t="s">
        <v>34</v>
      </c>
      <c r="J5203" t="s">
        <v>28</v>
      </c>
      <c r="K5203" t="s">
        <v>28</v>
      </c>
      <c r="L5203" t="s">
        <v>28</v>
      </c>
      <c r="M5203" t="s">
        <v>28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34</v>
      </c>
      <c r="T5203">
        <v>0</v>
      </c>
    </row>
    <row r="5204" spans="1:23" x14ac:dyDescent="0.25">
      <c r="A5204" t="s">
        <v>810</v>
      </c>
      <c r="C5204" t="s">
        <v>30</v>
      </c>
      <c r="E5204">
        <v>30</v>
      </c>
      <c r="F5204">
        <v>65.587950000000006</v>
      </c>
      <c r="G5204">
        <v>0.5</v>
      </c>
      <c r="H5204">
        <v>0</v>
      </c>
      <c r="I5204" t="s">
        <v>27</v>
      </c>
      <c r="J5204" t="s">
        <v>28</v>
      </c>
      <c r="K5204" t="s">
        <v>28</v>
      </c>
      <c r="L5204" t="s">
        <v>28</v>
      </c>
      <c r="M5204" t="s">
        <v>28</v>
      </c>
      <c r="N5204">
        <v>0.5</v>
      </c>
      <c r="O5204">
        <v>0.5</v>
      </c>
      <c r="P5204">
        <v>0.5</v>
      </c>
      <c r="Q5204">
        <v>0.5</v>
      </c>
      <c r="R5204">
        <v>1</v>
      </c>
      <c r="S5204">
        <v>44</v>
      </c>
      <c r="T5204">
        <v>3</v>
      </c>
      <c r="V5204">
        <v>69</v>
      </c>
      <c r="W5204">
        <v>211</v>
      </c>
    </row>
    <row r="5205" spans="1:23" x14ac:dyDescent="0.25">
      <c r="A5205" t="s">
        <v>810</v>
      </c>
      <c r="C5205" t="s">
        <v>30</v>
      </c>
      <c r="E5205">
        <v>29</v>
      </c>
      <c r="F5205">
        <v>65.587950000000006</v>
      </c>
      <c r="G5205">
        <v>1</v>
      </c>
      <c r="H5205">
        <v>0.5</v>
      </c>
      <c r="I5205" t="s">
        <v>27</v>
      </c>
      <c r="J5205" t="s">
        <v>28</v>
      </c>
      <c r="K5205" t="s">
        <v>28</v>
      </c>
      <c r="L5205" t="s">
        <v>28</v>
      </c>
      <c r="M5205" t="s">
        <v>28</v>
      </c>
      <c r="N5205">
        <v>1</v>
      </c>
      <c r="O5205">
        <v>0.5</v>
      </c>
      <c r="P5205">
        <v>1</v>
      </c>
      <c r="Q5205">
        <v>1</v>
      </c>
      <c r="R5205">
        <v>1</v>
      </c>
      <c r="S5205">
        <v>44</v>
      </c>
      <c r="T5205">
        <v>5</v>
      </c>
      <c r="V5205">
        <v>69</v>
      </c>
      <c r="W5205">
        <v>226</v>
      </c>
    </row>
    <row r="5206" spans="1:23" x14ac:dyDescent="0.25">
      <c r="A5206" t="s">
        <v>810</v>
      </c>
      <c r="C5206" t="s">
        <v>30</v>
      </c>
      <c r="E5206">
        <v>26</v>
      </c>
      <c r="F5206">
        <v>65.587950000000006</v>
      </c>
      <c r="G5206">
        <v>1</v>
      </c>
      <c r="H5206">
        <v>1</v>
      </c>
      <c r="I5206" t="s">
        <v>27</v>
      </c>
      <c r="J5206" t="s">
        <v>28</v>
      </c>
      <c r="K5206" t="s">
        <v>28</v>
      </c>
      <c r="L5206" t="s">
        <v>28</v>
      </c>
      <c r="M5206" t="s">
        <v>28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44</v>
      </c>
      <c r="T5206">
        <v>6</v>
      </c>
      <c r="V5206">
        <v>68</v>
      </c>
      <c r="W5206">
        <v>209</v>
      </c>
    </row>
    <row r="5207" spans="1:23" x14ac:dyDescent="0.25">
      <c r="A5207" t="s">
        <v>810</v>
      </c>
      <c r="C5207" t="s">
        <v>30</v>
      </c>
      <c r="E5207">
        <v>15</v>
      </c>
      <c r="F5207">
        <v>65.587950000000006</v>
      </c>
      <c r="G5207">
        <v>2</v>
      </c>
      <c r="H5207">
        <v>2</v>
      </c>
      <c r="I5207" t="s">
        <v>27</v>
      </c>
      <c r="J5207" t="s">
        <v>28</v>
      </c>
      <c r="K5207" t="s">
        <v>28</v>
      </c>
      <c r="L5207" t="s">
        <v>28</v>
      </c>
      <c r="M5207" t="s">
        <v>28</v>
      </c>
      <c r="N5207">
        <v>3</v>
      </c>
      <c r="O5207">
        <v>2</v>
      </c>
      <c r="P5207">
        <v>1</v>
      </c>
      <c r="Q5207">
        <v>1</v>
      </c>
      <c r="R5207">
        <v>1</v>
      </c>
      <c r="S5207">
        <v>44</v>
      </c>
      <c r="T5207">
        <v>10</v>
      </c>
      <c r="V5207">
        <v>69</v>
      </c>
      <c r="W5207">
        <v>220</v>
      </c>
    </row>
    <row r="5208" spans="1:23" x14ac:dyDescent="0.25">
      <c r="A5208" t="s">
        <v>630</v>
      </c>
      <c r="C5208" t="s">
        <v>30</v>
      </c>
      <c r="E5208">
        <v>26</v>
      </c>
      <c r="F5208">
        <v>71.474334999999996</v>
      </c>
      <c r="G5208">
        <v>0.5</v>
      </c>
      <c r="H5208">
        <v>0</v>
      </c>
      <c r="I5208" t="s">
        <v>52</v>
      </c>
      <c r="J5208" t="s">
        <v>28</v>
      </c>
      <c r="K5208" t="s">
        <v>28</v>
      </c>
      <c r="L5208" t="s">
        <v>28</v>
      </c>
      <c r="M5208" t="s">
        <v>28</v>
      </c>
      <c r="N5208">
        <v>0.5</v>
      </c>
      <c r="O5208">
        <v>0.5</v>
      </c>
      <c r="P5208">
        <v>0</v>
      </c>
      <c r="Q5208">
        <v>0</v>
      </c>
      <c r="R5208">
        <v>0</v>
      </c>
      <c r="T5208">
        <v>1</v>
      </c>
      <c r="V5208">
        <v>73</v>
      </c>
      <c r="W5208">
        <v>179</v>
      </c>
    </row>
    <row r="5209" spans="1:23" x14ac:dyDescent="0.25">
      <c r="A5209" t="s">
        <v>630</v>
      </c>
      <c r="C5209" t="s">
        <v>30</v>
      </c>
      <c r="E5209">
        <v>27</v>
      </c>
      <c r="F5209">
        <v>71.474334999999996</v>
      </c>
      <c r="G5209">
        <v>0</v>
      </c>
      <c r="H5209">
        <v>0</v>
      </c>
      <c r="I5209" t="s">
        <v>34</v>
      </c>
      <c r="J5209" t="s">
        <v>35</v>
      </c>
      <c r="K5209" t="s">
        <v>28</v>
      </c>
      <c r="L5209" t="s">
        <v>28</v>
      </c>
      <c r="M5209" t="s">
        <v>28</v>
      </c>
      <c r="N5209">
        <v>0</v>
      </c>
      <c r="O5209">
        <v>0.5</v>
      </c>
      <c r="P5209">
        <v>0</v>
      </c>
      <c r="Q5209">
        <v>0</v>
      </c>
      <c r="R5209">
        <v>0</v>
      </c>
      <c r="T5209">
        <v>0.5</v>
      </c>
      <c r="V5209">
        <v>71</v>
      </c>
      <c r="W5209">
        <v>169</v>
      </c>
    </row>
    <row r="5210" spans="1:23" x14ac:dyDescent="0.25">
      <c r="A5210" t="s">
        <v>945</v>
      </c>
      <c r="C5210" t="s">
        <v>26</v>
      </c>
      <c r="E5210">
        <v>30</v>
      </c>
      <c r="F5210">
        <v>51.211500000000001</v>
      </c>
      <c r="G5210">
        <v>0</v>
      </c>
      <c r="H5210">
        <v>0</v>
      </c>
      <c r="I5210" t="s">
        <v>34</v>
      </c>
      <c r="J5210" t="s">
        <v>28</v>
      </c>
      <c r="K5210" t="s">
        <v>28</v>
      </c>
      <c r="L5210" t="s">
        <v>28</v>
      </c>
      <c r="M5210" t="s">
        <v>28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33</v>
      </c>
      <c r="T5210">
        <v>0</v>
      </c>
      <c r="V5210">
        <v>64</v>
      </c>
      <c r="W5210">
        <v>124</v>
      </c>
    </row>
    <row r="5211" spans="1:23" x14ac:dyDescent="0.25">
      <c r="A5211" t="s">
        <v>945</v>
      </c>
      <c r="C5211" t="s">
        <v>26</v>
      </c>
      <c r="E5211">
        <v>30</v>
      </c>
      <c r="F5211">
        <v>51.211500000000001</v>
      </c>
      <c r="G5211">
        <v>0</v>
      </c>
      <c r="H5211">
        <v>0</v>
      </c>
      <c r="I5211" t="s">
        <v>34</v>
      </c>
      <c r="J5211" t="s">
        <v>28</v>
      </c>
      <c r="K5211" t="s">
        <v>28</v>
      </c>
      <c r="L5211" t="s">
        <v>28</v>
      </c>
      <c r="M5211" t="s">
        <v>28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33</v>
      </c>
      <c r="T5211">
        <v>0</v>
      </c>
      <c r="V5211">
        <v>65</v>
      </c>
      <c r="W5211">
        <v>126</v>
      </c>
    </row>
    <row r="5212" spans="1:23" x14ac:dyDescent="0.25">
      <c r="A5212" t="s">
        <v>945</v>
      </c>
      <c r="C5212" t="s">
        <v>26</v>
      </c>
      <c r="E5212">
        <v>30</v>
      </c>
      <c r="F5212">
        <v>51.211500000000001</v>
      </c>
      <c r="G5212">
        <v>0</v>
      </c>
      <c r="H5212">
        <v>0</v>
      </c>
      <c r="I5212" t="s">
        <v>34</v>
      </c>
      <c r="J5212" t="s">
        <v>38</v>
      </c>
      <c r="K5212" t="s">
        <v>28</v>
      </c>
      <c r="L5212" t="s">
        <v>28</v>
      </c>
      <c r="M5212" t="s">
        <v>28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33</v>
      </c>
      <c r="T5212">
        <v>0</v>
      </c>
      <c r="V5212">
        <v>64</v>
      </c>
      <c r="W5212">
        <v>124</v>
      </c>
    </row>
    <row r="5213" spans="1:23" x14ac:dyDescent="0.25">
      <c r="A5213" t="s">
        <v>387</v>
      </c>
      <c r="C5213" t="s">
        <v>30</v>
      </c>
      <c r="E5213">
        <v>25</v>
      </c>
      <c r="F5213">
        <v>81.839836000000005</v>
      </c>
      <c r="G5213">
        <v>0.5</v>
      </c>
      <c r="H5213">
        <v>0</v>
      </c>
      <c r="I5213" t="s">
        <v>52</v>
      </c>
      <c r="J5213" t="s">
        <v>28</v>
      </c>
      <c r="K5213" t="s">
        <v>28</v>
      </c>
      <c r="L5213" t="s">
        <v>28</v>
      </c>
      <c r="M5213" t="s">
        <v>28</v>
      </c>
      <c r="N5213">
        <v>0.5</v>
      </c>
      <c r="O5213">
        <v>0.5</v>
      </c>
      <c r="P5213">
        <v>0.5</v>
      </c>
      <c r="Q5213">
        <v>0</v>
      </c>
      <c r="R5213">
        <v>0</v>
      </c>
      <c r="S5213">
        <v>34</v>
      </c>
      <c r="T5213">
        <v>1.5</v>
      </c>
      <c r="V5213">
        <v>66</v>
      </c>
      <c r="W5213">
        <v>220</v>
      </c>
    </row>
    <row r="5214" spans="1:23" x14ac:dyDescent="0.25">
      <c r="A5214" t="s">
        <v>387</v>
      </c>
      <c r="C5214" t="s">
        <v>30</v>
      </c>
      <c r="E5214">
        <v>28</v>
      </c>
      <c r="F5214">
        <v>81.839836000000005</v>
      </c>
      <c r="G5214">
        <v>0.5</v>
      </c>
      <c r="H5214">
        <v>0</v>
      </c>
      <c r="I5214" t="s">
        <v>52</v>
      </c>
      <c r="J5214" t="s">
        <v>42</v>
      </c>
      <c r="K5214" t="s">
        <v>28</v>
      </c>
      <c r="L5214" t="s">
        <v>28</v>
      </c>
      <c r="M5214" t="s">
        <v>28</v>
      </c>
      <c r="N5214">
        <v>0</v>
      </c>
      <c r="O5214">
        <v>0.5</v>
      </c>
      <c r="P5214">
        <v>0.5</v>
      </c>
      <c r="Q5214">
        <v>0.5</v>
      </c>
      <c r="R5214">
        <v>0</v>
      </c>
      <c r="S5214">
        <v>34</v>
      </c>
      <c r="T5214">
        <v>1.5</v>
      </c>
      <c r="V5214">
        <v>67</v>
      </c>
      <c r="W5214">
        <v>225</v>
      </c>
    </row>
    <row r="5215" spans="1:23" x14ac:dyDescent="0.25">
      <c r="A5215" t="s">
        <v>387</v>
      </c>
      <c r="C5215" t="s">
        <v>30</v>
      </c>
      <c r="E5215">
        <v>30</v>
      </c>
      <c r="F5215">
        <v>81.839836000000005</v>
      </c>
      <c r="G5215">
        <v>0.5</v>
      </c>
      <c r="H5215">
        <v>0.5</v>
      </c>
      <c r="I5215" t="s">
        <v>44</v>
      </c>
      <c r="J5215" t="s">
        <v>41</v>
      </c>
      <c r="K5215" t="s">
        <v>28</v>
      </c>
      <c r="L5215" t="s">
        <v>28</v>
      </c>
      <c r="M5215" t="s">
        <v>28</v>
      </c>
      <c r="N5215">
        <v>1</v>
      </c>
      <c r="O5215">
        <v>0.5</v>
      </c>
      <c r="P5215">
        <v>1</v>
      </c>
      <c r="Q5215">
        <v>0.5</v>
      </c>
      <c r="R5215">
        <v>0</v>
      </c>
      <c r="S5215">
        <v>34</v>
      </c>
      <c r="T5215">
        <v>3.5</v>
      </c>
      <c r="V5215">
        <v>67</v>
      </c>
      <c r="W5215">
        <v>224</v>
      </c>
    </row>
    <row r="5216" spans="1:23" x14ac:dyDescent="0.25">
      <c r="A5216" t="s">
        <v>387</v>
      </c>
      <c r="C5216" t="s">
        <v>30</v>
      </c>
      <c r="E5216">
        <v>25</v>
      </c>
      <c r="F5216">
        <v>81.839836000000005</v>
      </c>
      <c r="G5216">
        <v>1</v>
      </c>
      <c r="H5216">
        <v>1</v>
      </c>
      <c r="I5216" t="s">
        <v>27</v>
      </c>
      <c r="J5216" t="s">
        <v>976</v>
      </c>
      <c r="K5216" t="s">
        <v>245</v>
      </c>
      <c r="L5216" t="s">
        <v>35</v>
      </c>
      <c r="M5216" t="s">
        <v>42</v>
      </c>
      <c r="N5216">
        <v>2</v>
      </c>
      <c r="O5216">
        <v>2</v>
      </c>
      <c r="P5216">
        <v>1</v>
      </c>
      <c r="Q5216">
        <v>1</v>
      </c>
      <c r="R5216">
        <v>1</v>
      </c>
      <c r="S5216">
        <v>34</v>
      </c>
      <c r="T5216">
        <v>8</v>
      </c>
      <c r="V5216">
        <v>67</v>
      </c>
      <c r="W5216">
        <v>224</v>
      </c>
    </row>
    <row r="5217" spans="1:23" x14ac:dyDescent="0.25">
      <c r="A5217" t="s">
        <v>387</v>
      </c>
      <c r="C5217" t="s">
        <v>30</v>
      </c>
      <c r="E5217">
        <v>22</v>
      </c>
      <c r="F5217">
        <v>81.839836000000005</v>
      </c>
      <c r="G5217">
        <v>1</v>
      </c>
      <c r="H5217">
        <v>2</v>
      </c>
      <c r="I5217" t="s">
        <v>356</v>
      </c>
      <c r="J5217" t="s">
        <v>28</v>
      </c>
      <c r="K5217" t="s">
        <v>28</v>
      </c>
      <c r="L5217" t="s">
        <v>28</v>
      </c>
      <c r="M5217" t="s">
        <v>28</v>
      </c>
      <c r="N5217">
        <v>2</v>
      </c>
      <c r="O5217">
        <v>1</v>
      </c>
      <c r="P5217">
        <v>1</v>
      </c>
      <c r="Q5217">
        <v>1</v>
      </c>
      <c r="R5217">
        <v>1</v>
      </c>
      <c r="S5217">
        <v>34</v>
      </c>
      <c r="T5217">
        <v>8</v>
      </c>
    </row>
    <row r="5218" spans="1:23" x14ac:dyDescent="0.25">
      <c r="A5218" t="s">
        <v>268</v>
      </c>
      <c r="C5218" t="s">
        <v>30</v>
      </c>
      <c r="E5218">
        <v>29</v>
      </c>
      <c r="F5218">
        <v>77.045860000000005</v>
      </c>
      <c r="G5218">
        <v>0</v>
      </c>
      <c r="H5218">
        <v>0</v>
      </c>
      <c r="I5218" t="s">
        <v>34</v>
      </c>
      <c r="J5218" t="s">
        <v>28</v>
      </c>
      <c r="K5218" t="s">
        <v>28</v>
      </c>
      <c r="L5218" t="s">
        <v>28</v>
      </c>
      <c r="M5218" t="s">
        <v>28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34</v>
      </c>
      <c r="T5218">
        <v>0</v>
      </c>
      <c r="V5218">
        <v>70</v>
      </c>
      <c r="W5218">
        <v>201</v>
      </c>
    </row>
    <row r="5219" spans="1:23" x14ac:dyDescent="0.25">
      <c r="A5219" t="s">
        <v>268</v>
      </c>
      <c r="C5219" t="s">
        <v>30</v>
      </c>
      <c r="E5219">
        <v>27</v>
      </c>
      <c r="F5219">
        <v>77.045860000000005</v>
      </c>
      <c r="G5219">
        <v>0</v>
      </c>
      <c r="H5219">
        <v>0</v>
      </c>
      <c r="I5219" t="s">
        <v>34</v>
      </c>
      <c r="J5219" t="s">
        <v>28</v>
      </c>
      <c r="K5219" t="s">
        <v>28</v>
      </c>
      <c r="L5219" t="s">
        <v>28</v>
      </c>
      <c r="M5219" t="s">
        <v>28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34</v>
      </c>
      <c r="T5219">
        <v>0</v>
      </c>
      <c r="V5219">
        <v>70</v>
      </c>
      <c r="W5219">
        <v>199</v>
      </c>
    </row>
    <row r="5220" spans="1:23" x14ac:dyDescent="0.25">
      <c r="A5220" t="s">
        <v>268</v>
      </c>
      <c r="C5220" t="s">
        <v>30</v>
      </c>
      <c r="E5220">
        <v>29</v>
      </c>
      <c r="F5220">
        <v>77.045860000000005</v>
      </c>
      <c r="G5220">
        <v>0.5</v>
      </c>
      <c r="H5220">
        <v>0</v>
      </c>
      <c r="I5220" t="s">
        <v>52</v>
      </c>
      <c r="J5220" t="s">
        <v>258</v>
      </c>
      <c r="K5220" t="s">
        <v>80</v>
      </c>
      <c r="L5220" t="s">
        <v>88</v>
      </c>
      <c r="M5220" t="s">
        <v>28</v>
      </c>
      <c r="N5220">
        <v>0</v>
      </c>
      <c r="O5220">
        <v>0.5</v>
      </c>
      <c r="P5220">
        <v>0.5</v>
      </c>
      <c r="Q5220">
        <v>0</v>
      </c>
      <c r="R5220">
        <v>0</v>
      </c>
      <c r="S5220">
        <v>34</v>
      </c>
      <c r="T5220">
        <v>1</v>
      </c>
      <c r="V5220">
        <v>69</v>
      </c>
      <c r="W5220">
        <v>183</v>
      </c>
    </row>
    <row r="5221" spans="1:23" x14ac:dyDescent="0.25">
      <c r="A5221" t="s">
        <v>268</v>
      </c>
      <c r="C5221" t="s">
        <v>30</v>
      </c>
      <c r="E5221">
        <v>29</v>
      </c>
      <c r="F5221">
        <v>77.045860000000005</v>
      </c>
      <c r="G5221">
        <v>0</v>
      </c>
      <c r="H5221">
        <v>0</v>
      </c>
      <c r="I5221" t="s">
        <v>34</v>
      </c>
      <c r="J5221" t="s">
        <v>28</v>
      </c>
      <c r="K5221" t="s">
        <v>28</v>
      </c>
      <c r="L5221" t="s">
        <v>28</v>
      </c>
      <c r="M5221" t="s">
        <v>28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34</v>
      </c>
      <c r="T5221">
        <v>0</v>
      </c>
      <c r="V5221">
        <v>69</v>
      </c>
      <c r="W5221">
        <v>185</v>
      </c>
    </row>
    <row r="5222" spans="1:23" x14ac:dyDescent="0.25">
      <c r="A5222" t="s">
        <v>268</v>
      </c>
      <c r="C5222" t="s">
        <v>30</v>
      </c>
      <c r="E5222">
        <v>29</v>
      </c>
      <c r="F5222">
        <v>77.045860000000005</v>
      </c>
      <c r="G5222">
        <v>0</v>
      </c>
      <c r="H5222">
        <v>0</v>
      </c>
      <c r="I5222" t="s">
        <v>34</v>
      </c>
      <c r="J5222" t="s">
        <v>28</v>
      </c>
      <c r="K5222" t="s">
        <v>28</v>
      </c>
      <c r="L5222" t="s">
        <v>28</v>
      </c>
      <c r="M5222" t="s">
        <v>28</v>
      </c>
      <c r="N5222">
        <v>0</v>
      </c>
      <c r="O5222">
        <v>0.5</v>
      </c>
      <c r="P5222">
        <v>0</v>
      </c>
      <c r="Q5222">
        <v>0</v>
      </c>
      <c r="R5222">
        <v>0</v>
      </c>
      <c r="S5222">
        <v>34</v>
      </c>
      <c r="T5222">
        <v>0.5</v>
      </c>
      <c r="V5222">
        <v>67</v>
      </c>
      <c r="W5222">
        <v>184</v>
      </c>
    </row>
    <row r="5223" spans="1:23" x14ac:dyDescent="0.25">
      <c r="A5223" t="s">
        <v>268</v>
      </c>
      <c r="C5223" t="s">
        <v>30</v>
      </c>
      <c r="E5223">
        <v>29</v>
      </c>
      <c r="F5223">
        <v>77.045860000000005</v>
      </c>
      <c r="G5223">
        <v>0</v>
      </c>
      <c r="H5223">
        <v>0</v>
      </c>
      <c r="I5223" t="s">
        <v>34</v>
      </c>
      <c r="J5223" t="s">
        <v>132</v>
      </c>
      <c r="K5223" t="s">
        <v>28</v>
      </c>
      <c r="L5223" t="s">
        <v>28</v>
      </c>
      <c r="M5223" t="s">
        <v>28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34</v>
      </c>
      <c r="T5223">
        <v>0</v>
      </c>
      <c r="V5223">
        <v>69</v>
      </c>
      <c r="W5223">
        <v>187</v>
      </c>
    </row>
    <row r="5224" spans="1:23" x14ac:dyDescent="0.25">
      <c r="A5224" t="s">
        <v>268</v>
      </c>
      <c r="C5224" t="s">
        <v>30</v>
      </c>
      <c r="E5224">
        <v>29</v>
      </c>
      <c r="F5224">
        <v>77.045860000000005</v>
      </c>
      <c r="G5224">
        <v>0</v>
      </c>
      <c r="H5224">
        <v>0</v>
      </c>
      <c r="I5224" t="s">
        <v>34</v>
      </c>
      <c r="J5224" t="s">
        <v>28</v>
      </c>
      <c r="K5224" t="s">
        <v>28</v>
      </c>
      <c r="L5224" t="s">
        <v>28</v>
      </c>
      <c r="M5224" t="s">
        <v>28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34</v>
      </c>
      <c r="T5224">
        <v>0</v>
      </c>
      <c r="V5224">
        <v>68</v>
      </c>
      <c r="W5224">
        <v>188</v>
      </c>
    </row>
    <row r="5225" spans="1:23" x14ac:dyDescent="0.25">
      <c r="A5225" t="s">
        <v>268</v>
      </c>
      <c r="C5225" t="s">
        <v>30</v>
      </c>
      <c r="E5225">
        <v>29</v>
      </c>
      <c r="F5225">
        <v>77.045860000000005</v>
      </c>
      <c r="G5225">
        <v>0</v>
      </c>
      <c r="H5225">
        <v>0</v>
      </c>
      <c r="I5225" t="s">
        <v>34</v>
      </c>
      <c r="J5225" t="s">
        <v>258</v>
      </c>
      <c r="K5225" t="s">
        <v>132</v>
      </c>
      <c r="L5225" t="s">
        <v>42</v>
      </c>
      <c r="M5225" t="s">
        <v>28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34</v>
      </c>
      <c r="T5225">
        <v>0</v>
      </c>
      <c r="V5225">
        <v>69</v>
      </c>
      <c r="W5225">
        <v>170</v>
      </c>
    </row>
    <row r="5226" spans="1:23" x14ac:dyDescent="0.25">
      <c r="A5226" t="s">
        <v>268</v>
      </c>
      <c r="C5226" t="s">
        <v>30</v>
      </c>
      <c r="E5226">
        <v>28</v>
      </c>
      <c r="F5226">
        <v>77.045860000000005</v>
      </c>
      <c r="G5226">
        <v>0</v>
      </c>
      <c r="H5226">
        <v>0</v>
      </c>
      <c r="I5226" t="s">
        <v>34</v>
      </c>
      <c r="J5226" t="s">
        <v>28</v>
      </c>
      <c r="K5226" t="s">
        <v>28</v>
      </c>
      <c r="L5226" t="s">
        <v>28</v>
      </c>
      <c r="M5226" t="s">
        <v>28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34</v>
      </c>
      <c r="T5226">
        <v>0</v>
      </c>
      <c r="V5226">
        <v>68</v>
      </c>
      <c r="W5226">
        <v>154</v>
      </c>
    </row>
    <row r="5227" spans="1:23" x14ac:dyDescent="0.25">
      <c r="A5227" t="s">
        <v>520</v>
      </c>
      <c r="C5227" t="s">
        <v>26</v>
      </c>
      <c r="E5227">
        <v>29</v>
      </c>
      <c r="F5227">
        <v>64.457220000000007</v>
      </c>
      <c r="G5227">
        <v>0</v>
      </c>
      <c r="H5227">
        <v>0</v>
      </c>
      <c r="I5227" t="s">
        <v>34</v>
      </c>
      <c r="J5227" t="s">
        <v>28</v>
      </c>
      <c r="K5227" t="s">
        <v>28</v>
      </c>
      <c r="L5227" t="s">
        <v>28</v>
      </c>
      <c r="M5227" t="s">
        <v>28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34</v>
      </c>
      <c r="T5227">
        <v>0</v>
      </c>
      <c r="V5227">
        <v>62</v>
      </c>
      <c r="W5227">
        <v>178</v>
      </c>
    </row>
    <row r="5228" spans="1:23" x14ac:dyDescent="0.25">
      <c r="A5228" t="s">
        <v>520</v>
      </c>
      <c r="C5228" t="s">
        <v>26</v>
      </c>
      <c r="E5228">
        <v>30</v>
      </c>
      <c r="F5228">
        <v>64.457220000000007</v>
      </c>
      <c r="G5228">
        <v>0</v>
      </c>
      <c r="H5228">
        <v>0</v>
      </c>
      <c r="I5228" t="s">
        <v>34</v>
      </c>
      <c r="J5228" t="s">
        <v>28</v>
      </c>
      <c r="K5228" t="s">
        <v>28</v>
      </c>
      <c r="L5228" t="s">
        <v>28</v>
      </c>
      <c r="M5228" t="s">
        <v>28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34</v>
      </c>
      <c r="T5228">
        <v>0</v>
      </c>
      <c r="V5228">
        <v>62</v>
      </c>
      <c r="W5228">
        <v>181</v>
      </c>
    </row>
    <row r="5229" spans="1:23" x14ac:dyDescent="0.25">
      <c r="A5229" t="s">
        <v>520</v>
      </c>
      <c r="C5229" t="s">
        <v>26</v>
      </c>
      <c r="E5229">
        <v>30</v>
      </c>
      <c r="F5229">
        <v>64.457220000000007</v>
      </c>
      <c r="G5229">
        <v>0</v>
      </c>
      <c r="H5229">
        <v>0</v>
      </c>
      <c r="I5229" t="s">
        <v>34</v>
      </c>
      <c r="J5229" t="s">
        <v>28</v>
      </c>
      <c r="K5229" t="s">
        <v>28</v>
      </c>
      <c r="L5229" t="s">
        <v>28</v>
      </c>
      <c r="M5229" t="s">
        <v>28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34</v>
      </c>
      <c r="T5229">
        <v>0</v>
      </c>
      <c r="V5229">
        <v>62</v>
      </c>
      <c r="W5229">
        <v>178</v>
      </c>
    </row>
    <row r="5230" spans="1:23" x14ac:dyDescent="0.25">
      <c r="A5230" t="s">
        <v>520</v>
      </c>
      <c r="C5230" t="s">
        <v>26</v>
      </c>
      <c r="E5230">
        <v>30</v>
      </c>
      <c r="F5230">
        <v>64.457220000000007</v>
      </c>
      <c r="G5230">
        <v>0</v>
      </c>
      <c r="H5230">
        <v>0</v>
      </c>
      <c r="I5230" t="s">
        <v>34</v>
      </c>
      <c r="J5230" t="s">
        <v>28</v>
      </c>
      <c r="K5230" t="s">
        <v>28</v>
      </c>
      <c r="L5230" t="s">
        <v>28</v>
      </c>
      <c r="M5230" t="s">
        <v>28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34</v>
      </c>
      <c r="T5230">
        <v>0</v>
      </c>
      <c r="V5230">
        <v>62</v>
      </c>
      <c r="W5230">
        <v>182</v>
      </c>
    </row>
    <row r="5231" spans="1:23" x14ac:dyDescent="0.25">
      <c r="A5231" t="s">
        <v>520</v>
      </c>
      <c r="C5231" t="s">
        <v>26</v>
      </c>
      <c r="E5231">
        <v>29</v>
      </c>
      <c r="F5231">
        <v>64.457220000000007</v>
      </c>
      <c r="G5231">
        <v>0</v>
      </c>
      <c r="H5231">
        <v>0</v>
      </c>
      <c r="I5231" t="s">
        <v>34</v>
      </c>
      <c r="J5231" t="s">
        <v>42</v>
      </c>
      <c r="K5231" t="s">
        <v>28</v>
      </c>
      <c r="L5231" t="s">
        <v>28</v>
      </c>
      <c r="M5231" t="s">
        <v>28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34</v>
      </c>
      <c r="T5231">
        <v>0</v>
      </c>
    </row>
    <row r="5232" spans="1:23" x14ac:dyDescent="0.25">
      <c r="A5232" t="s">
        <v>1022</v>
      </c>
      <c r="C5232" t="s">
        <v>30</v>
      </c>
      <c r="E5232">
        <v>30</v>
      </c>
      <c r="F5232">
        <v>69.973990000000001</v>
      </c>
      <c r="G5232">
        <v>0</v>
      </c>
      <c r="H5232">
        <v>0</v>
      </c>
      <c r="I5232" t="s">
        <v>34</v>
      </c>
      <c r="J5232" t="s">
        <v>28</v>
      </c>
      <c r="K5232" t="s">
        <v>28</v>
      </c>
      <c r="L5232" t="s">
        <v>28</v>
      </c>
      <c r="M5232" t="s">
        <v>28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33</v>
      </c>
      <c r="T5232">
        <v>0</v>
      </c>
      <c r="V5232">
        <v>66</v>
      </c>
      <c r="W5232">
        <v>193</v>
      </c>
    </row>
    <row r="5233" spans="1:23" x14ac:dyDescent="0.25">
      <c r="A5233" t="s">
        <v>1022</v>
      </c>
      <c r="C5233" t="s">
        <v>30</v>
      </c>
      <c r="E5233">
        <v>30</v>
      </c>
      <c r="F5233">
        <v>69.973990000000001</v>
      </c>
      <c r="G5233">
        <v>0</v>
      </c>
      <c r="H5233">
        <v>0</v>
      </c>
      <c r="I5233" t="s">
        <v>34</v>
      </c>
      <c r="J5233" t="s">
        <v>28</v>
      </c>
      <c r="K5233" t="s">
        <v>28</v>
      </c>
      <c r="L5233" t="s">
        <v>28</v>
      </c>
      <c r="M5233" t="s">
        <v>28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33</v>
      </c>
      <c r="T5233">
        <v>0</v>
      </c>
      <c r="V5233">
        <v>66</v>
      </c>
      <c r="W5233">
        <v>184</v>
      </c>
    </row>
    <row r="5234" spans="1:23" x14ac:dyDescent="0.25">
      <c r="A5234" t="s">
        <v>1022</v>
      </c>
      <c r="C5234" t="s">
        <v>30</v>
      </c>
      <c r="E5234">
        <v>28</v>
      </c>
      <c r="F5234">
        <v>69.973990000000001</v>
      </c>
      <c r="G5234">
        <v>0</v>
      </c>
      <c r="H5234">
        <v>0</v>
      </c>
      <c r="I5234" t="s">
        <v>34</v>
      </c>
      <c r="J5234" t="s">
        <v>28</v>
      </c>
      <c r="K5234" t="s">
        <v>28</v>
      </c>
      <c r="L5234" t="s">
        <v>28</v>
      </c>
      <c r="M5234" t="s">
        <v>28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33</v>
      </c>
      <c r="T5234">
        <v>0</v>
      </c>
      <c r="V5234">
        <v>66</v>
      </c>
      <c r="W5234">
        <v>176</v>
      </c>
    </row>
    <row r="5235" spans="1:23" x14ac:dyDescent="0.25">
      <c r="A5235" t="s">
        <v>1022</v>
      </c>
      <c r="C5235" t="s">
        <v>30</v>
      </c>
      <c r="E5235">
        <v>28</v>
      </c>
      <c r="F5235">
        <v>69.973990000000001</v>
      </c>
      <c r="G5235">
        <v>0</v>
      </c>
      <c r="H5235">
        <v>0</v>
      </c>
      <c r="I5235" t="s">
        <v>34</v>
      </c>
      <c r="J5235" t="s">
        <v>28</v>
      </c>
      <c r="K5235" t="s">
        <v>28</v>
      </c>
      <c r="L5235" t="s">
        <v>28</v>
      </c>
      <c r="M5235" t="s">
        <v>28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33</v>
      </c>
      <c r="T5235">
        <v>0</v>
      </c>
    </row>
    <row r="5236" spans="1:23" x14ac:dyDescent="0.25">
      <c r="A5236" t="s">
        <v>816</v>
      </c>
      <c r="C5236" t="s">
        <v>26</v>
      </c>
      <c r="E5236">
        <v>19</v>
      </c>
      <c r="F5236">
        <v>68.298419999999993</v>
      </c>
      <c r="G5236">
        <v>1</v>
      </c>
      <c r="H5236">
        <v>1</v>
      </c>
      <c r="I5236" t="s">
        <v>27</v>
      </c>
      <c r="J5236" t="s">
        <v>28</v>
      </c>
      <c r="K5236" t="s">
        <v>28</v>
      </c>
      <c r="L5236" t="s">
        <v>28</v>
      </c>
      <c r="M5236" t="s">
        <v>28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34</v>
      </c>
      <c r="T5236">
        <v>6</v>
      </c>
      <c r="V5236">
        <v>65</v>
      </c>
      <c r="W5236">
        <v>204</v>
      </c>
    </row>
    <row r="5237" spans="1:23" x14ac:dyDescent="0.25">
      <c r="A5237" t="s">
        <v>816</v>
      </c>
      <c r="C5237" t="s">
        <v>26</v>
      </c>
      <c r="E5237">
        <v>20</v>
      </c>
      <c r="F5237">
        <v>68.298419999999993</v>
      </c>
      <c r="G5237">
        <v>2</v>
      </c>
      <c r="H5237">
        <v>2</v>
      </c>
      <c r="I5237" t="s">
        <v>27</v>
      </c>
      <c r="J5237" t="s">
        <v>35</v>
      </c>
      <c r="K5237" t="s">
        <v>28</v>
      </c>
      <c r="L5237" t="s">
        <v>28</v>
      </c>
      <c r="M5237" t="s">
        <v>28</v>
      </c>
      <c r="N5237">
        <v>2</v>
      </c>
      <c r="O5237">
        <v>1</v>
      </c>
      <c r="P5237">
        <v>1</v>
      </c>
      <c r="Q5237">
        <v>2</v>
      </c>
      <c r="R5237">
        <v>1</v>
      </c>
      <c r="S5237">
        <v>34</v>
      </c>
      <c r="T5237">
        <v>9</v>
      </c>
      <c r="V5237">
        <v>65</v>
      </c>
      <c r="W5237">
        <v>195</v>
      </c>
    </row>
    <row r="5238" spans="1:23" x14ac:dyDescent="0.25">
      <c r="A5238" t="s">
        <v>677</v>
      </c>
      <c r="C5238" t="s">
        <v>30</v>
      </c>
      <c r="E5238">
        <v>30</v>
      </c>
      <c r="F5238">
        <v>58.491444000000001</v>
      </c>
      <c r="G5238">
        <v>0</v>
      </c>
      <c r="H5238">
        <v>0</v>
      </c>
      <c r="I5238" t="s">
        <v>34</v>
      </c>
      <c r="J5238" t="s">
        <v>28</v>
      </c>
      <c r="K5238" t="s">
        <v>28</v>
      </c>
      <c r="L5238" t="s">
        <v>28</v>
      </c>
      <c r="M5238" t="s">
        <v>28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34</v>
      </c>
      <c r="T5238">
        <v>0</v>
      </c>
      <c r="V5238">
        <v>73</v>
      </c>
      <c r="W5238">
        <v>270</v>
      </c>
    </row>
    <row r="5239" spans="1:23" x14ac:dyDescent="0.25">
      <c r="A5239" t="s">
        <v>1099</v>
      </c>
      <c r="C5239" t="s">
        <v>26</v>
      </c>
      <c r="E5239">
        <v>30</v>
      </c>
      <c r="F5239">
        <v>62.606434</v>
      </c>
      <c r="G5239">
        <v>0</v>
      </c>
      <c r="H5239">
        <v>0</v>
      </c>
      <c r="I5239" t="s">
        <v>34</v>
      </c>
      <c r="J5239" t="s">
        <v>28</v>
      </c>
      <c r="K5239" t="s">
        <v>28</v>
      </c>
      <c r="L5239" t="s">
        <v>28</v>
      </c>
      <c r="M5239" t="s">
        <v>28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33</v>
      </c>
      <c r="T5239">
        <v>0</v>
      </c>
      <c r="W5239">
        <v>138</v>
      </c>
    </row>
    <row r="5240" spans="1:23" x14ac:dyDescent="0.25">
      <c r="A5240" t="s">
        <v>1099</v>
      </c>
      <c r="C5240" t="s">
        <v>26</v>
      </c>
      <c r="E5240">
        <v>30</v>
      </c>
      <c r="F5240">
        <v>62.606434</v>
      </c>
      <c r="G5240">
        <v>0</v>
      </c>
      <c r="H5240">
        <v>0</v>
      </c>
      <c r="I5240" t="s">
        <v>34</v>
      </c>
      <c r="J5240" t="s">
        <v>28</v>
      </c>
      <c r="K5240" t="s">
        <v>28</v>
      </c>
      <c r="L5240" t="s">
        <v>28</v>
      </c>
      <c r="M5240" t="s">
        <v>28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33</v>
      </c>
      <c r="T5240">
        <v>0</v>
      </c>
      <c r="V5240">
        <v>64</v>
      </c>
      <c r="W5240">
        <v>131</v>
      </c>
    </row>
    <row r="5241" spans="1:23" x14ac:dyDescent="0.25">
      <c r="A5241" t="s">
        <v>1099</v>
      </c>
      <c r="C5241" t="s">
        <v>26</v>
      </c>
      <c r="E5241">
        <v>30</v>
      </c>
      <c r="F5241">
        <v>62.606434</v>
      </c>
      <c r="G5241">
        <v>0</v>
      </c>
      <c r="H5241">
        <v>0</v>
      </c>
      <c r="I5241" t="s">
        <v>34</v>
      </c>
      <c r="J5241" t="s">
        <v>28</v>
      </c>
      <c r="K5241" t="s">
        <v>28</v>
      </c>
      <c r="L5241" t="s">
        <v>28</v>
      </c>
      <c r="M5241" t="s">
        <v>28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33</v>
      </c>
      <c r="T5241">
        <v>0</v>
      </c>
      <c r="V5241">
        <v>64</v>
      </c>
      <c r="W5241">
        <v>134</v>
      </c>
    </row>
    <row r="5242" spans="1:23" x14ac:dyDescent="0.25">
      <c r="A5242" t="s">
        <v>1099</v>
      </c>
      <c r="C5242" t="s">
        <v>26</v>
      </c>
      <c r="E5242">
        <v>26</v>
      </c>
      <c r="F5242">
        <v>62.606434</v>
      </c>
      <c r="G5242">
        <v>0</v>
      </c>
      <c r="H5242">
        <v>0</v>
      </c>
      <c r="I5242" t="s">
        <v>34</v>
      </c>
      <c r="J5242" t="s">
        <v>28</v>
      </c>
      <c r="K5242" t="s">
        <v>28</v>
      </c>
      <c r="L5242" t="s">
        <v>28</v>
      </c>
      <c r="M5242" t="s">
        <v>28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33</v>
      </c>
      <c r="T5242">
        <v>0</v>
      </c>
      <c r="V5242">
        <v>63</v>
      </c>
      <c r="W5242">
        <v>126</v>
      </c>
    </row>
    <row r="5243" spans="1:23" x14ac:dyDescent="0.25">
      <c r="A5243" t="s">
        <v>1099</v>
      </c>
      <c r="C5243" t="s">
        <v>26</v>
      </c>
      <c r="E5243">
        <v>30</v>
      </c>
      <c r="F5243">
        <v>62.606434</v>
      </c>
      <c r="G5243">
        <v>0</v>
      </c>
      <c r="H5243">
        <v>0</v>
      </c>
      <c r="I5243" t="s">
        <v>34</v>
      </c>
      <c r="J5243" t="s">
        <v>35</v>
      </c>
      <c r="K5243" t="s">
        <v>116</v>
      </c>
      <c r="L5243" t="s">
        <v>28</v>
      </c>
      <c r="M5243" t="s">
        <v>28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33</v>
      </c>
      <c r="T5243">
        <v>0</v>
      </c>
      <c r="V5243">
        <v>64</v>
      </c>
      <c r="W5243">
        <v>118</v>
      </c>
    </row>
    <row r="5244" spans="1:23" x14ac:dyDescent="0.25">
      <c r="A5244" t="s">
        <v>1084</v>
      </c>
      <c r="C5244" t="s">
        <v>26</v>
      </c>
      <c r="E5244">
        <v>30</v>
      </c>
      <c r="F5244">
        <v>59.230663</v>
      </c>
      <c r="G5244">
        <v>0</v>
      </c>
      <c r="H5244">
        <v>0</v>
      </c>
      <c r="I5244" t="s">
        <v>34</v>
      </c>
      <c r="J5244" t="s">
        <v>28</v>
      </c>
      <c r="K5244" t="s">
        <v>28</v>
      </c>
      <c r="L5244" t="s">
        <v>28</v>
      </c>
      <c r="M5244" t="s">
        <v>28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33</v>
      </c>
      <c r="T5244">
        <v>0</v>
      </c>
      <c r="V5244">
        <v>70</v>
      </c>
      <c r="W5244">
        <v>158</v>
      </c>
    </row>
    <row r="5245" spans="1:23" x14ac:dyDescent="0.25">
      <c r="A5245" t="s">
        <v>1084</v>
      </c>
      <c r="C5245" t="s">
        <v>26</v>
      </c>
      <c r="E5245">
        <v>29</v>
      </c>
      <c r="F5245">
        <v>59.230663</v>
      </c>
      <c r="G5245">
        <v>0</v>
      </c>
      <c r="H5245">
        <v>0</v>
      </c>
      <c r="I5245" t="s">
        <v>34</v>
      </c>
      <c r="J5245" t="s">
        <v>35</v>
      </c>
      <c r="K5245" t="s">
        <v>28</v>
      </c>
      <c r="L5245" t="s">
        <v>28</v>
      </c>
      <c r="M5245" t="s">
        <v>28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33</v>
      </c>
      <c r="T5245">
        <v>0</v>
      </c>
      <c r="V5245">
        <v>70</v>
      </c>
      <c r="W5245">
        <v>175</v>
      </c>
    </row>
    <row r="5246" spans="1:23" x14ac:dyDescent="0.25">
      <c r="A5246" t="s">
        <v>702</v>
      </c>
      <c r="C5246" t="s">
        <v>30</v>
      </c>
      <c r="E5246">
        <v>29</v>
      </c>
      <c r="F5246">
        <v>80.867900000000006</v>
      </c>
      <c r="G5246">
        <v>0</v>
      </c>
      <c r="H5246">
        <v>0</v>
      </c>
      <c r="I5246" t="s">
        <v>34</v>
      </c>
      <c r="J5246" t="s">
        <v>28</v>
      </c>
      <c r="K5246" t="s">
        <v>28</v>
      </c>
      <c r="L5246" t="s">
        <v>28</v>
      </c>
      <c r="M5246" t="s">
        <v>28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33</v>
      </c>
      <c r="T5246">
        <v>0</v>
      </c>
      <c r="V5246">
        <v>65</v>
      </c>
      <c r="W5246">
        <v>173</v>
      </c>
    </row>
    <row r="5247" spans="1:23" x14ac:dyDescent="0.25">
      <c r="A5247" t="s">
        <v>702</v>
      </c>
      <c r="C5247" t="s">
        <v>30</v>
      </c>
      <c r="E5247">
        <v>29</v>
      </c>
      <c r="F5247">
        <v>80.867900000000006</v>
      </c>
      <c r="G5247">
        <v>0</v>
      </c>
      <c r="H5247">
        <v>0</v>
      </c>
      <c r="I5247" t="s">
        <v>34</v>
      </c>
      <c r="J5247" t="s">
        <v>28</v>
      </c>
      <c r="K5247" t="s">
        <v>28</v>
      </c>
      <c r="L5247" t="s">
        <v>28</v>
      </c>
      <c r="M5247" t="s">
        <v>28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33</v>
      </c>
      <c r="T5247">
        <v>0</v>
      </c>
      <c r="V5247">
        <v>67</v>
      </c>
      <c r="W5247">
        <v>167</v>
      </c>
    </row>
    <row r="5248" spans="1:23" x14ac:dyDescent="0.25">
      <c r="A5248" t="s">
        <v>702</v>
      </c>
      <c r="C5248" t="s">
        <v>30</v>
      </c>
      <c r="E5248">
        <v>30</v>
      </c>
      <c r="F5248">
        <v>80.867900000000006</v>
      </c>
      <c r="G5248">
        <v>0</v>
      </c>
      <c r="H5248">
        <v>0</v>
      </c>
      <c r="I5248" t="s">
        <v>34</v>
      </c>
      <c r="J5248" t="s">
        <v>28</v>
      </c>
      <c r="K5248" t="s">
        <v>28</v>
      </c>
      <c r="L5248" t="s">
        <v>28</v>
      </c>
      <c r="M5248" t="s">
        <v>28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33</v>
      </c>
      <c r="T5248">
        <v>0</v>
      </c>
      <c r="V5248">
        <v>66</v>
      </c>
      <c r="W5248">
        <v>172</v>
      </c>
    </row>
    <row r="5249" spans="1:23" x14ac:dyDescent="0.25">
      <c r="A5249" t="s">
        <v>702</v>
      </c>
      <c r="C5249" t="s">
        <v>30</v>
      </c>
      <c r="F5249">
        <v>80.867900000000006</v>
      </c>
      <c r="G5249">
        <v>1</v>
      </c>
      <c r="H5249">
        <v>0.5</v>
      </c>
      <c r="I5249" t="s">
        <v>27</v>
      </c>
      <c r="J5249" t="s">
        <v>28</v>
      </c>
      <c r="K5249" t="s">
        <v>28</v>
      </c>
      <c r="L5249" t="s">
        <v>28</v>
      </c>
      <c r="M5249" t="s">
        <v>28</v>
      </c>
      <c r="N5249">
        <v>1</v>
      </c>
      <c r="O5249">
        <v>2</v>
      </c>
      <c r="P5249">
        <v>1</v>
      </c>
      <c r="Q5249">
        <v>1</v>
      </c>
      <c r="R5249">
        <v>0</v>
      </c>
      <c r="S5249">
        <v>33</v>
      </c>
      <c r="T5249">
        <v>5.5</v>
      </c>
    </row>
    <row r="5250" spans="1:23" x14ac:dyDescent="0.25">
      <c r="A5250" t="s">
        <v>246</v>
      </c>
      <c r="C5250" t="s">
        <v>26</v>
      </c>
      <c r="E5250">
        <v>19</v>
      </c>
      <c r="F5250">
        <v>76.060233999999994</v>
      </c>
      <c r="G5250">
        <v>1</v>
      </c>
      <c r="H5250">
        <v>2</v>
      </c>
      <c r="I5250" t="s">
        <v>44</v>
      </c>
      <c r="J5250" t="s">
        <v>41</v>
      </c>
      <c r="K5250" t="s">
        <v>28</v>
      </c>
      <c r="L5250" t="s">
        <v>28</v>
      </c>
      <c r="M5250" t="s">
        <v>28</v>
      </c>
      <c r="N5250">
        <v>2</v>
      </c>
      <c r="O5250">
        <v>1</v>
      </c>
      <c r="P5250">
        <v>1</v>
      </c>
      <c r="Q5250">
        <v>1</v>
      </c>
      <c r="R5250">
        <v>1</v>
      </c>
      <c r="S5250">
        <v>34</v>
      </c>
      <c r="T5250">
        <v>8</v>
      </c>
      <c r="V5250">
        <v>62</v>
      </c>
      <c r="W5250">
        <v>97</v>
      </c>
    </row>
    <row r="5251" spans="1:23" x14ac:dyDescent="0.25">
      <c r="A5251" t="s">
        <v>246</v>
      </c>
      <c r="C5251" t="s">
        <v>26</v>
      </c>
      <c r="E5251">
        <v>17</v>
      </c>
      <c r="F5251">
        <v>76.060233999999994</v>
      </c>
      <c r="G5251">
        <v>2</v>
      </c>
      <c r="H5251">
        <v>2</v>
      </c>
      <c r="I5251" t="s">
        <v>27</v>
      </c>
      <c r="J5251" t="s">
        <v>28</v>
      </c>
      <c r="K5251" t="s">
        <v>28</v>
      </c>
      <c r="L5251" t="s">
        <v>28</v>
      </c>
      <c r="M5251" t="s">
        <v>28</v>
      </c>
      <c r="N5251">
        <v>2</v>
      </c>
      <c r="O5251">
        <v>2</v>
      </c>
      <c r="P5251">
        <v>2</v>
      </c>
      <c r="Q5251">
        <v>2</v>
      </c>
      <c r="R5251">
        <v>1</v>
      </c>
      <c r="S5251">
        <v>34</v>
      </c>
      <c r="T5251">
        <v>11</v>
      </c>
      <c r="V5251">
        <v>61</v>
      </c>
      <c r="W5251">
        <v>92</v>
      </c>
    </row>
    <row r="5252" spans="1:23" x14ac:dyDescent="0.25">
      <c r="A5252" t="s">
        <v>848</v>
      </c>
      <c r="C5252" t="s">
        <v>30</v>
      </c>
      <c r="E5252">
        <v>27</v>
      </c>
      <c r="F5252">
        <v>77.869950000000003</v>
      </c>
      <c r="G5252">
        <v>0</v>
      </c>
      <c r="H5252">
        <v>0</v>
      </c>
      <c r="I5252" t="s">
        <v>34</v>
      </c>
      <c r="J5252" t="s">
        <v>88</v>
      </c>
      <c r="K5252" t="s">
        <v>28</v>
      </c>
      <c r="L5252" t="s">
        <v>28</v>
      </c>
      <c r="M5252" t="s">
        <v>28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33</v>
      </c>
      <c r="T5252">
        <v>0</v>
      </c>
      <c r="V5252">
        <v>69</v>
      </c>
      <c r="W5252">
        <v>167</v>
      </c>
    </row>
    <row r="5253" spans="1:23" x14ac:dyDescent="0.25">
      <c r="A5253" t="s">
        <v>848</v>
      </c>
      <c r="C5253" t="s">
        <v>30</v>
      </c>
      <c r="E5253">
        <v>29</v>
      </c>
      <c r="F5253">
        <v>77.869950000000003</v>
      </c>
      <c r="G5253">
        <v>0</v>
      </c>
      <c r="H5253">
        <v>0</v>
      </c>
      <c r="I5253" t="s">
        <v>34</v>
      </c>
      <c r="J5253" t="s">
        <v>42</v>
      </c>
      <c r="K5253" t="s">
        <v>28</v>
      </c>
      <c r="L5253" t="s">
        <v>28</v>
      </c>
      <c r="M5253" t="s">
        <v>28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33</v>
      </c>
      <c r="T5253">
        <v>0</v>
      </c>
      <c r="W5253">
        <v>172</v>
      </c>
    </row>
    <row r="5254" spans="1:23" x14ac:dyDescent="0.25">
      <c r="A5254" t="s">
        <v>848</v>
      </c>
      <c r="C5254" t="s">
        <v>30</v>
      </c>
      <c r="E5254">
        <v>27</v>
      </c>
      <c r="F5254">
        <v>77.869950000000003</v>
      </c>
      <c r="G5254">
        <v>0.5</v>
      </c>
      <c r="H5254">
        <v>0</v>
      </c>
      <c r="I5254" t="s">
        <v>52</v>
      </c>
      <c r="J5254" t="s">
        <v>42</v>
      </c>
      <c r="K5254" t="s">
        <v>28</v>
      </c>
      <c r="L5254" t="s">
        <v>28</v>
      </c>
      <c r="M5254" t="s">
        <v>28</v>
      </c>
      <c r="N5254">
        <v>0</v>
      </c>
      <c r="O5254">
        <v>0</v>
      </c>
      <c r="P5254">
        <v>0.5</v>
      </c>
      <c r="Q5254">
        <v>0</v>
      </c>
      <c r="R5254">
        <v>0</v>
      </c>
      <c r="S5254">
        <v>33</v>
      </c>
      <c r="T5254">
        <v>0.5</v>
      </c>
      <c r="V5254">
        <v>69</v>
      </c>
      <c r="W5254">
        <v>165</v>
      </c>
    </row>
    <row r="5255" spans="1:23" x14ac:dyDescent="0.25">
      <c r="A5255" t="s">
        <v>51</v>
      </c>
      <c r="C5255" t="s">
        <v>26</v>
      </c>
      <c r="E5255">
        <v>30</v>
      </c>
      <c r="F5255">
        <v>62.984256999999999</v>
      </c>
      <c r="G5255">
        <v>0</v>
      </c>
      <c r="H5255">
        <v>0</v>
      </c>
      <c r="I5255" t="s">
        <v>34</v>
      </c>
      <c r="J5255" t="s">
        <v>28</v>
      </c>
      <c r="K5255" t="s">
        <v>28</v>
      </c>
      <c r="L5255" t="s">
        <v>28</v>
      </c>
      <c r="M5255" t="s">
        <v>28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24</v>
      </c>
      <c r="T5255">
        <v>0</v>
      </c>
      <c r="V5255">
        <v>65</v>
      </c>
      <c r="W5255">
        <v>146</v>
      </c>
    </row>
    <row r="5256" spans="1:23" x14ac:dyDescent="0.25">
      <c r="A5256" t="s">
        <v>51</v>
      </c>
      <c r="C5256" t="s">
        <v>26</v>
      </c>
      <c r="E5256">
        <v>30</v>
      </c>
      <c r="F5256">
        <v>62.984256999999999</v>
      </c>
      <c r="G5256">
        <v>0</v>
      </c>
      <c r="H5256">
        <v>0</v>
      </c>
      <c r="I5256" t="s">
        <v>34</v>
      </c>
      <c r="J5256" t="s">
        <v>28</v>
      </c>
      <c r="K5256" t="s">
        <v>28</v>
      </c>
      <c r="L5256" t="s">
        <v>28</v>
      </c>
      <c r="M5256" t="s">
        <v>28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24</v>
      </c>
      <c r="T5256">
        <v>0</v>
      </c>
      <c r="V5256">
        <v>65</v>
      </c>
      <c r="W5256">
        <v>169</v>
      </c>
    </row>
    <row r="5257" spans="1:23" x14ac:dyDescent="0.25">
      <c r="A5257" t="s">
        <v>51</v>
      </c>
      <c r="C5257" t="s">
        <v>26</v>
      </c>
      <c r="E5257">
        <v>30</v>
      </c>
      <c r="F5257">
        <v>62.984256999999999</v>
      </c>
      <c r="G5257">
        <v>0</v>
      </c>
      <c r="H5257">
        <v>0</v>
      </c>
      <c r="I5257" t="s">
        <v>34</v>
      </c>
      <c r="J5257" t="s">
        <v>28</v>
      </c>
      <c r="K5257" t="s">
        <v>28</v>
      </c>
      <c r="L5257" t="s">
        <v>28</v>
      </c>
      <c r="M5257" t="s">
        <v>28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24</v>
      </c>
      <c r="T5257">
        <v>0</v>
      </c>
      <c r="V5257">
        <v>66</v>
      </c>
      <c r="W5257">
        <v>168</v>
      </c>
    </row>
    <row r="5258" spans="1:23" x14ac:dyDescent="0.25">
      <c r="A5258" t="s">
        <v>51</v>
      </c>
      <c r="C5258" t="s">
        <v>26</v>
      </c>
      <c r="E5258">
        <v>30</v>
      </c>
      <c r="F5258">
        <v>62.984256999999999</v>
      </c>
      <c r="G5258">
        <v>0</v>
      </c>
      <c r="H5258">
        <v>0</v>
      </c>
      <c r="I5258" t="s">
        <v>34</v>
      </c>
      <c r="J5258" t="s">
        <v>35</v>
      </c>
      <c r="K5258" t="s">
        <v>38</v>
      </c>
      <c r="L5258" t="s">
        <v>28</v>
      </c>
      <c r="M5258" t="s">
        <v>28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24</v>
      </c>
      <c r="T5258">
        <v>0</v>
      </c>
      <c r="V5258">
        <v>64</v>
      </c>
      <c r="W5258">
        <v>174</v>
      </c>
    </row>
    <row r="5259" spans="1:23" x14ac:dyDescent="0.25">
      <c r="A5259" t="s">
        <v>51</v>
      </c>
      <c r="C5259" t="s">
        <v>26</v>
      </c>
      <c r="E5259">
        <v>30</v>
      </c>
      <c r="F5259">
        <v>62.984256999999999</v>
      </c>
      <c r="G5259">
        <v>0</v>
      </c>
      <c r="H5259">
        <v>0</v>
      </c>
      <c r="I5259" t="s">
        <v>34</v>
      </c>
      <c r="J5259" t="s">
        <v>41</v>
      </c>
      <c r="K5259" t="s">
        <v>28</v>
      </c>
      <c r="L5259" t="s">
        <v>28</v>
      </c>
      <c r="M5259" t="s">
        <v>28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24</v>
      </c>
      <c r="T5259">
        <v>0</v>
      </c>
    </row>
    <row r="5260" spans="1:23" x14ac:dyDescent="0.25">
      <c r="A5260" t="s">
        <v>51</v>
      </c>
      <c r="C5260" t="s">
        <v>26</v>
      </c>
      <c r="E5260">
        <v>30</v>
      </c>
      <c r="F5260">
        <v>62.984256999999999</v>
      </c>
      <c r="G5260">
        <v>0</v>
      </c>
      <c r="H5260">
        <v>0</v>
      </c>
      <c r="I5260" t="s">
        <v>34</v>
      </c>
      <c r="J5260" t="s">
        <v>35</v>
      </c>
      <c r="K5260" t="s">
        <v>28</v>
      </c>
      <c r="L5260" t="s">
        <v>28</v>
      </c>
      <c r="M5260" t="s">
        <v>28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24</v>
      </c>
      <c r="T5260">
        <v>0</v>
      </c>
      <c r="V5260">
        <v>65</v>
      </c>
      <c r="W5260">
        <v>180</v>
      </c>
    </row>
    <row r="5261" spans="1:23" x14ac:dyDescent="0.25">
      <c r="A5261" t="s">
        <v>51</v>
      </c>
      <c r="C5261" t="s">
        <v>26</v>
      </c>
      <c r="E5261">
        <v>30</v>
      </c>
      <c r="F5261">
        <v>62.984256999999999</v>
      </c>
      <c r="G5261">
        <v>0</v>
      </c>
      <c r="H5261">
        <v>0</v>
      </c>
      <c r="I5261" t="s">
        <v>34</v>
      </c>
      <c r="J5261" t="s">
        <v>41</v>
      </c>
      <c r="K5261" t="s">
        <v>28</v>
      </c>
      <c r="L5261" t="s">
        <v>28</v>
      </c>
      <c r="M5261" t="s">
        <v>28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24</v>
      </c>
      <c r="T5261">
        <v>0</v>
      </c>
      <c r="V5261">
        <v>65</v>
      </c>
      <c r="W5261">
        <v>176</v>
      </c>
    </row>
    <row r="5262" spans="1:23" x14ac:dyDescent="0.25">
      <c r="A5262" t="s">
        <v>51</v>
      </c>
      <c r="C5262" t="s">
        <v>26</v>
      </c>
      <c r="E5262">
        <v>25</v>
      </c>
      <c r="F5262">
        <v>62.984256999999999</v>
      </c>
      <c r="G5262">
        <v>0.5</v>
      </c>
      <c r="H5262">
        <v>0</v>
      </c>
      <c r="I5262" t="s">
        <v>52</v>
      </c>
      <c r="J5262" t="s">
        <v>35</v>
      </c>
      <c r="K5262" t="s">
        <v>38</v>
      </c>
      <c r="L5262" t="s">
        <v>28</v>
      </c>
      <c r="M5262" t="s">
        <v>28</v>
      </c>
      <c r="N5262">
        <v>0</v>
      </c>
      <c r="O5262">
        <v>0</v>
      </c>
      <c r="P5262">
        <v>0.5</v>
      </c>
      <c r="Q5262">
        <v>0</v>
      </c>
      <c r="R5262">
        <v>0</v>
      </c>
      <c r="S5262">
        <v>24</v>
      </c>
      <c r="T5262">
        <v>0.5</v>
      </c>
      <c r="V5262">
        <v>65</v>
      </c>
      <c r="W5262">
        <v>180</v>
      </c>
    </row>
    <row r="5263" spans="1:23" x14ac:dyDescent="0.25">
      <c r="A5263" t="s">
        <v>51</v>
      </c>
      <c r="C5263" t="s">
        <v>26</v>
      </c>
      <c r="E5263">
        <v>30</v>
      </c>
      <c r="F5263">
        <v>62.984256999999999</v>
      </c>
      <c r="G5263">
        <v>0</v>
      </c>
      <c r="H5263">
        <v>0</v>
      </c>
      <c r="I5263" t="s">
        <v>34</v>
      </c>
      <c r="J5263" t="s">
        <v>41</v>
      </c>
      <c r="K5263" t="s">
        <v>38</v>
      </c>
      <c r="L5263" t="s">
        <v>28</v>
      </c>
      <c r="M5263" t="s">
        <v>28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24</v>
      </c>
      <c r="T5263">
        <v>0</v>
      </c>
      <c r="V5263">
        <v>65</v>
      </c>
      <c r="W5263">
        <v>180</v>
      </c>
    </row>
    <row r="5264" spans="1:23" x14ac:dyDescent="0.25">
      <c r="A5264" t="s">
        <v>51</v>
      </c>
      <c r="C5264" t="s">
        <v>26</v>
      </c>
      <c r="E5264">
        <v>26</v>
      </c>
      <c r="F5264">
        <v>62.984256999999999</v>
      </c>
      <c r="G5264">
        <v>0</v>
      </c>
      <c r="H5264">
        <v>0</v>
      </c>
      <c r="I5264" t="s">
        <v>34</v>
      </c>
      <c r="J5264" t="s">
        <v>41</v>
      </c>
      <c r="K5264" t="s">
        <v>38</v>
      </c>
      <c r="L5264" t="s">
        <v>28</v>
      </c>
      <c r="M5264" t="s">
        <v>28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24</v>
      </c>
      <c r="T5264">
        <v>0</v>
      </c>
      <c r="V5264">
        <v>64</v>
      </c>
      <c r="W5264">
        <v>163</v>
      </c>
    </row>
    <row r="5265" spans="1:23" x14ac:dyDescent="0.25">
      <c r="A5265" t="s">
        <v>91</v>
      </c>
      <c r="C5265" t="s">
        <v>30</v>
      </c>
      <c r="F5265">
        <v>69.319640000000007</v>
      </c>
      <c r="G5265">
        <v>0</v>
      </c>
      <c r="H5265">
        <v>0</v>
      </c>
      <c r="I5265" t="s">
        <v>34</v>
      </c>
      <c r="J5265" t="s">
        <v>28</v>
      </c>
      <c r="K5265" t="s">
        <v>28</v>
      </c>
      <c r="L5265" t="s">
        <v>28</v>
      </c>
      <c r="M5265" t="s">
        <v>28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34</v>
      </c>
      <c r="T5265">
        <v>0</v>
      </c>
      <c r="W5265">
        <v>244</v>
      </c>
    </row>
    <row r="5266" spans="1:23" x14ac:dyDescent="0.25">
      <c r="A5266" t="s">
        <v>91</v>
      </c>
      <c r="C5266" t="s">
        <v>30</v>
      </c>
      <c r="E5266">
        <v>26</v>
      </c>
      <c r="F5266">
        <v>69.319640000000007</v>
      </c>
      <c r="G5266">
        <v>0</v>
      </c>
      <c r="H5266">
        <v>0</v>
      </c>
      <c r="I5266" t="s">
        <v>34</v>
      </c>
      <c r="J5266" t="s">
        <v>28</v>
      </c>
      <c r="K5266" t="s">
        <v>28</v>
      </c>
      <c r="L5266" t="s">
        <v>28</v>
      </c>
      <c r="M5266" t="s">
        <v>28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34</v>
      </c>
      <c r="T5266">
        <v>0</v>
      </c>
      <c r="W5266">
        <v>245</v>
      </c>
    </row>
    <row r="5267" spans="1:23" x14ac:dyDescent="0.25">
      <c r="A5267" t="s">
        <v>91</v>
      </c>
      <c r="C5267" t="s">
        <v>30</v>
      </c>
      <c r="E5267">
        <v>30</v>
      </c>
      <c r="F5267">
        <v>69.319640000000007</v>
      </c>
      <c r="G5267">
        <v>0</v>
      </c>
      <c r="H5267">
        <v>0</v>
      </c>
      <c r="I5267" t="s">
        <v>34</v>
      </c>
      <c r="J5267" t="s">
        <v>28</v>
      </c>
      <c r="K5267" t="s">
        <v>28</v>
      </c>
      <c r="L5267" t="s">
        <v>28</v>
      </c>
      <c r="M5267" t="s">
        <v>28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34</v>
      </c>
      <c r="T5267">
        <v>0</v>
      </c>
    </row>
    <row r="5268" spans="1:23" x14ac:dyDescent="0.25">
      <c r="A5268" t="s">
        <v>91</v>
      </c>
      <c r="C5268" t="s">
        <v>30</v>
      </c>
      <c r="E5268">
        <v>29</v>
      </c>
      <c r="F5268">
        <v>69.319640000000007</v>
      </c>
      <c r="G5268">
        <v>0</v>
      </c>
      <c r="H5268">
        <v>0</v>
      </c>
      <c r="I5268" t="s">
        <v>34</v>
      </c>
      <c r="J5268" t="s">
        <v>28</v>
      </c>
      <c r="K5268" t="s">
        <v>28</v>
      </c>
      <c r="L5268" t="s">
        <v>28</v>
      </c>
      <c r="M5268" t="s">
        <v>28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34</v>
      </c>
      <c r="T5268">
        <v>0</v>
      </c>
      <c r="W5268">
        <v>248</v>
      </c>
    </row>
    <row r="5269" spans="1:23" x14ac:dyDescent="0.25">
      <c r="A5269" t="s">
        <v>91</v>
      </c>
      <c r="C5269" t="s">
        <v>30</v>
      </c>
      <c r="E5269">
        <v>30</v>
      </c>
      <c r="F5269">
        <v>69.319640000000007</v>
      </c>
      <c r="G5269">
        <v>0</v>
      </c>
      <c r="H5269">
        <v>0</v>
      </c>
      <c r="I5269" t="s">
        <v>34</v>
      </c>
      <c r="J5269" t="s">
        <v>35</v>
      </c>
      <c r="K5269" t="s">
        <v>28</v>
      </c>
      <c r="L5269" t="s">
        <v>28</v>
      </c>
      <c r="M5269" t="s">
        <v>28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34</v>
      </c>
      <c r="T5269">
        <v>0</v>
      </c>
      <c r="W5269">
        <v>233</v>
      </c>
    </row>
    <row r="5270" spans="1:23" x14ac:dyDescent="0.25">
      <c r="A5270" t="s">
        <v>91</v>
      </c>
      <c r="C5270" t="s">
        <v>30</v>
      </c>
      <c r="E5270">
        <v>30</v>
      </c>
      <c r="F5270">
        <v>69.319640000000007</v>
      </c>
      <c r="G5270">
        <v>0</v>
      </c>
      <c r="H5270">
        <v>0</v>
      </c>
      <c r="I5270" t="s">
        <v>34</v>
      </c>
      <c r="J5270" t="s">
        <v>28</v>
      </c>
      <c r="K5270" t="s">
        <v>28</v>
      </c>
      <c r="L5270" t="s">
        <v>28</v>
      </c>
      <c r="M5270" t="s">
        <v>28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34</v>
      </c>
      <c r="T5270">
        <v>0</v>
      </c>
      <c r="W5270">
        <v>242</v>
      </c>
    </row>
    <row r="5271" spans="1:23" x14ac:dyDescent="0.25">
      <c r="A5271" t="s">
        <v>91</v>
      </c>
      <c r="C5271" t="s">
        <v>30</v>
      </c>
      <c r="E5271">
        <v>30</v>
      </c>
      <c r="F5271">
        <v>69.319640000000007</v>
      </c>
      <c r="G5271">
        <v>0</v>
      </c>
      <c r="H5271">
        <v>0</v>
      </c>
      <c r="I5271" t="s">
        <v>34</v>
      </c>
      <c r="J5271" t="s">
        <v>35</v>
      </c>
      <c r="K5271" t="s">
        <v>28</v>
      </c>
      <c r="L5271" t="s">
        <v>28</v>
      </c>
      <c r="M5271" t="s">
        <v>28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34</v>
      </c>
      <c r="T5271">
        <v>0</v>
      </c>
      <c r="W5271">
        <v>234</v>
      </c>
    </row>
    <row r="5272" spans="1:23" x14ac:dyDescent="0.25">
      <c r="A5272" t="s">
        <v>91</v>
      </c>
      <c r="C5272" t="s">
        <v>30</v>
      </c>
      <c r="E5272">
        <v>30</v>
      </c>
      <c r="F5272">
        <v>69.319640000000007</v>
      </c>
      <c r="G5272">
        <v>0</v>
      </c>
      <c r="H5272">
        <v>0</v>
      </c>
      <c r="I5272" t="s">
        <v>34</v>
      </c>
      <c r="J5272" t="s">
        <v>35</v>
      </c>
      <c r="K5272" t="s">
        <v>28</v>
      </c>
      <c r="L5272" t="s">
        <v>28</v>
      </c>
      <c r="M5272" t="s">
        <v>28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34</v>
      </c>
      <c r="T5272">
        <v>0</v>
      </c>
      <c r="W5272">
        <v>235</v>
      </c>
    </row>
    <row r="5273" spans="1:23" x14ac:dyDescent="0.25">
      <c r="A5273" t="s">
        <v>91</v>
      </c>
      <c r="C5273" t="s">
        <v>30</v>
      </c>
      <c r="E5273">
        <v>29</v>
      </c>
      <c r="F5273">
        <v>69.319640000000007</v>
      </c>
      <c r="G5273">
        <v>0</v>
      </c>
      <c r="H5273">
        <v>0</v>
      </c>
      <c r="I5273" t="s">
        <v>34</v>
      </c>
      <c r="J5273" t="s">
        <v>28</v>
      </c>
      <c r="K5273" t="s">
        <v>28</v>
      </c>
      <c r="L5273" t="s">
        <v>28</v>
      </c>
      <c r="M5273" t="s">
        <v>28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34</v>
      </c>
      <c r="T5273">
        <v>0</v>
      </c>
      <c r="W5273">
        <v>237</v>
      </c>
    </row>
    <row r="5274" spans="1:23" x14ac:dyDescent="0.25">
      <c r="A5274" t="s">
        <v>91</v>
      </c>
      <c r="C5274" t="s">
        <v>30</v>
      </c>
      <c r="E5274">
        <v>29</v>
      </c>
      <c r="F5274">
        <v>69.319640000000007</v>
      </c>
      <c r="G5274">
        <v>0</v>
      </c>
      <c r="H5274">
        <v>0</v>
      </c>
      <c r="I5274" t="s">
        <v>34</v>
      </c>
      <c r="J5274" t="s">
        <v>35</v>
      </c>
      <c r="K5274" t="s">
        <v>28</v>
      </c>
      <c r="L5274" t="s">
        <v>28</v>
      </c>
      <c r="M5274" t="s">
        <v>28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34</v>
      </c>
      <c r="T5274">
        <v>0</v>
      </c>
      <c r="W5274">
        <v>229</v>
      </c>
    </row>
    <row r="5275" spans="1:23" x14ac:dyDescent="0.25">
      <c r="A5275" t="s">
        <v>91</v>
      </c>
      <c r="C5275" t="s">
        <v>30</v>
      </c>
      <c r="E5275">
        <v>30</v>
      </c>
      <c r="F5275">
        <v>69.319640000000007</v>
      </c>
      <c r="G5275">
        <v>0.5</v>
      </c>
      <c r="H5275">
        <v>0.5</v>
      </c>
      <c r="I5275" t="s">
        <v>75</v>
      </c>
      <c r="J5275" t="s">
        <v>41</v>
      </c>
      <c r="K5275" t="s">
        <v>28</v>
      </c>
      <c r="L5275" t="s">
        <v>28</v>
      </c>
      <c r="M5275" t="s">
        <v>28</v>
      </c>
      <c r="N5275">
        <v>0</v>
      </c>
      <c r="O5275">
        <v>0.5</v>
      </c>
      <c r="P5275">
        <v>0</v>
      </c>
      <c r="Q5275">
        <v>0</v>
      </c>
      <c r="R5275">
        <v>0</v>
      </c>
      <c r="S5275">
        <v>34</v>
      </c>
      <c r="T5275">
        <v>1</v>
      </c>
      <c r="V5275">
        <v>68</v>
      </c>
      <c r="W5275">
        <v>233</v>
      </c>
    </row>
    <row r="5276" spans="1:23" x14ac:dyDescent="0.25">
      <c r="A5276" t="s">
        <v>91</v>
      </c>
      <c r="C5276" t="s">
        <v>30</v>
      </c>
      <c r="E5276">
        <v>28</v>
      </c>
      <c r="F5276">
        <v>69.319640000000007</v>
      </c>
      <c r="G5276">
        <v>0</v>
      </c>
      <c r="H5276">
        <v>0</v>
      </c>
      <c r="I5276" t="s">
        <v>34</v>
      </c>
      <c r="J5276" t="s">
        <v>35</v>
      </c>
      <c r="K5276" t="s">
        <v>28</v>
      </c>
      <c r="L5276" t="s">
        <v>28</v>
      </c>
      <c r="M5276" t="s">
        <v>28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34</v>
      </c>
      <c r="T5276">
        <v>0</v>
      </c>
      <c r="V5276">
        <v>67</v>
      </c>
      <c r="W5276">
        <v>228</v>
      </c>
    </row>
    <row r="5277" spans="1:23" x14ac:dyDescent="0.25">
      <c r="A5277" t="s">
        <v>91</v>
      </c>
      <c r="C5277" t="s">
        <v>30</v>
      </c>
      <c r="E5277">
        <v>29</v>
      </c>
      <c r="F5277">
        <v>69.319640000000007</v>
      </c>
      <c r="G5277">
        <v>0</v>
      </c>
      <c r="H5277">
        <v>0</v>
      </c>
      <c r="I5277" t="s">
        <v>34</v>
      </c>
      <c r="J5277" t="s">
        <v>28</v>
      </c>
      <c r="K5277" t="s">
        <v>28</v>
      </c>
      <c r="L5277" t="s">
        <v>28</v>
      </c>
      <c r="M5277" t="s">
        <v>28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34</v>
      </c>
      <c r="T5277">
        <v>0</v>
      </c>
      <c r="V5277">
        <v>68</v>
      </c>
      <c r="W5277">
        <v>237</v>
      </c>
    </row>
    <row r="5278" spans="1:23" x14ac:dyDescent="0.25">
      <c r="A5278" t="s">
        <v>91</v>
      </c>
      <c r="C5278" t="s">
        <v>30</v>
      </c>
      <c r="E5278">
        <v>30</v>
      </c>
      <c r="F5278">
        <v>69.319640000000007</v>
      </c>
      <c r="G5278">
        <v>0</v>
      </c>
      <c r="H5278">
        <v>0</v>
      </c>
      <c r="I5278" t="s">
        <v>34</v>
      </c>
      <c r="J5278" t="s">
        <v>28</v>
      </c>
      <c r="K5278" t="s">
        <v>28</v>
      </c>
      <c r="L5278" t="s">
        <v>28</v>
      </c>
      <c r="M5278" t="s">
        <v>28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34</v>
      </c>
      <c r="T5278">
        <v>0</v>
      </c>
      <c r="V5278">
        <v>68</v>
      </c>
      <c r="W5278">
        <v>227</v>
      </c>
    </row>
    <row r="5279" spans="1:23" x14ac:dyDescent="0.25">
      <c r="A5279" t="s">
        <v>91</v>
      </c>
      <c r="C5279" t="s">
        <v>30</v>
      </c>
      <c r="E5279">
        <v>29</v>
      </c>
      <c r="F5279">
        <v>69.319640000000007</v>
      </c>
      <c r="G5279">
        <v>0.5</v>
      </c>
      <c r="H5279">
        <v>0.5</v>
      </c>
      <c r="I5279" t="s">
        <v>52</v>
      </c>
      <c r="J5279" t="s">
        <v>35</v>
      </c>
      <c r="K5279" t="s">
        <v>28</v>
      </c>
      <c r="L5279" t="s">
        <v>28</v>
      </c>
      <c r="M5279" t="s">
        <v>28</v>
      </c>
      <c r="N5279">
        <v>0.5</v>
      </c>
      <c r="O5279">
        <v>0.5</v>
      </c>
      <c r="P5279">
        <v>0.5</v>
      </c>
      <c r="Q5279">
        <v>0.5</v>
      </c>
      <c r="R5279">
        <v>0</v>
      </c>
      <c r="S5279">
        <v>34</v>
      </c>
      <c r="T5279">
        <v>2.5</v>
      </c>
      <c r="V5279">
        <v>67</v>
      </c>
      <c r="W5279">
        <v>220</v>
      </c>
    </row>
    <row r="5280" spans="1:23" x14ac:dyDescent="0.25">
      <c r="A5280" t="s">
        <v>91</v>
      </c>
      <c r="C5280" t="s">
        <v>30</v>
      </c>
      <c r="E5280">
        <v>28</v>
      </c>
      <c r="F5280">
        <v>69.319640000000007</v>
      </c>
      <c r="G5280">
        <v>0.5</v>
      </c>
      <c r="H5280">
        <v>0</v>
      </c>
      <c r="I5280" t="s">
        <v>52</v>
      </c>
      <c r="J5280" t="s">
        <v>41</v>
      </c>
      <c r="K5280" t="s">
        <v>38</v>
      </c>
      <c r="L5280" t="s">
        <v>28</v>
      </c>
      <c r="M5280" t="s">
        <v>28</v>
      </c>
      <c r="N5280">
        <v>0</v>
      </c>
      <c r="O5280">
        <v>0.5</v>
      </c>
      <c r="P5280">
        <v>0.5</v>
      </c>
      <c r="Q5280">
        <v>0</v>
      </c>
      <c r="R5280">
        <v>0</v>
      </c>
      <c r="S5280">
        <v>34</v>
      </c>
      <c r="T5280">
        <v>1</v>
      </c>
      <c r="V5280">
        <v>67</v>
      </c>
      <c r="W5280">
        <v>205</v>
      </c>
    </row>
    <row r="5281" spans="1:23" x14ac:dyDescent="0.25">
      <c r="A5281" t="s">
        <v>91</v>
      </c>
      <c r="C5281" t="s">
        <v>30</v>
      </c>
      <c r="E5281">
        <v>29</v>
      </c>
      <c r="F5281">
        <v>69.319640000000007</v>
      </c>
      <c r="G5281">
        <v>0</v>
      </c>
      <c r="H5281">
        <v>0</v>
      </c>
      <c r="I5281" t="s">
        <v>34</v>
      </c>
      <c r="J5281" t="s">
        <v>35</v>
      </c>
      <c r="K5281" t="s">
        <v>38</v>
      </c>
      <c r="L5281" t="s">
        <v>28</v>
      </c>
      <c r="M5281" t="s">
        <v>28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34</v>
      </c>
      <c r="T5281">
        <v>0</v>
      </c>
      <c r="V5281">
        <v>67</v>
      </c>
      <c r="W5281">
        <v>193</v>
      </c>
    </row>
    <row r="5282" spans="1:23" x14ac:dyDescent="0.25">
      <c r="A5282" t="s">
        <v>45</v>
      </c>
      <c r="C5282" t="s">
        <v>30</v>
      </c>
      <c r="E5282">
        <v>30</v>
      </c>
      <c r="F5282">
        <v>63.926079999999999</v>
      </c>
      <c r="G5282">
        <v>0.5</v>
      </c>
      <c r="H5282">
        <v>0</v>
      </c>
      <c r="I5282" t="s">
        <v>27</v>
      </c>
      <c r="J5282" t="s">
        <v>41</v>
      </c>
      <c r="K5282" t="s">
        <v>28</v>
      </c>
      <c r="L5282" t="s">
        <v>28</v>
      </c>
      <c r="M5282" t="s">
        <v>28</v>
      </c>
      <c r="N5282">
        <v>0.5</v>
      </c>
      <c r="O5282">
        <v>0.5</v>
      </c>
      <c r="P5282">
        <v>0.5</v>
      </c>
      <c r="Q5282">
        <v>0</v>
      </c>
      <c r="R5282">
        <v>0</v>
      </c>
      <c r="S5282">
        <v>33</v>
      </c>
      <c r="T5282">
        <v>1.5</v>
      </c>
      <c r="V5282">
        <v>72</v>
      </c>
      <c r="W5282">
        <v>251</v>
      </c>
    </row>
    <row r="5283" spans="1:23" x14ac:dyDescent="0.25">
      <c r="A5283" t="s">
        <v>45</v>
      </c>
      <c r="C5283" t="s">
        <v>30</v>
      </c>
      <c r="E5283">
        <v>30</v>
      </c>
      <c r="F5283">
        <v>63.926079999999999</v>
      </c>
      <c r="G5283">
        <v>0.5</v>
      </c>
      <c r="H5283">
        <v>0.5</v>
      </c>
      <c r="I5283" t="s">
        <v>27</v>
      </c>
      <c r="J5283" t="s">
        <v>28</v>
      </c>
      <c r="K5283" t="s">
        <v>28</v>
      </c>
      <c r="L5283" t="s">
        <v>28</v>
      </c>
      <c r="M5283" t="s">
        <v>28</v>
      </c>
      <c r="N5283">
        <v>0.5</v>
      </c>
      <c r="O5283">
        <v>0.5</v>
      </c>
      <c r="P5283">
        <v>0.5</v>
      </c>
      <c r="Q5283">
        <v>0</v>
      </c>
      <c r="R5283">
        <v>0</v>
      </c>
      <c r="S5283">
        <v>33</v>
      </c>
      <c r="T5283">
        <v>2</v>
      </c>
      <c r="V5283">
        <v>71</v>
      </c>
      <c r="W5283">
        <v>255</v>
      </c>
    </row>
    <row r="5284" spans="1:23" x14ac:dyDescent="0.25">
      <c r="A5284" t="s">
        <v>45</v>
      </c>
      <c r="C5284" t="s">
        <v>30</v>
      </c>
      <c r="E5284">
        <v>30</v>
      </c>
      <c r="F5284">
        <v>63.926079999999999</v>
      </c>
      <c r="G5284">
        <v>1</v>
      </c>
      <c r="H5284">
        <v>1</v>
      </c>
      <c r="I5284" t="s">
        <v>27</v>
      </c>
      <c r="J5284" t="s">
        <v>35</v>
      </c>
      <c r="K5284" t="s">
        <v>28</v>
      </c>
      <c r="L5284" t="s">
        <v>28</v>
      </c>
      <c r="M5284" t="s">
        <v>28</v>
      </c>
      <c r="N5284">
        <v>1</v>
      </c>
      <c r="O5284">
        <v>1</v>
      </c>
      <c r="P5284">
        <v>0.5</v>
      </c>
      <c r="Q5284">
        <v>0.5</v>
      </c>
      <c r="R5284">
        <v>0</v>
      </c>
      <c r="S5284">
        <v>33</v>
      </c>
      <c r="T5284">
        <v>4</v>
      </c>
      <c r="V5284">
        <v>72</v>
      </c>
      <c r="W5284">
        <v>250</v>
      </c>
    </row>
    <row r="5285" spans="1:23" x14ac:dyDescent="0.25">
      <c r="A5285" t="s">
        <v>45</v>
      </c>
      <c r="C5285" t="s">
        <v>30</v>
      </c>
      <c r="E5285">
        <v>30</v>
      </c>
      <c r="F5285">
        <v>63.926079999999999</v>
      </c>
      <c r="G5285">
        <v>0.5</v>
      </c>
      <c r="H5285">
        <v>0</v>
      </c>
      <c r="I5285" t="s">
        <v>27</v>
      </c>
      <c r="J5285" t="s">
        <v>35</v>
      </c>
      <c r="K5285" t="s">
        <v>28</v>
      </c>
      <c r="L5285" t="s">
        <v>28</v>
      </c>
      <c r="M5285" t="s">
        <v>28</v>
      </c>
      <c r="N5285">
        <v>0.5</v>
      </c>
      <c r="O5285">
        <v>0.5</v>
      </c>
      <c r="P5285">
        <v>0.5</v>
      </c>
      <c r="Q5285">
        <v>0</v>
      </c>
      <c r="R5285">
        <v>0</v>
      </c>
      <c r="S5285">
        <v>33</v>
      </c>
      <c r="T5285">
        <v>1.5</v>
      </c>
      <c r="V5285">
        <v>71</v>
      </c>
      <c r="W5285">
        <v>238</v>
      </c>
    </row>
    <row r="5286" spans="1:23" x14ac:dyDescent="0.25">
      <c r="A5286" t="s">
        <v>186</v>
      </c>
      <c r="C5286" t="s">
        <v>30</v>
      </c>
      <c r="E5286">
        <v>28</v>
      </c>
      <c r="F5286">
        <v>73.787819999999996</v>
      </c>
      <c r="G5286">
        <v>0.5</v>
      </c>
      <c r="H5286">
        <v>0</v>
      </c>
      <c r="I5286" t="s">
        <v>52</v>
      </c>
      <c r="J5286" t="s">
        <v>28</v>
      </c>
      <c r="K5286" t="s">
        <v>28</v>
      </c>
      <c r="L5286" t="s">
        <v>28</v>
      </c>
      <c r="M5286" t="s">
        <v>28</v>
      </c>
      <c r="N5286">
        <v>0.5</v>
      </c>
      <c r="O5286">
        <v>0.5</v>
      </c>
      <c r="P5286">
        <v>0.5</v>
      </c>
      <c r="Q5286">
        <v>0.5</v>
      </c>
      <c r="R5286">
        <v>0</v>
      </c>
      <c r="S5286">
        <v>44</v>
      </c>
      <c r="T5286">
        <v>2</v>
      </c>
      <c r="V5286">
        <v>68</v>
      </c>
      <c r="W5286">
        <v>173</v>
      </c>
    </row>
    <row r="5287" spans="1:23" x14ac:dyDescent="0.25">
      <c r="A5287" t="s">
        <v>186</v>
      </c>
      <c r="C5287" t="s">
        <v>30</v>
      </c>
      <c r="E5287">
        <v>19</v>
      </c>
      <c r="F5287">
        <v>73.787819999999996</v>
      </c>
      <c r="G5287">
        <v>1</v>
      </c>
      <c r="H5287">
        <v>1</v>
      </c>
      <c r="I5287" t="s">
        <v>27</v>
      </c>
      <c r="J5287" t="s">
        <v>35</v>
      </c>
      <c r="K5287" t="s">
        <v>42</v>
      </c>
      <c r="L5287" t="s">
        <v>28</v>
      </c>
      <c r="M5287" t="s">
        <v>28</v>
      </c>
      <c r="N5287">
        <v>2</v>
      </c>
      <c r="O5287">
        <v>1</v>
      </c>
      <c r="P5287">
        <v>1</v>
      </c>
      <c r="Q5287">
        <v>1</v>
      </c>
      <c r="R5287">
        <v>1</v>
      </c>
      <c r="S5287">
        <v>44</v>
      </c>
      <c r="T5287">
        <v>7</v>
      </c>
      <c r="V5287">
        <v>69</v>
      </c>
      <c r="W5287">
        <v>167</v>
      </c>
    </row>
    <row r="5288" spans="1:23" x14ac:dyDescent="0.25">
      <c r="A5288" t="s">
        <v>912</v>
      </c>
      <c r="C5288" t="s">
        <v>26</v>
      </c>
      <c r="E5288">
        <v>30</v>
      </c>
      <c r="F5288">
        <v>63.520878000000003</v>
      </c>
      <c r="G5288">
        <v>0</v>
      </c>
      <c r="H5288">
        <v>0</v>
      </c>
      <c r="I5288" t="s">
        <v>34</v>
      </c>
      <c r="J5288" t="s">
        <v>28</v>
      </c>
      <c r="K5288" t="s">
        <v>28</v>
      </c>
      <c r="L5288" t="s">
        <v>28</v>
      </c>
      <c r="M5288" t="s">
        <v>28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33</v>
      </c>
      <c r="T5288">
        <v>0</v>
      </c>
      <c r="V5288">
        <v>67</v>
      </c>
      <c r="W5288">
        <v>198</v>
      </c>
    </row>
    <row r="5289" spans="1:23" x14ac:dyDescent="0.25">
      <c r="A5289" t="s">
        <v>912</v>
      </c>
      <c r="C5289" t="s">
        <v>26</v>
      </c>
      <c r="E5289">
        <v>30</v>
      </c>
      <c r="F5289">
        <v>63.520878000000003</v>
      </c>
      <c r="G5289">
        <v>0</v>
      </c>
      <c r="H5289">
        <v>0</v>
      </c>
      <c r="I5289" t="s">
        <v>34</v>
      </c>
      <c r="J5289" t="s">
        <v>28</v>
      </c>
      <c r="K5289" t="s">
        <v>28</v>
      </c>
      <c r="L5289" t="s">
        <v>28</v>
      </c>
      <c r="M5289" t="s">
        <v>28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33</v>
      </c>
      <c r="T5289">
        <v>0</v>
      </c>
      <c r="V5289">
        <v>66</v>
      </c>
      <c r="W5289">
        <v>194</v>
      </c>
    </row>
    <row r="5290" spans="1:23" x14ac:dyDescent="0.25">
      <c r="A5290" t="s">
        <v>912</v>
      </c>
      <c r="C5290" t="s">
        <v>26</v>
      </c>
      <c r="E5290">
        <v>30</v>
      </c>
      <c r="F5290">
        <v>63.520878000000003</v>
      </c>
      <c r="G5290">
        <v>0</v>
      </c>
      <c r="H5290">
        <v>0</v>
      </c>
      <c r="I5290" t="s">
        <v>34</v>
      </c>
      <c r="J5290" t="s">
        <v>41</v>
      </c>
      <c r="K5290" t="s">
        <v>28</v>
      </c>
      <c r="L5290" t="s">
        <v>28</v>
      </c>
      <c r="M5290" t="s">
        <v>28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33</v>
      </c>
      <c r="T5290">
        <v>0</v>
      </c>
      <c r="V5290">
        <v>66</v>
      </c>
      <c r="W5290">
        <v>209</v>
      </c>
    </row>
    <row r="5291" spans="1:23" x14ac:dyDescent="0.25">
      <c r="A5291" t="s">
        <v>912</v>
      </c>
      <c r="C5291" t="s">
        <v>26</v>
      </c>
      <c r="E5291">
        <v>30</v>
      </c>
      <c r="F5291">
        <v>63.520878000000003</v>
      </c>
      <c r="G5291">
        <v>0</v>
      </c>
      <c r="H5291">
        <v>0</v>
      </c>
      <c r="I5291" t="s">
        <v>34</v>
      </c>
      <c r="J5291" t="s">
        <v>41</v>
      </c>
      <c r="K5291" t="s">
        <v>28</v>
      </c>
      <c r="L5291" t="s">
        <v>28</v>
      </c>
      <c r="M5291" t="s">
        <v>28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33</v>
      </c>
      <c r="T5291">
        <v>0</v>
      </c>
      <c r="V5291">
        <v>67</v>
      </c>
      <c r="W5291">
        <v>215</v>
      </c>
    </row>
    <row r="5292" spans="1:23" x14ac:dyDescent="0.25">
      <c r="A5292" t="s">
        <v>912</v>
      </c>
      <c r="C5292" t="s">
        <v>26</v>
      </c>
      <c r="E5292">
        <v>30</v>
      </c>
      <c r="F5292">
        <v>63.520878000000003</v>
      </c>
      <c r="G5292">
        <v>0</v>
      </c>
      <c r="H5292">
        <v>0</v>
      </c>
      <c r="I5292" t="s">
        <v>34</v>
      </c>
      <c r="J5292" t="s">
        <v>41</v>
      </c>
      <c r="K5292" t="s">
        <v>28</v>
      </c>
      <c r="L5292" t="s">
        <v>28</v>
      </c>
      <c r="M5292" t="s">
        <v>28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33</v>
      </c>
      <c r="T5292">
        <v>0</v>
      </c>
      <c r="V5292">
        <v>67</v>
      </c>
      <c r="W5292">
        <v>215</v>
      </c>
    </row>
    <row r="5293" spans="1:23" x14ac:dyDescent="0.25">
      <c r="A5293" t="s">
        <v>912</v>
      </c>
      <c r="C5293" t="s">
        <v>26</v>
      </c>
      <c r="E5293">
        <v>30</v>
      </c>
      <c r="F5293">
        <v>63.520878000000003</v>
      </c>
      <c r="G5293">
        <v>0</v>
      </c>
      <c r="H5293">
        <v>0</v>
      </c>
      <c r="I5293" t="s">
        <v>34</v>
      </c>
      <c r="J5293" t="s">
        <v>41</v>
      </c>
      <c r="K5293" t="s">
        <v>28</v>
      </c>
      <c r="L5293" t="s">
        <v>28</v>
      </c>
      <c r="M5293" t="s">
        <v>28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33</v>
      </c>
      <c r="T5293">
        <v>0</v>
      </c>
      <c r="V5293">
        <v>67</v>
      </c>
      <c r="W5293">
        <v>218</v>
      </c>
    </row>
    <row r="5294" spans="1:23" x14ac:dyDescent="0.25">
      <c r="A5294" t="s">
        <v>527</v>
      </c>
      <c r="C5294" t="s">
        <v>30</v>
      </c>
      <c r="E5294">
        <v>29</v>
      </c>
      <c r="F5294">
        <v>68.446265999999994</v>
      </c>
      <c r="G5294">
        <v>0</v>
      </c>
      <c r="H5294">
        <v>0</v>
      </c>
      <c r="I5294" t="s">
        <v>34</v>
      </c>
      <c r="J5294" t="s">
        <v>88</v>
      </c>
      <c r="K5294" t="s">
        <v>28</v>
      </c>
      <c r="L5294" t="s">
        <v>28</v>
      </c>
      <c r="M5294" t="s">
        <v>28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33</v>
      </c>
      <c r="T5294">
        <v>0</v>
      </c>
    </row>
    <row r="5295" spans="1:23" x14ac:dyDescent="0.25">
      <c r="A5295" t="s">
        <v>527</v>
      </c>
      <c r="C5295" t="s">
        <v>30</v>
      </c>
      <c r="E5295">
        <v>28</v>
      </c>
      <c r="F5295">
        <v>68.446265999999994</v>
      </c>
      <c r="G5295">
        <v>0</v>
      </c>
      <c r="H5295">
        <v>0</v>
      </c>
      <c r="I5295" t="s">
        <v>34</v>
      </c>
      <c r="J5295" t="s">
        <v>28</v>
      </c>
      <c r="K5295" t="s">
        <v>28</v>
      </c>
      <c r="L5295" t="s">
        <v>28</v>
      </c>
      <c r="M5295" t="s">
        <v>28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33</v>
      </c>
      <c r="T5295">
        <v>0</v>
      </c>
      <c r="V5295">
        <v>69</v>
      </c>
      <c r="W5295">
        <v>146</v>
      </c>
    </row>
    <row r="5296" spans="1:23" x14ac:dyDescent="0.25">
      <c r="A5296" t="s">
        <v>527</v>
      </c>
      <c r="C5296" t="s">
        <v>30</v>
      </c>
      <c r="E5296">
        <v>30</v>
      </c>
      <c r="F5296">
        <v>68.446265999999994</v>
      </c>
      <c r="G5296">
        <v>0</v>
      </c>
      <c r="H5296">
        <v>0</v>
      </c>
      <c r="I5296" t="s">
        <v>34</v>
      </c>
      <c r="J5296" t="s">
        <v>28</v>
      </c>
      <c r="K5296" t="s">
        <v>28</v>
      </c>
      <c r="L5296" t="s">
        <v>28</v>
      </c>
      <c r="M5296" t="s">
        <v>28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33</v>
      </c>
      <c r="T5296">
        <v>0</v>
      </c>
      <c r="V5296">
        <v>70</v>
      </c>
      <c r="W5296">
        <v>136</v>
      </c>
    </row>
    <row r="5297" spans="1:23" x14ac:dyDescent="0.25">
      <c r="A5297" t="s">
        <v>527</v>
      </c>
      <c r="C5297" t="s">
        <v>30</v>
      </c>
      <c r="E5297">
        <v>30</v>
      </c>
      <c r="F5297">
        <v>68.446265999999994</v>
      </c>
      <c r="G5297">
        <v>0</v>
      </c>
      <c r="H5297">
        <v>0</v>
      </c>
      <c r="I5297" t="s">
        <v>34</v>
      </c>
      <c r="J5297" t="s">
        <v>28</v>
      </c>
      <c r="K5297" t="s">
        <v>28</v>
      </c>
      <c r="L5297" t="s">
        <v>28</v>
      </c>
      <c r="M5297" t="s">
        <v>28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33</v>
      </c>
      <c r="T5297">
        <v>0</v>
      </c>
      <c r="V5297">
        <v>69</v>
      </c>
      <c r="W5297">
        <v>135</v>
      </c>
    </row>
    <row r="5298" spans="1:23" x14ac:dyDescent="0.25">
      <c r="A5298" t="s">
        <v>827</v>
      </c>
      <c r="C5298" t="s">
        <v>30</v>
      </c>
      <c r="E5298">
        <v>29</v>
      </c>
      <c r="F5298">
        <v>82.639290000000003</v>
      </c>
      <c r="G5298">
        <v>0</v>
      </c>
      <c r="H5298">
        <v>0</v>
      </c>
      <c r="I5298" t="s">
        <v>34</v>
      </c>
      <c r="J5298" t="s">
        <v>28</v>
      </c>
      <c r="K5298" t="s">
        <v>28</v>
      </c>
      <c r="L5298" t="s">
        <v>28</v>
      </c>
      <c r="M5298" t="s">
        <v>28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23</v>
      </c>
      <c r="T5298">
        <v>0</v>
      </c>
      <c r="V5298">
        <v>67</v>
      </c>
      <c r="W5298">
        <v>134</v>
      </c>
    </row>
    <row r="5299" spans="1:23" x14ac:dyDescent="0.25">
      <c r="A5299" t="s">
        <v>827</v>
      </c>
      <c r="C5299" t="s">
        <v>30</v>
      </c>
      <c r="E5299">
        <v>30</v>
      </c>
      <c r="F5299">
        <v>82.639290000000003</v>
      </c>
      <c r="G5299">
        <v>0</v>
      </c>
      <c r="H5299">
        <v>0</v>
      </c>
      <c r="I5299" t="s">
        <v>34</v>
      </c>
      <c r="J5299" t="s">
        <v>28</v>
      </c>
      <c r="K5299" t="s">
        <v>28</v>
      </c>
      <c r="L5299" t="s">
        <v>28</v>
      </c>
      <c r="M5299" t="s">
        <v>28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23</v>
      </c>
      <c r="T5299">
        <v>0</v>
      </c>
      <c r="V5299">
        <v>67</v>
      </c>
      <c r="W5299">
        <v>133</v>
      </c>
    </row>
    <row r="5300" spans="1:23" x14ac:dyDescent="0.25">
      <c r="A5300" t="s">
        <v>827</v>
      </c>
      <c r="C5300" t="s">
        <v>30</v>
      </c>
      <c r="E5300">
        <v>27</v>
      </c>
      <c r="F5300">
        <v>82.639290000000003</v>
      </c>
      <c r="G5300">
        <v>0</v>
      </c>
      <c r="H5300">
        <v>0.5</v>
      </c>
      <c r="I5300" t="s">
        <v>34</v>
      </c>
      <c r="J5300" t="s">
        <v>28</v>
      </c>
      <c r="K5300" t="s">
        <v>28</v>
      </c>
      <c r="L5300" t="s">
        <v>28</v>
      </c>
      <c r="M5300" t="s">
        <v>28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23</v>
      </c>
      <c r="T5300">
        <v>0.5</v>
      </c>
      <c r="V5300">
        <v>67</v>
      </c>
      <c r="W5300">
        <v>131</v>
      </c>
    </row>
    <row r="5301" spans="1:23" x14ac:dyDescent="0.25">
      <c r="A5301" t="s">
        <v>827</v>
      </c>
      <c r="C5301" t="s">
        <v>30</v>
      </c>
      <c r="E5301">
        <v>25</v>
      </c>
      <c r="F5301">
        <v>82.639290000000003</v>
      </c>
      <c r="G5301">
        <v>0.5</v>
      </c>
      <c r="H5301">
        <v>0.5</v>
      </c>
      <c r="I5301" t="s">
        <v>52</v>
      </c>
      <c r="J5301" t="s">
        <v>41</v>
      </c>
      <c r="K5301" t="s">
        <v>42</v>
      </c>
      <c r="L5301" t="s">
        <v>28</v>
      </c>
      <c r="M5301" t="s">
        <v>28</v>
      </c>
      <c r="N5301">
        <v>0</v>
      </c>
      <c r="O5301">
        <v>0</v>
      </c>
      <c r="P5301">
        <v>0.5</v>
      </c>
      <c r="Q5301">
        <v>0</v>
      </c>
      <c r="R5301">
        <v>1</v>
      </c>
      <c r="S5301">
        <v>23</v>
      </c>
      <c r="T5301">
        <v>2</v>
      </c>
      <c r="V5301">
        <v>67</v>
      </c>
      <c r="W5301">
        <v>134</v>
      </c>
    </row>
    <row r="5302" spans="1:23" x14ac:dyDescent="0.25">
      <c r="A5302" t="s">
        <v>827</v>
      </c>
      <c r="C5302" t="s">
        <v>30</v>
      </c>
      <c r="E5302">
        <v>30</v>
      </c>
      <c r="F5302">
        <v>82.639290000000003</v>
      </c>
      <c r="G5302">
        <v>0.5</v>
      </c>
      <c r="H5302">
        <v>0</v>
      </c>
      <c r="I5302" t="s">
        <v>27</v>
      </c>
      <c r="J5302" t="s">
        <v>44</v>
      </c>
      <c r="K5302" t="s">
        <v>41</v>
      </c>
      <c r="L5302" t="s">
        <v>28</v>
      </c>
      <c r="M5302" t="s">
        <v>28</v>
      </c>
      <c r="N5302">
        <v>0</v>
      </c>
      <c r="O5302">
        <v>0.5</v>
      </c>
      <c r="P5302">
        <v>0.5</v>
      </c>
      <c r="Q5302">
        <v>0</v>
      </c>
      <c r="R5302">
        <v>0</v>
      </c>
      <c r="S5302">
        <v>23</v>
      </c>
      <c r="T5302">
        <v>1</v>
      </c>
      <c r="V5302">
        <v>66</v>
      </c>
      <c r="W5302">
        <v>134</v>
      </c>
    </row>
    <row r="5303" spans="1:23" x14ac:dyDescent="0.25">
      <c r="A5303" t="s">
        <v>827</v>
      </c>
      <c r="C5303" t="s">
        <v>30</v>
      </c>
      <c r="E5303">
        <v>25</v>
      </c>
      <c r="F5303">
        <v>82.639290000000003</v>
      </c>
      <c r="G5303">
        <v>0.5</v>
      </c>
      <c r="H5303">
        <v>0.5</v>
      </c>
      <c r="I5303" t="s">
        <v>27</v>
      </c>
      <c r="J5303" t="s">
        <v>28</v>
      </c>
      <c r="K5303" t="s">
        <v>28</v>
      </c>
      <c r="L5303" t="s">
        <v>28</v>
      </c>
      <c r="M5303" t="s">
        <v>28</v>
      </c>
      <c r="N5303">
        <v>0.5</v>
      </c>
      <c r="O5303">
        <v>0.5</v>
      </c>
      <c r="P5303">
        <v>0.5</v>
      </c>
      <c r="Q5303">
        <v>0.5</v>
      </c>
      <c r="R5303">
        <v>0</v>
      </c>
      <c r="S5303">
        <v>23</v>
      </c>
      <c r="T5303">
        <v>2.5</v>
      </c>
      <c r="V5303">
        <v>66</v>
      </c>
      <c r="W5303">
        <v>121</v>
      </c>
    </row>
    <row r="5304" spans="1:23" x14ac:dyDescent="0.25">
      <c r="A5304" t="s">
        <v>827</v>
      </c>
      <c r="C5304" t="s">
        <v>30</v>
      </c>
      <c r="E5304">
        <v>22</v>
      </c>
      <c r="F5304">
        <v>82.639290000000003</v>
      </c>
      <c r="G5304">
        <v>1</v>
      </c>
      <c r="H5304">
        <v>0.5</v>
      </c>
      <c r="I5304" t="s">
        <v>27</v>
      </c>
      <c r="J5304" t="s">
        <v>28</v>
      </c>
      <c r="K5304" t="s">
        <v>28</v>
      </c>
      <c r="L5304" t="s">
        <v>28</v>
      </c>
      <c r="M5304" t="s">
        <v>28</v>
      </c>
      <c r="N5304">
        <v>1</v>
      </c>
      <c r="O5304">
        <v>0.5</v>
      </c>
      <c r="P5304">
        <v>1</v>
      </c>
      <c r="Q5304">
        <v>1</v>
      </c>
      <c r="R5304">
        <v>1</v>
      </c>
      <c r="S5304">
        <v>23</v>
      </c>
      <c r="T5304">
        <v>5</v>
      </c>
      <c r="V5304">
        <v>66</v>
      </c>
      <c r="W5304">
        <v>139</v>
      </c>
    </row>
    <row r="5305" spans="1:23" x14ac:dyDescent="0.25">
      <c r="A5305" t="s">
        <v>1003</v>
      </c>
      <c r="C5305" t="s">
        <v>26</v>
      </c>
      <c r="E5305">
        <v>18</v>
      </c>
      <c r="F5305">
        <v>86.332650000000001</v>
      </c>
      <c r="G5305">
        <v>1</v>
      </c>
      <c r="H5305">
        <v>0.5</v>
      </c>
      <c r="I5305" t="s">
        <v>27</v>
      </c>
      <c r="J5305" t="s">
        <v>28</v>
      </c>
      <c r="K5305" t="s">
        <v>28</v>
      </c>
      <c r="L5305" t="s">
        <v>28</v>
      </c>
      <c r="M5305" t="s">
        <v>28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34</v>
      </c>
      <c r="T5305">
        <v>5.5</v>
      </c>
      <c r="V5305">
        <v>61</v>
      </c>
      <c r="W5305">
        <v>97</v>
      </c>
    </row>
    <row r="5306" spans="1:23" x14ac:dyDescent="0.25">
      <c r="A5306" t="s">
        <v>1003</v>
      </c>
      <c r="C5306" t="s">
        <v>26</v>
      </c>
      <c r="E5306">
        <v>0</v>
      </c>
      <c r="F5306">
        <v>86.332650000000001</v>
      </c>
      <c r="G5306">
        <v>3</v>
      </c>
      <c r="H5306">
        <v>3</v>
      </c>
      <c r="I5306" t="s">
        <v>27</v>
      </c>
      <c r="J5306" t="s">
        <v>28</v>
      </c>
      <c r="K5306" t="s">
        <v>28</v>
      </c>
      <c r="L5306" t="s">
        <v>28</v>
      </c>
      <c r="M5306" t="s">
        <v>28</v>
      </c>
      <c r="N5306">
        <v>3</v>
      </c>
      <c r="O5306">
        <v>3</v>
      </c>
      <c r="P5306">
        <v>3</v>
      </c>
      <c r="Q5306">
        <v>3</v>
      </c>
      <c r="R5306">
        <v>3</v>
      </c>
      <c r="S5306">
        <v>34</v>
      </c>
      <c r="T5306">
        <v>18</v>
      </c>
    </row>
    <row r="5307" spans="1:23" x14ac:dyDescent="0.25">
      <c r="A5307" t="s">
        <v>1082</v>
      </c>
      <c r="C5307" t="s">
        <v>30</v>
      </c>
      <c r="E5307">
        <v>30</v>
      </c>
      <c r="F5307">
        <v>58.590007999999997</v>
      </c>
      <c r="G5307">
        <v>0</v>
      </c>
      <c r="H5307">
        <v>0</v>
      </c>
      <c r="I5307" t="s">
        <v>34</v>
      </c>
      <c r="J5307" t="s">
        <v>28</v>
      </c>
      <c r="K5307" t="s">
        <v>28</v>
      </c>
      <c r="L5307" t="s">
        <v>28</v>
      </c>
      <c r="M5307" t="s">
        <v>28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33</v>
      </c>
      <c r="T5307">
        <v>0</v>
      </c>
      <c r="V5307">
        <v>66</v>
      </c>
      <c r="W5307">
        <v>167</v>
      </c>
    </row>
    <row r="5308" spans="1:23" x14ac:dyDescent="0.25">
      <c r="A5308" t="s">
        <v>1082</v>
      </c>
      <c r="C5308" t="s">
        <v>30</v>
      </c>
      <c r="E5308">
        <v>30</v>
      </c>
      <c r="F5308">
        <v>58.590007999999997</v>
      </c>
      <c r="G5308">
        <v>0</v>
      </c>
      <c r="H5308">
        <v>0</v>
      </c>
      <c r="I5308" t="s">
        <v>34</v>
      </c>
      <c r="J5308" t="s">
        <v>28</v>
      </c>
      <c r="K5308" t="s">
        <v>28</v>
      </c>
      <c r="L5308" t="s">
        <v>28</v>
      </c>
      <c r="M5308" t="s">
        <v>28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33</v>
      </c>
      <c r="T5308">
        <v>0</v>
      </c>
      <c r="V5308">
        <v>66</v>
      </c>
      <c r="W5308">
        <v>169</v>
      </c>
    </row>
    <row r="5309" spans="1:23" x14ac:dyDescent="0.25">
      <c r="A5309" t="s">
        <v>1082</v>
      </c>
      <c r="C5309" t="s">
        <v>30</v>
      </c>
      <c r="E5309">
        <v>29</v>
      </c>
      <c r="F5309">
        <v>58.590007999999997</v>
      </c>
      <c r="G5309">
        <v>0</v>
      </c>
      <c r="H5309">
        <v>0</v>
      </c>
      <c r="I5309" t="s">
        <v>34</v>
      </c>
      <c r="J5309" t="s">
        <v>28</v>
      </c>
      <c r="K5309" t="s">
        <v>28</v>
      </c>
      <c r="L5309" t="s">
        <v>28</v>
      </c>
      <c r="M5309" t="s">
        <v>28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33</v>
      </c>
      <c r="T5309">
        <v>0</v>
      </c>
      <c r="V5309">
        <v>66</v>
      </c>
      <c r="W5309">
        <v>176</v>
      </c>
    </row>
    <row r="5310" spans="1:23" x14ac:dyDescent="0.25">
      <c r="A5310" t="s">
        <v>1082</v>
      </c>
      <c r="C5310" t="s">
        <v>30</v>
      </c>
      <c r="E5310">
        <v>30</v>
      </c>
      <c r="F5310">
        <v>58.590007999999997</v>
      </c>
      <c r="G5310">
        <v>0</v>
      </c>
      <c r="H5310">
        <v>0</v>
      </c>
      <c r="I5310" t="s">
        <v>34</v>
      </c>
      <c r="J5310" t="s">
        <v>28</v>
      </c>
      <c r="K5310" t="s">
        <v>28</v>
      </c>
      <c r="L5310" t="s">
        <v>28</v>
      </c>
      <c r="M5310" t="s">
        <v>28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33</v>
      </c>
      <c r="T5310">
        <v>0</v>
      </c>
      <c r="V5310">
        <v>66</v>
      </c>
      <c r="W5310">
        <v>166</v>
      </c>
    </row>
    <row r="5311" spans="1:23" x14ac:dyDescent="0.25">
      <c r="A5311" t="s">
        <v>1082</v>
      </c>
      <c r="C5311" t="s">
        <v>30</v>
      </c>
      <c r="E5311">
        <v>29</v>
      </c>
      <c r="F5311">
        <v>58.590007999999997</v>
      </c>
      <c r="G5311">
        <v>0</v>
      </c>
      <c r="H5311">
        <v>0</v>
      </c>
      <c r="I5311" t="s">
        <v>34</v>
      </c>
      <c r="J5311" t="s">
        <v>28</v>
      </c>
      <c r="K5311" t="s">
        <v>28</v>
      </c>
      <c r="L5311" t="s">
        <v>28</v>
      </c>
      <c r="M5311" t="s">
        <v>28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33</v>
      </c>
      <c r="T5311">
        <v>0</v>
      </c>
      <c r="V5311">
        <v>66</v>
      </c>
      <c r="W5311">
        <v>172</v>
      </c>
    </row>
    <row r="5312" spans="1:23" x14ac:dyDescent="0.25">
      <c r="A5312" t="s">
        <v>1082</v>
      </c>
      <c r="C5312" t="s">
        <v>30</v>
      </c>
      <c r="E5312">
        <v>30</v>
      </c>
      <c r="F5312">
        <v>58.590007999999997</v>
      </c>
      <c r="G5312">
        <v>0</v>
      </c>
      <c r="H5312">
        <v>0</v>
      </c>
      <c r="I5312" t="s">
        <v>34</v>
      </c>
      <c r="J5312" t="s">
        <v>28</v>
      </c>
      <c r="K5312" t="s">
        <v>28</v>
      </c>
      <c r="L5312" t="s">
        <v>28</v>
      </c>
      <c r="M5312" t="s">
        <v>28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33</v>
      </c>
      <c r="T5312">
        <v>0</v>
      </c>
      <c r="V5312">
        <v>66</v>
      </c>
      <c r="W5312">
        <v>168</v>
      </c>
    </row>
    <row r="5313" spans="1:23" x14ac:dyDescent="0.25">
      <c r="A5313" t="s">
        <v>1082</v>
      </c>
      <c r="C5313" t="s">
        <v>30</v>
      </c>
      <c r="E5313">
        <v>30</v>
      </c>
      <c r="F5313">
        <v>58.590007999999997</v>
      </c>
      <c r="G5313">
        <v>0</v>
      </c>
      <c r="H5313">
        <v>0</v>
      </c>
      <c r="I5313" t="s">
        <v>34</v>
      </c>
      <c r="J5313" t="s">
        <v>28</v>
      </c>
      <c r="K5313" t="s">
        <v>28</v>
      </c>
      <c r="L5313" t="s">
        <v>28</v>
      </c>
      <c r="M5313" t="s">
        <v>28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33</v>
      </c>
      <c r="T5313">
        <v>0</v>
      </c>
    </row>
    <row r="5314" spans="1:23" x14ac:dyDescent="0.25">
      <c r="A5314" t="s">
        <v>902</v>
      </c>
      <c r="C5314" t="s">
        <v>30</v>
      </c>
      <c r="E5314">
        <v>29</v>
      </c>
      <c r="F5314">
        <v>72.120469999999997</v>
      </c>
      <c r="G5314">
        <v>0</v>
      </c>
      <c r="H5314">
        <v>0.5</v>
      </c>
      <c r="I5314" t="s">
        <v>34</v>
      </c>
      <c r="J5314" t="s">
        <v>41</v>
      </c>
      <c r="K5314" t="s">
        <v>28</v>
      </c>
      <c r="L5314" t="s">
        <v>28</v>
      </c>
      <c r="M5314" t="s">
        <v>28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33</v>
      </c>
      <c r="T5314">
        <v>0.5</v>
      </c>
      <c r="V5314">
        <v>70</v>
      </c>
      <c r="W5314">
        <v>190</v>
      </c>
    </row>
    <row r="5315" spans="1:23" x14ac:dyDescent="0.25">
      <c r="A5315" t="s">
        <v>902</v>
      </c>
      <c r="C5315" t="s">
        <v>30</v>
      </c>
      <c r="E5315">
        <v>30</v>
      </c>
      <c r="F5315">
        <v>72.120469999999997</v>
      </c>
      <c r="G5315">
        <v>0</v>
      </c>
      <c r="H5315">
        <v>0</v>
      </c>
      <c r="I5315" t="s">
        <v>34</v>
      </c>
      <c r="J5315" t="s">
        <v>28</v>
      </c>
      <c r="K5315" t="s">
        <v>28</v>
      </c>
      <c r="L5315" t="s">
        <v>28</v>
      </c>
      <c r="M5315" t="s">
        <v>28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33</v>
      </c>
      <c r="T5315">
        <v>0</v>
      </c>
      <c r="V5315">
        <v>69</v>
      </c>
      <c r="W5315">
        <v>193</v>
      </c>
    </row>
    <row r="5316" spans="1:23" x14ac:dyDescent="0.25">
      <c r="A5316" t="s">
        <v>585</v>
      </c>
      <c r="C5316" t="s">
        <v>26</v>
      </c>
      <c r="E5316">
        <v>30</v>
      </c>
      <c r="F5316">
        <v>68.161529999999999</v>
      </c>
      <c r="G5316">
        <v>0</v>
      </c>
      <c r="H5316">
        <v>0</v>
      </c>
      <c r="I5316" t="s">
        <v>34</v>
      </c>
      <c r="J5316" t="s">
        <v>28</v>
      </c>
      <c r="K5316" t="s">
        <v>28</v>
      </c>
      <c r="L5316" t="s">
        <v>28</v>
      </c>
      <c r="M5316" t="s">
        <v>28</v>
      </c>
      <c r="N5316">
        <v>0</v>
      </c>
      <c r="O5316">
        <v>0.5</v>
      </c>
      <c r="P5316">
        <v>0</v>
      </c>
      <c r="Q5316">
        <v>0</v>
      </c>
      <c r="R5316">
        <v>0</v>
      </c>
      <c r="S5316">
        <v>33</v>
      </c>
      <c r="T5316">
        <v>0.5</v>
      </c>
      <c r="W5316">
        <v>181</v>
      </c>
    </row>
    <row r="5317" spans="1:23" x14ac:dyDescent="0.25">
      <c r="A5317" t="s">
        <v>585</v>
      </c>
      <c r="C5317" t="s">
        <v>26</v>
      </c>
      <c r="E5317">
        <v>28</v>
      </c>
      <c r="F5317">
        <v>68.161529999999999</v>
      </c>
      <c r="G5317">
        <v>0</v>
      </c>
      <c r="H5317">
        <v>0</v>
      </c>
      <c r="I5317" t="s">
        <v>34</v>
      </c>
      <c r="J5317" t="s">
        <v>28</v>
      </c>
      <c r="K5317" t="s">
        <v>28</v>
      </c>
      <c r="L5317" t="s">
        <v>28</v>
      </c>
      <c r="M5317" t="s">
        <v>28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33</v>
      </c>
      <c r="T5317">
        <v>0</v>
      </c>
      <c r="V5317">
        <v>65</v>
      </c>
      <c r="W5317">
        <v>194</v>
      </c>
    </row>
    <row r="5318" spans="1:23" x14ac:dyDescent="0.25">
      <c r="A5318" t="s">
        <v>585</v>
      </c>
      <c r="C5318" t="s">
        <v>26</v>
      </c>
      <c r="E5318">
        <v>27</v>
      </c>
      <c r="F5318">
        <v>68.161529999999999</v>
      </c>
      <c r="G5318">
        <v>0</v>
      </c>
      <c r="H5318">
        <v>0</v>
      </c>
      <c r="I5318" t="s">
        <v>34</v>
      </c>
      <c r="J5318" t="s">
        <v>28</v>
      </c>
      <c r="K5318" t="s">
        <v>28</v>
      </c>
      <c r="L5318" t="s">
        <v>28</v>
      </c>
      <c r="M5318" t="s">
        <v>28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33</v>
      </c>
      <c r="T5318">
        <v>0</v>
      </c>
      <c r="V5318">
        <v>65</v>
      </c>
      <c r="W5318">
        <v>191</v>
      </c>
    </row>
    <row r="5319" spans="1:23" x14ac:dyDescent="0.25">
      <c r="A5319" t="s">
        <v>585</v>
      </c>
      <c r="C5319" t="s">
        <v>26</v>
      </c>
      <c r="E5319">
        <v>30</v>
      </c>
      <c r="F5319">
        <v>68.161529999999999</v>
      </c>
      <c r="G5319">
        <v>0</v>
      </c>
      <c r="H5319">
        <v>0</v>
      </c>
      <c r="I5319" t="s">
        <v>34</v>
      </c>
      <c r="J5319" t="s">
        <v>28</v>
      </c>
      <c r="K5319" t="s">
        <v>28</v>
      </c>
      <c r="L5319" t="s">
        <v>28</v>
      </c>
      <c r="M5319" t="s">
        <v>28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33</v>
      </c>
      <c r="T5319">
        <v>0</v>
      </c>
      <c r="V5319">
        <v>64</v>
      </c>
      <c r="W5319">
        <v>164</v>
      </c>
    </row>
    <row r="5320" spans="1:23" x14ac:dyDescent="0.25">
      <c r="A5320" t="s">
        <v>585</v>
      </c>
      <c r="C5320" t="s">
        <v>26</v>
      </c>
      <c r="E5320">
        <v>30</v>
      </c>
      <c r="F5320">
        <v>68.161529999999999</v>
      </c>
      <c r="G5320">
        <v>0</v>
      </c>
      <c r="H5320">
        <v>0</v>
      </c>
      <c r="I5320" t="s">
        <v>34</v>
      </c>
      <c r="J5320" t="s">
        <v>28</v>
      </c>
      <c r="K5320" t="s">
        <v>28</v>
      </c>
      <c r="L5320" t="s">
        <v>28</v>
      </c>
      <c r="M5320" t="s">
        <v>28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33</v>
      </c>
      <c r="T5320">
        <v>0</v>
      </c>
      <c r="V5320">
        <v>64</v>
      </c>
      <c r="W5320">
        <v>172</v>
      </c>
    </row>
    <row r="5321" spans="1:23" x14ac:dyDescent="0.25">
      <c r="A5321" t="s">
        <v>585</v>
      </c>
      <c r="C5321" t="s">
        <v>26</v>
      </c>
      <c r="E5321">
        <v>29</v>
      </c>
      <c r="F5321">
        <v>68.161529999999999</v>
      </c>
      <c r="G5321">
        <v>0</v>
      </c>
      <c r="H5321">
        <v>0</v>
      </c>
      <c r="I5321" t="s">
        <v>34</v>
      </c>
      <c r="J5321" t="s">
        <v>28</v>
      </c>
      <c r="K5321" t="s">
        <v>28</v>
      </c>
      <c r="L5321" t="s">
        <v>28</v>
      </c>
      <c r="M5321" t="s">
        <v>28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33</v>
      </c>
      <c r="T5321">
        <v>0</v>
      </c>
      <c r="V5321">
        <v>64</v>
      </c>
      <c r="W5321">
        <v>180</v>
      </c>
    </row>
    <row r="5322" spans="1:23" x14ac:dyDescent="0.25">
      <c r="A5322" t="s">
        <v>585</v>
      </c>
      <c r="C5322" t="s">
        <v>26</v>
      </c>
      <c r="E5322">
        <v>27</v>
      </c>
      <c r="F5322">
        <v>68.161529999999999</v>
      </c>
      <c r="G5322">
        <v>0</v>
      </c>
      <c r="H5322">
        <v>0</v>
      </c>
      <c r="I5322" t="s">
        <v>34</v>
      </c>
      <c r="J5322" t="s">
        <v>28</v>
      </c>
      <c r="K5322" t="s">
        <v>28</v>
      </c>
      <c r="L5322" t="s">
        <v>28</v>
      </c>
      <c r="M5322" t="s">
        <v>28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33</v>
      </c>
      <c r="T5322">
        <v>0</v>
      </c>
      <c r="V5322">
        <v>64</v>
      </c>
      <c r="W5322">
        <v>189</v>
      </c>
    </row>
    <row r="5323" spans="1:23" x14ac:dyDescent="0.25">
      <c r="A5323" t="s">
        <v>585</v>
      </c>
      <c r="C5323" t="s">
        <v>26</v>
      </c>
      <c r="E5323">
        <v>30</v>
      </c>
      <c r="F5323">
        <v>68.161529999999999</v>
      </c>
      <c r="G5323">
        <v>0</v>
      </c>
      <c r="H5323">
        <v>0</v>
      </c>
      <c r="I5323" t="s">
        <v>34</v>
      </c>
      <c r="J5323" t="s">
        <v>28</v>
      </c>
      <c r="K5323" t="s">
        <v>28</v>
      </c>
      <c r="L5323" t="s">
        <v>28</v>
      </c>
      <c r="M5323" t="s">
        <v>28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33</v>
      </c>
      <c r="T5323">
        <v>0</v>
      </c>
      <c r="V5323">
        <v>65</v>
      </c>
      <c r="W5323">
        <v>193</v>
      </c>
    </row>
    <row r="5324" spans="1:23" x14ac:dyDescent="0.25">
      <c r="A5324" t="s">
        <v>741</v>
      </c>
      <c r="C5324" t="s">
        <v>26</v>
      </c>
      <c r="E5324">
        <v>29</v>
      </c>
      <c r="F5324">
        <v>79.397675000000007</v>
      </c>
      <c r="G5324">
        <v>0</v>
      </c>
      <c r="H5324">
        <v>0</v>
      </c>
      <c r="I5324" t="s">
        <v>34</v>
      </c>
      <c r="J5324" t="s">
        <v>28</v>
      </c>
      <c r="K5324" t="s">
        <v>28</v>
      </c>
      <c r="L5324" t="s">
        <v>28</v>
      </c>
      <c r="M5324" t="s">
        <v>28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44</v>
      </c>
      <c r="T5324">
        <v>0</v>
      </c>
      <c r="V5324">
        <v>65</v>
      </c>
      <c r="W5324">
        <v>147</v>
      </c>
    </row>
    <row r="5325" spans="1:23" x14ac:dyDescent="0.25">
      <c r="A5325" t="s">
        <v>741</v>
      </c>
      <c r="C5325" t="s">
        <v>26</v>
      </c>
      <c r="E5325">
        <v>30</v>
      </c>
      <c r="F5325">
        <v>79.397675000000007</v>
      </c>
      <c r="G5325">
        <v>0</v>
      </c>
      <c r="H5325">
        <v>0</v>
      </c>
      <c r="I5325" t="s">
        <v>34</v>
      </c>
      <c r="J5325" t="s">
        <v>35</v>
      </c>
      <c r="K5325" t="s">
        <v>28</v>
      </c>
      <c r="L5325" t="s">
        <v>28</v>
      </c>
      <c r="M5325" t="s">
        <v>28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44</v>
      </c>
      <c r="T5325">
        <v>0</v>
      </c>
      <c r="V5325">
        <v>66</v>
      </c>
      <c r="W5325">
        <v>153</v>
      </c>
    </row>
    <row r="5326" spans="1:23" x14ac:dyDescent="0.25">
      <c r="A5326" t="s">
        <v>741</v>
      </c>
      <c r="C5326" t="s">
        <v>26</v>
      </c>
      <c r="E5326">
        <v>30</v>
      </c>
      <c r="F5326">
        <v>79.397675000000007</v>
      </c>
      <c r="G5326">
        <v>0</v>
      </c>
      <c r="H5326">
        <v>0</v>
      </c>
      <c r="I5326" t="s">
        <v>34</v>
      </c>
      <c r="J5326" t="s">
        <v>28</v>
      </c>
      <c r="K5326" t="s">
        <v>28</v>
      </c>
      <c r="L5326" t="s">
        <v>28</v>
      </c>
      <c r="M5326" t="s">
        <v>28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44</v>
      </c>
      <c r="T5326">
        <v>0</v>
      </c>
      <c r="V5326">
        <v>66</v>
      </c>
      <c r="W5326">
        <v>144</v>
      </c>
    </row>
    <row r="5327" spans="1:23" x14ac:dyDescent="0.25">
      <c r="A5327" t="s">
        <v>741</v>
      </c>
      <c r="C5327" t="s">
        <v>26</v>
      </c>
      <c r="E5327">
        <v>27</v>
      </c>
      <c r="F5327">
        <v>79.397675000000007</v>
      </c>
      <c r="G5327">
        <v>0</v>
      </c>
      <c r="H5327">
        <v>0</v>
      </c>
      <c r="I5327" t="s">
        <v>34</v>
      </c>
      <c r="J5327" t="s">
        <v>28</v>
      </c>
      <c r="K5327" t="s">
        <v>28</v>
      </c>
      <c r="L5327" t="s">
        <v>28</v>
      </c>
      <c r="M5327" t="s">
        <v>28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44</v>
      </c>
      <c r="T5327">
        <v>0</v>
      </c>
      <c r="V5327">
        <v>65</v>
      </c>
      <c r="W5327">
        <v>144</v>
      </c>
    </row>
    <row r="5328" spans="1:23" x14ac:dyDescent="0.25">
      <c r="A5328" t="s">
        <v>741</v>
      </c>
      <c r="C5328" t="s">
        <v>26</v>
      </c>
      <c r="E5328">
        <v>27</v>
      </c>
      <c r="F5328">
        <v>79.397675000000007</v>
      </c>
      <c r="G5328">
        <v>0</v>
      </c>
      <c r="H5328">
        <v>0</v>
      </c>
      <c r="I5328" t="s">
        <v>34</v>
      </c>
      <c r="J5328" t="s">
        <v>28</v>
      </c>
      <c r="K5328" t="s">
        <v>28</v>
      </c>
      <c r="L5328" t="s">
        <v>28</v>
      </c>
      <c r="M5328" t="s">
        <v>28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44</v>
      </c>
      <c r="T5328">
        <v>0</v>
      </c>
      <c r="V5328">
        <v>66</v>
      </c>
      <c r="W5328">
        <v>144</v>
      </c>
    </row>
    <row r="5329" spans="1:23" x14ac:dyDescent="0.25">
      <c r="A5329" t="s">
        <v>131</v>
      </c>
      <c r="C5329" t="s">
        <v>26</v>
      </c>
      <c r="E5329">
        <v>30</v>
      </c>
      <c r="F5329">
        <v>65.420944000000006</v>
      </c>
      <c r="G5329">
        <v>0</v>
      </c>
      <c r="H5329">
        <v>0</v>
      </c>
      <c r="I5329" t="s">
        <v>34</v>
      </c>
      <c r="J5329" t="s">
        <v>28</v>
      </c>
      <c r="K5329" t="s">
        <v>28</v>
      </c>
      <c r="L5329" t="s">
        <v>28</v>
      </c>
      <c r="M5329" t="s">
        <v>28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33</v>
      </c>
      <c r="T5329">
        <v>0</v>
      </c>
      <c r="W5329">
        <v>158</v>
      </c>
    </row>
    <row r="5330" spans="1:23" x14ac:dyDescent="0.25">
      <c r="A5330" t="s">
        <v>131</v>
      </c>
      <c r="C5330" t="s">
        <v>26</v>
      </c>
      <c r="E5330">
        <v>30</v>
      </c>
      <c r="F5330">
        <v>65.420944000000006</v>
      </c>
      <c r="G5330">
        <v>0</v>
      </c>
      <c r="H5330">
        <v>0</v>
      </c>
      <c r="I5330" t="s">
        <v>34</v>
      </c>
      <c r="J5330" t="s">
        <v>28</v>
      </c>
      <c r="K5330" t="s">
        <v>28</v>
      </c>
      <c r="L5330" t="s">
        <v>28</v>
      </c>
      <c r="M5330" t="s">
        <v>28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33</v>
      </c>
      <c r="T5330">
        <v>0</v>
      </c>
      <c r="V5330">
        <v>63</v>
      </c>
      <c r="W5330">
        <v>157</v>
      </c>
    </row>
    <row r="5331" spans="1:23" x14ac:dyDescent="0.25">
      <c r="A5331" t="s">
        <v>131</v>
      </c>
      <c r="C5331" t="s">
        <v>26</v>
      </c>
      <c r="E5331">
        <v>30</v>
      </c>
      <c r="F5331">
        <v>65.420944000000006</v>
      </c>
      <c r="G5331">
        <v>0</v>
      </c>
      <c r="H5331">
        <v>0</v>
      </c>
      <c r="I5331" t="s">
        <v>34</v>
      </c>
      <c r="J5331" t="s">
        <v>38</v>
      </c>
      <c r="K5331" t="s">
        <v>28</v>
      </c>
      <c r="L5331" t="s">
        <v>28</v>
      </c>
      <c r="M5331" t="s">
        <v>28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33</v>
      </c>
      <c r="T5331">
        <v>0</v>
      </c>
      <c r="V5331">
        <v>62</v>
      </c>
      <c r="W5331">
        <v>146</v>
      </c>
    </row>
    <row r="5332" spans="1:23" x14ac:dyDescent="0.25">
      <c r="A5332" t="s">
        <v>131</v>
      </c>
      <c r="C5332" t="s">
        <v>26</v>
      </c>
      <c r="E5332">
        <v>29</v>
      </c>
      <c r="F5332">
        <v>65.420944000000006</v>
      </c>
      <c r="G5332">
        <v>0</v>
      </c>
      <c r="H5332">
        <v>0</v>
      </c>
      <c r="I5332" t="s">
        <v>34</v>
      </c>
      <c r="J5332" t="s">
        <v>28</v>
      </c>
      <c r="K5332" t="s">
        <v>28</v>
      </c>
      <c r="L5332" t="s">
        <v>28</v>
      </c>
      <c r="M5332" t="s">
        <v>28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33</v>
      </c>
      <c r="T5332">
        <v>0</v>
      </c>
      <c r="V5332">
        <v>63</v>
      </c>
      <c r="W5332">
        <v>125</v>
      </c>
    </row>
    <row r="5333" spans="1:23" x14ac:dyDescent="0.25">
      <c r="A5333" t="s">
        <v>131</v>
      </c>
      <c r="C5333" t="s">
        <v>26</v>
      </c>
      <c r="E5333">
        <v>30</v>
      </c>
      <c r="F5333">
        <v>65.420944000000006</v>
      </c>
      <c r="G5333">
        <v>0</v>
      </c>
      <c r="H5333">
        <v>0</v>
      </c>
      <c r="I5333" t="s">
        <v>34</v>
      </c>
      <c r="J5333" t="s">
        <v>28</v>
      </c>
      <c r="K5333" t="s">
        <v>28</v>
      </c>
      <c r="L5333" t="s">
        <v>28</v>
      </c>
      <c r="M5333" t="s">
        <v>28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33</v>
      </c>
      <c r="T5333">
        <v>0</v>
      </c>
      <c r="V5333">
        <v>62</v>
      </c>
      <c r="W5333">
        <v>129</v>
      </c>
    </row>
    <row r="5334" spans="1:23" x14ac:dyDescent="0.25">
      <c r="A5334" t="s">
        <v>131</v>
      </c>
      <c r="C5334" t="s">
        <v>26</v>
      </c>
      <c r="E5334">
        <v>30</v>
      </c>
      <c r="F5334">
        <v>65.420944000000006</v>
      </c>
      <c r="G5334">
        <v>0</v>
      </c>
      <c r="H5334">
        <v>0</v>
      </c>
      <c r="I5334" t="s">
        <v>34</v>
      </c>
      <c r="J5334" t="s">
        <v>28</v>
      </c>
      <c r="K5334" t="s">
        <v>28</v>
      </c>
      <c r="L5334" t="s">
        <v>28</v>
      </c>
      <c r="M5334" t="s">
        <v>28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33</v>
      </c>
      <c r="T5334">
        <v>0</v>
      </c>
      <c r="V5334">
        <v>62</v>
      </c>
      <c r="W5334">
        <v>132</v>
      </c>
    </row>
    <row r="5335" spans="1:23" x14ac:dyDescent="0.25">
      <c r="A5335" t="s">
        <v>131</v>
      </c>
      <c r="C5335" t="s">
        <v>26</v>
      </c>
      <c r="E5335">
        <v>30</v>
      </c>
      <c r="F5335">
        <v>65.420944000000006</v>
      </c>
      <c r="G5335">
        <v>0</v>
      </c>
      <c r="H5335">
        <v>0</v>
      </c>
      <c r="I5335" t="s">
        <v>34</v>
      </c>
      <c r="J5335" t="s">
        <v>28</v>
      </c>
      <c r="K5335" t="s">
        <v>28</v>
      </c>
      <c r="L5335" t="s">
        <v>28</v>
      </c>
      <c r="M5335" t="s">
        <v>28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33</v>
      </c>
      <c r="T5335">
        <v>0</v>
      </c>
      <c r="V5335">
        <v>64</v>
      </c>
      <c r="W5335">
        <v>133</v>
      </c>
    </row>
    <row r="5336" spans="1:23" x14ac:dyDescent="0.25">
      <c r="A5336" t="s">
        <v>131</v>
      </c>
      <c r="C5336" t="s">
        <v>26</v>
      </c>
      <c r="E5336">
        <v>30</v>
      </c>
      <c r="F5336">
        <v>65.420944000000006</v>
      </c>
      <c r="G5336">
        <v>0</v>
      </c>
      <c r="H5336">
        <v>0</v>
      </c>
      <c r="I5336" t="s">
        <v>34</v>
      </c>
      <c r="J5336" t="s">
        <v>28</v>
      </c>
      <c r="K5336" t="s">
        <v>28</v>
      </c>
      <c r="L5336" t="s">
        <v>28</v>
      </c>
      <c r="M5336" t="s">
        <v>28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33</v>
      </c>
      <c r="T5336">
        <v>0</v>
      </c>
      <c r="V5336">
        <v>62</v>
      </c>
      <c r="W5336">
        <v>142</v>
      </c>
    </row>
    <row r="5337" spans="1:23" x14ac:dyDescent="0.25">
      <c r="A5337" t="s">
        <v>131</v>
      </c>
      <c r="C5337" t="s">
        <v>26</v>
      </c>
      <c r="E5337">
        <v>30</v>
      </c>
      <c r="F5337">
        <v>65.420944000000006</v>
      </c>
      <c r="G5337">
        <v>0</v>
      </c>
      <c r="H5337">
        <v>0</v>
      </c>
      <c r="I5337" t="s">
        <v>34</v>
      </c>
      <c r="J5337" t="s">
        <v>38</v>
      </c>
      <c r="K5337" t="s">
        <v>132</v>
      </c>
      <c r="L5337" t="s">
        <v>28</v>
      </c>
      <c r="M5337" t="s">
        <v>28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33</v>
      </c>
      <c r="T5337">
        <v>0</v>
      </c>
      <c r="V5337">
        <v>62</v>
      </c>
      <c r="W5337">
        <v>141</v>
      </c>
    </row>
    <row r="5338" spans="1:23" x14ac:dyDescent="0.25">
      <c r="A5338" t="s">
        <v>941</v>
      </c>
      <c r="C5338" t="s">
        <v>30</v>
      </c>
      <c r="E5338">
        <v>27</v>
      </c>
      <c r="F5338">
        <v>85.74127</v>
      </c>
      <c r="G5338">
        <v>0</v>
      </c>
      <c r="H5338">
        <v>0</v>
      </c>
      <c r="I5338" t="s">
        <v>34</v>
      </c>
      <c r="J5338" t="s">
        <v>42</v>
      </c>
      <c r="K5338" t="s">
        <v>28</v>
      </c>
      <c r="L5338" t="s">
        <v>28</v>
      </c>
      <c r="M5338" t="s">
        <v>28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23</v>
      </c>
      <c r="T5338">
        <v>0</v>
      </c>
      <c r="V5338">
        <v>69</v>
      </c>
      <c r="W5338">
        <v>187</v>
      </c>
    </row>
    <row r="5339" spans="1:23" x14ac:dyDescent="0.25">
      <c r="A5339" t="s">
        <v>941</v>
      </c>
      <c r="C5339" t="s">
        <v>30</v>
      </c>
      <c r="E5339">
        <v>24</v>
      </c>
      <c r="F5339">
        <v>85.74127</v>
      </c>
      <c r="G5339">
        <v>0</v>
      </c>
      <c r="H5339">
        <v>0</v>
      </c>
      <c r="I5339" t="s">
        <v>34</v>
      </c>
      <c r="J5339" t="s">
        <v>28</v>
      </c>
      <c r="K5339" t="s">
        <v>28</v>
      </c>
      <c r="L5339" t="s">
        <v>28</v>
      </c>
      <c r="M5339" t="s">
        <v>28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23</v>
      </c>
      <c r="T5339">
        <v>0</v>
      </c>
      <c r="V5339">
        <v>70</v>
      </c>
      <c r="W5339">
        <v>193</v>
      </c>
    </row>
    <row r="5340" spans="1:23" x14ac:dyDescent="0.25">
      <c r="A5340" t="s">
        <v>941</v>
      </c>
      <c r="C5340" t="s">
        <v>30</v>
      </c>
      <c r="E5340">
        <v>26</v>
      </c>
      <c r="F5340">
        <v>85.74127</v>
      </c>
      <c r="G5340">
        <v>0</v>
      </c>
      <c r="H5340">
        <v>0</v>
      </c>
      <c r="I5340" t="s">
        <v>34</v>
      </c>
      <c r="J5340" t="s">
        <v>28</v>
      </c>
      <c r="K5340" t="s">
        <v>28</v>
      </c>
      <c r="L5340" t="s">
        <v>28</v>
      </c>
      <c r="M5340" t="s">
        <v>28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23</v>
      </c>
      <c r="T5340">
        <v>0</v>
      </c>
    </row>
    <row r="5341" spans="1:23" x14ac:dyDescent="0.25">
      <c r="A5341" t="s">
        <v>784</v>
      </c>
      <c r="C5341" t="s">
        <v>26</v>
      </c>
      <c r="E5341">
        <v>29</v>
      </c>
      <c r="F5341">
        <v>66.157425000000003</v>
      </c>
      <c r="G5341">
        <v>0.5</v>
      </c>
      <c r="H5341">
        <v>0</v>
      </c>
      <c r="I5341" t="s">
        <v>27</v>
      </c>
      <c r="J5341" t="s">
        <v>41</v>
      </c>
      <c r="K5341" t="s">
        <v>28</v>
      </c>
      <c r="L5341" t="s">
        <v>28</v>
      </c>
      <c r="M5341" t="s">
        <v>28</v>
      </c>
      <c r="N5341">
        <v>0.5</v>
      </c>
      <c r="O5341">
        <v>0.5</v>
      </c>
      <c r="P5341">
        <v>0.5</v>
      </c>
      <c r="Q5341">
        <v>1</v>
      </c>
      <c r="R5341">
        <v>0</v>
      </c>
      <c r="S5341">
        <v>44</v>
      </c>
      <c r="T5341">
        <v>2.5</v>
      </c>
      <c r="V5341">
        <v>60</v>
      </c>
      <c r="W5341">
        <v>125</v>
      </c>
    </row>
    <row r="5342" spans="1:23" x14ac:dyDescent="0.25">
      <c r="A5342" t="s">
        <v>784</v>
      </c>
      <c r="C5342" t="s">
        <v>26</v>
      </c>
      <c r="E5342">
        <v>24</v>
      </c>
      <c r="F5342">
        <v>66.157425000000003</v>
      </c>
      <c r="G5342">
        <v>0.5</v>
      </c>
      <c r="H5342">
        <v>0.5</v>
      </c>
      <c r="I5342" t="s">
        <v>27</v>
      </c>
      <c r="J5342" t="s">
        <v>28</v>
      </c>
      <c r="K5342" t="s">
        <v>28</v>
      </c>
      <c r="L5342" t="s">
        <v>28</v>
      </c>
      <c r="M5342" t="s">
        <v>28</v>
      </c>
      <c r="N5342">
        <v>0</v>
      </c>
      <c r="O5342">
        <v>1</v>
      </c>
      <c r="P5342">
        <v>1</v>
      </c>
      <c r="Q5342">
        <v>1</v>
      </c>
      <c r="R5342">
        <v>0</v>
      </c>
      <c r="S5342">
        <v>44</v>
      </c>
      <c r="T5342">
        <v>3.5</v>
      </c>
      <c r="V5342">
        <v>59</v>
      </c>
      <c r="W5342">
        <v>120</v>
      </c>
    </row>
    <row r="5343" spans="1:23" x14ac:dyDescent="0.25">
      <c r="A5343" t="s">
        <v>1204</v>
      </c>
      <c r="C5343" t="s">
        <v>26</v>
      </c>
      <c r="E5343">
        <v>28</v>
      </c>
      <c r="F5343">
        <v>64.747439999999997</v>
      </c>
      <c r="G5343">
        <v>0</v>
      </c>
      <c r="H5343">
        <v>0</v>
      </c>
      <c r="I5343" t="s">
        <v>34</v>
      </c>
      <c r="J5343" t="s">
        <v>41</v>
      </c>
      <c r="K5343" t="s">
        <v>42</v>
      </c>
      <c r="L5343" t="s">
        <v>28</v>
      </c>
      <c r="M5343" t="s">
        <v>28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34</v>
      </c>
      <c r="T5343">
        <v>0</v>
      </c>
      <c r="V5343">
        <v>67</v>
      </c>
      <c r="W5343">
        <v>204</v>
      </c>
    </row>
    <row r="5344" spans="1:23" x14ac:dyDescent="0.25">
      <c r="A5344" t="s">
        <v>696</v>
      </c>
      <c r="C5344" t="s">
        <v>30</v>
      </c>
      <c r="E5344">
        <v>28</v>
      </c>
      <c r="F5344">
        <v>61.516770000000001</v>
      </c>
      <c r="G5344">
        <v>0</v>
      </c>
      <c r="H5344">
        <v>0</v>
      </c>
      <c r="I5344" t="s">
        <v>34</v>
      </c>
      <c r="J5344" t="s">
        <v>28</v>
      </c>
      <c r="K5344" t="s">
        <v>28</v>
      </c>
      <c r="L5344" t="s">
        <v>28</v>
      </c>
      <c r="M5344" t="s">
        <v>28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34</v>
      </c>
      <c r="T5344">
        <v>0</v>
      </c>
    </row>
    <row r="5345" spans="1:23" x14ac:dyDescent="0.25">
      <c r="A5345" t="s">
        <v>696</v>
      </c>
      <c r="C5345" t="s">
        <v>30</v>
      </c>
      <c r="E5345">
        <v>30</v>
      </c>
      <c r="F5345">
        <v>61.516770000000001</v>
      </c>
      <c r="G5345">
        <v>0</v>
      </c>
      <c r="H5345">
        <v>0</v>
      </c>
      <c r="I5345" t="s">
        <v>34</v>
      </c>
      <c r="J5345" t="s">
        <v>102</v>
      </c>
      <c r="K5345" t="s">
        <v>28</v>
      </c>
      <c r="L5345" t="s">
        <v>28</v>
      </c>
      <c r="M5345" t="s">
        <v>28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34</v>
      </c>
      <c r="T5345">
        <v>0</v>
      </c>
      <c r="V5345">
        <v>65</v>
      </c>
      <c r="W5345">
        <v>256</v>
      </c>
    </row>
    <row r="5346" spans="1:23" x14ac:dyDescent="0.25">
      <c r="A5346" t="s">
        <v>1060</v>
      </c>
      <c r="C5346" t="s">
        <v>26</v>
      </c>
      <c r="E5346">
        <v>30</v>
      </c>
      <c r="F5346">
        <v>67.687880000000007</v>
      </c>
      <c r="G5346">
        <v>0</v>
      </c>
      <c r="H5346">
        <v>0</v>
      </c>
      <c r="I5346" t="s">
        <v>34</v>
      </c>
      <c r="J5346" t="s">
        <v>28</v>
      </c>
      <c r="K5346" t="s">
        <v>28</v>
      </c>
      <c r="L5346" t="s">
        <v>28</v>
      </c>
      <c r="M5346" t="s">
        <v>28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34</v>
      </c>
      <c r="T5346">
        <v>0</v>
      </c>
      <c r="V5346">
        <v>63</v>
      </c>
      <c r="W5346">
        <v>206</v>
      </c>
    </row>
    <row r="5347" spans="1:23" x14ac:dyDescent="0.25">
      <c r="A5347" t="s">
        <v>1060</v>
      </c>
      <c r="C5347" t="s">
        <v>26</v>
      </c>
      <c r="E5347">
        <v>30</v>
      </c>
      <c r="F5347">
        <v>67.687880000000007</v>
      </c>
      <c r="G5347">
        <v>0</v>
      </c>
      <c r="H5347">
        <v>0</v>
      </c>
      <c r="I5347" t="s">
        <v>34</v>
      </c>
      <c r="J5347" t="s">
        <v>28</v>
      </c>
      <c r="K5347" t="s">
        <v>28</v>
      </c>
      <c r="L5347" t="s">
        <v>28</v>
      </c>
      <c r="M5347" t="s">
        <v>28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34</v>
      </c>
      <c r="T5347">
        <v>0</v>
      </c>
      <c r="V5347">
        <v>63</v>
      </c>
      <c r="W5347">
        <v>194</v>
      </c>
    </row>
    <row r="5348" spans="1:23" x14ac:dyDescent="0.25">
      <c r="A5348" t="s">
        <v>1060</v>
      </c>
      <c r="C5348" t="s">
        <v>26</v>
      </c>
      <c r="E5348">
        <v>29</v>
      </c>
      <c r="F5348">
        <v>67.687880000000007</v>
      </c>
      <c r="G5348">
        <v>0</v>
      </c>
      <c r="H5348">
        <v>0</v>
      </c>
      <c r="I5348" t="s">
        <v>34</v>
      </c>
      <c r="J5348" t="s">
        <v>28</v>
      </c>
      <c r="K5348" t="s">
        <v>28</v>
      </c>
      <c r="L5348" t="s">
        <v>28</v>
      </c>
      <c r="M5348" t="s">
        <v>28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34</v>
      </c>
      <c r="T5348">
        <v>0</v>
      </c>
      <c r="V5348">
        <v>64</v>
      </c>
      <c r="W5348">
        <v>204</v>
      </c>
    </row>
    <row r="5349" spans="1:23" x14ac:dyDescent="0.25">
      <c r="A5349" t="s">
        <v>1060</v>
      </c>
      <c r="C5349" t="s">
        <v>26</v>
      </c>
      <c r="E5349">
        <v>30</v>
      </c>
      <c r="F5349">
        <v>67.687880000000007</v>
      </c>
      <c r="G5349">
        <v>0</v>
      </c>
      <c r="H5349">
        <v>0</v>
      </c>
      <c r="I5349" t="s">
        <v>34</v>
      </c>
      <c r="J5349" t="s">
        <v>41</v>
      </c>
      <c r="K5349" t="s">
        <v>28</v>
      </c>
      <c r="L5349" t="s">
        <v>28</v>
      </c>
      <c r="M5349" t="s">
        <v>28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34</v>
      </c>
      <c r="T5349">
        <v>0</v>
      </c>
      <c r="W5349">
        <v>89</v>
      </c>
    </row>
    <row r="5350" spans="1:23" x14ac:dyDescent="0.25">
      <c r="A5350" t="s">
        <v>1060</v>
      </c>
      <c r="C5350" t="s">
        <v>26</v>
      </c>
      <c r="E5350">
        <v>29</v>
      </c>
      <c r="F5350">
        <v>67.687880000000007</v>
      </c>
      <c r="G5350">
        <v>0</v>
      </c>
      <c r="H5350">
        <v>0</v>
      </c>
      <c r="I5350" t="s">
        <v>34</v>
      </c>
      <c r="J5350" t="s">
        <v>28</v>
      </c>
      <c r="K5350" t="s">
        <v>28</v>
      </c>
      <c r="L5350" t="s">
        <v>28</v>
      </c>
      <c r="M5350" t="s">
        <v>28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34</v>
      </c>
      <c r="T5350">
        <v>0</v>
      </c>
    </row>
    <row r="5351" spans="1:23" x14ac:dyDescent="0.25">
      <c r="A5351" t="s">
        <v>913</v>
      </c>
      <c r="C5351" t="s">
        <v>30</v>
      </c>
      <c r="E5351">
        <v>27</v>
      </c>
      <c r="F5351">
        <v>63.887749999999997</v>
      </c>
      <c r="G5351">
        <v>0</v>
      </c>
      <c r="H5351">
        <v>0</v>
      </c>
      <c r="I5351" t="s">
        <v>34</v>
      </c>
      <c r="J5351" t="s">
        <v>28</v>
      </c>
      <c r="K5351" t="s">
        <v>28</v>
      </c>
      <c r="L5351" t="s">
        <v>28</v>
      </c>
      <c r="M5351" t="s">
        <v>28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23</v>
      </c>
      <c r="T5351">
        <v>0</v>
      </c>
    </row>
    <row r="5352" spans="1:23" x14ac:dyDescent="0.25">
      <c r="A5352" t="s">
        <v>913</v>
      </c>
      <c r="C5352" t="s">
        <v>30</v>
      </c>
      <c r="E5352">
        <v>29</v>
      </c>
      <c r="F5352">
        <v>63.887749999999997</v>
      </c>
      <c r="G5352">
        <v>0</v>
      </c>
      <c r="H5352">
        <v>0</v>
      </c>
      <c r="I5352" t="s">
        <v>34</v>
      </c>
      <c r="J5352" t="s">
        <v>28</v>
      </c>
      <c r="K5352" t="s">
        <v>28</v>
      </c>
      <c r="L5352" t="s">
        <v>28</v>
      </c>
      <c r="M5352" t="s">
        <v>28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23</v>
      </c>
      <c r="T5352">
        <v>0</v>
      </c>
      <c r="V5352">
        <v>72</v>
      </c>
      <c r="W5352">
        <v>186</v>
      </c>
    </row>
    <row r="5353" spans="1:23" x14ac:dyDescent="0.25">
      <c r="A5353" t="s">
        <v>1191</v>
      </c>
      <c r="C5353" t="s">
        <v>30</v>
      </c>
      <c r="E5353">
        <v>30</v>
      </c>
      <c r="F5353">
        <v>61.511294999999997</v>
      </c>
      <c r="G5353">
        <v>0</v>
      </c>
      <c r="H5353">
        <v>0</v>
      </c>
      <c r="I5353" t="s">
        <v>34</v>
      </c>
      <c r="J5353" t="s">
        <v>28</v>
      </c>
      <c r="K5353" t="s">
        <v>28</v>
      </c>
      <c r="L5353" t="s">
        <v>28</v>
      </c>
      <c r="M5353" t="s">
        <v>28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34</v>
      </c>
      <c r="T5353">
        <v>0</v>
      </c>
      <c r="V5353">
        <v>65</v>
      </c>
      <c r="W5353">
        <v>154</v>
      </c>
    </row>
    <row r="5354" spans="1:23" x14ac:dyDescent="0.25">
      <c r="A5354" t="s">
        <v>1191</v>
      </c>
      <c r="C5354" t="s">
        <v>30</v>
      </c>
      <c r="E5354">
        <v>30</v>
      </c>
      <c r="F5354">
        <v>61.511294999999997</v>
      </c>
      <c r="G5354">
        <v>0</v>
      </c>
      <c r="H5354">
        <v>0</v>
      </c>
      <c r="I5354" t="s">
        <v>34</v>
      </c>
      <c r="J5354" t="s">
        <v>28</v>
      </c>
      <c r="K5354" t="s">
        <v>28</v>
      </c>
      <c r="L5354" t="s">
        <v>28</v>
      </c>
      <c r="M5354" t="s">
        <v>28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34</v>
      </c>
      <c r="T5354">
        <v>0</v>
      </c>
      <c r="V5354">
        <v>64</v>
      </c>
      <c r="W5354">
        <v>132</v>
      </c>
    </row>
    <row r="5355" spans="1:23" x14ac:dyDescent="0.25">
      <c r="A5355" t="s">
        <v>346</v>
      </c>
      <c r="C5355" t="s">
        <v>26</v>
      </c>
      <c r="E5355">
        <v>29</v>
      </c>
      <c r="F5355">
        <v>79.017110000000002</v>
      </c>
      <c r="G5355">
        <v>0</v>
      </c>
      <c r="H5355">
        <v>0</v>
      </c>
      <c r="I5355" t="s">
        <v>34</v>
      </c>
      <c r="J5355" t="s">
        <v>28</v>
      </c>
      <c r="K5355" t="s">
        <v>28</v>
      </c>
      <c r="L5355" t="s">
        <v>28</v>
      </c>
      <c r="M5355" t="s">
        <v>28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24</v>
      </c>
      <c r="T5355">
        <v>0</v>
      </c>
      <c r="V5355">
        <v>63</v>
      </c>
      <c r="W5355">
        <v>165</v>
      </c>
    </row>
    <row r="5356" spans="1:23" x14ac:dyDescent="0.25">
      <c r="A5356" t="s">
        <v>346</v>
      </c>
      <c r="C5356" t="s">
        <v>26</v>
      </c>
      <c r="E5356">
        <v>29</v>
      </c>
      <c r="F5356">
        <v>79.017110000000002</v>
      </c>
      <c r="G5356">
        <v>0</v>
      </c>
      <c r="H5356">
        <v>0</v>
      </c>
      <c r="I5356" t="s">
        <v>34</v>
      </c>
      <c r="J5356" t="s">
        <v>28</v>
      </c>
      <c r="K5356" t="s">
        <v>28</v>
      </c>
      <c r="L5356" t="s">
        <v>28</v>
      </c>
      <c r="M5356" t="s">
        <v>28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24</v>
      </c>
      <c r="T5356">
        <v>0</v>
      </c>
    </row>
    <row r="5357" spans="1:23" x14ac:dyDescent="0.25">
      <c r="A5357" t="s">
        <v>801</v>
      </c>
      <c r="C5357" t="s">
        <v>26</v>
      </c>
      <c r="E5357">
        <v>30</v>
      </c>
      <c r="F5357">
        <v>53.620807999999997</v>
      </c>
      <c r="G5357">
        <v>0</v>
      </c>
      <c r="H5357">
        <v>0</v>
      </c>
      <c r="I5357" t="s">
        <v>34</v>
      </c>
      <c r="J5357" t="s">
        <v>28</v>
      </c>
      <c r="K5357" t="s">
        <v>28</v>
      </c>
      <c r="L5357" t="s">
        <v>28</v>
      </c>
      <c r="M5357" t="s">
        <v>28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33</v>
      </c>
      <c r="T5357">
        <v>0</v>
      </c>
      <c r="V5357">
        <v>68</v>
      </c>
      <c r="W5357">
        <v>160</v>
      </c>
    </row>
    <row r="5358" spans="1:23" x14ac:dyDescent="0.25">
      <c r="A5358" t="s">
        <v>801</v>
      </c>
      <c r="C5358" t="s">
        <v>26</v>
      </c>
      <c r="E5358">
        <v>30</v>
      </c>
      <c r="F5358">
        <v>53.620807999999997</v>
      </c>
      <c r="G5358">
        <v>0</v>
      </c>
      <c r="H5358">
        <v>0</v>
      </c>
      <c r="I5358" t="s">
        <v>34</v>
      </c>
      <c r="J5358" t="s">
        <v>28</v>
      </c>
      <c r="K5358" t="s">
        <v>28</v>
      </c>
      <c r="L5358" t="s">
        <v>28</v>
      </c>
      <c r="M5358" t="s">
        <v>28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33</v>
      </c>
      <c r="T5358">
        <v>0</v>
      </c>
      <c r="V5358">
        <v>67</v>
      </c>
      <c r="W5358">
        <v>155</v>
      </c>
    </row>
    <row r="5359" spans="1:23" x14ac:dyDescent="0.25">
      <c r="A5359" t="s">
        <v>801</v>
      </c>
      <c r="C5359" t="s">
        <v>26</v>
      </c>
      <c r="E5359">
        <v>29</v>
      </c>
      <c r="F5359">
        <v>53.620807999999997</v>
      </c>
      <c r="G5359">
        <v>0</v>
      </c>
      <c r="H5359">
        <v>0</v>
      </c>
      <c r="I5359" t="s">
        <v>34</v>
      </c>
      <c r="J5359" t="s">
        <v>28</v>
      </c>
      <c r="K5359" t="s">
        <v>28</v>
      </c>
      <c r="L5359" t="s">
        <v>28</v>
      </c>
      <c r="M5359" t="s">
        <v>28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33</v>
      </c>
      <c r="T5359">
        <v>0</v>
      </c>
    </row>
    <row r="5360" spans="1:23" x14ac:dyDescent="0.25">
      <c r="A5360" t="s">
        <v>801</v>
      </c>
      <c r="C5360" t="s">
        <v>26</v>
      </c>
      <c r="E5360">
        <v>30</v>
      </c>
      <c r="F5360">
        <v>53.620807999999997</v>
      </c>
      <c r="G5360">
        <v>0</v>
      </c>
      <c r="H5360">
        <v>0</v>
      </c>
      <c r="I5360" t="s">
        <v>34</v>
      </c>
      <c r="J5360" t="s">
        <v>28</v>
      </c>
      <c r="K5360" t="s">
        <v>28</v>
      </c>
      <c r="L5360" t="s">
        <v>28</v>
      </c>
      <c r="M5360" t="s">
        <v>28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33</v>
      </c>
      <c r="T5360">
        <v>0</v>
      </c>
      <c r="V5360">
        <v>68</v>
      </c>
      <c r="W5360">
        <v>158</v>
      </c>
    </row>
    <row r="5361" spans="1:23" x14ac:dyDescent="0.25">
      <c r="A5361" t="s">
        <v>285</v>
      </c>
      <c r="C5361" t="s">
        <v>30</v>
      </c>
      <c r="E5361">
        <v>29</v>
      </c>
      <c r="F5361">
        <v>78.833680000000001</v>
      </c>
      <c r="G5361">
        <v>0.5</v>
      </c>
      <c r="H5361">
        <v>0.5</v>
      </c>
      <c r="I5361" t="s">
        <v>27</v>
      </c>
      <c r="J5361" t="s">
        <v>28</v>
      </c>
      <c r="K5361" t="s">
        <v>28</v>
      </c>
      <c r="L5361" t="s">
        <v>28</v>
      </c>
      <c r="M5361" t="s">
        <v>28</v>
      </c>
      <c r="N5361">
        <v>0.5</v>
      </c>
      <c r="O5361">
        <v>0.5</v>
      </c>
      <c r="P5361">
        <v>0.5</v>
      </c>
      <c r="Q5361">
        <v>1</v>
      </c>
      <c r="R5361">
        <v>0</v>
      </c>
      <c r="S5361">
        <v>34</v>
      </c>
      <c r="T5361">
        <v>3</v>
      </c>
      <c r="V5361">
        <v>69</v>
      </c>
      <c r="W5361">
        <v>179</v>
      </c>
    </row>
    <row r="5362" spans="1:23" x14ac:dyDescent="0.25">
      <c r="A5362" t="s">
        <v>285</v>
      </c>
      <c r="C5362" t="s">
        <v>30</v>
      </c>
      <c r="E5362">
        <v>30</v>
      </c>
      <c r="F5362">
        <v>78.833680000000001</v>
      </c>
      <c r="G5362">
        <v>0.5</v>
      </c>
      <c r="H5362">
        <v>0.5</v>
      </c>
      <c r="I5362" t="s">
        <v>266</v>
      </c>
      <c r="J5362" t="s">
        <v>28</v>
      </c>
      <c r="K5362" t="s">
        <v>28</v>
      </c>
      <c r="L5362" t="s">
        <v>28</v>
      </c>
      <c r="M5362" t="s">
        <v>28</v>
      </c>
      <c r="N5362">
        <v>0.5</v>
      </c>
      <c r="O5362">
        <v>1</v>
      </c>
      <c r="P5362">
        <v>1</v>
      </c>
      <c r="Q5362">
        <v>0.5</v>
      </c>
      <c r="R5362">
        <v>1</v>
      </c>
      <c r="S5362">
        <v>34</v>
      </c>
      <c r="T5362">
        <v>4.5</v>
      </c>
      <c r="V5362">
        <v>68</v>
      </c>
      <c r="W5362">
        <v>180</v>
      </c>
    </row>
    <row r="5363" spans="1:23" x14ac:dyDescent="0.25">
      <c r="A5363" t="s">
        <v>285</v>
      </c>
      <c r="C5363" t="s">
        <v>30</v>
      </c>
      <c r="E5363">
        <v>27</v>
      </c>
      <c r="F5363">
        <v>78.833680000000001</v>
      </c>
      <c r="G5363">
        <v>0.5</v>
      </c>
      <c r="H5363">
        <v>0</v>
      </c>
      <c r="I5363" t="s">
        <v>976</v>
      </c>
      <c r="J5363" t="s">
        <v>28</v>
      </c>
      <c r="K5363" t="s">
        <v>28</v>
      </c>
      <c r="L5363" t="s">
        <v>28</v>
      </c>
      <c r="M5363" t="s">
        <v>28</v>
      </c>
      <c r="N5363">
        <v>0.5</v>
      </c>
      <c r="O5363">
        <v>0.5</v>
      </c>
      <c r="P5363">
        <v>0.5</v>
      </c>
      <c r="Q5363">
        <v>1</v>
      </c>
      <c r="R5363">
        <v>0</v>
      </c>
      <c r="S5363">
        <v>34</v>
      </c>
      <c r="T5363">
        <v>2.5</v>
      </c>
      <c r="V5363">
        <v>68</v>
      </c>
      <c r="W5363">
        <v>179</v>
      </c>
    </row>
    <row r="5364" spans="1:23" x14ac:dyDescent="0.25">
      <c r="A5364" t="s">
        <v>285</v>
      </c>
      <c r="C5364" t="s">
        <v>30</v>
      </c>
      <c r="E5364">
        <v>26</v>
      </c>
      <c r="F5364">
        <v>78.833680000000001</v>
      </c>
      <c r="G5364">
        <v>1</v>
      </c>
      <c r="H5364">
        <v>0.5</v>
      </c>
      <c r="I5364" t="s">
        <v>27</v>
      </c>
      <c r="J5364" t="s">
        <v>976</v>
      </c>
      <c r="K5364" t="s">
        <v>28</v>
      </c>
      <c r="L5364" t="s">
        <v>28</v>
      </c>
      <c r="M5364" t="s">
        <v>28</v>
      </c>
      <c r="N5364">
        <v>1</v>
      </c>
      <c r="O5364">
        <v>1</v>
      </c>
      <c r="P5364">
        <v>0.5</v>
      </c>
      <c r="Q5364">
        <v>1</v>
      </c>
      <c r="R5364">
        <v>1</v>
      </c>
      <c r="S5364">
        <v>34</v>
      </c>
      <c r="T5364">
        <v>5</v>
      </c>
      <c r="V5364">
        <v>68</v>
      </c>
      <c r="W5364">
        <v>180</v>
      </c>
    </row>
    <row r="5365" spans="1:23" x14ac:dyDescent="0.25">
      <c r="A5365" t="s">
        <v>285</v>
      </c>
      <c r="C5365" t="s">
        <v>30</v>
      </c>
      <c r="E5365">
        <v>30</v>
      </c>
      <c r="F5365">
        <v>78.833680000000001</v>
      </c>
      <c r="G5365">
        <v>0.5</v>
      </c>
      <c r="H5365">
        <v>0.5</v>
      </c>
      <c r="I5365" t="s">
        <v>27</v>
      </c>
      <c r="J5365" t="s">
        <v>28</v>
      </c>
      <c r="K5365" t="s">
        <v>28</v>
      </c>
      <c r="L5365" t="s">
        <v>28</v>
      </c>
      <c r="M5365" t="s">
        <v>28</v>
      </c>
      <c r="N5365">
        <v>1</v>
      </c>
      <c r="O5365">
        <v>0.5</v>
      </c>
      <c r="P5365">
        <v>0.5</v>
      </c>
      <c r="Q5365">
        <v>0.5</v>
      </c>
      <c r="R5365">
        <v>0</v>
      </c>
      <c r="S5365">
        <v>34</v>
      </c>
      <c r="T5365">
        <v>3</v>
      </c>
      <c r="V5365">
        <v>67</v>
      </c>
      <c r="W5365">
        <v>187</v>
      </c>
    </row>
    <row r="5366" spans="1:23" x14ac:dyDescent="0.25">
      <c r="A5366" t="s">
        <v>285</v>
      </c>
      <c r="C5366" t="s">
        <v>30</v>
      </c>
      <c r="E5366">
        <v>27</v>
      </c>
      <c r="F5366">
        <v>78.833680000000001</v>
      </c>
      <c r="G5366">
        <v>0.5</v>
      </c>
      <c r="H5366">
        <v>0.5</v>
      </c>
      <c r="I5366" t="s">
        <v>27</v>
      </c>
      <c r="J5366" t="s">
        <v>251</v>
      </c>
      <c r="K5366" t="s">
        <v>28</v>
      </c>
      <c r="L5366" t="s">
        <v>28</v>
      </c>
      <c r="M5366" t="s">
        <v>28</v>
      </c>
      <c r="N5366">
        <v>0.5</v>
      </c>
      <c r="O5366">
        <v>0.5</v>
      </c>
      <c r="P5366">
        <v>0.5</v>
      </c>
      <c r="Q5366">
        <v>0.5</v>
      </c>
      <c r="R5366">
        <v>0</v>
      </c>
      <c r="S5366">
        <v>34</v>
      </c>
      <c r="T5366">
        <v>2.5</v>
      </c>
      <c r="V5366">
        <v>67</v>
      </c>
      <c r="W5366">
        <v>179</v>
      </c>
    </row>
    <row r="5367" spans="1:23" x14ac:dyDescent="0.25">
      <c r="A5367" t="s">
        <v>285</v>
      </c>
      <c r="C5367" t="s">
        <v>30</v>
      </c>
      <c r="E5367">
        <v>25</v>
      </c>
      <c r="F5367">
        <v>78.833680000000001</v>
      </c>
      <c r="G5367">
        <v>0.5</v>
      </c>
      <c r="H5367">
        <v>0.5</v>
      </c>
      <c r="I5367" t="s">
        <v>27</v>
      </c>
      <c r="J5367" t="s">
        <v>251</v>
      </c>
      <c r="K5367" t="s">
        <v>28</v>
      </c>
      <c r="L5367" t="s">
        <v>28</v>
      </c>
      <c r="M5367" t="s">
        <v>28</v>
      </c>
      <c r="N5367">
        <v>0.5</v>
      </c>
      <c r="O5367">
        <v>1</v>
      </c>
      <c r="P5367">
        <v>0.5</v>
      </c>
      <c r="Q5367">
        <v>0</v>
      </c>
      <c r="R5367">
        <v>1</v>
      </c>
      <c r="S5367">
        <v>34</v>
      </c>
      <c r="T5367">
        <v>3.5</v>
      </c>
      <c r="V5367">
        <v>67</v>
      </c>
      <c r="W5367">
        <v>171</v>
      </c>
    </row>
    <row r="5368" spans="1:23" x14ac:dyDescent="0.25">
      <c r="A5368" t="s">
        <v>285</v>
      </c>
      <c r="C5368" t="s">
        <v>30</v>
      </c>
      <c r="E5368">
        <v>25</v>
      </c>
      <c r="F5368">
        <v>78.833680000000001</v>
      </c>
      <c r="G5368">
        <v>1</v>
      </c>
      <c r="H5368">
        <v>1</v>
      </c>
      <c r="I5368" t="s">
        <v>27</v>
      </c>
      <c r="J5368" t="s">
        <v>28</v>
      </c>
      <c r="K5368" t="s">
        <v>28</v>
      </c>
      <c r="L5368" t="s">
        <v>28</v>
      </c>
      <c r="M5368" t="s">
        <v>28</v>
      </c>
      <c r="N5368">
        <v>1</v>
      </c>
      <c r="O5368">
        <v>1</v>
      </c>
      <c r="P5368">
        <v>0.5</v>
      </c>
      <c r="Q5368">
        <v>0.5</v>
      </c>
      <c r="R5368">
        <v>1</v>
      </c>
      <c r="S5368">
        <v>34</v>
      </c>
      <c r="T5368">
        <v>5</v>
      </c>
      <c r="V5368">
        <v>67</v>
      </c>
      <c r="W5368">
        <v>172</v>
      </c>
    </row>
    <row r="5369" spans="1:23" x14ac:dyDescent="0.25">
      <c r="A5369" t="s">
        <v>285</v>
      </c>
      <c r="C5369" t="s">
        <v>30</v>
      </c>
      <c r="E5369">
        <v>23</v>
      </c>
      <c r="F5369">
        <v>78.833680000000001</v>
      </c>
      <c r="G5369">
        <v>0.5</v>
      </c>
      <c r="H5369">
        <v>0.5</v>
      </c>
      <c r="I5369" t="s">
        <v>27</v>
      </c>
      <c r="J5369" t="s">
        <v>28</v>
      </c>
      <c r="K5369" t="s">
        <v>28</v>
      </c>
      <c r="L5369" t="s">
        <v>28</v>
      </c>
      <c r="M5369" t="s">
        <v>28</v>
      </c>
      <c r="N5369">
        <v>0.5</v>
      </c>
      <c r="O5369">
        <v>0.5</v>
      </c>
      <c r="P5369">
        <v>0.5</v>
      </c>
      <c r="Q5369">
        <v>0.5</v>
      </c>
      <c r="R5369">
        <v>1</v>
      </c>
      <c r="S5369">
        <v>34</v>
      </c>
      <c r="T5369">
        <v>3.5</v>
      </c>
      <c r="V5369">
        <v>68</v>
      </c>
      <c r="W5369">
        <v>176</v>
      </c>
    </row>
    <row r="5370" spans="1:23" x14ac:dyDescent="0.25">
      <c r="A5370" t="s">
        <v>495</v>
      </c>
      <c r="C5370" t="s">
        <v>26</v>
      </c>
      <c r="E5370">
        <v>29</v>
      </c>
      <c r="F5370">
        <v>65.935659999999999</v>
      </c>
      <c r="G5370">
        <v>0</v>
      </c>
      <c r="H5370">
        <v>0</v>
      </c>
      <c r="I5370" t="s">
        <v>34</v>
      </c>
      <c r="J5370" t="s">
        <v>28</v>
      </c>
      <c r="K5370" t="s">
        <v>28</v>
      </c>
      <c r="L5370" t="s">
        <v>28</v>
      </c>
      <c r="M5370" t="s">
        <v>28</v>
      </c>
      <c r="N5370">
        <v>0</v>
      </c>
      <c r="O5370">
        <v>0.5</v>
      </c>
      <c r="P5370">
        <v>0</v>
      </c>
      <c r="Q5370">
        <v>0</v>
      </c>
      <c r="R5370">
        <v>0</v>
      </c>
      <c r="S5370">
        <v>33</v>
      </c>
      <c r="T5370">
        <v>0.5</v>
      </c>
      <c r="V5370">
        <v>65</v>
      </c>
      <c r="W5370">
        <v>141</v>
      </c>
    </row>
    <row r="5371" spans="1:23" x14ac:dyDescent="0.25">
      <c r="A5371" t="s">
        <v>495</v>
      </c>
      <c r="C5371" t="s">
        <v>26</v>
      </c>
      <c r="E5371">
        <v>30</v>
      </c>
      <c r="F5371">
        <v>65.935659999999999</v>
      </c>
      <c r="G5371">
        <v>0</v>
      </c>
      <c r="H5371">
        <v>0</v>
      </c>
      <c r="I5371" t="s">
        <v>34</v>
      </c>
      <c r="J5371" t="s">
        <v>28</v>
      </c>
      <c r="K5371" t="s">
        <v>28</v>
      </c>
      <c r="L5371" t="s">
        <v>28</v>
      </c>
      <c r="M5371" t="s">
        <v>28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33</v>
      </c>
      <c r="T5371">
        <v>0</v>
      </c>
      <c r="V5371">
        <v>65</v>
      </c>
      <c r="W5371">
        <v>137</v>
      </c>
    </row>
    <row r="5372" spans="1:23" x14ac:dyDescent="0.25">
      <c r="A5372" t="s">
        <v>495</v>
      </c>
      <c r="C5372" t="s">
        <v>26</v>
      </c>
      <c r="E5372">
        <v>30</v>
      </c>
      <c r="F5372">
        <v>65.935659999999999</v>
      </c>
      <c r="G5372">
        <v>0</v>
      </c>
      <c r="H5372">
        <v>0</v>
      </c>
      <c r="I5372" t="s">
        <v>34</v>
      </c>
      <c r="J5372" t="s">
        <v>28</v>
      </c>
      <c r="K5372" t="s">
        <v>28</v>
      </c>
      <c r="L5372" t="s">
        <v>28</v>
      </c>
      <c r="M5372" t="s">
        <v>28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33</v>
      </c>
      <c r="T5372">
        <v>0</v>
      </c>
      <c r="V5372">
        <v>65</v>
      </c>
      <c r="W5372">
        <v>139</v>
      </c>
    </row>
    <row r="5373" spans="1:23" x14ac:dyDescent="0.25">
      <c r="A5373" t="s">
        <v>495</v>
      </c>
      <c r="C5373" t="s">
        <v>26</v>
      </c>
      <c r="E5373">
        <v>29</v>
      </c>
      <c r="F5373">
        <v>65.935659999999999</v>
      </c>
      <c r="G5373">
        <v>0</v>
      </c>
      <c r="H5373">
        <v>0</v>
      </c>
      <c r="I5373" t="s">
        <v>34</v>
      </c>
      <c r="J5373" t="s">
        <v>28</v>
      </c>
      <c r="K5373" t="s">
        <v>28</v>
      </c>
      <c r="L5373" t="s">
        <v>28</v>
      </c>
      <c r="M5373" t="s">
        <v>28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33</v>
      </c>
      <c r="T5373">
        <v>0</v>
      </c>
      <c r="V5373">
        <v>64</v>
      </c>
      <c r="W5373">
        <v>154</v>
      </c>
    </row>
    <row r="5374" spans="1:23" x14ac:dyDescent="0.25">
      <c r="A5374" t="s">
        <v>495</v>
      </c>
      <c r="C5374" t="s">
        <v>26</v>
      </c>
      <c r="E5374">
        <v>29</v>
      </c>
      <c r="F5374">
        <v>65.935659999999999</v>
      </c>
      <c r="G5374">
        <v>0</v>
      </c>
      <c r="H5374">
        <v>0</v>
      </c>
      <c r="I5374" t="s">
        <v>34</v>
      </c>
      <c r="J5374" t="s">
        <v>28</v>
      </c>
      <c r="K5374" t="s">
        <v>28</v>
      </c>
      <c r="L5374" t="s">
        <v>28</v>
      </c>
      <c r="M5374" t="s">
        <v>28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33</v>
      </c>
      <c r="T5374">
        <v>0</v>
      </c>
      <c r="V5374">
        <v>64</v>
      </c>
      <c r="W5374">
        <v>161</v>
      </c>
    </row>
    <row r="5375" spans="1:23" x14ac:dyDescent="0.25">
      <c r="A5375" t="s">
        <v>495</v>
      </c>
      <c r="C5375" t="s">
        <v>26</v>
      </c>
      <c r="E5375">
        <v>30</v>
      </c>
      <c r="F5375">
        <v>65.935659999999999</v>
      </c>
      <c r="G5375">
        <v>0</v>
      </c>
      <c r="H5375">
        <v>0</v>
      </c>
      <c r="I5375" t="s">
        <v>34</v>
      </c>
      <c r="J5375" t="s">
        <v>28</v>
      </c>
      <c r="K5375" t="s">
        <v>28</v>
      </c>
      <c r="L5375" t="s">
        <v>28</v>
      </c>
      <c r="M5375" t="s">
        <v>28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33</v>
      </c>
      <c r="T5375">
        <v>0</v>
      </c>
      <c r="V5375">
        <v>64</v>
      </c>
    </row>
    <row r="5376" spans="1:23" x14ac:dyDescent="0.25">
      <c r="A5376" t="s">
        <v>495</v>
      </c>
      <c r="C5376" t="s">
        <v>26</v>
      </c>
      <c r="E5376">
        <v>29</v>
      </c>
      <c r="F5376">
        <v>65.935659999999999</v>
      </c>
      <c r="G5376">
        <v>0</v>
      </c>
      <c r="H5376">
        <v>0</v>
      </c>
      <c r="I5376" t="s">
        <v>34</v>
      </c>
      <c r="J5376" t="s">
        <v>28</v>
      </c>
      <c r="K5376" t="s">
        <v>28</v>
      </c>
      <c r="L5376" t="s">
        <v>28</v>
      </c>
      <c r="M5376" t="s">
        <v>28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33</v>
      </c>
      <c r="T5376">
        <v>0</v>
      </c>
      <c r="V5376">
        <v>64</v>
      </c>
      <c r="W5376">
        <v>161</v>
      </c>
    </row>
    <row r="5377" spans="1:23" x14ac:dyDescent="0.25">
      <c r="A5377" t="s">
        <v>495</v>
      </c>
      <c r="C5377" t="s">
        <v>26</v>
      </c>
      <c r="E5377">
        <v>29</v>
      </c>
      <c r="F5377">
        <v>65.935659999999999</v>
      </c>
      <c r="G5377">
        <v>0</v>
      </c>
      <c r="H5377">
        <v>0</v>
      </c>
      <c r="I5377" t="s">
        <v>34</v>
      </c>
      <c r="J5377" t="s">
        <v>28</v>
      </c>
      <c r="K5377" t="s">
        <v>28</v>
      </c>
      <c r="L5377" t="s">
        <v>28</v>
      </c>
      <c r="M5377" t="s">
        <v>28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33</v>
      </c>
      <c r="T5377">
        <v>0</v>
      </c>
      <c r="V5377">
        <v>64</v>
      </c>
      <c r="W5377">
        <v>163</v>
      </c>
    </row>
    <row r="5378" spans="1:23" x14ac:dyDescent="0.25">
      <c r="A5378" t="s">
        <v>495</v>
      </c>
      <c r="C5378" t="s">
        <v>26</v>
      </c>
      <c r="E5378">
        <v>29</v>
      </c>
      <c r="F5378">
        <v>65.935659999999999</v>
      </c>
      <c r="G5378">
        <v>0</v>
      </c>
      <c r="H5378">
        <v>0</v>
      </c>
      <c r="I5378" t="s">
        <v>34</v>
      </c>
      <c r="J5378" t="s">
        <v>28</v>
      </c>
      <c r="K5378" t="s">
        <v>28</v>
      </c>
      <c r="L5378" t="s">
        <v>28</v>
      </c>
      <c r="M5378" t="s">
        <v>28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33</v>
      </c>
      <c r="T5378">
        <v>0</v>
      </c>
      <c r="V5378">
        <v>64</v>
      </c>
      <c r="W5378">
        <v>165</v>
      </c>
    </row>
    <row r="5379" spans="1:23" x14ac:dyDescent="0.25">
      <c r="A5379" t="s">
        <v>495</v>
      </c>
      <c r="C5379" t="s">
        <v>26</v>
      </c>
      <c r="E5379">
        <v>28</v>
      </c>
      <c r="F5379">
        <v>65.935659999999999</v>
      </c>
      <c r="G5379">
        <v>0</v>
      </c>
      <c r="H5379">
        <v>0</v>
      </c>
      <c r="I5379" t="s">
        <v>34</v>
      </c>
      <c r="J5379" t="s">
        <v>28</v>
      </c>
      <c r="K5379" t="s">
        <v>28</v>
      </c>
      <c r="L5379" t="s">
        <v>28</v>
      </c>
      <c r="M5379" t="s">
        <v>28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33</v>
      </c>
      <c r="T5379">
        <v>0</v>
      </c>
      <c r="V5379">
        <v>64</v>
      </c>
      <c r="W5379">
        <v>158</v>
      </c>
    </row>
    <row r="5380" spans="1:23" x14ac:dyDescent="0.25">
      <c r="A5380" t="s">
        <v>1203</v>
      </c>
      <c r="C5380" t="s">
        <v>26</v>
      </c>
      <c r="F5380">
        <v>79</v>
      </c>
      <c r="G5380">
        <v>0</v>
      </c>
      <c r="V5380">
        <v>63</v>
      </c>
      <c r="W5380">
        <v>159</v>
      </c>
    </row>
    <row r="5381" spans="1:23" x14ac:dyDescent="0.25">
      <c r="A5381" t="s">
        <v>73</v>
      </c>
      <c r="C5381" t="s">
        <v>26</v>
      </c>
      <c r="E5381">
        <v>28</v>
      </c>
      <c r="F5381">
        <v>66.724159999999998</v>
      </c>
      <c r="G5381">
        <v>0</v>
      </c>
      <c r="H5381">
        <v>0</v>
      </c>
      <c r="I5381" t="s">
        <v>34</v>
      </c>
      <c r="J5381" t="s">
        <v>28</v>
      </c>
      <c r="K5381" t="s">
        <v>28</v>
      </c>
      <c r="L5381" t="s">
        <v>28</v>
      </c>
      <c r="M5381" t="s">
        <v>28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33</v>
      </c>
      <c r="T5381">
        <v>0</v>
      </c>
    </row>
    <row r="5382" spans="1:23" x14ac:dyDescent="0.25">
      <c r="A5382" t="s">
        <v>73</v>
      </c>
      <c r="C5382" t="s">
        <v>26</v>
      </c>
      <c r="E5382">
        <v>30</v>
      </c>
      <c r="F5382">
        <v>66.724159999999998</v>
      </c>
      <c r="G5382">
        <v>0</v>
      </c>
      <c r="H5382">
        <v>0</v>
      </c>
      <c r="I5382" t="s">
        <v>34</v>
      </c>
      <c r="J5382" t="s">
        <v>42</v>
      </c>
      <c r="K5382" t="s">
        <v>28</v>
      </c>
      <c r="L5382" t="s">
        <v>28</v>
      </c>
      <c r="M5382" t="s">
        <v>28</v>
      </c>
      <c r="N5382">
        <v>0</v>
      </c>
      <c r="O5382">
        <v>0.5</v>
      </c>
      <c r="P5382">
        <v>0</v>
      </c>
      <c r="Q5382">
        <v>0</v>
      </c>
      <c r="R5382">
        <v>0</v>
      </c>
      <c r="S5382">
        <v>33</v>
      </c>
      <c r="T5382">
        <v>0.5</v>
      </c>
      <c r="V5382">
        <v>60</v>
      </c>
      <c r="W5382">
        <v>135</v>
      </c>
    </row>
    <row r="5383" spans="1:23" x14ac:dyDescent="0.25">
      <c r="A5383" t="s">
        <v>73</v>
      </c>
      <c r="C5383" t="s">
        <v>26</v>
      </c>
      <c r="E5383">
        <v>30</v>
      </c>
      <c r="F5383">
        <v>66.724159999999998</v>
      </c>
      <c r="G5383">
        <v>0</v>
      </c>
      <c r="H5383">
        <v>0</v>
      </c>
      <c r="I5383" t="s">
        <v>34</v>
      </c>
      <c r="J5383" t="s">
        <v>232</v>
      </c>
      <c r="K5383" t="s">
        <v>28</v>
      </c>
      <c r="L5383" t="s">
        <v>28</v>
      </c>
      <c r="M5383" t="s">
        <v>28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33</v>
      </c>
      <c r="T5383">
        <v>0</v>
      </c>
      <c r="V5383">
        <v>60</v>
      </c>
      <c r="W5383">
        <v>135</v>
      </c>
    </row>
    <row r="5384" spans="1:23" x14ac:dyDescent="0.25">
      <c r="A5384" t="s">
        <v>73</v>
      </c>
      <c r="C5384" t="s">
        <v>26</v>
      </c>
      <c r="E5384">
        <v>30</v>
      </c>
      <c r="F5384">
        <v>66.724159999999998</v>
      </c>
      <c r="G5384">
        <v>0</v>
      </c>
      <c r="H5384">
        <v>0</v>
      </c>
      <c r="I5384" t="s">
        <v>34</v>
      </c>
      <c r="J5384" t="s">
        <v>28</v>
      </c>
      <c r="K5384" t="s">
        <v>28</v>
      </c>
      <c r="L5384" t="s">
        <v>28</v>
      </c>
      <c r="M5384" t="s">
        <v>28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33</v>
      </c>
      <c r="T5384">
        <v>0</v>
      </c>
    </row>
    <row r="5385" spans="1:23" x14ac:dyDescent="0.25">
      <c r="A5385" t="s">
        <v>456</v>
      </c>
      <c r="C5385" t="s">
        <v>26</v>
      </c>
      <c r="E5385">
        <v>28</v>
      </c>
      <c r="F5385">
        <v>82.310744999999997</v>
      </c>
      <c r="G5385">
        <v>0.5</v>
      </c>
      <c r="H5385">
        <v>0</v>
      </c>
      <c r="I5385" t="s">
        <v>75</v>
      </c>
      <c r="J5385" t="s">
        <v>28</v>
      </c>
      <c r="K5385" t="s">
        <v>28</v>
      </c>
      <c r="L5385" t="s">
        <v>28</v>
      </c>
      <c r="M5385" t="s">
        <v>28</v>
      </c>
      <c r="N5385">
        <v>0</v>
      </c>
      <c r="O5385">
        <v>0.5</v>
      </c>
      <c r="P5385">
        <v>0.5</v>
      </c>
      <c r="Q5385">
        <v>0</v>
      </c>
      <c r="R5385">
        <v>0</v>
      </c>
      <c r="S5385">
        <v>33</v>
      </c>
      <c r="T5385">
        <v>1</v>
      </c>
      <c r="W5385">
        <v>155</v>
      </c>
    </row>
    <row r="5386" spans="1:23" x14ac:dyDescent="0.25">
      <c r="A5386" t="s">
        <v>456</v>
      </c>
      <c r="C5386" t="s">
        <v>26</v>
      </c>
      <c r="E5386">
        <v>25</v>
      </c>
      <c r="F5386">
        <v>82.310744999999997</v>
      </c>
      <c r="G5386">
        <v>0</v>
      </c>
      <c r="H5386">
        <v>0</v>
      </c>
      <c r="I5386" t="s">
        <v>34</v>
      </c>
      <c r="J5386" t="s">
        <v>41</v>
      </c>
      <c r="K5386" t="s">
        <v>132</v>
      </c>
      <c r="L5386" t="s">
        <v>28</v>
      </c>
      <c r="M5386" t="s">
        <v>28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33</v>
      </c>
      <c r="T5386">
        <v>0</v>
      </c>
      <c r="V5386">
        <v>60</v>
      </c>
      <c r="W5386">
        <v>177</v>
      </c>
    </row>
    <row r="5387" spans="1:23" x14ac:dyDescent="0.25">
      <c r="A5387" t="s">
        <v>456</v>
      </c>
      <c r="C5387" t="s">
        <v>26</v>
      </c>
      <c r="E5387">
        <v>30</v>
      </c>
      <c r="F5387">
        <v>82.310744999999997</v>
      </c>
      <c r="G5387">
        <v>0.5</v>
      </c>
      <c r="H5387">
        <v>0</v>
      </c>
      <c r="I5387" t="s">
        <v>75</v>
      </c>
      <c r="J5387" t="s">
        <v>41</v>
      </c>
      <c r="K5387" t="s">
        <v>28</v>
      </c>
      <c r="L5387" t="s">
        <v>28</v>
      </c>
      <c r="M5387" t="s">
        <v>28</v>
      </c>
      <c r="N5387">
        <v>0.5</v>
      </c>
      <c r="O5387">
        <v>0.5</v>
      </c>
      <c r="P5387">
        <v>0.5</v>
      </c>
      <c r="Q5387">
        <v>0</v>
      </c>
      <c r="R5387">
        <v>0</v>
      </c>
      <c r="S5387">
        <v>33</v>
      </c>
      <c r="T5387">
        <v>1.5</v>
      </c>
      <c r="V5387">
        <v>60</v>
      </c>
      <c r="W5387">
        <v>184</v>
      </c>
    </row>
    <row r="5388" spans="1:23" x14ac:dyDescent="0.25">
      <c r="A5388" t="s">
        <v>456</v>
      </c>
      <c r="C5388" t="s">
        <v>26</v>
      </c>
      <c r="E5388">
        <v>29</v>
      </c>
      <c r="F5388">
        <v>82.310744999999997</v>
      </c>
      <c r="G5388">
        <v>0.5</v>
      </c>
      <c r="H5388">
        <v>0</v>
      </c>
      <c r="I5388" t="s">
        <v>27</v>
      </c>
      <c r="J5388" t="s">
        <v>28</v>
      </c>
      <c r="K5388" t="s">
        <v>28</v>
      </c>
      <c r="L5388" t="s">
        <v>28</v>
      </c>
      <c r="M5388" t="s">
        <v>28</v>
      </c>
      <c r="N5388">
        <v>0.5</v>
      </c>
      <c r="O5388">
        <v>0.5</v>
      </c>
      <c r="P5388">
        <v>0.5</v>
      </c>
      <c r="Q5388">
        <v>0</v>
      </c>
      <c r="R5388">
        <v>0</v>
      </c>
      <c r="S5388">
        <v>33</v>
      </c>
      <c r="T5388">
        <v>1.5</v>
      </c>
      <c r="V5388">
        <v>59</v>
      </c>
    </row>
    <row r="5389" spans="1:23" x14ac:dyDescent="0.25">
      <c r="A5389" t="s">
        <v>456</v>
      </c>
      <c r="C5389" t="s">
        <v>26</v>
      </c>
      <c r="E5389">
        <v>30</v>
      </c>
      <c r="F5389">
        <v>82.310744999999997</v>
      </c>
      <c r="G5389">
        <v>0.5</v>
      </c>
      <c r="H5389">
        <v>0.5</v>
      </c>
      <c r="I5389" t="s">
        <v>27</v>
      </c>
      <c r="J5389" t="s">
        <v>41</v>
      </c>
      <c r="K5389" t="s">
        <v>132</v>
      </c>
      <c r="L5389" t="s">
        <v>28</v>
      </c>
      <c r="M5389" t="s">
        <v>28</v>
      </c>
      <c r="N5389">
        <v>0</v>
      </c>
      <c r="O5389">
        <v>0.5</v>
      </c>
      <c r="P5389">
        <v>0.5</v>
      </c>
      <c r="Q5389">
        <v>0</v>
      </c>
      <c r="R5389">
        <v>0</v>
      </c>
      <c r="S5389">
        <v>33</v>
      </c>
      <c r="T5389">
        <v>1.5</v>
      </c>
      <c r="V5389">
        <v>59</v>
      </c>
      <c r="W5389">
        <v>173</v>
      </c>
    </row>
    <row r="5390" spans="1:23" x14ac:dyDescent="0.25">
      <c r="A5390" t="s">
        <v>456</v>
      </c>
      <c r="C5390" t="s">
        <v>26</v>
      </c>
      <c r="E5390">
        <v>28</v>
      </c>
      <c r="F5390">
        <v>82.310744999999997</v>
      </c>
      <c r="G5390">
        <v>0.5</v>
      </c>
      <c r="H5390">
        <v>0.5</v>
      </c>
      <c r="I5390" t="s">
        <v>52</v>
      </c>
      <c r="J5390" t="s">
        <v>28</v>
      </c>
      <c r="K5390" t="s">
        <v>28</v>
      </c>
      <c r="L5390" t="s">
        <v>28</v>
      </c>
      <c r="M5390" t="s">
        <v>28</v>
      </c>
      <c r="N5390">
        <v>0</v>
      </c>
      <c r="O5390">
        <v>0.5</v>
      </c>
      <c r="P5390">
        <v>0.5</v>
      </c>
      <c r="Q5390">
        <v>0</v>
      </c>
      <c r="R5390">
        <v>0</v>
      </c>
      <c r="S5390">
        <v>33</v>
      </c>
      <c r="T5390">
        <v>1.5</v>
      </c>
      <c r="V5390">
        <v>60</v>
      </c>
      <c r="W5390">
        <v>169</v>
      </c>
    </row>
    <row r="5391" spans="1:23" x14ac:dyDescent="0.25">
      <c r="A5391" t="s">
        <v>456</v>
      </c>
      <c r="C5391" t="s">
        <v>26</v>
      </c>
      <c r="E5391">
        <v>27</v>
      </c>
      <c r="F5391">
        <v>82.310744999999997</v>
      </c>
      <c r="G5391">
        <v>0.5</v>
      </c>
      <c r="H5391">
        <v>0.5</v>
      </c>
      <c r="I5391" t="s">
        <v>27</v>
      </c>
      <c r="J5391" t="s">
        <v>457</v>
      </c>
      <c r="K5391" t="s">
        <v>28</v>
      </c>
      <c r="L5391" t="s">
        <v>28</v>
      </c>
      <c r="M5391" t="s">
        <v>28</v>
      </c>
      <c r="N5391">
        <v>0.5</v>
      </c>
      <c r="O5391">
        <v>1</v>
      </c>
      <c r="P5391">
        <v>0.5</v>
      </c>
      <c r="Q5391">
        <v>1</v>
      </c>
      <c r="R5391">
        <v>0</v>
      </c>
      <c r="S5391">
        <v>33</v>
      </c>
      <c r="T5391">
        <v>3.5</v>
      </c>
      <c r="V5391">
        <v>58</v>
      </c>
      <c r="W5391">
        <v>169</v>
      </c>
    </row>
    <row r="5392" spans="1:23" x14ac:dyDescent="0.25">
      <c r="A5392" t="s">
        <v>456</v>
      </c>
      <c r="C5392" t="s">
        <v>26</v>
      </c>
      <c r="E5392">
        <v>28</v>
      </c>
      <c r="F5392">
        <v>82.310744999999997</v>
      </c>
      <c r="G5392">
        <v>0.5</v>
      </c>
      <c r="H5392">
        <v>0</v>
      </c>
      <c r="I5392" t="s">
        <v>52</v>
      </c>
      <c r="J5392" t="s">
        <v>41</v>
      </c>
      <c r="K5392" t="s">
        <v>116</v>
      </c>
      <c r="L5392" t="s">
        <v>28</v>
      </c>
      <c r="M5392" t="s">
        <v>28</v>
      </c>
      <c r="N5392">
        <v>0</v>
      </c>
      <c r="O5392">
        <v>0</v>
      </c>
      <c r="P5392">
        <v>0.5</v>
      </c>
      <c r="Q5392">
        <v>0</v>
      </c>
      <c r="R5392">
        <v>0</v>
      </c>
      <c r="S5392">
        <v>33</v>
      </c>
      <c r="T5392">
        <v>0.5</v>
      </c>
      <c r="V5392">
        <v>58</v>
      </c>
      <c r="W5392">
        <v>159</v>
      </c>
    </row>
    <row r="5393" spans="1:23" x14ac:dyDescent="0.25">
      <c r="A5393" t="s">
        <v>456</v>
      </c>
      <c r="C5393" t="s">
        <v>26</v>
      </c>
      <c r="E5393">
        <v>25</v>
      </c>
      <c r="F5393">
        <v>82.310744999999997</v>
      </c>
      <c r="G5393">
        <v>0.5</v>
      </c>
      <c r="H5393">
        <v>0.5</v>
      </c>
      <c r="I5393" t="s">
        <v>27</v>
      </c>
      <c r="J5393" t="s">
        <v>41</v>
      </c>
      <c r="K5393" t="s">
        <v>28</v>
      </c>
      <c r="L5393" t="s">
        <v>28</v>
      </c>
      <c r="M5393" t="s">
        <v>28</v>
      </c>
      <c r="N5393">
        <v>1</v>
      </c>
      <c r="O5393">
        <v>0.5</v>
      </c>
      <c r="P5393">
        <v>0.5</v>
      </c>
      <c r="Q5393">
        <v>0.5</v>
      </c>
      <c r="R5393">
        <v>0</v>
      </c>
      <c r="S5393">
        <v>33</v>
      </c>
      <c r="T5393">
        <v>3</v>
      </c>
      <c r="V5393">
        <v>58</v>
      </c>
      <c r="W5393">
        <v>160</v>
      </c>
    </row>
    <row r="5394" spans="1:23" x14ac:dyDescent="0.25">
      <c r="A5394" t="s">
        <v>632</v>
      </c>
      <c r="C5394" t="s">
        <v>30</v>
      </c>
      <c r="E5394">
        <v>26</v>
      </c>
      <c r="F5394">
        <v>78.193016</v>
      </c>
      <c r="G5394">
        <v>0.5</v>
      </c>
      <c r="H5394">
        <v>0.5</v>
      </c>
      <c r="I5394" t="s">
        <v>27</v>
      </c>
      <c r="J5394" t="s">
        <v>41</v>
      </c>
      <c r="K5394" t="s">
        <v>28</v>
      </c>
      <c r="L5394" t="s">
        <v>28</v>
      </c>
      <c r="M5394" t="s">
        <v>28</v>
      </c>
      <c r="N5394">
        <v>0.5</v>
      </c>
      <c r="O5394">
        <v>0.5</v>
      </c>
      <c r="P5394">
        <v>1</v>
      </c>
      <c r="Q5394">
        <v>0.5</v>
      </c>
      <c r="R5394">
        <v>0</v>
      </c>
      <c r="S5394">
        <v>34</v>
      </c>
      <c r="T5394">
        <v>3</v>
      </c>
      <c r="V5394">
        <v>65</v>
      </c>
      <c r="W5394">
        <v>145</v>
      </c>
    </row>
    <row r="5395" spans="1:23" x14ac:dyDescent="0.25">
      <c r="A5395" t="s">
        <v>632</v>
      </c>
      <c r="C5395" t="s">
        <v>30</v>
      </c>
      <c r="E5395">
        <v>21</v>
      </c>
      <c r="F5395">
        <v>78.193016</v>
      </c>
      <c r="G5395">
        <v>1</v>
      </c>
      <c r="H5395">
        <v>1</v>
      </c>
      <c r="I5395" t="s">
        <v>27</v>
      </c>
      <c r="J5395" t="s">
        <v>44</v>
      </c>
      <c r="K5395" t="s">
        <v>245</v>
      </c>
      <c r="L5395" t="s">
        <v>41</v>
      </c>
      <c r="M5395" t="s">
        <v>28</v>
      </c>
      <c r="N5395">
        <v>2</v>
      </c>
      <c r="O5395">
        <v>2</v>
      </c>
      <c r="P5395">
        <v>1</v>
      </c>
      <c r="Q5395">
        <v>1</v>
      </c>
      <c r="R5395">
        <v>2</v>
      </c>
      <c r="S5395">
        <v>34</v>
      </c>
      <c r="T5395">
        <v>9</v>
      </c>
      <c r="V5395">
        <v>67</v>
      </c>
      <c r="W5395">
        <v>151</v>
      </c>
    </row>
    <row r="5396" spans="1:23" x14ac:dyDescent="0.25">
      <c r="A5396" t="s">
        <v>632</v>
      </c>
      <c r="C5396" t="s">
        <v>30</v>
      </c>
      <c r="E5396">
        <v>14</v>
      </c>
      <c r="F5396">
        <v>78.193016</v>
      </c>
      <c r="G5396">
        <v>3</v>
      </c>
      <c r="H5396">
        <v>2</v>
      </c>
      <c r="I5396" t="s">
        <v>27</v>
      </c>
      <c r="J5396" t="s">
        <v>44</v>
      </c>
      <c r="K5396" t="s">
        <v>245</v>
      </c>
      <c r="L5396" t="s">
        <v>41</v>
      </c>
      <c r="M5396" t="s">
        <v>28</v>
      </c>
      <c r="N5396">
        <v>3</v>
      </c>
      <c r="O5396">
        <v>3</v>
      </c>
      <c r="P5396">
        <v>3</v>
      </c>
      <c r="Q5396">
        <v>2</v>
      </c>
      <c r="R5396">
        <v>3</v>
      </c>
      <c r="S5396">
        <v>34</v>
      </c>
      <c r="T5396">
        <v>16</v>
      </c>
      <c r="V5396">
        <v>67</v>
      </c>
      <c r="W5396">
        <v>150</v>
      </c>
    </row>
    <row r="5397" spans="1:23" x14ac:dyDescent="0.25">
      <c r="A5397" t="s">
        <v>858</v>
      </c>
      <c r="C5397" t="s">
        <v>26</v>
      </c>
      <c r="E5397">
        <v>29</v>
      </c>
      <c r="F5397">
        <v>60.191650000000003</v>
      </c>
      <c r="G5397">
        <v>0</v>
      </c>
      <c r="H5397">
        <v>0</v>
      </c>
      <c r="I5397" t="s">
        <v>34</v>
      </c>
      <c r="J5397" t="s">
        <v>28</v>
      </c>
      <c r="K5397" t="s">
        <v>28</v>
      </c>
      <c r="L5397" t="s">
        <v>28</v>
      </c>
      <c r="M5397" t="s">
        <v>28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33</v>
      </c>
      <c r="T5397">
        <v>0</v>
      </c>
      <c r="W5397">
        <v>146</v>
      </c>
    </row>
    <row r="5398" spans="1:23" x14ac:dyDescent="0.25">
      <c r="A5398" t="s">
        <v>858</v>
      </c>
      <c r="C5398" t="s">
        <v>26</v>
      </c>
      <c r="E5398">
        <v>30</v>
      </c>
      <c r="F5398">
        <v>60.191650000000003</v>
      </c>
      <c r="G5398">
        <v>0</v>
      </c>
      <c r="H5398">
        <v>0</v>
      </c>
      <c r="I5398" t="s">
        <v>34</v>
      </c>
      <c r="J5398" t="s">
        <v>28</v>
      </c>
      <c r="K5398" t="s">
        <v>28</v>
      </c>
      <c r="L5398" t="s">
        <v>28</v>
      </c>
      <c r="M5398" t="s">
        <v>28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33</v>
      </c>
      <c r="T5398">
        <v>0</v>
      </c>
      <c r="V5398">
        <v>66</v>
      </c>
      <c r="W5398">
        <v>172</v>
      </c>
    </row>
    <row r="5399" spans="1:23" x14ac:dyDescent="0.25">
      <c r="A5399" t="s">
        <v>858</v>
      </c>
      <c r="C5399" t="s">
        <v>26</v>
      </c>
      <c r="E5399">
        <v>30</v>
      </c>
      <c r="F5399">
        <v>60.191650000000003</v>
      </c>
      <c r="G5399">
        <v>0</v>
      </c>
      <c r="H5399">
        <v>0</v>
      </c>
      <c r="I5399" t="s">
        <v>34</v>
      </c>
      <c r="J5399" t="s">
        <v>28</v>
      </c>
      <c r="K5399" t="s">
        <v>28</v>
      </c>
      <c r="L5399" t="s">
        <v>28</v>
      </c>
      <c r="M5399" t="s">
        <v>28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33</v>
      </c>
      <c r="T5399">
        <v>0</v>
      </c>
      <c r="V5399">
        <v>65</v>
      </c>
      <c r="W5399">
        <v>207</v>
      </c>
    </row>
    <row r="5400" spans="1:23" x14ac:dyDescent="0.25">
      <c r="A5400" t="s">
        <v>858</v>
      </c>
      <c r="C5400" t="s">
        <v>26</v>
      </c>
      <c r="E5400">
        <v>30</v>
      </c>
      <c r="F5400">
        <v>60.191650000000003</v>
      </c>
      <c r="G5400">
        <v>0</v>
      </c>
      <c r="H5400">
        <v>0</v>
      </c>
      <c r="I5400" t="s">
        <v>34</v>
      </c>
      <c r="J5400" t="s">
        <v>28</v>
      </c>
      <c r="K5400" t="s">
        <v>28</v>
      </c>
      <c r="L5400" t="s">
        <v>28</v>
      </c>
      <c r="M5400" t="s">
        <v>28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33</v>
      </c>
      <c r="T5400">
        <v>0</v>
      </c>
      <c r="V5400">
        <v>65</v>
      </c>
      <c r="W5400">
        <v>214</v>
      </c>
    </row>
    <row r="5401" spans="1:23" x14ac:dyDescent="0.25">
      <c r="A5401" t="s">
        <v>858</v>
      </c>
      <c r="C5401" t="s">
        <v>26</v>
      </c>
      <c r="E5401">
        <v>30</v>
      </c>
      <c r="F5401">
        <v>60.191650000000003</v>
      </c>
      <c r="G5401">
        <v>0</v>
      </c>
      <c r="H5401">
        <v>0</v>
      </c>
      <c r="I5401" t="s">
        <v>34</v>
      </c>
      <c r="J5401" t="s">
        <v>28</v>
      </c>
      <c r="K5401" t="s">
        <v>28</v>
      </c>
      <c r="L5401" t="s">
        <v>28</v>
      </c>
      <c r="M5401" t="s">
        <v>28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33</v>
      </c>
      <c r="T5401">
        <v>0</v>
      </c>
    </row>
    <row r="5402" spans="1:23" x14ac:dyDescent="0.25">
      <c r="A5402" t="s">
        <v>858</v>
      </c>
      <c r="C5402" t="s">
        <v>26</v>
      </c>
      <c r="E5402">
        <v>29</v>
      </c>
      <c r="F5402">
        <v>60.191650000000003</v>
      </c>
      <c r="G5402">
        <v>0</v>
      </c>
      <c r="H5402">
        <v>0</v>
      </c>
      <c r="I5402" t="s">
        <v>34</v>
      </c>
      <c r="J5402" t="s">
        <v>28</v>
      </c>
      <c r="K5402" t="s">
        <v>28</v>
      </c>
      <c r="L5402" t="s">
        <v>28</v>
      </c>
      <c r="M5402" t="s">
        <v>28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33</v>
      </c>
      <c r="T5402">
        <v>0</v>
      </c>
      <c r="V5402">
        <v>66</v>
      </c>
      <c r="W5402">
        <v>189</v>
      </c>
    </row>
    <row r="5403" spans="1:23" x14ac:dyDescent="0.25">
      <c r="A5403" t="s">
        <v>858</v>
      </c>
      <c r="C5403" t="s">
        <v>26</v>
      </c>
      <c r="E5403">
        <v>29</v>
      </c>
      <c r="F5403">
        <v>60.191650000000003</v>
      </c>
      <c r="G5403">
        <v>0</v>
      </c>
      <c r="H5403">
        <v>0</v>
      </c>
      <c r="I5403" t="s">
        <v>34</v>
      </c>
      <c r="J5403" t="s">
        <v>28</v>
      </c>
      <c r="K5403" t="s">
        <v>28</v>
      </c>
      <c r="L5403" t="s">
        <v>28</v>
      </c>
      <c r="M5403" t="s">
        <v>28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33</v>
      </c>
      <c r="T5403">
        <v>0</v>
      </c>
      <c r="V5403">
        <v>66</v>
      </c>
      <c r="W5403">
        <v>196</v>
      </c>
    </row>
    <row r="5404" spans="1:23" x14ac:dyDescent="0.25">
      <c r="A5404" t="s">
        <v>858</v>
      </c>
      <c r="C5404" t="s">
        <v>26</v>
      </c>
      <c r="E5404">
        <v>30</v>
      </c>
      <c r="F5404">
        <v>60.191650000000003</v>
      </c>
      <c r="G5404">
        <v>0</v>
      </c>
      <c r="H5404">
        <v>0</v>
      </c>
      <c r="I5404" t="s">
        <v>34</v>
      </c>
      <c r="J5404" t="s">
        <v>28</v>
      </c>
      <c r="K5404" t="s">
        <v>28</v>
      </c>
      <c r="L5404" t="s">
        <v>28</v>
      </c>
      <c r="M5404" t="s">
        <v>28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33</v>
      </c>
      <c r="T5404">
        <v>0</v>
      </c>
      <c r="V5404">
        <v>64</v>
      </c>
      <c r="W5404">
        <v>198</v>
      </c>
    </row>
    <row r="5405" spans="1:23" x14ac:dyDescent="0.25">
      <c r="A5405" t="s">
        <v>858</v>
      </c>
      <c r="C5405" t="s">
        <v>26</v>
      </c>
      <c r="E5405">
        <v>30</v>
      </c>
      <c r="F5405">
        <v>60.191650000000003</v>
      </c>
      <c r="G5405">
        <v>0</v>
      </c>
      <c r="H5405">
        <v>0</v>
      </c>
      <c r="I5405" t="s">
        <v>34</v>
      </c>
      <c r="J5405" t="s">
        <v>28</v>
      </c>
      <c r="K5405" t="s">
        <v>28</v>
      </c>
      <c r="L5405" t="s">
        <v>28</v>
      </c>
      <c r="M5405" t="s">
        <v>28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33</v>
      </c>
      <c r="T5405">
        <v>0</v>
      </c>
      <c r="V5405">
        <v>64</v>
      </c>
      <c r="W5405">
        <v>198</v>
      </c>
    </row>
    <row r="5406" spans="1:23" x14ac:dyDescent="0.25">
      <c r="A5406" t="s">
        <v>793</v>
      </c>
      <c r="C5406" t="s">
        <v>26</v>
      </c>
      <c r="E5406">
        <v>27</v>
      </c>
      <c r="F5406">
        <v>70.590003999999993</v>
      </c>
      <c r="G5406">
        <v>0</v>
      </c>
      <c r="H5406">
        <v>0</v>
      </c>
      <c r="I5406" t="s">
        <v>34</v>
      </c>
      <c r="J5406" t="s">
        <v>28</v>
      </c>
      <c r="K5406" t="s">
        <v>28</v>
      </c>
      <c r="L5406" t="s">
        <v>28</v>
      </c>
      <c r="M5406" t="s">
        <v>28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44</v>
      </c>
      <c r="T5406">
        <v>0</v>
      </c>
      <c r="V5406">
        <v>64</v>
      </c>
      <c r="W5406">
        <v>154</v>
      </c>
    </row>
    <row r="5407" spans="1:23" x14ac:dyDescent="0.25">
      <c r="A5407" t="s">
        <v>793</v>
      </c>
      <c r="C5407" t="s">
        <v>26</v>
      </c>
      <c r="E5407">
        <v>27</v>
      </c>
      <c r="F5407">
        <v>70.590003999999993</v>
      </c>
      <c r="G5407">
        <v>0</v>
      </c>
      <c r="H5407">
        <v>0</v>
      </c>
      <c r="I5407" t="s">
        <v>34</v>
      </c>
      <c r="J5407" t="s">
        <v>28</v>
      </c>
      <c r="K5407" t="s">
        <v>28</v>
      </c>
      <c r="L5407" t="s">
        <v>28</v>
      </c>
      <c r="M5407" t="s">
        <v>28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44</v>
      </c>
      <c r="T5407">
        <v>0</v>
      </c>
      <c r="V5407">
        <v>65</v>
      </c>
      <c r="W5407">
        <v>160</v>
      </c>
    </row>
    <row r="5408" spans="1:23" x14ac:dyDescent="0.25">
      <c r="A5408" t="s">
        <v>793</v>
      </c>
      <c r="C5408" t="s">
        <v>26</v>
      </c>
      <c r="E5408">
        <v>28</v>
      </c>
      <c r="F5408">
        <v>70.590003999999993</v>
      </c>
      <c r="G5408">
        <v>0</v>
      </c>
      <c r="H5408">
        <v>0</v>
      </c>
      <c r="I5408" t="s">
        <v>34</v>
      </c>
      <c r="J5408" t="s">
        <v>28</v>
      </c>
      <c r="K5408" t="s">
        <v>28</v>
      </c>
      <c r="L5408" t="s">
        <v>28</v>
      </c>
      <c r="M5408" t="s">
        <v>28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44</v>
      </c>
      <c r="T5408">
        <v>0</v>
      </c>
      <c r="V5408">
        <v>65</v>
      </c>
      <c r="W5408">
        <v>154</v>
      </c>
    </row>
    <row r="5409" spans="1:23" x14ac:dyDescent="0.25">
      <c r="A5409" t="s">
        <v>793</v>
      </c>
      <c r="C5409" t="s">
        <v>26</v>
      </c>
      <c r="E5409">
        <v>27</v>
      </c>
      <c r="F5409">
        <v>70.590003999999993</v>
      </c>
      <c r="G5409">
        <v>0</v>
      </c>
      <c r="H5409">
        <v>0</v>
      </c>
      <c r="I5409" t="s">
        <v>34</v>
      </c>
      <c r="J5409" t="s">
        <v>28</v>
      </c>
      <c r="K5409" t="s">
        <v>28</v>
      </c>
      <c r="L5409" t="s">
        <v>28</v>
      </c>
      <c r="M5409" t="s">
        <v>28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44</v>
      </c>
      <c r="T5409">
        <v>0</v>
      </c>
      <c r="V5409">
        <v>64</v>
      </c>
      <c r="W5409">
        <v>152</v>
      </c>
    </row>
    <row r="5410" spans="1:23" x14ac:dyDescent="0.25">
      <c r="A5410" t="s">
        <v>831</v>
      </c>
      <c r="C5410" t="s">
        <v>30</v>
      </c>
      <c r="E5410">
        <v>19</v>
      </c>
      <c r="F5410">
        <v>87.805610000000001</v>
      </c>
      <c r="G5410">
        <v>1</v>
      </c>
      <c r="H5410">
        <v>1</v>
      </c>
      <c r="I5410" t="s">
        <v>27</v>
      </c>
      <c r="J5410" t="s">
        <v>44</v>
      </c>
      <c r="K5410" t="s">
        <v>41</v>
      </c>
      <c r="L5410" t="s">
        <v>28</v>
      </c>
      <c r="M5410" t="s">
        <v>28</v>
      </c>
      <c r="N5410">
        <v>1</v>
      </c>
      <c r="O5410">
        <v>2</v>
      </c>
      <c r="P5410">
        <v>1</v>
      </c>
      <c r="Q5410">
        <v>2</v>
      </c>
      <c r="R5410">
        <v>0</v>
      </c>
      <c r="S5410">
        <v>34</v>
      </c>
      <c r="T5410">
        <v>7</v>
      </c>
      <c r="V5410">
        <v>70</v>
      </c>
      <c r="W5410">
        <v>160</v>
      </c>
    </row>
    <row r="5411" spans="1:23" x14ac:dyDescent="0.25">
      <c r="A5411" t="s">
        <v>831</v>
      </c>
      <c r="C5411" t="s">
        <v>30</v>
      </c>
      <c r="E5411">
        <v>19</v>
      </c>
      <c r="F5411">
        <v>87.805610000000001</v>
      </c>
      <c r="G5411">
        <v>2</v>
      </c>
      <c r="H5411">
        <v>2</v>
      </c>
      <c r="I5411" t="s">
        <v>27</v>
      </c>
      <c r="J5411" t="s">
        <v>44</v>
      </c>
      <c r="K5411" t="s">
        <v>41</v>
      </c>
      <c r="L5411" t="s">
        <v>28</v>
      </c>
      <c r="M5411" t="s">
        <v>28</v>
      </c>
      <c r="N5411">
        <v>2</v>
      </c>
      <c r="O5411">
        <v>2</v>
      </c>
      <c r="P5411">
        <v>2</v>
      </c>
      <c r="Q5411">
        <v>2</v>
      </c>
      <c r="R5411">
        <v>1</v>
      </c>
      <c r="S5411">
        <v>34</v>
      </c>
      <c r="T5411">
        <v>11</v>
      </c>
      <c r="V5411">
        <v>70</v>
      </c>
      <c r="W5411">
        <v>162</v>
      </c>
    </row>
    <row r="5412" spans="1:23" x14ac:dyDescent="0.25">
      <c r="A5412" t="s">
        <v>930</v>
      </c>
      <c r="C5412" t="s">
        <v>30</v>
      </c>
      <c r="E5412">
        <v>30</v>
      </c>
      <c r="F5412">
        <v>67.10472</v>
      </c>
      <c r="G5412">
        <v>0</v>
      </c>
      <c r="H5412">
        <v>0</v>
      </c>
      <c r="I5412" t="s">
        <v>34</v>
      </c>
      <c r="J5412" t="s">
        <v>28</v>
      </c>
      <c r="K5412" t="s">
        <v>28</v>
      </c>
      <c r="L5412" t="s">
        <v>28</v>
      </c>
      <c r="M5412" t="s">
        <v>28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34</v>
      </c>
      <c r="T5412">
        <v>0</v>
      </c>
      <c r="V5412">
        <v>71</v>
      </c>
      <c r="W5412">
        <v>180</v>
      </c>
    </row>
    <row r="5413" spans="1:23" x14ac:dyDescent="0.25">
      <c r="A5413" t="s">
        <v>930</v>
      </c>
      <c r="C5413" t="s">
        <v>30</v>
      </c>
      <c r="E5413">
        <v>30</v>
      </c>
      <c r="F5413">
        <v>67.10472</v>
      </c>
      <c r="G5413">
        <v>0</v>
      </c>
      <c r="H5413">
        <v>0</v>
      </c>
      <c r="I5413" t="s">
        <v>34</v>
      </c>
      <c r="J5413" t="s">
        <v>28</v>
      </c>
      <c r="K5413" t="s">
        <v>28</v>
      </c>
      <c r="L5413" t="s">
        <v>28</v>
      </c>
      <c r="M5413" t="s">
        <v>28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34</v>
      </c>
      <c r="T5413">
        <v>0</v>
      </c>
      <c r="V5413">
        <v>71</v>
      </c>
      <c r="W5413">
        <v>185</v>
      </c>
    </row>
    <row r="5414" spans="1:23" x14ac:dyDescent="0.25">
      <c r="A5414" t="s">
        <v>930</v>
      </c>
      <c r="C5414" t="s">
        <v>30</v>
      </c>
      <c r="E5414">
        <v>29</v>
      </c>
      <c r="F5414">
        <v>67.10472</v>
      </c>
      <c r="G5414">
        <v>0</v>
      </c>
      <c r="H5414">
        <v>0</v>
      </c>
      <c r="I5414" t="s">
        <v>34</v>
      </c>
      <c r="J5414" t="s">
        <v>28</v>
      </c>
      <c r="K5414" t="s">
        <v>28</v>
      </c>
      <c r="L5414" t="s">
        <v>28</v>
      </c>
      <c r="M5414" t="s">
        <v>28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34</v>
      </c>
      <c r="T5414">
        <v>0</v>
      </c>
      <c r="V5414">
        <v>71</v>
      </c>
      <c r="W5414">
        <v>173</v>
      </c>
    </row>
    <row r="5415" spans="1:23" x14ac:dyDescent="0.25">
      <c r="A5415" t="s">
        <v>629</v>
      </c>
      <c r="C5415" t="s">
        <v>26</v>
      </c>
      <c r="F5415">
        <v>68.490074000000007</v>
      </c>
      <c r="G5415">
        <v>0.5</v>
      </c>
      <c r="H5415">
        <v>0</v>
      </c>
      <c r="I5415" t="s">
        <v>52</v>
      </c>
      <c r="J5415" t="s">
        <v>28</v>
      </c>
      <c r="K5415" t="s">
        <v>28</v>
      </c>
      <c r="L5415" t="s">
        <v>28</v>
      </c>
      <c r="M5415" t="s">
        <v>28</v>
      </c>
      <c r="N5415">
        <v>0</v>
      </c>
      <c r="O5415">
        <v>0</v>
      </c>
      <c r="P5415">
        <v>0.5</v>
      </c>
      <c r="Q5415">
        <v>0.5</v>
      </c>
      <c r="R5415">
        <v>0</v>
      </c>
      <c r="S5415">
        <v>34</v>
      </c>
      <c r="T5415">
        <v>1</v>
      </c>
      <c r="W5415">
        <v>155</v>
      </c>
    </row>
    <row r="5416" spans="1:23" x14ac:dyDescent="0.25">
      <c r="A5416" t="s">
        <v>629</v>
      </c>
      <c r="C5416" t="s">
        <v>26</v>
      </c>
      <c r="F5416">
        <v>68.490074000000007</v>
      </c>
      <c r="G5416">
        <v>0</v>
      </c>
      <c r="H5416">
        <v>0</v>
      </c>
      <c r="I5416" t="s">
        <v>34</v>
      </c>
      <c r="J5416" t="s">
        <v>28</v>
      </c>
      <c r="K5416" t="s">
        <v>28</v>
      </c>
      <c r="L5416" t="s">
        <v>28</v>
      </c>
      <c r="M5416" t="s">
        <v>28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34</v>
      </c>
      <c r="T5416">
        <v>0</v>
      </c>
      <c r="W5416">
        <v>165</v>
      </c>
    </row>
    <row r="5417" spans="1:23" x14ac:dyDescent="0.25">
      <c r="A5417" t="s">
        <v>629</v>
      </c>
      <c r="C5417" t="s">
        <v>26</v>
      </c>
      <c r="E5417">
        <v>27</v>
      </c>
      <c r="F5417">
        <v>68.490074000000007</v>
      </c>
      <c r="G5417">
        <v>0</v>
      </c>
      <c r="H5417">
        <v>0</v>
      </c>
      <c r="I5417" t="s">
        <v>34</v>
      </c>
      <c r="J5417" t="s">
        <v>28</v>
      </c>
      <c r="K5417" t="s">
        <v>28</v>
      </c>
      <c r="L5417" t="s">
        <v>28</v>
      </c>
      <c r="M5417" t="s">
        <v>28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34</v>
      </c>
      <c r="T5417">
        <v>0</v>
      </c>
      <c r="W5417">
        <v>162</v>
      </c>
    </row>
    <row r="5418" spans="1:23" x14ac:dyDescent="0.25">
      <c r="A5418" t="s">
        <v>629</v>
      </c>
      <c r="C5418" t="s">
        <v>26</v>
      </c>
      <c r="E5418">
        <v>28</v>
      </c>
      <c r="F5418">
        <v>68.490074000000007</v>
      </c>
      <c r="G5418">
        <v>0.5</v>
      </c>
      <c r="H5418">
        <v>0</v>
      </c>
      <c r="I5418" t="s">
        <v>52</v>
      </c>
      <c r="J5418" t="s">
        <v>28</v>
      </c>
      <c r="K5418" t="s">
        <v>28</v>
      </c>
      <c r="L5418" t="s">
        <v>28</v>
      </c>
      <c r="M5418" t="s">
        <v>28</v>
      </c>
      <c r="N5418">
        <v>0</v>
      </c>
      <c r="O5418">
        <v>0</v>
      </c>
      <c r="P5418">
        <v>0.5</v>
      </c>
      <c r="Q5418">
        <v>0</v>
      </c>
      <c r="R5418">
        <v>0</v>
      </c>
      <c r="S5418">
        <v>34</v>
      </c>
      <c r="T5418">
        <v>0.5</v>
      </c>
      <c r="W5418">
        <v>171</v>
      </c>
    </row>
    <row r="5419" spans="1:23" x14ac:dyDescent="0.25">
      <c r="A5419" t="s">
        <v>629</v>
      </c>
      <c r="C5419" t="s">
        <v>26</v>
      </c>
      <c r="E5419">
        <v>30</v>
      </c>
      <c r="F5419">
        <v>68.490074000000007</v>
      </c>
      <c r="G5419">
        <v>0</v>
      </c>
      <c r="H5419">
        <v>0</v>
      </c>
      <c r="I5419" t="s">
        <v>34</v>
      </c>
      <c r="J5419" t="s">
        <v>28</v>
      </c>
      <c r="K5419" t="s">
        <v>28</v>
      </c>
      <c r="L5419" t="s">
        <v>28</v>
      </c>
      <c r="M5419" t="s">
        <v>28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34</v>
      </c>
      <c r="T5419">
        <v>0</v>
      </c>
      <c r="W5419">
        <v>169</v>
      </c>
    </row>
    <row r="5420" spans="1:23" x14ac:dyDescent="0.25">
      <c r="A5420" t="s">
        <v>629</v>
      </c>
      <c r="C5420" t="s">
        <v>26</v>
      </c>
      <c r="E5420">
        <v>29</v>
      </c>
      <c r="F5420">
        <v>68.490074000000007</v>
      </c>
      <c r="G5420">
        <v>0.5</v>
      </c>
      <c r="H5420">
        <v>0</v>
      </c>
      <c r="I5420" t="s">
        <v>27</v>
      </c>
      <c r="J5420" t="s">
        <v>28</v>
      </c>
      <c r="K5420" t="s">
        <v>28</v>
      </c>
      <c r="L5420" t="s">
        <v>28</v>
      </c>
      <c r="M5420" t="s">
        <v>28</v>
      </c>
      <c r="N5420">
        <v>0.5</v>
      </c>
      <c r="O5420">
        <v>0</v>
      </c>
      <c r="P5420">
        <v>0.5</v>
      </c>
      <c r="Q5420">
        <v>0</v>
      </c>
      <c r="R5420">
        <v>0</v>
      </c>
      <c r="S5420">
        <v>34</v>
      </c>
      <c r="T5420">
        <v>1</v>
      </c>
      <c r="W5420">
        <v>170</v>
      </c>
    </row>
    <row r="5421" spans="1:23" x14ac:dyDescent="0.25">
      <c r="A5421" t="s">
        <v>629</v>
      </c>
      <c r="C5421" t="s">
        <v>26</v>
      </c>
      <c r="E5421">
        <v>28</v>
      </c>
      <c r="F5421">
        <v>68.490074000000007</v>
      </c>
      <c r="G5421">
        <v>0.5</v>
      </c>
      <c r="H5421">
        <v>0</v>
      </c>
      <c r="I5421" t="s">
        <v>75</v>
      </c>
      <c r="J5421" t="s">
        <v>28</v>
      </c>
      <c r="K5421" t="s">
        <v>28</v>
      </c>
      <c r="L5421" t="s">
        <v>28</v>
      </c>
      <c r="M5421" t="s">
        <v>28</v>
      </c>
      <c r="N5421">
        <v>0</v>
      </c>
      <c r="O5421">
        <v>0.5</v>
      </c>
      <c r="P5421">
        <v>0.5</v>
      </c>
      <c r="Q5421">
        <v>0.5</v>
      </c>
      <c r="R5421">
        <v>0</v>
      </c>
      <c r="S5421">
        <v>34</v>
      </c>
      <c r="T5421">
        <v>1.5</v>
      </c>
      <c r="W5421">
        <v>167</v>
      </c>
    </row>
    <row r="5422" spans="1:23" x14ac:dyDescent="0.25">
      <c r="A5422" t="s">
        <v>629</v>
      </c>
      <c r="C5422" t="s">
        <v>26</v>
      </c>
      <c r="E5422">
        <v>29</v>
      </c>
      <c r="F5422">
        <v>68.490074000000007</v>
      </c>
      <c r="G5422">
        <v>0.5</v>
      </c>
      <c r="H5422">
        <v>0</v>
      </c>
      <c r="I5422" t="s">
        <v>75</v>
      </c>
      <c r="J5422" t="s">
        <v>28</v>
      </c>
      <c r="K5422" t="s">
        <v>28</v>
      </c>
      <c r="L5422" t="s">
        <v>28</v>
      </c>
      <c r="M5422" t="s">
        <v>28</v>
      </c>
      <c r="N5422">
        <v>0</v>
      </c>
      <c r="O5422">
        <v>0</v>
      </c>
      <c r="P5422">
        <v>0.5</v>
      </c>
      <c r="Q5422">
        <v>0.5</v>
      </c>
      <c r="R5422">
        <v>0</v>
      </c>
      <c r="S5422">
        <v>34</v>
      </c>
      <c r="T5422">
        <v>1</v>
      </c>
      <c r="W5422">
        <v>167</v>
      </c>
    </row>
    <row r="5423" spans="1:23" x14ac:dyDescent="0.25">
      <c r="A5423" t="s">
        <v>629</v>
      </c>
      <c r="C5423" t="s">
        <v>26</v>
      </c>
      <c r="E5423">
        <v>24</v>
      </c>
      <c r="F5423">
        <v>68.490074000000007</v>
      </c>
      <c r="G5423">
        <v>0</v>
      </c>
      <c r="H5423">
        <v>0</v>
      </c>
      <c r="I5423" t="s">
        <v>34</v>
      </c>
      <c r="J5423" t="s">
        <v>41</v>
      </c>
      <c r="K5423" t="s">
        <v>28</v>
      </c>
      <c r="L5423" t="s">
        <v>28</v>
      </c>
      <c r="M5423" t="s">
        <v>28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34</v>
      </c>
      <c r="T5423">
        <v>0</v>
      </c>
      <c r="V5423">
        <v>63</v>
      </c>
      <c r="W5423">
        <v>165</v>
      </c>
    </row>
    <row r="5424" spans="1:23" x14ac:dyDescent="0.25">
      <c r="A5424" t="s">
        <v>629</v>
      </c>
      <c r="C5424" t="s">
        <v>26</v>
      </c>
      <c r="E5424">
        <v>30</v>
      </c>
      <c r="F5424">
        <v>68.490074000000007</v>
      </c>
      <c r="G5424">
        <v>0</v>
      </c>
      <c r="H5424">
        <v>0</v>
      </c>
      <c r="I5424" t="s">
        <v>34</v>
      </c>
      <c r="J5424" t="s">
        <v>41</v>
      </c>
      <c r="K5424" t="s">
        <v>28</v>
      </c>
      <c r="L5424" t="s">
        <v>28</v>
      </c>
      <c r="M5424" t="s">
        <v>28</v>
      </c>
      <c r="N5424">
        <v>0</v>
      </c>
      <c r="O5424">
        <v>0.5</v>
      </c>
      <c r="P5424">
        <v>0</v>
      </c>
      <c r="Q5424">
        <v>0</v>
      </c>
      <c r="R5424">
        <v>0</v>
      </c>
      <c r="S5424">
        <v>34</v>
      </c>
      <c r="T5424">
        <v>0.5</v>
      </c>
      <c r="V5424">
        <v>63</v>
      </c>
      <c r="W5424">
        <v>163</v>
      </c>
    </row>
    <row r="5425" spans="1:23" x14ac:dyDescent="0.25">
      <c r="A5425" t="s">
        <v>887</v>
      </c>
      <c r="C5425" t="s">
        <v>30</v>
      </c>
      <c r="E5425">
        <v>24</v>
      </c>
      <c r="F5425">
        <v>82.850104999999999</v>
      </c>
      <c r="G5425">
        <v>0</v>
      </c>
      <c r="H5425">
        <v>0</v>
      </c>
      <c r="I5425" t="s">
        <v>34</v>
      </c>
      <c r="J5425" t="s">
        <v>28</v>
      </c>
      <c r="K5425" t="s">
        <v>28</v>
      </c>
      <c r="L5425" t="s">
        <v>28</v>
      </c>
      <c r="M5425" t="s">
        <v>28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34</v>
      </c>
      <c r="T5425">
        <v>0</v>
      </c>
      <c r="V5425">
        <v>65</v>
      </c>
      <c r="W5425">
        <v>166</v>
      </c>
    </row>
    <row r="5426" spans="1:23" x14ac:dyDescent="0.25">
      <c r="A5426" t="s">
        <v>887</v>
      </c>
      <c r="C5426" t="s">
        <v>30</v>
      </c>
      <c r="E5426">
        <v>27</v>
      </c>
      <c r="F5426">
        <v>82.850104999999999</v>
      </c>
      <c r="G5426">
        <v>0</v>
      </c>
      <c r="H5426">
        <v>0</v>
      </c>
      <c r="I5426" t="s">
        <v>34</v>
      </c>
      <c r="J5426" t="s">
        <v>38</v>
      </c>
      <c r="K5426" t="s">
        <v>28</v>
      </c>
      <c r="L5426" t="s">
        <v>28</v>
      </c>
      <c r="M5426" t="s">
        <v>28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34</v>
      </c>
      <c r="T5426">
        <v>0</v>
      </c>
      <c r="V5426">
        <v>65</v>
      </c>
      <c r="W5426">
        <v>171</v>
      </c>
    </row>
    <row r="5427" spans="1:23" x14ac:dyDescent="0.25">
      <c r="A5427" t="s">
        <v>887</v>
      </c>
      <c r="C5427" t="s">
        <v>30</v>
      </c>
      <c r="E5427">
        <v>30</v>
      </c>
      <c r="F5427">
        <v>82.850104999999999</v>
      </c>
      <c r="G5427">
        <v>0</v>
      </c>
      <c r="H5427">
        <v>0</v>
      </c>
      <c r="I5427" t="s">
        <v>34</v>
      </c>
      <c r="J5427" t="s">
        <v>405</v>
      </c>
      <c r="K5427" t="s">
        <v>28</v>
      </c>
      <c r="L5427" t="s">
        <v>28</v>
      </c>
      <c r="M5427" t="s">
        <v>28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34</v>
      </c>
      <c r="T5427">
        <v>0</v>
      </c>
      <c r="V5427">
        <v>65</v>
      </c>
      <c r="W5427">
        <v>180</v>
      </c>
    </row>
    <row r="5428" spans="1:23" x14ac:dyDescent="0.25">
      <c r="A5428" t="s">
        <v>398</v>
      </c>
      <c r="C5428" t="s">
        <v>26</v>
      </c>
      <c r="E5428">
        <v>30</v>
      </c>
      <c r="F5428">
        <v>64.720055000000002</v>
      </c>
      <c r="G5428">
        <v>0</v>
      </c>
      <c r="H5428">
        <v>0</v>
      </c>
      <c r="I5428" t="s">
        <v>34</v>
      </c>
      <c r="J5428" t="s">
        <v>41</v>
      </c>
      <c r="K5428" t="s">
        <v>28</v>
      </c>
      <c r="L5428" t="s">
        <v>28</v>
      </c>
      <c r="M5428" t="s">
        <v>28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33</v>
      </c>
      <c r="T5428">
        <v>0</v>
      </c>
      <c r="W5428">
        <v>165</v>
      </c>
    </row>
    <row r="5429" spans="1:23" x14ac:dyDescent="0.25">
      <c r="A5429" t="s">
        <v>398</v>
      </c>
      <c r="C5429" t="s">
        <v>26</v>
      </c>
      <c r="E5429">
        <v>30</v>
      </c>
      <c r="F5429">
        <v>64.720055000000002</v>
      </c>
      <c r="G5429">
        <v>0</v>
      </c>
      <c r="H5429">
        <v>0</v>
      </c>
      <c r="I5429" t="s">
        <v>34</v>
      </c>
      <c r="J5429" t="s">
        <v>35</v>
      </c>
      <c r="K5429" t="s">
        <v>42</v>
      </c>
      <c r="L5429" t="s">
        <v>28</v>
      </c>
      <c r="M5429" t="s">
        <v>28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33</v>
      </c>
      <c r="T5429">
        <v>0</v>
      </c>
      <c r="W5429">
        <v>155</v>
      </c>
    </row>
    <row r="5430" spans="1:23" x14ac:dyDescent="0.25">
      <c r="A5430" t="s">
        <v>398</v>
      </c>
      <c r="C5430" t="s">
        <v>26</v>
      </c>
      <c r="E5430">
        <v>30</v>
      </c>
      <c r="F5430">
        <v>64.720055000000002</v>
      </c>
      <c r="G5430">
        <v>0</v>
      </c>
      <c r="H5430">
        <v>0</v>
      </c>
      <c r="I5430" t="s">
        <v>34</v>
      </c>
      <c r="J5430" t="s">
        <v>41</v>
      </c>
      <c r="K5430" t="s">
        <v>88</v>
      </c>
      <c r="L5430" t="s">
        <v>28</v>
      </c>
      <c r="M5430" t="s">
        <v>28</v>
      </c>
      <c r="N5430">
        <v>0.5</v>
      </c>
      <c r="O5430">
        <v>0</v>
      </c>
      <c r="P5430">
        <v>0</v>
      </c>
      <c r="Q5430">
        <v>0</v>
      </c>
      <c r="R5430">
        <v>0</v>
      </c>
      <c r="S5430">
        <v>33</v>
      </c>
      <c r="T5430">
        <v>0.5</v>
      </c>
      <c r="W5430">
        <v>180</v>
      </c>
    </row>
    <row r="5431" spans="1:23" x14ac:dyDescent="0.25">
      <c r="A5431" t="s">
        <v>398</v>
      </c>
      <c r="C5431" t="s">
        <v>26</v>
      </c>
      <c r="E5431">
        <v>30</v>
      </c>
      <c r="F5431">
        <v>64.720055000000002</v>
      </c>
      <c r="G5431">
        <v>0.5</v>
      </c>
      <c r="H5431">
        <v>0</v>
      </c>
      <c r="I5431" t="s">
        <v>75</v>
      </c>
      <c r="J5431" t="s">
        <v>258</v>
      </c>
      <c r="K5431" t="s">
        <v>28</v>
      </c>
      <c r="L5431" t="s">
        <v>28</v>
      </c>
      <c r="M5431" t="s">
        <v>28</v>
      </c>
      <c r="N5431">
        <v>0</v>
      </c>
      <c r="O5431">
        <v>0</v>
      </c>
      <c r="P5431">
        <v>0.5</v>
      </c>
      <c r="Q5431">
        <v>0</v>
      </c>
      <c r="R5431">
        <v>0</v>
      </c>
      <c r="S5431">
        <v>33</v>
      </c>
      <c r="T5431">
        <v>0.5</v>
      </c>
      <c r="W5431">
        <v>185</v>
      </c>
    </row>
    <row r="5432" spans="1:23" x14ac:dyDescent="0.25">
      <c r="A5432" t="s">
        <v>398</v>
      </c>
      <c r="C5432" t="s">
        <v>26</v>
      </c>
      <c r="E5432">
        <v>29</v>
      </c>
      <c r="F5432">
        <v>64.720055000000002</v>
      </c>
      <c r="G5432">
        <v>0</v>
      </c>
      <c r="H5432">
        <v>0</v>
      </c>
      <c r="I5432" t="s">
        <v>34</v>
      </c>
      <c r="J5432" t="s">
        <v>41</v>
      </c>
      <c r="K5432" t="s">
        <v>28</v>
      </c>
      <c r="L5432" t="s">
        <v>28</v>
      </c>
      <c r="M5432" t="s">
        <v>28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33</v>
      </c>
      <c r="T5432">
        <v>0</v>
      </c>
      <c r="W5432">
        <v>182</v>
      </c>
    </row>
    <row r="5433" spans="1:23" x14ac:dyDescent="0.25">
      <c r="A5433" t="s">
        <v>398</v>
      </c>
      <c r="C5433" t="s">
        <v>26</v>
      </c>
      <c r="E5433">
        <v>29</v>
      </c>
      <c r="F5433">
        <v>64.720055000000002</v>
      </c>
      <c r="G5433">
        <v>0</v>
      </c>
      <c r="H5433">
        <v>0</v>
      </c>
      <c r="I5433" t="s">
        <v>34</v>
      </c>
      <c r="J5433" t="s">
        <v>41</v>
      </c>
      <c r="K5433" t="s">
        <v>28</v>
      </c>
      <c r="L5433" t="s">
        <v>28</v>
      </c>
      <c r="M5433" t="s">
        <v>28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33</v>
      </c>
      <c r="T5433">
        <v>0</v>
      </c>
      <c r="V5433">
        <v>63</v>
      </c>
      <c r="W5433">
        <v>163</v>
      </c>
    </row>
    <row r="5434" spans="1:23" x14ac:dyDescent="0.25">
      <c r="A5434" t="s">
        <v>398</v>
      </c>
      <c r="C5434" t="s">
        <v>26</v>
      </c>
      <c r="E5434">
        <v>29</v>
      </c>
      <c r="F5434">
        <v>64.720055000000002</v>
      </c>
      <c r="G5434">
        <v>0.5</v>
      </c>
      <c r="H5434">
        <v>0</v>
      </c>
      <c r="I5434" t="s">
        <v>52</v>
      </c>
      <c r="J5434" t="s">
        <v>41</v>
      </c>
      <c r="K5434" t="s">
        <v>28</v>
      </c>
      <c r="L5434" t="s">
        <v>28</v>
      </c>
      <c r="M5434" t="s">
        <v>28</v>
      </c>
      <c r="N5434">
        <v>0</v>
      </c>
      <c r="O5434">
        <v>0</v>
      </c>
      <c r="P5434">
        <v>0.5</v>
      </c>
      <c r="Q5434">
        <v>0</v>
      </c>
      <c r="R5434">
        <v>0</v>
      </c>
      <c r="S5434">
        <v>33</v>
      </c>
      <c r="T5434">
        <v>0.5</v>
      </c>
      <c r="V5434">
        <v>63</v>
      </c>
      <c r="W5434">
        <v>187</v>
      </c>
    </row>
    <row r="5435" spans="1:23" x14ac:dyDescent="0.25">
      <c r="A5435" t="s">
        <v>398</v>
      </c>
      <c r="C5435" t="s">
        <v>26</v>
      </c>
      <c r="E5435">
        <v>30</v>
      </c>
      <c r="F5435">
        <v>64.720055000000002</v>
      </c>
      <c r="G5435">
        <v>0.5</v>
      </c>
      <c r="H5435">
        <v>0</v>
      </c>
      <c r="I5435" t="s">
        <v>52</v>
      </c>
      <c r="J5435" t="s">
        <v>28</v>
      </c>
      <c r="K5435" t="s">
        <v>28</v>
      </c>
      <c r="L5435" t="s">
        <v>28</v>
      </c>
      <c r="M5435" t="s">
        <v>28</v>
      </c>
      <c r="N5435">
        <v>0</v>
      </c>
      <c r="O5435">
        <v>0</v>
      </c>
      <c r="P5435">
        <v>0.5</v>
      </c>
      <c r="Q5435">
        <v>0</v>
      </c>
      <c r="R5435">
        <v>0</v>
      </c>
      <c r="S5435">
        <v>33</v>
      </c>
      <c r="T5435">
        <v>0.5</v>
      </c>
      <c r="V5435">
        <v>63</v>
      </c>
      <c r="W5435">
        <v>187</v>
      </c>
    </row>
    <row r="5436" spans="1:23" x14ac:dyDescent="0.25">
      <c r="A5436" t="s">
        <v>398</v>
      </c>
      <c r="C5436" t="s">
        <v>26</v>
      </c>
      <c r="E5436">
        <v>29</v>
      </c>
      <c r="F5436">
        <v>64.720055000000002</v>
      </c>
      <c r="G5436">
        <v>0</v>
      </c>
      <c r="H5436">
        <v>0</v>
      </c>
      <c r="I5436" t="s">
        <v>34</v>
      </c>
      <c r="J5436" t="s">
        <v>28</v>
      </c>
      <c r="K5436" t="s">
        <v>28</v>
      </c>
      <c r="L5436" t="s">
        <v>28</v>
      </c>
      <c r="M5436" t="s">
        <v>28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33</v>
      </c>
      <c r="T5436">
        <v>0</v>
      </c>
      <c r="V5436">
        <v>62</v>
      </c>
      <c r="W5436">
        <v>181</v>
      </c>
    </row>
    <row r="5437" spans="1:23" x14ac:dyDescent="0.25">
      <c r="A5437" t="s">
        <v>398</v>
      </c>
      <c r="C5437" t="s">
        <v>26</v>
      </c>
      <c r="E5437">
        <v>29</v>
      </c>
      <c r="F5437">
        <v>64.720055000000002</v>
      </c>
      <c r="G5437">
        <v>0</v>
      </c>
      <c r="H5437">
        <v>0</v>
      </c>
      <c r="I5437" t="s">
        <v>34</v>
      </c>
      <c r="J5437" t="s">
        <v>28</v>
      </c>
      <c r="K5437" t="s">
        <v>28</v>
      </c>
      <c r="L5437" t="s">
        <v>28</v>
      </c>
      <c r="M5437" t="s">
        <v>28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33</v>
      </c>
      <c r="T5437">
        <v>0</v>
      </c>
      <c r="V5437">
        <v>62</v>
      </c>
      <c r="W5437">
        <v>175</v>
      </c>
    </row>
    <row r="5438" spans="1:23" x14ac:dyDescent="0.25">
      <c r="A5438" t="s">
        <v>398</v>
      </c>
      <c r="C5438" t="s">
        <v>26</v>
      </c>
      <c r="E5438">
        <v>29</v>
      </c>
      <c r="F5438">
        <v>64.720055000000002</v>
      </c>
      <c r="G5438">
        <v>0.5</v>
      </c>
      <c r="H5438">
        <v>0</v>
      </c>
      <c r="I5438" t="s">
        <v>52</v>
      </c>
      <c r="J5438" t="s">
        <v>28</v>
      </c>
      <c r="K5438" t="s">
        <v>28</v>
      </c>
      <c r="L5438" t="s">
        <v>28</v>
      </c>
      <c r="M5438" t="s">
        <v>28</v>
      </c>
      <c r="N5438">
        <v>0</v>
      </c>
      <c r="O5438">
        <v>0.5</v>
      </c>
      <c r="P5438">
        <v>0.5</v>
      </c>
      <c r="Q5438">
        <v>0</v>
      </c>
      <c r="R5438">
        <v>0</v>
      </c>
      <c r="S5438">
        <v>33</v>
      </c>
      <c r="T5438">
        <v>1</v>
      </c>
      <c r="V5438">
        <v>62</v>
      </c>
      <c r="W5438">
        <v>175</v>
      </c>
    </row>
    <row r="5439" spans="1:23" x14ac:dyDescent="0.25">
      <c r="A5439" t="s">
        <v>398</v>
      </c>
      <c r="C5439" t="s">
        <v>26</v>
      </c>
      <c r="E5439">
        <v>28</v>
      </c>
      <c r="F5439">
        <v>64.720055000000002</v>
      </c>
      <c r="G5439">
        <v>0.5</v>
      </c>
      <c r="H5439">
        <v>0</v>
      </c>
      <c r="I5439" t="s">
        <v>52</v>
      </c>
      <c r="J5439" t="s">
        <v>41</v>
      </c>
      <c r="K5439" t="s">
        <v>116</v>
      </c>
      <c r="L5439" t="s">
        <v>102</v>
      </c>
      <c r="M5439" t="s">
        <v>28</v>
      </c>
      <c r="N5439">
        <v>0</v>
      </c>
      <c r="O5439">
        <v>0.5</v>
      </c>
      <c r="P5439">
        <v>0.5</v>
      </c>
      <c r="Q5439">
        <v>0</v>
      </c>
      <c r="R5439">
        <v>0</v>
      </c>
      <c r="S5439">
        <v>33</v>
      </c>
      <c r="T5439">
        <v>1</v>
      </c>
      <c r="V5439">
        <v>63</v>
      </c>
      <c r="W5439">
        <v>163</v>
      </c>
    </row>
    <row r="5440" spans="1:23" x14ac:dyDescent="0.25">
      <c r="A5440" t="s">
        <v>398</v>
      </c>
      <c r="C5440" t="s">
        <v>26</v>
      </c>
      <c r="E5440">
        <v>28</v>
      </c>
      <c r="F5440">
        <v>64.720055000000002</v>
      </c>
      <c r="G5440">
        <v>0.5</v>
      </c>
      <c r="H5440">
        <v>0.5</v>
      </c>
      <c r="I5440" t="s">
        <v>52</v>
      </c>
      <c r="J5440" t="s">
        <v>41</v>
      </c>
      <c r="K5440" t="s">
        <v>28</v>
      </c>
      <c r="L5440" t="s">
        <v>28</v>
      </c>
      <c r="M5440" t="s">
        <v>28</v>
      </c>
      <c r="N5440">
        <v>0.5</v>
      </c>
      <c r="O5440">
        <v>0.5</v>
      </c>
      <c r="P5440">
        <v>0.5</v>
      </c>
      <c r="Q5440">
        <v>0</v>
      </c>
      <c r="R5440">
        <v>0</v>
      </c>
      <c r="S5440">
        <v>33</v>
      </c>
      <c r="T5440">
        <v>2</v>
      </c>
      <c r="V5440">
        <v>63</v>
      </c>
      <c r="W5440">
        <v>166</v>
      </c>
    </row>
    <row r="5441" spans="1:23" x14ac:dyDescent="0.25">
      <c r="A5441" t="s">
        <v>398</v>
      </c>
      <c r="C5441" t="s">
        <v>26</v>
      </c>
      <c r="E5441">
        <v>28</v>
      </c>
      <c r="F5441">
        <v>64.720055000000002</v>
      </c>
      <c r="G5441">
        <v>0</v>
      </c>
      <c r="H5441">
        <v>0</v>
      </c>
      <c r="I5441" t="s">
        <v>34</v>
      </c>
      <c r="J5441" t="s">
        <v>35</v>
      </c>
      <c r="K5441" t="s">
        <v>28</v>
      </c>
      <c r="L5441" t="s">
        <v>28</v>
      </c>
      <c r="M5441" t="s">
        <v>28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33</v>
      </c>
      <c r="T5441">
        <v>0</v>
      </c>
      <c r="V5441">
        <v>62</v>
      </c>
      <c r="W5441">
        <v>172</v>
      </c>
    </row>
    <row r="5442" spans="1:23" x14ac:dyDescent="0.25">
      <c r="A5442" t="s">
        <v>398</v>
      </c>
      <c r="C5442" t="s">
        <v>26</v>
      </c>
      <c r="E5442">
        <v>29</v>
      </c>
      <c r="F5442">
        <v>64.720055000000002</v>
      </c>
      <c r="G5442">
        <v>0</v>
      </c>
      <c r="H5442">
        <v>0</v>
      </c>
      <c r="I5442" t="s">
        <v>34</v>
      </c>
      <c r="J5442" t="s">
        <v>41</v>
      </c>
      <c r="K5442" t="s">
        <v>28</v>
      </c>
      <c r="L5442" t="s">
        <v>28</v>
      </c>
      <c r="M5442" t="s">
        <v>28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33</v>
      </c>
      <c r="T5442">
        <v>0</v>
      </c>
    </row>
    <row r="5443" spans="1:23" x14ac:dyDescent="0.25">
      <c r="A5443" t="s">
        <v>83</v>
      </c>
      <c r="C5443" t="s">
        <v>26</v>
      </c>
      <c r="E5443">
        <v>29</v>
      </c>
      <c r="F5443">
        <v>71.288160000000005</v>
      </c>
      <c r="G5443">
        <v>0.5</v>
      </c>
      <c r="H5443">
        <v>0</v>
      </c>
      <c r="I5443" t="s">
        <v>1079</v>
      </c>
      <c r="J5443" t="s">
        <v>28</v>
      </c>
      <c r="K5443" t="s">
        <v>28</v>
      </c>
      <c r="L5443" t="s">
        <v>28</v>
      </c>
      <c r="M5443" t="s">
        <v>28</v>
      </c>
      <c r="N5443">
        <v>0.5</v>
      </c>
      <c r="O5443">
        <v>0.5</v>
      </c>
      <c r="P5443">
        <v>0.5</v>
      </c>
      <c r="Q5443">
        <v>0.5</v>
      </c>
      <c r="R5443">
        <v>0</v>
      </c>
      <c r="S5443">
        <v>33</v>
      </c>
      <c r="T5443">
        <v>2</v>
      </c>
      <c r="W5443">
        <v>160</v>
      </c>
    </row>
    <row r="5444" spans="1:23" x14ac:dyDescent="0.25">
      <c r="A5444" t="s">
        <v>83</v>
      </c>
      <c r="C5444" t="s">
        <v>26</v>
      </c>
      <c r="E5444">
        <v>28</v>
      </c>
      <c r="F5444">
        <v>71.288160000000005</v>
      </c>
      <c r="G5444">
        <v>0</v>
      </c>
      <c r="H5444">
        <v>0</v>
      </c>
      <c r="I5444" t="s">
        <v>34</v>
      </c>
      <c r="J5444" t="s">
        <v>41</v>
      </c>
      <c r="K5444" t="s">
        <v>28</v>
      </c>
      <c r="L5444" t="s">
        <v>28</v>
      </c>
      <c r="M5444" t="s">
        <v>28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33</v>
      </c>
      <c r="T5444">
        <v>1</v>
      </c>
      <c r="W5444">
        <v>156</v>
      </c>
    </row>
    <row r="5445" spans="1:23" x14ac:dyDescent="0.25">
      <c r="A5445" t="s">
        <v>83</v>
      </c>
      <c r="C5445" t="s">
        <v>26</v>
      </c>
      <c r="E5445">
        <v>28</v>
      </c>
      <c r="F5445">
        <v>71.288160000000005</v>
      </c>
      <c r="G5445">
        <v>0.5</v>
      </c>
      <c r="H5445">
        <v>0</v>
      </c>
      <c r="I5445" t="s">
        <v>84</v>
      </c>
      <c r="J5445" t="s">
        <v>85</v>
      </c>
      <c r="K5445" t="s">
        <v>28</v>
      </c>
      <c r="L5445" t="s">
        <v>28</v>
      </c>
      <c r="M5445" t="s">
        <v>28</v>
      </c>
      <c r="N5445">
        <v>0.5</v>
      </c>
      <c r="O5445">
        <v>1</v>
      </c>
      <c r="P5445">
        <v>0.5</v>
      </c>
      <c r="Q5445">
        <v>0.5</v>
      </c>
      <c r="R5445">
        <v>0</v>
      </c>
      <c r="S5445">
        <v>33</v>
      </c>
      <c r="T5445">
        <v>2.5</v>
      </c>
    </row>
    <row r="5446" spans="1:23" x14ac:dyDescent="0.25">
      <c r="A5446" t="s">
        <v>83</v>
      </c>
      <c r="C5446" t="s">
        <v>26</v>
      </c>
      <c r="E5446">
        <v>27</v>
      </c>
      <c r="F5446">
        <v>71.288160000000005</v>
      </c>
      <c r="G5446">
        <v>0.5</v>
      </c>
      <c r="H5446">
        <v>0.5</v>
      </c>
      <c r="I5446" t="s">
        <v>84</v>
      </c>
      <c r="J5446" t="s">
        <v>85</v>
      </c>
      <c r="K5446" t="s">
        <v>28</v>
      </c>
      <c r="L5446" t="s">
        <v>28</v>
      </c>
      <c r="M5446" t="s">
        <v>28</v>
      </c>
      <c r="N5446">
        <v>0.5</v>
      </c>
      <c r="O5446">
        <v>1</v>
      </c>
      <c r="P5446">
        <v>0.5</v>
      </c>
      <c r="Q5446">
        <v>1</v>
      </c>
      <c r="R5446">
        <v>0</v>
      </c>
      <c r="S5446">
        <v>33</v>
      </c>
      <c r="T5446">
        <v>3.5</v>
      </c>
      <c r="W5446">
        <v>163</v>
      </c>
    </row>
    <row r="5447" spans="1:23" x14ac:dyDescent="0.25">
      <c r="A5447" t="s">
        <v>83</v>
      </c>
      <c r="C5447" t="s">
        <v>26</v>
      </c>
      <c r="E5447">
        <v>28</v>
      </c>
      <c r="F5447">
        <v>71.288160000000005</v>
      </c>
      <c r="G5447">
        <v>0.5</v>
      </c>
      <c r="H5447">
        <v>0</v>
      </c>
      <c r="I5447" t="s">
        <v>27</v>
      </c>
      <c r="J5447" t="s">
        <v>28</v>
      </c>
      <c r="K5447" t="s">
        <v>28</v>
      </c>
      <c r="L5447" t="s">
        <v>28</v>
      </c>
      <c r="M5447" t="s">
        <v>28</v>
      </c>
      <c r="N5447">
        <v>0.5</v>
      </c>
      <c r="O5447">
        <v>0.5</v>
      </c>
      <c r="P5447">
        <v>0.5</v>
      </c>
      <c r="Q5447">
        <v>0.5</v>
      </c>
      <c r="R5447">
        <v>0</v>
      </c>
      <c r="S5447">
        <v>33</v>
      </c>
      <c r="T5447">
        <v>2</v>
      </c>
      <c r="W5447">
        <v>165</v>
      </c>
    </row>
    <row r="5448" spans="1:23" x14ac:dyDescent="0.25">
      <c r="A5448" t="s">
        <v>83</v>
      </c>
      <c r="C5448" t="s">
        <v>26</v>
      </c>
      <c r="E5448">
        <v>29</v>
      </c>
      <c r="F5448">
        <v>71.288160000000005</v>
      </c>
      <c r="G5448">
        <v>0.5</v>
      </c>
      <c r="H5448">
        <v>0.5</v>
      </c>
      <c r="I5448" t="s">
        <v>31</v>
      </c>
      <c r="J5448" t="s">
        <v>41</v>
      </c>
      <c r="K5448" t="s">
        <v>28</v>
      </c>
      <c r="L5448" t="s">
        <v>28</v>
      </c>
      <c r="M5448" t="s">
        <v>28</v>
      </c>
      <c r="N5448">
        <v>0.5</v>
      </c>
      <c r="O5448">
        <v>0.5</v>
      </c>
      <c r="P5448">
        <v>0.5</v>
      </c>
      <c r="Q5448">
        <v>0.5</v>
      </c>
      <c r="R5448">
        <v>0</v>
      </c>
      <c r="S5448">
        <v>33</v>
      </c>
      <c r="T5448">
        <v>2.5</v>
      </c>
      <c r="W5448">
        <v>147</v>
      </c>
    </row>
    <row r="5449" spans="1:23" x14ac:dyDescent="0.25">
      <c r="A5449" t="s">
        <v>83</v>
      </c>
      <c r="C5449" t="s">
        <v>26</v>
      </c>
      <c r="E5449">
        <v>25</v>
      </c>
      <c r="F5449">
        <v>71.288160000000005</v>
      </c>
      <c r="G5449">
        <v>0.5</v>
      </c>
      <c r="H5449">
        <v>0</v>
      </c>
      <c r="I5449" t="s">
        <v>189</v>
      </c>
      <c r="J5449" t="s">
        <v>38</v>
      </c>
      <c r="K5449" t="s">
        <v>42</v>
      </c>
      <c r="L5449" t="s">
        <v>28</v>
      </c>
      <c r="M5449" t="s">
        <v>28</v>
      </c>
      <c r="N5449">
        <v>0.5</v>
      </c>
      <c r="O5449">
        <v>0.5</v>
      </c>
      <c r="P5449">
        <v>0.5</v>
      </c>
      <c r="Q5449">
        <v>0.5</v>
      </c>
      <c r="R5449">
        <v>1</v>
      </c>
      <c r="S5449">
        <v>33</v>
      </c>
      <c r="T5449">
        <v>3</v>
      </c>
      <c r="V5449">
        <v>62</v>
      </c>
      <c r="W5449">
        <v>150</v>
      </c>
    </row>
    <row r="5450" spans="1:23" x14ac:dyDescent="0.25">
      <c r="A5450" t="s">
        <v>83</v>
      </c>
      <c r="C5450" t="s">
        <v>26</v>
      </c>
      <c r="E5450">
        <v>26</v>
      </c>
      <c r="F5450">
        <v>71.288160000000005</v>
      </c>
      <c r="G5450">
        <v>0</v>
      </c>
      <c r="H5450">
        <v>0</v>
      </c>
      <c r="I5450" t="s">
        <v>34</v>
      </c>
      <c r="J5450" t="s">
        <v>28</v>
      </c>
      <c r="K5450" t="s">
        <v>28</v>
      </c>
      <c r="L5450" t="s">
        <v>28</v>
      </c>
      <c r="M5450" t="s">
        <v>28</v>
      </c>
      <c r="N5450">
        <v>0</v>
      </c>
      <c r="O5450">
        <v>0.5</v>
      </c>
      <c r="P5450">
        <v>0</v>
      </c>
      <c r="Q5450">
        <v>0</v>
      </c>
      <c r="R5450">
        <v>0</v>
      </c>
      <c r="S5450">
        <v>33</v>
      </c>
      <c r="T5450">
        <v>0.5</v>
      </c>
      <c r="V5450">
        <v>62</v>
      </c>
      <c r="W5450">
        <v>148</v>
      </c>
    </row>
    <row r="5451" spans="1:23" x14ac:dyDescent="0.25">
      <c r="A5451" t="s">
        <v>83</v>
      </c>
      <c r="C5451" t="s">
        <v>26</v>
      </c>
      <c r="E5451">
        <v>25</v>
      </c>
      <c r="F5451">
        <v>71.288160000000005</v>
      </c>
      <c r="G5451">
        <v>0</v>
      </c>
      <c r="H5451">
        <v>0</v>
      </c>
      <c r="I5451" t="s">
        <v>34</v>
      </c>
      <c r="J5451" t="s">
        <v>28</v>
      </c>
      <c r="K5451" t="s">
        <v>28</v>
      </c>
      <c r="L5451" t="s">
        <v>28</v>
      </c>
      <c r="M5451" t="s">
        <v>28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33</v>
      </c>
      <c r="T5451">
        <v>0</v>
      </c>
      <c r="V5451">
        <v>62</v>
      </c>
      <c r="W5451">
        <v>148</v>
      </c>
    </row>
    <row r="5452" spans="1:23" x14ac:dyDescent="0.25">
      <c r="A5452" t="s">
        <v>83</v>
      </c>
      <c r="C5452" t="s">
        <v>26</v>
      </c>
      <c r="E5452">
        <v>26</v>
      </c>
      <c r="F5452">
        <v>71.288160000000005</v>
      </c>
      <c r="G5452">
        <v>0.5</v>
      </c>
      <c r="H5452">
        <v>0</v>
      </c>
      <c r="I5452" t="s">
        <v>27</v>
      </c>
      <c r="J5452" t="s">
        <v>41</v>
      </c>
      <c r="K5452" t="s">
        <v>116</v>
      </c>
      <c r="L5452" t="s">
        <v>28</v>
      </c>
      <c r="M5452" t="s">
        <v>28</v>
      </c>
      <c r="N5452">
        <v>0</v>
      </c>
      <c r="O5452">
        <v>0.5</v>
      </c>
      <c r="P5452">
        <v>0.5</v>
      </c>
      <c r="Q5452">
        <v>0.5</v>
      </c>
      <c r="R5452">
        <v>0</v>
      </c>
      <c r="S5452">
        <v>33</v>
      </c>
      <c r="T5452">
        <v>1.5</v>
      </c>
      <c r="V5452">
        <v>62</v>
      </c>
      <c r="W5452">
        <v>142</v>
      </c>
    </row>
    <row r="5453" spans="1:23" x14ac:dyDescent="0.25">
      <c r="A5453" t="s">
        <v>83</v>
      </c>
      <c r="C5453" t="s">
        <v>26</v>
      </c>
      <c r="E5453">
        <v>25</v>
      </c>
      <c r="F5453">
        <v>71.288160000000005</v>
      </c>
      <c r="G5453">
        <v>0.5</v>
      </c>
      <c r="H5453">
        <v>0.5</v>
      </c>
      <c r="I5453" t="s">
        <v>27</v>
      </c>
      <c r="J5453" t="s">
        <v>28</v>
      </c>
      <c r="K5453" t="s">
        <v>28</v>
      </c>
      <c r="L5453" t="s">
        <v>28</v>
      </c>
      <c r="M5453" t="s">
        <v>28</v>
      </c>
      <c r="N5453">
        <v>0.5</v>
      </c>
      <c r="O5453">
        <v>0.5</v>
      </c>
      <c r="P5453">
        <v>1</v>
      </c>
      <c r="Q5453">
        <v>0</v>
      </c>
      <c r="R5453">
        <v>0</v>
      </c>
      <c r="S5453">
        <v>33</v>
      </c>
      <c r="T5453">
        <v>2.5</v>
      </c>
      <c r="V5453">
        <v>62</v>
      </c>
      <c r="W5453">
        <v>142</v>
      </c>
    </row>
    <row r="5454" spans="1:23" x14ac:dyDescent="0.25">
      <c r="A5454" t="s">
        <v>83</v>
      </c>
      <c r="C5454" t="s">
        <v>26</v>
      </c>
      <c r="E5454">
        <v>24</v>
      </c>
      <c r="F5454">
        <v>71.288160000000005</v>
      </c>
      <c r="G5454">
        <v>1</v>
      </c>
      <c r="H5454">
        <v>1</v>
      </c>
      <c r="I5454" t="s">
        <v>27</v>
      </c>
      <c r="J5454" t="s">
        <v>28</v>
      </c>
      <c r="K5454" t="s">
        <v>28</v>
      </c>
      <c r="L5454" t="s">
        <v>28</v>
      </c>
      <c r="M5454" t="s">
        <v>28</v>
      </c>
      <c r="N5454">
        <v>0.5</v>
      </c>
      <c r="O5454">
        <v>1</v>
      </c>
      <c r="P5454">
        <v>1</v>
      </c>
      <c r="Q5454">
        <v>1</v>
      </c>
      <c r="R5454">
        <v>0</v>
      </c>
      <c r="S5454">
        <v>33</v>
      </c>
      <c r="T5454">
        <v>4.5</v>
      </c>
      <c r="V5454">
        <v>62</v>
      </c>
      <c r="W5454">
        <v>126</v>
      </c>
    </row>
    <row r="5455" spans="1:23" x14ac:dyDescent="0.25">
      <c r="A5455" t="s">
        <v>83</v>
      </c>
      <c r="C5455" t="s">
        <v>26</v>
      </c>
      <c r="E5455">
        <v>25</v>
      </c>
      <c r="F5455">
        <v>71.288160000000005</v>
      </c>
      <c r="G5455">
        <v>1</v>
      </c>
      <c r="H5455">
        <v>1</v>
      </c>
      <c r="I5455" t="s">
        <v>27</v>
      </c>
      <c r="J5455" t="s">
        <v>28</v>
      </c>
      <c r="K5455" t="s">
        <v>28</v>
      </c>
      <c r="L5455" t="s">
        <v>28</v>
      </c>
      <c r="M5455" t="s">
        <v>28</v>
      </c>
      <c r="N5455">
        <v>1</v>
      </c>
      <c r="O5455">
        <v>1</v>
      </c>
      <c r="P5455">
        <v>1</v>
      </c>
      <c r="Q5455">
        <v>0.5</v>
      </c>
      <c r="R5455">
        <v>0</v>
      </c>
      <c r="S5455">
        <v>33</v>
      </c>
      <c r="T5455">
        <v>4.5</v>
      </c>
      <c r="V5455">
        <v>61</v>
      </c>
      <c r="W5455">
        <v>133</v>
      </c>
    </row>
    <row r="5456" spans="1:23" x14ac:dyDescent="0.25">
      <c r="A5456" t="s">
        <v>121</v>
      </c>
      <c r="C5456" t="s">
        <v>30</v>
      </c>
      <c r="E5456">
        <v>30</v>
      </c>
      <c r="F5456">
        <v>64.372344999999996</v>
      </c>
      <c r="G5456">
        <v>0</v>
      </c>
      <c r="H5456">
        <v>0</v>
      </c>
      <c r="I5456" t="s">
        <v>34</v>
      </c>
      <c r="J5456" t="s">
        <v>42</v>
      </c>
      <c r="K5456" t="s">
        <v>28</v>
      </c>
      <c r="L5456" t="s">
        <v>28</v>
      </c>
      <c r="M5456" t="s">
        <v>28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33</v>
      </c>
      <c r="T5456">
        <v>0</v>
      </c>
      <c r="V5456">
        <v>72</v>
      </c>
      <c r="W5456">
        <v>166</v>
      </c>
    </row>
    <row r="5457" spans="1:23" x14ac:dyDescent="0.25">
      <c r="A5457" t="s">
        <v>121</v>
      </c>
      <c r="C5457" t="s">
        <v>30</v>
      </c>
      <c r="E5457">
        <v>30</v>
      </c>
      <c r="F5457">
        <v>64.372344999999996</v>
      </c>
      <c r="G5457">
        <v>0.5</v>
      </c>
      <c r="H5457">
        <v>0</v>
      </c>
      <c r="I5457" t="s">
        <v>52</v>
      </c>
      <c r="J5457" t="s">
        <v>41</v>
      </c>
      <c r="K5457" t="s">
        <v>28</v>
      </c>
      <c r="L5457" t="s">
        <v>28</v>
      </c>
      <c r="M5457" t="s">
        <v>28</v>
      </c>
      <c r="N5457">
        <v>0.5</v>
      </c>
      <c r="O5457">
        <v>0.5</v>
      </c>
      <c r="P5457">
        <v>0.5</v>
      </c>
      <c r="Q5457">
        <v>0</v>
      </c>
      <c r="R5457">
        <v>0</v>
      </c>
      <c r="S5457">
        <v>33</v>
      </c>
      <c r="T5457">
        <v>1.5</v>
      </c>
    </row>
    <row r="5458" spans="1:23" x14ac:dyDescent="0.25">
      <c r="A5458" t="s">
        <v>121</v>
      </c>
      <c r="C5458" t="s">
        <v>30</v>
      </c>
      <c r="E5458">
        <v>30</v>
      </c>
      <c r="F5458">
        <v>64.372344999999996</v>
      </c>
      <c r="G5458">
        <v>0</v>
      </c>
      <c r="H5458">
        <v>0</v>
      </c>
      <c r="I5458" t="s">
        <v>34</v>
      </c>
      <c r="J5458" t="s">
        <v>28</v>
      </c>
      <c r="K5458" t="s">
        <v>28</v>
      </c>
      <c r="L5458" t="s">
        <v>28</v>
      </c>
      <c r="M5458" t="s">
        <v>28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33</v>
      </c>
      <c r="T5458">
        <v>0</v>
      </c>
      <c r="V5458">
        <v>72</v>
      </c>
      <c r="W5458">
        <v>172</v>
      </c>
    </row>
    <row r="5459" spans="1:23" x14ac:dyDescent="0.25">
      <c r="A5459" t="s">
        <v>121</v>
      </c>
      <c r="C5459" t="s">
        <v>30</v>
      </c>
      <c r="E5459">
        <v>30</v>
      </c>
      <c r="F5459">
        <v>64.372344999999996</v>
      </c>
      <c r="G5459">
        <v>0</v>
      </c>
      <c r="H5459">
        <v>0</v>
      </c>
      <c r="I5459" t="s">
        <v>34</v>
      </c>
      <c r="J5459" t="s">
        <v>28</v>
      </c>
      <c r="K5459" t="s">
        <v>28</v>
      </c>
      <c r="L5459" t="s">
        <v>28</v>
      </c>
      <c r="M5459" t="s">
        <v>28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33</v>
      </c>
      <c r="T5459">
        <v>0</v>
      </c>
      <c r="V5459">
        <v>72</v>
      </c>
      <c r="W5459">
        <v>169</v>
      </c>
    </row>
    <row r="5460" spans="1:23" x14ac:dyDescent="0.25">
      <c r="A5460" t="s">
        <v>121</v>
      </c>
      <c r="C5460" t="s">
        <v>30</v>
      </c>
      <c r="E5460">
        <v>30</v>
      </c>
      <c r="F5460">
        <v>64.372344999999996</v>
      </c>
      <c r="G5460">
        <v>0</v>
      </c>
      <c r="H5460">
        <v>0</v>
      </c>
      <c r="I5460" t="s">
        <v>34</v>
      </c>
      <c r="J5460" t="s">
        <v>28</v>
      </c>
      <c r="K5460" t="s">
        <v>28</v>
      </c>
      <c r="L5460" t="s">
        <v>28</v>
      </c>
      <c r="M5460" t="s">
        <v>28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33</v>
      </c>
      <c r="T5460">
        <v>0</v>
      </c>
      <c r="V5460">
        <v>72</v>
      </c>
      <c r="W5460">
        <v>171</v>
      </c>
    </row>
    <row r="5461" spans="1:23" x14ac:dyDescent="0.25">
      <c r="A5461" t="s">
        <v>121</v>
      </c>
      <c r="C5461" t="s">
        <v>30</v>
      </c>
      <c r="E5461">
        <v>30</v>
      </c>
      <c r="F5461">
        <v>64.372344999999996</v>
      </c>
      <c r="G5461">
        <v>0</v>
      </c>
      <c r="H5461">
        <v>0</v>
      </c>
      <c r="I5461" t="s">
        <v>34</v>
      </c>
      <c r="J5461" t="s">
        <v>28</v>
      </c>
      <c r="K5461" t="s">
        <v>28</v>
      </c>
      <c r="L5461" t="s">
        <v>28</v>
      </c>
      <c r="M5461" t="s">
        <v>28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33</v>
      </c>
      <c r="T5461">
        <v>0</v>
      </c>
    </row>
    <row r="5462" spans="1:23" x14ac:dyDescent="0.25">
      <c r="A5462" t="s">
        <v>1184</v>
      </c>
      <c r="C5462" t="s">
        <v>26</v>
      </c>
      <c r="E5462">
        <v>29</v>
      </c>
      <c r="F5462">
        <v>58.778919999999999</v>
      </c>
      <c r="G5462">
        <v>0</v>
      </c>
      <c r="H5462">
        <v>0</v>
      </c>
      <c r="I5462" t="s">
        <v>34</v>
      </c>
      <c r="J5462" t="s">
        <v>28</v>
      </c>
      <c r="K5462" t="s">
        <v>28</v>
      </c>
      <c r="L5462" t="s">
        <v>28</v>
      </c>
      <c r="M5462" t="s">
        <v>28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33</v>
      </c>
      <c r="T5462">
        <v>0</v>
      </c>
      <c r="V5462">
        <v>66</v>
      </c>
      <c r="W5462">
        <v>222</v>
      </c>
    </row>
    <row r="5463" spans="1:23" x14ac:dyDescent="0.25">
      <c r="A5463" t="s">
        <v>54</v>
      </c>
      <c r="C5463" t="s">
        <v>30</v>
      </c>
      <c r="E5463">
        <v>29</v>
      </c>
      <c r="F5463">
        <v>77.711160000000007</v>
      </c>
      <c r="G5463">
        <v>0</v>
      </c>
      <c r="H5463">
        <v>0</v>
      </c>
      <c r="I5463" t="s">
        <v>34</v>
      </c>
      <c r="J5463" t="s">
        <v>28</v>
      </c>
      <c r="K5463" t="s">
        <v>28</v>
      </c>
      <c r="L5463" t="s">
        <v>28</v>
      </c>
      <c r="M5463" t="s">
        <v>28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34</v>
      </c>
      <c r="T5463">
        <v>0</v>
      </c>
      <c r="V5463">
        <v>66</v>
      </c>
      <c r="W5463">
        <v>156</v>
      </c>
    </row>
    <row r="5464" spans="1:23" x14ac:dyDescent="0.25">
      <c r="A5464" t="s">
        <v>54</v>
      </c>
      <c r="C5464" t="s">
        <v>30</v>
      </c>
      <c r="E5464">
        <v>29</v>
      </c>
      <c r="F5464">
        <v>77.711160000000007</v>
      </c>
      <c r="G5464">
        <v>0</v>
      </c>
      <c r="H5464">
        <v>0</v>
      </c>
      <c r="I5464" t="s">
        <v>34</v>
      </c>
      <c r="J5464" t="s">
        <v>38</v>
      </c>
      <c r="K5464" t="s">
        <v>28</v>
      </c>
      <c r="L5464" t="s">
        <v>28</v>
      </c>
      <c r="M5464" t="s">
        <v>28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34</v>
      </c>
      <c r="T5464">
        <v>0</v>
      </c>
      <c r="V5464">
        <v>66</v>
      </c>
      <c r="W5464">
        <v>157</v>
      </c>
    </row>
    <row r="5465" spans="1:23" x14ac:dyDescent="0.25">
      <c r="A5465" t="s">
        <v>54</v>
      </c>
      <c r="C5465" t="s">
        <v>30</v>
      </c>
      <c r="E5465">
        <v>30</v>
      </c>
      <c r="F5465">
        <v>77.711160000000007</v>
      </c>
      <c r="G5465">
        <v>0</v>
      </c>
      <c r="H5465">
        <v>0</v>
      </c>
      <c r="I5465" t="s">
        <v>34</v>
      </c>
      <c r="J5465" t="s">
        <v>38</v>
      </c>
      <c r="K5465" t="s">
        <v>28</v>
      </c>
      <c r="L5465" t="s">
        <v>28</v>
      </c>
      <c r="M5465" t="s">
        <v>28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34</v>
      </c>
      <c r="T5465">
        <v>0</v>
      </c>
      <c r="V5465">
        <v>65</v>
      </c>
      <c r="W5465">
        <v>141</v>
      </c>
    </row>
    <row r="5466" spans="1:23" x14ac:dyDescent="0.25">
      <c r="A5466" t="s">
        <v>54</v>
      </c>
      <c r="C5466" t="s">
        <v>30</v>
      </c>
      <c r="E5466">
        <v>26</v>
      </c>
      <c r="F5466">
        <v>77.711160000000007</v>
      </c>
      <c r="G5466">
        <v>0.5</v>
      </c>
      <c r="H5466">
        <v>0.5</v>
      </c>
      <c r="I5466" t="s">
        <v>327</v>
      </c>
      <c r="J5466" t="s">
        <v>245</v>
      </c>
      <c r="K5466" t="s">
        <v>28</v>
      </c>
      <c r="L5466" t="s">
        <v>28</v>
      </c>
      <c r="M5466" t="s">
        <v>28</v>
      </c>
      <c r="N5466">
        <v>0.5</v>
      </c>
      <c r="O5466">
        <v>0</v>
      </c>
      <c r="P5466">
        <v>0.5</v>
      </c>
      <c r="Q5466">
        <v>0</v>
      </c>
      <c r="R5466">
        <v>0</v>
      </c>
      <c r="S5466">
        <v>34</v>
      </c>
      <c r="T5466">
        <v>1.5</v>
      </c>
      <c r="V5466">
        <v>64</v>
      </c>
      <c r="W5466">
        <v>141</v>
      </c>
    </row>
    <row r="5467" spans="1:23" x14ac:dyDescent="0.25">
      <c r="A5467" t="s">
        <v>278</v>
      </c>
      <c r="C5467" t="s">
        <v>30</v>
      </c>
      <c r="E5467">
        <v>30</v>
      </c>
      <c r="F5467">
        <v>69.155370000000005</v>
      </c>
      <c r="G5467">
        <v>0</v>
      </c>
      <c r="H5467">
        <v>0</v>
      </c>
      <c r="I5467" t="s">
        <v>34</v>
      </c>
      <c r="J5467" t="s">
        <v>28</v>
      </c>
      <c r="K5467" t="s">
        <v>28</v>
      </c>
      <c r="L5467" t="s">
        <v>28</v>
      </c>
      <c r="M5467" t="s">
        <v>28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24</v>
      </c>
      <c r="T5467">
        <v>0</v>
      </c>
      <c r="V5467">
        <v>74</v>
      </c>
      <c r="W5467">
        <v>230</v>
      </c>
    </row>
    <row r="5468" spans="1:23" x14ac:dyDescent="0.25">
      <c r="A5468" t="s">
        <v>278</v>
      </c>
      <c r="C5468" t="s">
        <v>30</v>
      </c>
      <c r="E5468">
        <v>29</v>
      </c>
      <c r="F5468">
        <v>69.155370000000005</v>
      </c>
      <c r="G5468">
        <v>0</v>
      </c>
      <c r="H5468">
        <v>0</v>
      </c>
      <c r="I5468" t="s">
        <v>34</v>
      </c>
      <c r="J5468" t="s">
        <v>28</v>
      </c>
      <c r="K5468" t="s">
        <v>28</v>
      </c>
      <c r="L5468" t="s">
        <v>28</v>
      </c>
      <c r="M5468" t="s">
        <v>28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24</v>
      </c>
      <c r="T5468">
        <v>0</v>
      </c>
      <c r="V5468">
        <v>74</v>
      </c>
      <c r="W5468">
        <v>235</v>
      </c>
    </row>
    <row r="5469" spans="1:23" x14ac:dyDescent="0.25">
      <c r="A5469" t="s">
        <v>278</v>
      </c>
      <c r="C5469" t="s">
        <v>30</v>
      </c>
      <c r="E5469">
        <v>29</v>
      </c>
      <c r="F5469">
        <v>69.155370000000005</v>
      </c>
      <c r="G5469">
        <v>0</v>
      </c>
      <c r="H5469">
        <v>0</v>
      </c>
      <c r="I5469" t="s">
        <v>34</v>
      </c>
      <c r="J5469" t="s">
        <v>28</v>
      </c>
      <c r="K5469" t="s">
        <v>28</v>
      </c>
      <c r="L5469" t="s">
        <v>28</v>
      </c>
      <c r="M5469" t="s">
        <v>28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24</v>
      </c>
      <c r="T5469">
        <v>0</v>
      </c>
      <c r="V5469">
        <v>74</v>
      </c>
      <c r="W5469">
        <v>230</v>
      </c>
    </row>
    <row r="5470" spans="1:23" x14ac:dyDescent="0.25">
      <c r="A5470" t="s">
        <v>278</v>
      </c>
      <c r="C5470" t="s">
        <v>30</v>
      </c>
      <c r="E5470">
        <v>30</v>
      </c>
      <c r="F5470">
        <v>69.155370000000005</v>
      </c>
      <c r="G5470">
        <v>0</v>
      </c>
      <c r="H5470">
        <v>0</v>
      </c>
      <c r="I5470" t="s">
        <v>34</v>
      </c>
      <c r="J5470" t="s">
        <v>28</v>
      </c>
      <c r="K5470" t="s">
        <v>28</v>
      </c>
      <c r="L5470" t="s">
        <v>28</v>
      </c>
      <c r="M5470" t="s">
        <v>28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24</v>
      </c>
      <c r="T5470">
        <v>0</v>
      </c>
      <c r="V5470">
        <v>73</v>
      </c>
      <c r="W5470">
        <v>228</v>
      </c>
    </row>
    <row r="5471" spans="1:23" x14ac:dyDescent="0.25">
      <c r="A5471" t="s">
        <v>278</v>
      </c>
      <c r="C5471" t="s">
        <v>30</v>
      </c>
      <c r="E5471">
        <v>29</v>
      </c>
      <c r="F5471">
        <v>69.155370000000005</v>
      </c>
      <c r="G5471">
        <v>0</v>
      </c>
      <c r="H5471">
        <v>0</v>
      </c>
      <c r="I5471" t="s">
        <v>34</v>
      </c>
      <c r="J5471" t="s">
        <v>28</v>
      </c>
      <c r="K5471" t="s">
        <v>28</v>
      </c>
      <c r="L5471" t="s">
        <v>28</v>
      </c>
      <c r="M5471" t="s">
        <v>28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24</v>
      </c>
      <c r="T5471">
        <v>0</v>
      </c>
      <c r="V5471">
        <v>73</v>
      </c>
      <c r="W5471">
        <v>220</v>
      </c>
    </row>
    <row r="5472" spans="1:23" x14ac:dyDescent="0.25">
      <c r="A5472" t="s">
        <v>278</v>
      </c>
      <c r="C5472" t="s">
        <v>30</v>
      </c>
      <c r="E5472">
        <v>27</v>
      </c>
      <c r="F5472">
        <v>69.155370000000005</v>
      </c>
      <c r="G5472">
        <v>0</v>
      </c>
      <c r="H5472">
        <v>0</v>
      </c>
      <c r="I5472" t="s">
        <v>34</v>
      </c>
      <c r="J5472" t="s">
        <v>28</v>
      </c>
      <c r="K5472" t="s">
        <v>28</v>
      </c>
      <c r="L5472" t="s">
        <v>28</v>
      </c>
      <c r="M5472" t="s">
        <v>28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24</v>
      </c>
      <c r="T5472">
        <v>0</v>
      </c>
      <c r="V5472">
        <v>73</v>
      </c>
      <c r="W5472">
        <v>210</v>
      </c>
    </row>
    <row r="5473" spans="1:23" x14ac:dyDescent="0.25">
      <c r="A5473" t="s">
        <v>278</v>
      </c>
      <c r="C5473" t="s">
        <v>30</v>
      </c>
      <c r="E5473">
        <v>26</v>
      </c>
      <c r="F5473">
        <v>69.155370000000005</v>
      </c>
      <c r="G5473">
        <v>0</v>
      </c>
      <c r="H5473">
        <v>0</v>
      </c>
      <c r="I5473" t="s">
        <v>34</v>
      </c>
      <c r="J5473" t="s">
        <v>28</v>
      </c>
      <c r="K5473" t="s">
        <v>28</v>
      </c>
      <c r="L5473" t="s">
        <v>28</v>
      </c>
      <c r="M5473" t="s">
        <v>28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24</v>
      </c>
      <c r="T5473">
        <v>0</v>
      </c>
      <c r="V5473">
        <v>73</v>
      </c>
      <c r="W5473">
        <v>219</v>
      </c>
    </row>
    <row r="5474" spans="1:23" x14ac:dyDescent="0.25">
      <c r="A5474" t="s">
        <v>278</v>
      </c>
      <c r="C5474" t="s">
        <v>30</v>
      </c>
      <c r="E5474">
        <v>28</v>
      </c>
      <c r="F5474">
        <v>69.155370000000005</v>
      </c>
      <c r="G5474">
        <v>0</v>
      </c>
      <c r="H5474">
        <v>0</v>
      </c>
      <c r="I5474" t="s">
        <v>34</v>
      </c>
      <c r="J5474" t="s">
        <v>28</v>
      </c>
      <c r="K5474" t="s">
        <v>28</v>
      </c>
      <c r="L5474" t="s">
        <v>28</v>
      </c>
      <c r="M5474" t="s">
        <v>28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24</v>
      </c>
      <c r="T5474">
        <v>0</v>
      </c>
    </row>
    <row r="5475" spans="1:23" x14ac:dyDescent="0.25">
      <c r="A5475" t="s">
        <v>348</v>
      </c>
      <c r="C5475" t="s">
        <v>30</v>
      </c>
      <c r="E5475">
        <v>23</v>
      </c>
      <c r="F5475">
        <v>68.128680000000003</v>
      </c>
      <c r="G5475">
        <v>0.5</v>
      </c>
      <c r="H5475">
        <v>0.5</v>
      </c>
      <c r="I5475" t="s">
        <v>349</v>
      </c>
      <c r="J5475" t="s">
        <v>44</v>
      </c>
      <c r="K5475" t="s">
        <v>119</v>
      </c>
      <c r="L5475" t="s">
        <v>41</v>
      </c>
      <c r="M5475" t="s">
        <v>28</v>
      </c>
      <c r="N5475">
        <v>0.5</v>
      </c>
      <c r="O5475">
        <v>0.5</v>
      </c>
      <c r="P5475">
        <v>0.5</v>
      </c>
      <c r="Q5475">
        <v>0.5</v>
      </c>
      <c r="R5475">
        <v>0</v>
      </c>
      <c r="S5475">
        <v>33</v>
      </c>
      <c r="T5475">
        <v>2.5</v>
      </c>
      <c r="V5475">
        <v>68</v>
      </c>
      <c r="W5475">
        <v>176</v>
      </c>
    </row>
    <row r="5476" spans="1:23" x14ac:dyDescent="0.25">
      <c r="A5476" t="s">
        <v>348</v>
      </c>
      <c r="C5476" t="s">
        <v>30</v>
      </c>
      <c r="E5476">
        <v>28</v>
      </c>
      <c r="F5476">
        <v>68.128680000000003</v>
      </c>
      <c r="G5476">
        <v>0.5</v>
      </c>
      <c r="H5476">
        <v>0</v>
      </c>
      <c r="I5476" t="s">
        <v>441</v>
      </c>
      <c r="J5476" t="s">
        <v>41</v>
      </c>
      <c r="K5476" t="s">
        <v>28</v>
      </c>
      <c r="L5476" t="s">
        <v>28</v>
      </c>
      <c r="M5476" t="s">
        <v>28</v>
      </c>
      <c r="N5476">
        <v>0.5</v>
      </c>
      <c r="O5476">
        <v>0.5</v>
      </c>
      <c r="P5476">
        <v>0.5</v>
      </c>
      <c r="Q5476">
        <v>0.5</v>
      </c>
      <c r="R5476">
        <v>0</v>
      </c>
      <c r="S5476">
        <v>33</v>
      </c>
      <c r="T5476">
        <v>2</v>
      </c>
      <c r="V5476">
        <v>69</v>
      </c>
      <c r="W5476">
        <v>174</v>
      </c>
    </row>
    <row r="5477" spans="1:23" x14ac:dyDescent="0.25">
      <c r="A5477" t="s">
        <v>348</v>
      </c>
      <c r="C5477" t="s">
        <v>30</v>
      </c>
      <c r="E5477">
        <v>30</v>
      </c>
      <c r="F5477">
        <v>68.128680000000003</v>
      </c>
      <c r="G5477">
        <v>0.5</v>
      </c>
      <c r="H5477">
        <v>0</v>
      </c>
      <c r="I5477" t="s">
        <v>631</v>
      </c>
      <c r="J5477" t="s">
        <v>119</v>
      </c>
      <c r="K5477" t="s">
        <v>28</v>
      </c>
      <c r="L5477" t="s">
        <v>28</v>
      </c>
      <c r="M5477" t="s">
        <v>28</v>
      </c>
      <c r="N5477">
        <v>0.5</v>
      </c>
      <c r="O5477">
        <v>0.5</v>
      </c>
      <c r="P5477">
        <v>0.5</v>
      </c>
      <c r="Q5477">
        <v>0.5</v>
      </c>
      <c r="R5477">
        <v>0</v>
      </c>
      <c r="S5477">
        <v>33</v>
      </c>
      <c r="T5477">
        <v>2</v>
      </c>
      <c r="V5477">
        <v>69</v>
      </c>
      <c r="W5477">
        <v>182</v>
      </c>
    </row>
    <row r="5478" spans="1:23" x14ac:dyDescent="0.25">
      <c r="A5478" t="s">
        <v>348</v>
      </c>
      <c r="C5478" t="s">
        <v>30</v>
      </c>
      <c r="E5478">
        <v>27</v>
      </c>
      <c r="F5478">
        <v>68.128680000000003</v>
      </c>
      <c r="G5478">
        <v>0</v>
      </c>
      <c r="H5478">
        <v>0</v>
      </c>
      <c r="I5478" t="s">
        <v>34</v>
      </c>
      <c r="J5478" t="s">
        <v>854</v>
      </c>
      <c r="K5478" t="s">
        <v>28</v>
      </c>
      <c r="L5478" t="s">
        <v>28</v>
      </c>
      <c r="M5478" t="s">
        <v>28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33</v>
      </c>
      <c r="T5478">
        <v>0</v>
      </c>
      <c r="V5478">
        <v>68</v>
      </c>
      <c r="W5478">
        <v>177</v>
      </c>
    </row>
    <row r="5479" spans="1:23" x14ac:dyDescent="0.25">
      <c r="A5479" t="s">
        <v>348</v>
      </c>
      <c r="C5479" t="s">
        <v>30</v>
      </c>
      <c r="E5479">
        <v>29</v>
      </c>
      <c r="F5479">
        <v>68.128680000000003</v>
      </c>
      <c r="G5479">
        <v>0</v>
      </c>
      <c r="H5479">
        <v>0</v>
      </c>
      <c r="I5479" t="s">
        <v>34</v>
      </c>
      <c r="J5479" t="s">
        <v>119</v>
      </c>
      <c r="K5479" t="s">
        <v>35</v>
      </c>
      <c r="L5479" t="s">
        <v>85</v>
      </c>
      <c r="M5479" t="s">
        <v>102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33</v>
      </c>
      <c r="T5479">
        <v>0</v>
      </c>
      <c r="V5479">
        <v>68</v>
      </c>
      <c r="W5479">
        <v>173</v>
      </c>
    </row>
    <row r="5480" spans="1:23" x14ac:dyDescent="0.25">
      <c r="A5480" t="s">
        <v>348</v>
      </c>
      <c r="C5480" t="s">
        <v>30</v>
      </c>
      <c r="E5480">
        <v>28</v>
      </c>
      <c r="F5480">
        <v>68.128680000000003</v>
      </c>
      <c r="G5480">
        <v>0</v>
      </c>
      <c r="H5480">
        <v>0</v>
      </c>
      <c r="I5480" t="s">
        <v>34</v>
      </c>
      <c r="J5480" t="s">
        <v>119</v>
      </c>
      <c r="K5480" t="s">
        <v>28</v>
      </c>
      <c r="L5480" t="s">
        <v>28</v>
      </c>
      <c r="M5480" t="s">
        <v>28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33</v>
      </c>
      <c r="T5480">
        <v>0</v>
      </c>
      <c r="V5480">
        <v>68</v>
      </c>
      <c r="W5480">
        <v>171</v>
      </c>
    </row>
    <row r="5481" spans="1:23" x14ac:dyDescent="0.25">
      <c r="A5481" t="s">
        <v>348</v>
      </c>
      <c r="C5481" t="s">
        <v>30</v>
      </c>
      <c r="E5481">
        <v>27</v>
      </c>
      <c r="F5481">
        <v>68.128680000000003</v>
      </c>
      <c r="G5481">
        <v>0</v>
      </c>
      <c r="H5481">
        <v>0</v>
      </c>
      <c r="I5481" t="s">
        <v>34</v>
      </c>
      <c r="J5481" t="s">
        <v>85</v>
      </c>
      <c r="K5481" t="s">
        <v>28</v>
      </c>
      <c r="L5481" t="s">
        <v>28</v>
      </c>
      <c r="M5481" t="s">
        <v>28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33</v>
      </c>
      <c r="T5481">
        <v>0</v>
      </c>
      <c r="V5481">
        <v>68</v>
      </c>
      <c r="W5481">
        <v>172</v>
      </c>
    </row>
    <row r="5482" spans="1:23" x14ac:dyDescent="0.25">
      <c r="A5482" t="s">
        <v>348</v>
      </c>
      <c r="C5482" t="s">
        <v>30</v>
      </c>
      <c r="E5482">
        <v>30</v>
      </c>
      <c r="F5482">
        <v>68.128680000000003</v>
      </c>
      <c r="G5482">
        <v>0</v>
      </c>
      <c r="H5482">
        <v>0</v>
      </c>
      <c r="I5482" t="s">
        <v>34</v>
      </c>
      <c r="J5482" t="s">
        <v>119</v>
      </c>
      <c r="K5482" t="s">
        <v>28</v>
      </c>
      <c r="L5482" t="s">
        <v>28</v>
      </c>
      <c r="M5482" t="s">
        <v>28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33</v>
      </c>
      <c r="T5482">
        <v>0</v>
      </c>
      <c r="V5482">
        <v>69</v>
      </c>
      <c r="W5482">
        <v>168</v>
      </c>
    </row>
    <row r="5483" spans="1:23" x14ac:dyDescent="0.25">
      <c r="A5483" t="s">
        <v>348</v>
      </c>
      <c r="C5483" t="s">
        <v>30</v>
      </c>
      <c r="E5483">
        <v>27</v>
      </c>
      <c r="F5483">
        <v>68.128680000000003</v>
      </c>
      <c r="G5483">
        <v>0</v>
      </c>
      <c r="H5483">
        <v>0</v>
      </c>
      <c r="I5483" t="s">
        <v>34</v>
      </c>
      <c r="J5483" t="s">
        <v>119</v>
      </c>
      <c r="K5483" t="s">
        <v>28</v>
      </c>
      <c r="L5483" t="s">
        <v>28</v>
      </c>
      <c r="M5483" t="s">
        <v>28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33</v>
      </c>
      <c r="T5483">
        <v>0</v>
      </c>
      <c r="V5483">
        <v>69</v>
      </c>
      <c r="W5483">
        <v>172</v>
      </c>
    </row>
    <row r="5484" spans="1:23" x14ac:dyDescent="0.25">
      <c r="A5484" t="s">
        <v>348</v>
      </c>
      <c r="C5484" t="s">
        <v>30</v>
      </c>
      <c r="E5484">
        <v>28</v>
      </c>
      <c r="F5484">
        <v>68.128680000000003</v>
      </c>
      <c r="G5484">
        <v>0.5</v>
      </c>
      <c r="H5484">
        <v>0</v>
      </c>
      <c r="I5484" t="s">
        <v>441</v>
      </c>
      <c r="J5484" t="s">
        <v>119</v>
      </c>
      <c r="K5484" t="s">
        <v>28</v>
      </c>
      <c r="L5484" t="s">
        <v>28</v>
      </c>
      <c r="M5484" t="s">
        <v>28</v>
      </c>
      <c r="N5484">
        <v>0</v>
      </c>
      <c r="O5484">
        <v>0.5</v>
      </c>
      <c r="P5484">
        <v>0</v>
      </c>
      <c r="Q5484">
        <v>0.5</v>
      </c>
      <c r="R5484">
        <v>0</v>
      </c>
      <c r="S5484">
        <v>33</v>
      </c>
      <c r="T5484">
        <v>1</v>
      </c>
      <c r="V5484">
        <v>69</v>
      </c>
      <c r="W5484">
        <v>168</v>
      </c>
    </row>
    <row r="5485" spans="1:23" x14ac:dyDescent="0.25">
      <c r="A5485" t="s">
        <v>955</v>
      </c>
      <c r="C5485" t="s">
        <v>30</v>
      </c>
      <c r="E5485">
        <v>29</v>
      </c>
      <c r="F5485">
        <v>75.950720000000004</v>
      </c>
      <c r="G5485">
        <v>0.5</v>
      </c>
      <c r="H5485">
        <v>0.5</v>
      </c>
      <c r="I5485" t="s">
        <v>44</v>
      </c>
      <c r="J5485" t="s">
        <v>41</v>
      </c>
      <c r="K5485" t="s">
        <v>28</v>
      </c>
      <c r="L5485" t="s">
        <v>28</v>
      </c>
      <c r="M5485" t="s">
        <v>28</v>
      </c>
      <c r="N5485">
        <v>0.5</v>
      </c>
      <c r="O5485">
        <v>0.5</v>
      </c>
      <c r="P5485">
        <v>0.5</v>
      </c>
      <c r="Q5485">
        <v>1</v>
      </c>
      <c r="R5485">
        <v>0</v>
      </c>
      <c r="S5485">
        <v>33</v>
      </c>
      <c r="T5485">
        <v>3</v>
      </c>
      <c r="V5485">
        <v>66</v>
      </c>
      <c r="W5485">
        <v>140</v>
      </c>
    </row>
    <row r="5486" spans="1:23" x14ac:dyDescent="0.25">
      <c r="A5486" t="s">
        <v>955</v>
      </c>
      <c r="C5486" t="s">
        <v>30</v>
      </c>
      <c r="E5486">
        <v>28</v>
      </c>
      <c r="F5486">
        <v>75.950720000000004</v>
      </c>
      <c r="G5486">
        <v>1</v>
      </c>
      <c r="H5486">
        <v>1</v>
      </c>
      <c r="I5486" t="s">
        <v>40</v>
      </c>
      <c r="J5486" t="s">
        <v>41</v>
      </c>
      <c r="K5486" t="s">
        <v>102</v>
      </c>
      <c r="L5486" t="s">
        <v>28</v>
      </c>
      <c r="M5486" t="s">
        <v>28</v>
      </c>
      <c r="N5486">
        <v>1</v>
      </c>
      <c r="O5486">
        <v>0.5</v>
      </c>
      <c r="P5486">
        <v>0.5</v>
      </c>
      <c r="Q5486">
        <v>1</v>
      </c>
      <c r="R5486">
        <v>1</v>
      </c>
      <c r="S5486">
        <v>33</v>
      </c>
      <c r="T5486">
        <v>5</v>
      </c>
      <c r="V5486">
        <v>64</v>
      </c>
      <c r="W5486">
        <v>156</v>
      </c>
    </row>
    <row r="5487" spans="1:23" x14ac:dyDescent="0.25">
      <c r="A5487" t="s">
        <v>955</v>
      </c>
      <c r="C5487" t="s">
        <v>30</v>
      </c>
      <c r="E5487">
        <v>29</v>
      </c>
      <c r="F5487">
        <v>75.950720000000004</v>
      </c>
      <c r="G5487">
        <v>1</v>
      </c>
      <c r="H5487">
        <v>1</v>
      </c>
      <c r="I5487" t="s">
        <v>40</v>
      </c>
      <c r="J5487" t="s">
        <v>411</v>
      </c>
      <c r="K5487" t="s">
        <v>35</v>
      </c>
      <c r="L5487" t="s">
        <v>28</v>
      </c>
      <c r="M5487" t="s">
        <v>28</v>
      </c>
      <c r="N5487">
        <v>1</v>
      </c>
      <c r="O5487">
        <v>0.5</v>
      </c>
      <c r="P5487">
        <v>0.5</v>
      </c>
      <c r="Q5487">
        <v>0</v>
      </c>
      <c r="R5487">
        <v>1</v>
      </c>
      <c r="S5487">
        <v>33</v>
      </c>
      <c r="T5487">
        <v>4</v>
      </c>
      <c r="V5487">
        <v>65</v>
      </c>
      <c r="W5487">
        <v>164</v>
      </c>
    </row>
    <row r="5488" spans="1:23" x14ac:dyDescent="0.25">
      <c r="A5488" t="s">
        <v>955</v>
      </c>
      <c r="C5488" t="s">
        <v>30</v>
      </c>
      <c r="E5488">
        <v>29</v>
      </c>
      <c r="F5488">
        <v>75.950720000000004</v>
      </c>
      <c r="G5488">
        <v>1</v>
      </c>
      <c r="H5488">
        <v>1</v>
      </c>
      <c r="I5488" t="s">
        <v>27</v>
      </c>
      <c r="J5488" t="s">
        <v>41</v>
      </c>
      <c r="K5488" t="s">
        <v>28</v>
      </c>
      <c r="L5488" t="s">
        <v>28</v>
      </c>
      <c r="M5488" t="s">
        <v>28</v>
      </c>
      <c r="N5488">
        <v>2</v>
      </c>
      <c r="O5488">
        <v>1</v>
      </c>
      <c r="P5488">
        <v>1</v>
      </c>
      <c r="Q5488">
        <v>0.5</v>
      </c>
      <c r="R5488">
        <v>1</v>
      </c>
      <c r="S5488">
        <v>33</v>
      </c>
      <c r="T5488">
        <v>6.5</v>
      </c>
      <c r="V5488">
        <v>69</v>
      </c>
      <c r="W5488">
        <v>161</v>
      </c>
    </row>
    <row r="5489" spans="1:23" x14ac:dyDescent="0.25">
      <c r="A5489" t="s">
        <v>955</v>
      </c>
      <c r="C5489" t="s">
        <v>30</v>
      </c>
      <c r="E5489">
        <v>24</v>
      </c>
      <c r="F5489">
        <v>75.950720000000004</v>
      </c>
      <c r="G5489">
        <v>1</v>
      </c>
      <c r="H5489">
        <v>1</v>
      </c>
      <c r="I5489" t="s">
        <v>706</v>
      </c>
      <c r="J5489" t="s">
        <v>44</v>
      </c>
      <c r="K5489" t="s">
        <v>41</v>
      </c>
      <c r="L5489" t="s">
        <v>102</v>
      </c>
      <c r="M5489" t="s">
        <v>28</v>
      </c>
      <c r="N5489">
        <v>2</v>
      </c>
      <c r="O5489">
        <v>1</v>
      </c>
      <c r="P5489">
        <v>1</v>
      </c>
      <c r="Q5489">
        <v>1</v>
      </c>
      <c r="R5489">
        <v>1</v>
      </c>
      <c r="S5489">
        <v>33</v>
      </c>
      <c r="T5489">
        <v>7</v>
      </c>
      <c r="V5489">
        <v>66</v>
      </c>
      <c r="W5489">
        <v>150</v>
      </c>
    </row>
    <row r="5490" spans="1:23" x14ac:dyDescent="0.25">
      <c r="A5490" t="s">
        <v>955</v>
      </c>
      <c r="C5490" t="s">
        <v>30</v>
      </c>
      <c r="E5490">
        <v>21</v>
      </c>
      <c r="F5490">
        <v>75.950720000000004</v>
      </c>
      <c r="G5490">
        <v>2</v>
      </c>
      <c r="H5490">
        <v>2</v>
      </c>
      <c r="I5490" t="s">
        <v>40</v>
      </c>
      <c r="J5490" t="s">
        <v>245</v>
      </c>
      <c r="K5490" t="s">
        <v>258</v>
      </c>
      <c r="L5490" t="s">
        <v>28</v>
      </c>
      <c r="M5490" t="s">
        <v>28</v>
      </c>
      <c r="N5490">
        <v>2</v>
      </c>
      <c r="O5490">
        <v>2</v>
      </c>
      <c r="P5490">
        <v>1</v>
      </c>
      <c r="Q5490">
        <v>2</v>
      </c>
      <c r="R5490">
        <v>1</v>
      </c>
      <c r="S5490">
        <v>33</v>
      </c>
      <c r="T5490">
        <v>10</v>
      </c>
      <c r="V5490">
        <v>64</v>
      </c>
      <c r="W5490">
        <v>149</v>
      </c>
    </row>
    <row r="5491" spans="1:23" x14ac:dyDescent="0.25">
      <c r="A5491" t="s">
        <v>155</v>
      </c>
      <c r="C5491" t="s">
        <v>26</v>
      </c>
      <c r="E5491">
        <v>29</v>
      </c>
      <c r="F5491">
        <v>67.493499999999997</v>
      </c>
      <c r="G5491">
        <v>0</v>
      </c>
      <c r="H5491">
        <v>0</v>
      </c>
      <c r="I5491" t="s">
        <v>34</v>
      </c>
      <c r="J5491" t="s">
        <v>42</v>
      </c>
      <c r="K5491" t="s">
        <v>28</v>
      </c>
      <c r="L5491" t="s">
        <v>28</v>
      </c>
      <c r="M5491" t="s">
        <v>28</v>
      </c>
      <c r="N5491">
        <v>0.5</v>
      </c>
      <c r="O5491">
        <v>0</v>
      </c>
      <c r="P5491">
        <v>0</v>
      </c>
      <c r="Q5491">
        <v>0</v>
      </c>
      <c r="R5491">
        <v>0</v>
      </c>
      <c r="S5491">
        <v>33</v>
      </c>
      <c r="T5491">
        <v>0.5</v>
      </c>
      <c r="W5491">
        <v>168</v>
      </c>
    </row>
    <row r="5492" spans="1:23" x14ac:dyDescent="0.25">
      <c r="A5492" t="s">
        <v>155</v>
      </c>
      <c r="C5492" t="s">
        <v>26</v>
      </c>
      <c r="E5492">
        <v>29</v>
      </c>
      <c r="F5492">
        <v>67.493499999999997</v>
      </c>
      <c r="G5492">
        <v>0</v>
      </c>
      <c r="H5492">
        <v>0</v>
      </c>
      <c r="I5492" t="s">
        <v>34</v>
      </c>
      <c r="J5492" t="s">
        <v>28</v>
      </c>
      <c r="K5492" t="s">
        <v>28</v>
      </c>
      <c r="L5492" t="s">
        <v>28</v>
      </c>
      <c r="M5492" t="s">
        <v>28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33</v>
      </c>
      <c r="T5492">
        <v>0</v>
      </c>
      <c r="V5492">
        <v>62</v>
      </c>
      <c r="W5492">
        <v>157</v>
      </c>
    </row>
    <row r="5493" spans="1:23" x14ac:dyDescent="0.25">
      <c r="A5493" t="s">
        <v>155</v>
      </c>
      <c r="C5493" t="s">
        <v>26</v>
      </c>
      <c r="E5493">
        <v>30</v>
      </c>
      <c r="F5493">
        <v>67.493499999999997</v>
      </c>
      <c r="G5493">
        <v>0</v>
      </c>
      <c r="H5493">
        <v>0</v>
      </c>
      <c r="I5493" t="s">
        <v>34</v>
      </c>
      <c r="J5493" t="s">
        <v>28</v>
      </c>
      <c r="K5493" t="s">
        <v>28</v>
      </c>
      <c r="L5493" t="s">
        <v>28</v>
      </c>
      <c r="M5493" t="s">
        <v>28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33</v>
      </c>
      <c r="T5493">
        <v>0</v>
      </c>
      <c r="V5493">
        <v>62</v>
      </c>
      <c r="W5493">
        <v>158</v>
      </c>
    </row>
    <row r="5494" spans="1:23" x14ac:dyDescent="0.25">
      <c r="A5494" t="s">
        <v>155</v>
      </c>
      <c r="C5494" t="s">
        <v>26</v>
      </c>
      <c r="E5494">
        <v>29</v>
      </c>
      <c r="F5494">
        <v>67.493499999999997</v>
      </c>
      <c r="G5494">
        <v>0</v>
      </c>
      <c r="H5494">
        <v>0</v>
      </c>
      <c r="I5494" t="s">
        <v>34</v>
      </c>
      <c r="J5494" t="s">
        <v>116</v>
      </c>
      <c r="K5494" t="s">
        <v>42</v>
      </c>
      <c r="L5494" t="s">
        <v>28</v>
      </c>
      <c r="M5494" t="s">
        <v>28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33</v>
      </c>
      <c r="T5494">
        <v>0</v>
      </c>
      <c r="V5494">
        <v>62</v>
      </c>
      <c r="W5494">
        <v>163</v>
      </c>
    </row>
    <row r="5495" spans="1:23" x14ac:dyDescent="0.25">
      <c r="A5495" t="s">
        <v>155</v>
      </c>
      <c r="C5495" t="s">
        <v>26</v>
      </c>
      <c r="E5495">
        <v>28</v>
      </c>
      <c r="F5495">
        <v>67.493499999999997</v>
      </c>
      <c r="G5495">
        <v>0</v>
      </c>
      <c r="H5495">
        <v>0</v>
      </c>
      <c r="I5495" t="s">
        <v>34</v>
      </c>
      <c r="J5495" t="s">
        <v>28</v>
      </c>
      <c r="K5495" t="s">
        <v>28</v>
      </c>
      <c r="L5495" t="s">
        <v>28</v>
      </c>
      <c r="M5495" t="s">
        <v>28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33</v>
      </c>
      <c r="T5495">
        <v>0</v>
      </c>
      <c r="V5495">
        <v>62</v>
      </c>
      <c r="W5495">
        <v>162</v>
      </c>
    </row>
    <row r="5496" spans="1:23" x14ac:dyDescent="0.25">
      <c r="A5496" t="s">
        <v>155</v>
      </c>
      <c r="C5496" t="s">
        <v>26</v>
      </c>
      <c r="E5496">
        <v>30</v>
      </c>
      <c r="F5496">
        <v>67.493499999999997</v>
      </c>
      <c r="G5496">
        <v>0</v>
      </c>
      <c r="H5496">
        <v>0</v>
      </c>
      <c r="I5496" t="s">
        <v>34</v>
      </c>
      <c r="J5496" t="s">
        <v>28</v>
      </c>
      <c r="K5496" t="s">
        <v>28</v>
      </c>
      <c r="L5496" t="s">
        <v>28</v>
      </c>
      <c r="M5496" t="s">
        <v>28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33</v>
      </c>
      <c r="T5496">
        <v>0</v>
      </c>
      <c r="V5496">
        <v>62</v>
      </c>
      <c r="W5496">
        <v>156</v>
      </c>
    </row>
    <row r="5497" spans="1:23" x14ac:dyDescent="0.25">
      <c r="A5497" t="s">
        <v>155</v>
      </c>
      <c r="C5497" t="s">
        <v>26</v>
      </c>
      <c r="E5497">
        <v>28</v>
      </c>
      <c r="F5497">
        <v>67.493499999999997</v>
      </c>
      <c r="G5497">
        <v>0</v>
      </c>
      <c r="H5497">
        <v>0</v>
      </c>
      <c r="I5497" t="s">
        <v>34</v>
      </c>
      <c r="J5497" t="s">
        <v>42</v>
      </c>
      <c r="K5497" t="s">
        <v>28</v>
      </c>
      <c r="L5497" t="s">
        <v>28</v>
      </c>
      <c r="M5497" t="s">
        <v>28</v>
      </c>
      <c r="N5497">
        <v>0.5</v>
      </c>
      <c r="O5497">
        <v>0</v>
      </c>
      <c r="P5497">
        <v>0</v>
      </c>
      <c r="Q5497">
        <v>0</v>
      </c>
      <c r="R5497">
        <v>0</v>
      </c>
      <c r="S5497">
        <v>33</v>
      </c>
      <c r="T5497">
        <v>0.5</v>
      </c>
      <c r="V5497">
        <v>61</v>
      </c>
      <c r="W5497">
        <v>166</v>
      </c>
    </row>
    <row r="5498" spans="1:23" x14ac:dyDescent="0.25">
      <c r="A5498" t="s">
        <v>155</v>
      </c>
      <c r="C5498" t="s">
        <v>26</v>
      </c>
      <c r="E5498">
        <v>27</v>
      </c>
      <c r="F5498">
        <v>67.493499999999997</v>
      </c>
      <c r="G5498">
        <v>0</v>
      </c>
      <c r="H5498">
        <v>0</v>
      </c>
      <c r="I5498" t="s">
        <v>34</v>
      </c>
      <c r="J5498" t="s">
        <v>28</v>
      </c>
      <c r="K5498" t="s">
        <v>28</v>
      </c>
      <c r="L5498" t="s">
        <v>28</v>
      </c>
      <c r="M5498" t="s">
        <v>28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33</v>
      </c>
      <c r="T5498">
        <v>0</v>
      </c>
      <c r="V5498">
        <v>61</v>
      </c>
      <c r="W5498">
        <v>168</v>
      </c>
    </row>
    <row r="5499" spans="1:23" x14ac:dyDescent="0.25">
      <c r="A5499" t="s">
        <v>155</v>
      </c>
      <c r="C5499" t="s">
        <v>26</v>
      </c>
      <c r="E5499">
        <v>28</v>
      </c>
      <c r="F5499">
        <v>67.493499999999997</v>
      </c>
      <c r="G5499">
        <v>0.5</v>
      </c>
      <c r="H5499">
        <v>0.5</v>
      </c>
      <c r="I5499" t="s">
        <v>27</v>
      </c>
      <c r="J5499" t="s">
        <v>28</v>
      </c>
      <c r="K5499" t="s">
        <v>28</v>
      </c>
      <c r="L5499" t="s">
        <v>28</v>
      </c>
      <c r="M5499" t="s">
        <v>28</v>
      </c>
      <c r="N5499">
        <v>1</v>
      </c>
      <c r="O5499">
        <v>1</v>
      </c>
      <c r="P5499">
        <v>0.5</v>
      </c>
      <c r="Q5499">
        <v>0.5</v>
      </c>
      <c r="R5499">
        <v>0</v>
      </c>
      <c r="S5499">
        <v>33</v>
      </c>
      <c r="T5499">
        <v>3.5</v>
      </c>
      <c r="V5499">
        <v>62</v>
      </c>
      <c r="W5499">
        <v>168</v>
      </c>
    </row>
    <row r="5500" spans="1:23" x14ac:dyDescent="0.25">
      <c r="A5500" t="s">
        <v>155</v>
      </c>
      <c r="C5500" t="s">
        <v>26</v>
      </c>
      <c r="E5500">
        <v>28</v>
      </c>
      <c r="F5500">
        <v>67.493499999999997</v>
      </c>
      <c r="G5500">
        <v>0.5</v>
      </c>
      <c r="H5500">
        <v>1</v>
      </c>
      <c r="I5500" t="s">
        <v>27</v>
      </c>
      <c r="J5500" t="s">
        <v>28</v>
      </c>
      <c r="K5500" t="s">
        <v>28</v>
      </c>
      <c r="L5500" t="s">
        <v>28</v>
      </c>
      <c r="M5500" t="s">
        <v>28</v>
      </c>
      <c r="N5500">
        <v>0.5</v>
      </c>
      <c r="O5500">
        <v>0.5</v>
      </c>
      <c r="P5500">
        <v>1</v>
      </c>
      <c r="Q5500">
        <v>1</v>
      </c>
      <c r="R5500">
        <v>0</v>
      </c>
      <c r="S5500">
        <v>33</v>
      </c>
      <c r="T5500">
        <v>4</v>
      </c>
      <c r="V5500">
        <v>61</v>
      </c>
      <c r="W5500">
        <v>151</v>
      </c>
    </row>
    <row r="5501" spans="1:23" x14ac:dyDescent="0.25">
      <c r="A5501" t="s">
        <v>155</v>
      </c>
      <c r="C5501" t="s">
        <v>26</v>
      </c>
      <c r="E5501">
        <v>24</v>
      </c>
      <c r="F5501">
        <v>67.493499999999997</v>
      </c>
      <c r="G5501">
        <v>1</v>
      </c>
      <c r="H5501">
        <v>1</v>
      </c>
      <c r="I5501" t="s">
        <v>27</v>
      </c>
      <c r="J5501" t="s">
        <v>28</v>
      </c>
      <c r="K5501" t="s">
        <v>28</v>
      </c>
      <c r="L5501" t="s">
        <v>28</v>
      </c>
      <c r="M5501" t="s">
        <v>28</v>
      </c>
      <c r="N5501">
        <v>1</v>
      </c>
      <c r="O5501">
        <v>0.5</v>
      </c>
      <c r="P5501">
        <v>1</v>
      </c>
      <c r="Q5501">
        <v>1</v>
      </c>
      <c r="R5501">
        <v>0</v>
      </c>
      <c r="S5501">
        <v>33</v>
      </c>
      <c r="T5501">
        <v>4.5</v>
      </c>
      <c r="V5501">
        <v>61</v>
      </c>
      <c r="W5501">
        <v>165</v>
      </c>
    </row>
    <row r="5502" spans="1:23" x14ac:dyDescent="0.25">
      <c r="A5502" t="s">
        <v>155</v>
      </c>
      <c r="C5502" t="s">
        <v>26</v>
      </c>
      <c r="E5502">
        <v>20</v>
      </c>
      <c r="F5502">
        <v>67.493499999999997</v>
      </c>
      <c r="G5502">
        <v>1</v>
      </c>
      <c r="H5502">
        <v>1</v>
      </c>
      <c r="I5502" t="s">
        <v>27</v>
      </c>
      <c r="J5502" t="s">
        <v>119</v>
      </c>
      <c r="K5502" t="s">
        <v>28</v>
      </c>
      <c r="L5502" t="s">
        <v>28</v>
      </c>
      <c r="M5502" t="s">
        <v>28</v>
      </c>
      <c r="N5502">
        <v>1</v>
      </c>
      <c r="O5502">
        <v>1</v>
      </c>
      <c r="P5502">
        <v>1</v>
      </c>
      <c r="Q5502">
        <v>1</v>
      </c>
      <c r="R5502">
        <v>0</v>
      </c>
      <c r="S5502">
        <v>33</v>
      </c>
      <c r="T5502">
        <v>5</v>
      </c>
      <c r="V5502">
        <v>61</v>
      </c>
      <c r="W5502">
        <v>153</v>
      </c>
    </row>
    <row r="5503" spans="1:23" x14ac:dyDescent="0.25">
      <c r="A5503" t="s">
        <v>670</v>
      </c>
      <c r="C5503" t="s">
        <v>26</v>
      </c>
      <c r="E5503">
        <v>30</v>
      </c>
      <c r="F5503">
        <v>84.996573999999995</v>
      </c>
      <c r="G5503">
        <v>0</v>
      </c>
      <c r="H5503">
        <v>0</v>
      </c>
      <c r="I5503" t="s">
        <v>34</v>
      </c>
      <c r="J5503" t="s">
        <v>28</v>
      </c>
      <c r="K5503" t="s">
        <v>28</v>
      </c>
      <c r="L5503" t="s">
        <v>28</v>
      </c>
      <c r="M5503" t="s">
        <v>28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23</v>
      </c>
      <c r="T5503">
        <v>0</v>
      </c>
      <c r="V5503">
        <v>63</v>
      </c>
      <c r="W5503">
        <v>172</v>
      </c>
    </row>
    <row r="5504" spans="1:23" x14ac:dyDescent="0.25">
      <c r="A5504" t="s">
        <v>670</v>
      </c>
      <c r="C5504" t="s">
        <v>26</v>
      </c>
      <c r="E5504">
        <v>30</v>
      </c>
      <c r="F5504">
        <v>84.996573999999995</v>
      </c>
      <c r="G5504">
        <v>0</v>
      </c>
      <c r="H5504">
        <v>0</v>
      </c>
      <c r="I5504" t="s">
        <v>34</v>
      </c>
      <c r="J5504" t="s">
        <v>28</v>
      </c>
      <c r="K5504" t="s">
        <v>28</v>
      </c>
      <c r="L5504" t="s">
        <v>28</v>
      </c>
      <c r="M5504" t="s">
        <v>28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23</v>
      </c>
      <c r="T5504">
        <v>0</v>
      </c>
      <c r="V5504">
        <v>62</v>
      </c>
      <c r="W5504">
        <v>158</v>
      </c>
    </row>
    <row r="5505" spans="1:23" x14ac:dyDescent="0.25">
      <c r="A5505" t="s">
        <v>670</v>
      </c>
      <c r="C5505" t="s">
        <v>26</v>
      </c>
      <c r="E5505">
        <v>29</v>
      </c>
      <c r="F5505">
        <v>84.996573999999995</v>
      </c>
      <c r="G5505">
        <v>0.5</v>
      </c>
      <c r="H5505">
        <v>0</v>
      </c>
      <c r="I5505" t="s">
        <v>27</v>
      </c>
      <c r="J5505" t="s">
        <v>28</v>
      </c>
      <c r="K5505" t="s">
        <v>28</v>
      </c>
      <c r="L5505" t="s">
        <v>28</v>
      </c>
      <c r="M5505" t="s">
        <v>28</v>
      </c>
      <c r="N5505">
        <v>0</v>
      </c>
      <c r="O5505">
        <v>0</v>
      </c>
      <c r="P5505">
        <v>0.5</v>
      </c>
      <c r="Q5505">
        <v>0.5</v>
      </c>
      <c r="R5505">
        <v>0</v>
      </c>
      <c r="S5505">
        <v>23</v>
      </c>
      <c r="T5505">
        <v>1</v>
      </c>
      <c r="V5505">
        <v>63</v>
      </c>
      <c r="W5505">
        <v>158</v>
      </c>
    </row>
    <row r="5506" spans="1:23" x14ac:dyDescent="0.25">
      <c r="A5506" t="s">
        <v>670</v>
      </c>
      <c r="C5506" t="s">
        <v>26</v>
      </c>
      <c r="E5506">
        <v>28</v>
      </c>
      <c r="F5506">
        <v>84.996573999999995</v>
      </c>
      <c r="G5506">
        <v>0</v>
      </c>
      <c r="H5506">
        <v>0</v>
      </c>
      <c r="I5506" t="s">
        <v>34</v>
      </c>
      <c r="J5506" t="s">
        <v>28</v>
      </c>
      <c r="K5506" t="s">
        <v>28</v>
      </c>
      <c r="L5506" t="s">
        <v>28</v>
      </c>
      <c r="M5506" t="s">
        <v>28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23</v>
      </c>
      <c r="T5506">
        <v>0</v>
      </c>
      <c r="V5506">
        <v>61</v>
      </c>
      <c r="W5506">
        <v>161</v>
      </c>
    </row>
    <row r="5507" spans="1:23" x14ac:dyDescent="0.25">
      <c r="A5507" t="s">
        <v>670</v>
      </c>
      <c r="C5507" t="s">
        <v>26</v>
      </c>
      <c r="E5507">
        <v>30</v>
      </c>
      <c r="F5507">
        <v>84.996573999999995</v>
      </c>
      <c r="G5507">
        <v>0</v>
      </c>
      <c r="H5507">
        <v>0</v>
      </c>
      <c r="I5507" t="s">
        <v>34</v>
      </c>
      <c r="J5507" t="s">
        <v>28</v>
      </c>
      <c r="K5507" t="s">
        <v>28</v>
      </c>
      <c r="L5507" t="s">
        <v>28</v>
      </c>
      <c r="M5507" t="s">
        <v>28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23</v>
      </c>
      <c r="T5507">
        <v>0</v>
      </c>
      <c r="V5507">
        <v>60</v>
      </c>
      <c r="W5507">
        <v>172</v>
      </c>
    </row>
    <row r="5508" spans="1:23" x14ac:dyDescent="0.25">
      <c r="A5508" t="s">
        <v>670</v>
      </c>
      <c r="C5508" t="s">
        <v>26</v>
      </c>
      <c r="E5508">
        <v>29</v>
      </c>
      <c r="F5508">
        <v>84.996573999999995</v>
      </c>
      <c r="G5508">
        <v>0</v>
      </c>
      <c r="H5508">
        <v>0</v>
      </c>
      <c r="I5508" t="s">
        <v>34</v>
      </c>
      <c r="J5508" t="s">
        <v>41</v>
      </c>
      <c r="K5508" t="s">
        <v>28</v>
      </c>
      <c r="L5508" t="s">
        <v>28</v>
      </c>
      <c r="M5508" t="s">
        <v>28</v>
      </c>
      <c r="N5508">
        <v>0</v>
      </c>
      <c r="O5508">
        <v>0</v>
      </c>
      <c r="P5508">
        <v>0</v>
      </c>
      <c r="Q5508">
        <v>0.5</v>
      </c>
      <c r="R5508">
        <v>0</v>
      </c>
      <c r="S5508">
        <v>23</v>
      </c>
      <c r="T5508">
        <v>0.5</v>
      </c>
      <c r="V5508">
        <v>61</v>
      </c>
      <c r="W5508">
        <v>161</v>
      </c>
    </row>
    <row r="5509" spans="1:23" x14ac:dyDescent="0.25">
      <c r="A5509" t="s">
        <v>670</v>
      </c>
      <c r="C5509" t="s">
        <v>26</v>
      </c>
      <c r="E5509">
        <v>30</v>
      </c>
      <c r="F5509">
        <v>84.996573999999995</v>
      </c>
      <c r="G5509">
        <v>0</v>
      </c>
      <c r="H5509">
        <v>0</v>
      </c>
      <c r="I5509" t="s">
        <v>34</v>
      </c>
      <c r="J5509" t="s">
        <v>28</v>
      </c>
      <c r="K5509" t="s">
        <v>28</v>
      </c>
      <c r="L5509" t="s">
        <v>28</v>
      </c>
      <c r="M5509" t="s">
        <v>28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23</v>
      </c>
      <c r="T5509">
        <v>0</v>
      </c>
      <c r="V5509">
        <v>60</v>
      </c>
      <c r="W5509">
        <v>152</v>
      </c>
    </row>
    <row r="5510" spans="1:23" x14ac:dyDescent="0.25">
      <c r="A5510" t="s">
        <v>670</v>
      </c>
      <c r="C5510" t="s">
        <v>26</v>
      </c>
      <c r="E5510">
        <v>30</v>
      </c>
      <c r="F5510">
        <v>84.996573999999995</v>
      </c>
      <c r="G5510">
        <v>0</v>
      </c>
      <c r="H5510">
        <v>0</v>
      </c>
      <c r="I5510" t="s">
        <v>34</v>
      </c>
      <c r="J5510" t="s">
        <v>41</v>
      </c>
      <c r="K5510" t="s">
        <v>28</v>
      </c>
      <c r="L5510" t="s">
        <v>28</v>
      </c>
      <c r="M5510" t="s">
        <v>28</v>
      </c>
      <c r="N5510">
        <v>0.5</v>
      </c>
      <c r="O5510">
        <v>0</v>
      </c>
      <c r="P5510">
        <v>0</v>
      </c>
      <c r="Q5510">
        <v>0</v>
      </c>
      <c r="R5510">
        <v>0</v>
      </c>
      <c r="S5510">
        <v>23</v>
      </c>
      <c r="T5510">
        <v>0.5</v>
      </c>
      <c r="V5510">
        <v>62</v>
      </c>
      <c r="W5510">
        <v>153</v>
      </c>
    </row>
    <row r="5511" spans="1:23" x14ac:dyDescent="0.25">
      <c r="A5511" t="s">
        <v>670</v>
      </c>
      <c r="C5511" t="s">
        <v>26</v>
      </c>
      <c r="E5511">
        <v>29</v>
      </c>
      <c r="F5511">
        <v>84.996573999999995</v>
      </c>
      <c r="G5511">
        <v>0.5</v>
      </c>
      <c r="H5511">
        <v>0</v>
      </c>
      <c r="I5511" t="s">
        <v>52</v>
      </c>
      <c r="J5511" t="s">
        <v>42</v>
      </c>
      <c r="K5511" t="s">
        <v>28</v>
      </c>
      <c r="L5511" t="s">
        <v>28</v>
      </c>
      <c r="M5511" t="s">
        <v>28</v>
      </c>
      <c r="N5511">
        <v>0.5</v>
      </c>
      <c r="O5511">
        <v>0.5</v>
      </c>
      <c r="P5511">
        <v>0.5</v>
      </c>
      <c r="Q5511">
        <v>1</v>
      </c>
      <c r="R5511">
        <v>0</v>
      </c>
      <c r="S5511">
        <v>23</v>
      </c>
      <c r="T5511">
        <v>2.5</v>
      </c>
      <c r="V5511">
        <v>60</v>
      </c>
      <c r="W5511">
        <v>149</v>
      </c>
    </row>
    <row r="5512" spans="1:23" x14ac:dyDescent="0.25">
      <c r="A5512" t="s">
        <v>670</v>
      </c>
      <c r="C5512" t="s">
        <v>26</v>
      </c>
      <c r="E5512">
        <v>30</v>
      </c>
      <c r="F5512">
        <v>84.996573999999995</v>
      </c>
      <c r="G5512">
        <v>0</v>
      </c>
      <c r="H5512">
        <v>0.5</v>
      </c>
      <c r="I5512" t="s">
        <v>34</v>
      </c>
      <c r="J5512" t="s">
        <v>42</v>
      </c>
      <c r="K5512" t="s">
        <v>28</v>
      </c>
      <c r="L5512" t="s">
        <v>28</v>
      </c>
      <c r="M5512" t="s">
        <v>28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23</v>
      </c>
      <c r="T5512">
        <v>0.5</v>
      </c>
      <c r="W5512">
        <v>156</v>
      </c>
    </row>
    <row r="5513" spans="1:23" x14ac:dyDescent="0.25">
      <c r="A5513" t="s">
        <v>557</v>
      </c>
      <c r="C5513" t="s">
        <v>26</v>
      </c>
      <c r="E5513">
        <v>28</v>
      </c>
      <c r="F5513">
        <v>67.299109999999999</v>
      </c>
      <c r="G5513">
        <v>0</v>
      </c>
      <c r="H5513">
        <v>0</v>
      </c>
      <c r="I5513" t="s">
        <v>34</v>
      </c>
      <c r="J5513" t="s">
        <v>35</v>
      </c>
      <c r="K5513" t="s">
        <v>38</v>
      </c>
      <c r="L5513" t="s">
        <v>28</v>
      </c>
      <c r="M5513" t="s">
        <v>28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33</v>
      </c>
      <c r="T5513">
        <v>0</v>
      </c>
      <c r="V5513">
        <v>60</v>
      </c>
      <c r="W5513">
        <v>145</v>
      </c>
    </row>
    <row r="5514" spans="1:23" x14ac:dyDescent="0.25">
      <c r="A5514" t="s">
        <v>557</v>
      </c>
      <c r="C5514" t="s">
        <v>26</v>
      </c>
      <c r="E5514">
        <v>30</v>
      </c>
      <c r="F5514">
        <v>67.299109999999999</v>
      </c>
      <c r="G5514">
        <v>0</v>
      </c>
      <c r="H5514">
        <v>0</v>
      </c>
      <c r="I5514" t="s">
        <v>34</v>
      </c>
      <c r="J5514" t="s">
        <v>28</v>
      </c>
      <c r="K5514" t="s">
        <v>28</v>
      </c>
      <c r="L5514" t="s">
        <v>28</v>
      </c>
      <c r="M5514" t="s">
        <v>28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33</v>
      </c>
      <c r="T5514">
        <v>0</v>
      </c>
    </row>
    <row r="5515" spans="1:23" x14ac:dyDescent="0.25">
      <c r="A5515" t="s">
        <v>557</v>
      </c>
      <c r="C5515" t="s">
        <v>26</v>
      </c>
      <c r="E5515">
        <v>30</v>
      </c>
      <c r="F5515">
        <v>67.299109999999999</v>
      </c>
      <c r="G5515">
        <v>0</v>
      </c>
      <c r="H5515">
        <v>0</v>
      </c>
      <c r="I5515" t="s">
        <v>34</v>
      </c>
      <c r="J5515" t="s">
        <v>28</v>
      </c>
      <c r="K5515" t="s">
        <v>28</v>
      </c>
      <c r="L5515" t="s">
        <v>28</v>
      </c>
      <c r="M5515" t="s">
        <v>28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33</v>
      </c>
      <c r="T5515">
        <v>0</v>
      </c>
      <c r="V5515">
        <v>59</v>
      </c>
      <c r="W5515">
        <v>148</v>
      </c>
    </row>
    <row r="5516" spans="1:23" x14ac:dyDescent="0.25">
      <c r="A5516" t="s">
        <v>557</v>
      </c>
      <c r="C5516" t="s">
        <v>26</v>
      </c>
      <c r="E5516">
        <v>30</v>
      </c>
      <c r="F5516">
        <v>67.299109999999999</v>
      </c>
      <c r="G5516">
        <v>0</v>
      </c>
      <c r="H5516">
        <v>0</v>
      </c>
      <c r="I5516" t="s">
        <v>34</v>
      </c>
      <c r="J5516" t="s">
        <v>38</v>
      </c>
      <c r="K5516" t="s">
        <v>28</v>
      </c>
      <c r="L5516" t="s">
        <v>28</v>
      </c>
      <c r="M5516" t="s">
        <v>28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33</v>
      </c>
      <c r="T5516">
        <v>0</v>
      </c>
      <c r="V5516">
        <v>59</v>
      </c>
      <c r="W5516">
        <v>142</v>
      </c>
    </row>
    <row r="5517" spans="1:23" x14ac:dyDescent="0.25">
      <c r="A5517" t="s">
        <v>557</v>
      </c>
      <c r="C5517" t="s">
        <v>26</v>
      </c>
      <c r="E5517">
        <v>30</v>
      </c>
      <c r="F5517">
        <v>67.299109999999999</v>
      </c>
      <c r="G5517">
        <v>0</v>
      </c>
      <c r="H5517">
        <v>0</v>
      </c>
      <c r="I5517" t="s">
        <v>34</v>
      </c>
      <c r="J5517" t="s">
        <v>28</v>
      </c>
      <c r="K5517" t="s">
        <v>28</v>
      </c>
      <c r="L5517" t="s">
        <v>28</v>
      </c>
      <c r="M5517" t="s">
        <v>28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33</v>
      </c>
      <c r="T5517">
        <v>0</v>
      </c>
      <c r="V5517">
        <v>59</v>
      </c>
      <c r="W5517">
        <v>136</v>
      </c>
    </row>
    <row r="5518" spans="1:23" x14ac:dyDescent="0.25">
      <c r="A5518" t="s">
        <v>557</v>
      </c>
      <c r="C5518" t="s">
        <v>26</v>
      </c>
      <c r="E5518">
        <v>30</v>
      </c>
      <c r="F5518">
        <v>67.299109999999999</v>
      </c>
      <c r="G5518">
        <v>0</v>
      </c>
      <c r="H5518">
        <v>0</v>
      </c>
      <c r="I5518" t="s">
        <v>34</v>
      </c>
      <c r="J5518" t="s">
        <v>28</v>
      </c>
      <c r="K5518" t="s">
        <v>28</v>
      </c>
      <c r="L5518" t="s">
        <v>28</v>
      </c>
      <c r="M5518" t="s">
        <v>28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33</v>
      </c>
      <c r="T5518">
        <v>0</v>
      </c>
      <c r="V5518">
        <v>59</v>
      </c>
      <c r="W5518">
        <v>137</v>
      </c>
    </row>
    <row r="5519" spans="1:23" x14ac:dyDescent="0.25">
      <c r="A5519" t="s">
        <v>557</v>
      </c>
      <c r="C5519" t="s">
        <v>26</v>
      </c>
      <c r="E5519">
        <v>30</v>
      </c>
      <c r="F5519">
        <v>67.299109999999999</v>
      </c>
      <c r="G5519">
        <v>0</v>
      </c>
      <c r="H5519">
        <v>0</v>
      </c>
      <c r="I5519" t="s">
        <v>34</v>
      </c>
      <c r="J5519" t="s">
        <v>28</v>
      </c>
      <c r="K5519" t="s">
        <v>28</v>
      </c>
      <c r="L5519" t="s">
        <v>28</v>
      </c>
      <c r="M5519" t="s">
        <v>28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33</v>
      </c>
      <c r="T5519">
        <v>0</v>
      </c>
      <c r="V5519">
        <v>59</v>
      </c>
      <c r="W5519">
        <v>147</v>
      </c>
    </row>
    <row r="5520" spans="1:23" x14ac:dyDescent="0.25">
      <c r="A5520" t="s">
        <v>557</v>
      </c>
      <c r="C5520" t="s">
        <v>26</v>
      </c>
      <c r="E5520">
        <v>30</v>
      </c>
      <c r="F5520">
        <v>67.299109999999999</v>
      </c>
      <c r="G5520">
        <v>0</v>
      </c>
      <c r="H5520">
        <v>0</v>
      </c>
      <c r="I5520" t="s">
        <v>34</v>
      </c>
      <c r="J5520" t="s">
        <v>38</v>
      </c>
      <c r="K5520" t="s">
        <v>28</v>
      </c>
      <c r="L5520" t="s">
        <v>28</v>
      </c>
      <c r="M5520" t="s">
        <v>28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33</v>
      </c>
      <c r="T5520">
        <v>0</v>
      </c>
    </row>
    <row r="5521" spans="1:23" x14ac:dyDescent="0.25">
      <c r="A5521" t="s">
        <v>875</v>
      </c>
      <c r="C5521" t="s">
        <v>30</v>
      </c>
      <c r="E5521">
        <v>26</v>
      </c>
      <c r="F5521">
        <v>56.120463999999998</v>
      </c>
      <c r="G5521">
        <v>0</v>
      </c>
      <c r="H5521">
        <v>0</v>
      </c>
      <c r="I5521" t="s">
        <v>34</v>
      </c>
      <c r="J5521" t="s">
        <v>41</v>
      </c>
      <c r="K5521" t="s">
        <v>28</v>
      </c>
      <c r="L5521" t="s">
        <v>28</v>
      </c>
      <c r="M5521" t="s">
        <v>28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34</v>
      </c>
      <c r="T5521">
        <v>0</v>
      </c>
      <c r="V5521">
        <v>73</v>
      </c>
      <c r="W5521">
        <v>228</v>
      </c>
    </row>
    <row r="5522" spans="1:23" x14ac:dyDescent="0.25">
      <c r="A5522" t="s">
        <v>875</v>
      </c>
      <c r="C5522" t="s">
        <v>30</v>
      </c>
      <c r="E5522">
        <v>28</v>
      </c>
      <c r="F5522">
        <v>56.120463999999998</v>
      </c>
      <c r="G5522">
        <v>0</v>
      </c>
      <c r="H5522">
        <v>0</v>
      </c>
      <c r="I5522" t="s">
        <v>34</v>
      </c>
      <c r="J5522" t="s">
        <v>28</v>
      </c>
      <c r="K5522" t="s">
        <v>28</v>
      </c>
      <c r="L5522" t="s">
        <v>28</v>
      </c>
      <c r="M5522" t="s">
        <v>28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34</v>
      </c>
      <c r="T5522">
        <v>0</v>
      </c>
      <c r="V5522">
        <v>73</v>
      </c>
      <c r="W5522">
        <v>221</v>
      </c>
    </row>
    <row r="5523" spans="1:23" x14ac:dyDescent="0.25">
      <c r="A5523" t="s">
        <v>875</v>
      </c>
      <c r="C5523" t="s">
        <v>30</v>
      </c>
      <c r="E5523">
        <v>28</v>
      </c>
      <c r="F5523">
        <v>56.120463999999998</v>
      </c>
      <c r="G5523">
        <v>0</v>
      </c>
      <c r="H5523">
        <v>0</v>
      </c>
      <c r="I5523" t="s">
        <v>34</v>
      </c>
      <c r="J5523" t="s">
        <v>28</v>
      </c>
      <c r="K5523" t="s">
        <v>28</v>
      </c>
      <c r="L5523" t="s">
        <v>28</v>
      </c>
      <c r="M5523" t="s">
        <v>28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34</v>
      </c>
      <c r="T5523">
        <v>0</v>
      </c>
    </row>
    <row r="5524" spans="1:23" x14ac:dyDescent="0.25">
      <c r="A5524" t="s">
        <v>875</v>
      </c>
      <c r="C5524" t="s">
        <v>30</v>
      </c>
      <c r="E5524">
        <v>28</v>
      </c>
      <c r="F5524">
        <v>56.120463999999998</v>
      </c>
      <c r="G5524">
        <v>0</v>
      </c>
      <c r="H5524">
        <v>0</v>
      </c>
      <c r="I5524" t="s">
        <v>34</v>
      </c>
      <c r="J5524" t="s">
        <v>28</v>
      </c>
      <c r="K5524" t="s">
        <v>28</v>
      </c>
      <c r="L5524" t="s">
        <v>28</v>
      </c>
      <c r="M5524" t="s">
        <v>28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34</v>
      </c>
      <c r="T5524">
        <v>0</v>
      </c>
      <c r="V5524">
        <v>73</v>
      </c>
      <c r="W5524">
        <v>238</v>
      </c>
    </row>
    <row r="5525" spans="1:23" x14ac:dyDescent="0.25">
      <c r="A5525" t="s">
        <v>875</v>
      </c>
      <c r="C5525" t="s">
        <v>30</v>
      </c>
      <c r="E5525">
        <v>26</v>
      </c>
      <c r="F5525">
        <v>56.120463999999998</v>
      </c>
      <c r="G5525">
        <v>0</v>
      </c>
      <c r="H5525">
        <v>0</v>
      </c>
      <c r="I5525" t="s">
        <v>34</v>
      </c>
      <c r="J5525" t="s">
        <v>28</v>
      </c>
      <c r="K5525" t="s">
        <v>28</v>
      </c>
      <c r="L5525" t="s">
        <v>28</v>
      </c>
      <c r="M5525" t="s">
        <v>28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34</v>
      </c>
      <c r="T5525">
        <v>0</v>
      </c>
      <c r="V5525">
        <v>72</v>
      </c>
      <c r="W5525">
        <v>236</v>
      </c>
    </row>
    <row r="5526" spans="1:23" x14ac:dyDescent="0.25">
      <c r="A5526" t="s">
        <v>453</v>
      </c>
      <c r="C5526" t="s">
        <v>26</v>
      </c>
      <c r="E5526">
        <v>29</v>
      </c>
      <c r="F5526">
        <v>70.765230000000003</v>
      </c>
      <c r="G5526">
        <v>0.5</v>
      </c>
      <c r="H5526">
        <v>0</v>
      </c>
      <c r="I5526" t="s">
        <v>44</v>
      </c>
      <c r="J5526" t="s">
        <v>41</v>
      </c>
      <c r="K5526" t="s">
        <v>28</v>
      </c>
      <c r="L5526" t="s">
        <v>28</v>
      </c>
      <c r="M5526" t="s">
        <v>28</v>
      </c>
      <c r="N5526">
        <v>0.5</v>
      </c>
      <c r="O5526">
        <v>0.5</v>
      </c>
      <c r="P5526">
        <v>0.5</v>
      </c>
      <c r="Q5526">
        <v>0.5</v>
      </c>
      <c r="R5526">
        <v>0</v>
      </c>
      <c r="S5526">
        <v>34</v>
      </c>
      <c r="T5526">
        <v>2</v>
      </c>
      <c r="W5526">
        <v>152</v>
      </c>
    </row>
    <row r="5527" spans="1:23" x14ac:dyDescent="0.25">
      <c r="A5527" t="s">
        <v>453</v>
      </c>
      <c r="C5527" t="s">
        <v>26</v>
      </c>
      <c r="E5527">
        <v>26</v>
      </c>
      <c r="F5527">
        <v>70.765230000000003</v>
      </c>
      <c r="G5527">
        <v>0.5</v>
      </c>
      <c r="H5527">
        <v>0.5</v>
      </c>
      <c r="I5527" t="s">
        <v>27</v>
      </c>
      <c r="J5527" t="s">
        <v>28</v>
      </c>
      <c r="K5527" t="s">
        <v>28</v>
      </c>
      <c r="L5527" t="s">
        <v>28</v>
      </c>
      <c r="M5527" t="s">
        <v>28</v>
      </c>
      <c r="N5527">
        <v>1</v>
      </c>
      <c r="O5527">
        <v>0.5</v>
      </c>
      <c r="P5527">
        <v>1</v>
      </c>
      <c r="Q5527">
        <v>1</v>
      </c>
      <c r="R5527">
        <v>0</v>
      </c>
      <c r="S5527">
        <v>34</v>
      </c>
      <c r="T5527">
        <v>4</v>
      </c>
      <c r="W5527">
        <v>149</v>
      </c>
    </row>
    <row r="5528" spans="1:23" x14ac:dyDescent="0.25">
      <c r="A5528" t="s">
        <v>453</v>
      </c>
      <c r="C5528" t="s">
        <v>26</v>
      </c>
      <c r="E5528">
        <v>26</v>
      </c>
      <c r="F5528">
        <v>70.765230000000003</v>
      </c>
      <c r="G5528">
        <v>0.5</v>
      </c>
      <c r="H5528">
        <v>0.5</v>
      </c>
      <c r="I5528" t="s">
        <v>44</v>
      </c>
      <c r="J5528" t="s">
        <v>41</v>
      </c>
      <c r="K5528" t="s">
        <v>28</v>
      </c>
      <c r="L5528" t="s">
        <v>28</v>
      </c>
      <c r="M5528" t="s">
        <v>28</v>
      </c>
      <c r="N5528">
        <v>0.5</v>
      </c>
      <c r="O5528">
        <v>0.5</v>
      </c>
      <c r="P5528">
        <v>0.5</v>
      </c>
      <c r="Q5528">
        <v>0.5</v>
      </c>
      <c r="R5528">
        <v>0</v>
      </c>
      <c r="S5528">
        <v>34</v>
      </c>
      <c r="T5528">
        <v>2.5</v>
      </c>
    </row>
    <row r="5529" spans="1:23" x14ac:dyDescent="0.25">
      <c r="A5529" t="s">
        <v>453</v>
      </c>
      <c r="C5529" t="s">
        <v>26</v>
      </c>
      <c r="E5529">
        <v>28</v>
      </c>
      <c r="F5529">
        <v>70.765230000000003</v>
      </c>
      <c r="G5529">
        <v>1</v>
      </c>
      <c r="H5529">
        <v>1</v>
      </c>
      <c r="I5529" t="s">
        <v>44</v>
      </c>
      <c r="J5529" t="s">
        <v>41</v>
      </c>
      <c r="K5529" t="s">
        <v>28</v>
      </c>
      <c r="L5529" t="s">
        <v>28</v>
      </c>
      <c r="M5529" t="s">
        <v>28</v>
      </c>
      <c r="N5529">
        <v>1</v>
      </c>
      <c r="O5529">
        <v>1</v>
      </c>
      <c r="P5529">
        <v>1</v>
      </c>
      <c r="Q5529">
        <v>1</v>
      </c>
      <c r="R5529">
        <v>0</v>
      </c>
      <c r="S5529">
        <v>34</v>
      </c>
      <c r="T5529">
        <v>5</v>
      </c>
      <c r="V5529">
        <v>64</v>
      </c>
      <c r="W5529">
        <v>145</v>
      </c>
    </row>
    <row r="5530" spans="1:23" x14ac:dyDescent="0.25">
      <c r="A5530" t="s">
        <v>453</v>
      </c>
      <c r="C5530" t="s">
        <v>26</v>
      </c>
      <c r="E5530">
        <v>21</v>
      </c>
      <c r="F5530">
        <v>70.765230000000003</v>
      </c>
      <c r="G5530">
        <v>2</v>
      </c>
      <c r="H5530">
        <v>2</v>
      </c>
      <c r="I5530" t="s">
        <v>27</v>
      </c>
      <c r="J5530" t="s">
        <v>28</v>
      </c>
      <c r="K5530" t="s">
        <v>28</v>
      </c>
      <c r="L5530" t="s">
        <v>28</v>
      </c>
      <c r="M5530" t="s">
        <v>28</v>
      </c>
      <c r="N5530">
        <v>2</v>
      </c>
      <c r="O5530">
        <v>2</v>
      </c>
      <c r="P5530">
        <v>2</v>
      </c>
      <c r="Q5530">
        <v>2</v>
      </c>
      <c r="R5530">
        <v>1</v>
      </c>
      <c r="S5530">
        <v>34</v>
      </c>
      <c r="T5530">
        <v>11</v>
      </c>
      <c r="V5530">
        <v>64</v>
      </c>
      <c r="W5530">
        <v>142</v>
      </c>
    </row>
    <row r="5531" spans="1:23" x14ac:dyDescent="0.25">
      <c r="A5531" t="s">
        <v>661</v>
      </c>
      <c r="C5531" t="s">
        <v>26</v>
      </c>
      <c r="E5531">
        <v>30</v>
      </c>
      <c r="F5531">
        <v>75.887749999999997</v>
      </c>
      <c r="G5531">
        <v>0.5</v>
      </c>
      <c r="H5531">
        <v>0.5</v>
      </c>
      <c r="I5531" t="s">
        <v>52</v>
      </c>
      <c r="J5531" t="s">
        <v>28</v>
      </c>
      <c r="K5531" t="s">
        <v>28</v>
      </c>
      <c r="L5531" t="s">
        <v>28</v>
      </c>
      <c r="M5531" t="s">
        <v>28</v>
      </c>
      <c r="N5531">
        <v>0</v>
      </c>
      <c r="O5531">
        <v>0</v>
      </c>
      <c r="P5531">
        <v>0.5</v>
      </c>
      <c r="Q5531">
        <v>0</v>
      </c>
      <c r="R5531">
        <v>0</v>
      </c>
      <c r="S5531">
        <v>34</v>
      </c>
      <c r="T5531">
        <v>1</v>
      </c>
      <c r="V5531">
        <v>60</v>
      </c>
      <c r="W5531">
        <v>139</v>
      </c>
    </row>
    <row r="5532" spans="1:23" x14ac:dyDescent="0.25">
      <c r="A5532" t="s">
        <v>466</v>
      </c>
      <c r="C5532" t="s">
        <v>26</v>
      </c>
      <c r="E5532">
        <v>30</v>
      </c>
      <c r="F5532">
        <v>76.741960000000006</v>
      </c>
      <c r="G5532">
        <v>0.5</v>
      </c>
      <c r="H5532">
        <v>0.5</v>
      </c>
      <c r="I5532" t="s">
        <v>147</v>
      </c>
      <c r="J5532" t="s">
        <v>41</v>
      </c>
      <c r="K5532" t="s">
        <v>38</v>
      </c>
      <c r="L5532" t="s">
        <v>28</v>
      </c>
      <c r="M5532" t="s">
        <v>28</v>
      </c>
      <c r="N5532">
        <v>0.5</v>
      </c>
      <c r="O5532">
        <v>0.5</v>
      </c>
      <c r="P5532">
        <v>1</v>
      </c>
      <c r="Q5532">
        <v>1</v>
      </c>
      <c r="R5532">
        <v>0</v>
      </c>
      <c r="S5532">
        <v>33</v>
      </c>
      <c r="T5532">
        <v>3.5</v>
      </c>
      <c r="V5532">
        <v>64</v>
      </c>
      <c r="W5532">
        <v>164</v>
      </c>
    </row>
    <row r="5533" spans="1:23" x14ac:dyDescent="0.25">
      <c r="A5533" t="s">
        <v>466</v>
      </c>
      <c r="C5533" t="s">
        <v>26</v>
      </c>
      <c r="E5533">
        <v>27</v>
      </c>
      <c r="F5533">
        <v>76.741960000000006</v>
      </c>
      <c r="G5533">
        <v>0.5</v>
      </c>
      <c r="H5533">
        <v>0.5</v>
      </c>
      <c r="I5533" t="s">
        <v>27</v>
      </c>
      <c r="J5533" t="s">
        <v>44</v>
      </c>
      <c r="K5533" t="s">
        <v>41</v>
      </c>
      <c r="L5533" t="s">
        <v>28</v>
      </c>
      <c r="M5533" t="s">
        <v>28</v>
      </c>
      <c r="N5533">
        <v>0.5</v>
      </c>
      <c r="O5533">
        <v>0.5</v>
      </c>
      <c r="P5533">
        <v>1</v>
      </c>
      <c r="Q5533">
        <v>0.5</v>
      </c>
      <c r="R5533">
        <v>0</v>
      </c>
      <c r="S5533">
        <v>33</v>
      </c>
      <c r="T5533">
        <v>3</v>
      </c>
      <c r="V5533">
        <v>64</v>
      </c>
      <c r="W5533">
        <v>180</v>
      </c>
    </row>
    <row r="5534" spans="1:23" x14ac:dyDescent="0.25">
      <c r="A5534" t="s">
        <v>388</v>
      </c>
      <c r="C5534" t="s">
        <v>26</v>
      </c>
      <c r="E5534">
        <v>28</v>
      </c>
      <c r="F5534">
        <v>78.417519999999996</v>
      </c>
      <c r="G5534">
        <v>0.5</v>
      </c>
      <c r="H5534">
        <v>0</v>
      </c>
      <c r="I5534" t="s">
        <v>52</v>
      </c>
      <c r="J5534" t="s">
        <v>28</v>
      </c>
      <c r="K5534" t="s">
        <v>28</v>
      </c>
      <c r="L5534" t="s">
        <v>28</v>
      </c>
      <c r="M5534" t="s">
        <v>28</v>
      </c>
      <c r="N5534">
        <v>0</v>
      </c>
      <c r="O5534">
        <v>0</v>
      </c>
      <c r="P5534">
        <v>0.5</v>
      </c>
      <c r="Q5534">
        <v>0</v>
      </c>
      <c r="R5534">
        <v>0</v>
      </c>
      <c r="S5534">
        <v>33</v>
      </c>
      <c r="T5534">
        <v>0.5</v>
      </c>
      <c r="V5534">
        <v>65</v>
      </c>
      <c r="W5534">
        <v>177</v>
      </c>
    </row>
    <row r="5535" spans="1:23" x14ac:dyDescent="0.25">
      <c r="A5535" t="s">
        <v>388</v>
      </c>
      <c r="C5535" t="s">
        <v>26</v>
      </c>
      <c r="E5535">
        <v>29</v>
      </c>
      <c r="F5535">
        <v>78.417519999999996</v>
      </c>
      <c r="G5535">
        <v>0</v>
      </c>
      <c r="H5535">
        <v>0</v>
      </c>
      <c r="I5535" t="s">
        <v>34</v>
      </c>
      <c r="J5535" t="s">
        <v>28</v>
      </c>
      <c r="K5535" t="s">
        <v>28</v>
      </c>
      <c r="L5535" t="s">
        <v>28</v>
      </c>
      <c r="M5535" t="s">
        <v>28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33</v>
      </c>
      <c r="T5535">
        <v>0</v>
      </c>
      <c r="V5535">
        <v>65</v>
      </c>
      <c r="W5535">
        <v>170</v>
      </c>
    </row>
    <row r="5536" spans="1:23" x14ac:dyDescent="0.25">
      <c r="A5536" t="s">
        <v>388</v>
      </c>
      <c r="C5536" t="s">
        <v>26</v>
      </c>
      <c r="E5536">
        <v>29</v>
      </c>
      <c r="F5536">
        <v>78.417519999999996</v>
      </c>
      <c r="G5536">
        <v>0.5</v>
      </c>
      <c r="H5536">
        <v>0</v>
      </c>
      <c r="I5536" t="s">
        <v>52</v>
      </c>
      <c r="J5536" t="s">
        <v>102</v>
      </c>
      <c r="K5536" t="s">
        <v>28</v>
      </c>
      <c r="L5536" t="s">
        <v>28</v>
      </c>
      <c r="M5536" t="s">
        <v>28</v>
      </c>
      <c r="N5536">
        <v>0</v>
      </c>
      <c r="O5536">
        <v>0</v>
      </c>
      <c r="P5536">
        <v>0.5</v>
      </c>
      <c r="Q5536">
        <v>0</v>
      </c>
      <c r="R5536">
        <v>0</v>
      </c>
      <c r="S5536">
        <v>33</v>
      </c>
      <c r="T5536">
        <v>0.5</v>
      </c>
      <c r="V5536">
        <v>66</v>
      </c>
      <c r="W5536">
        <v>166</v>
      </c>
    </row>
    <row r="5537" spans="1:23" x14ac:dyDescent="0.25">
      <c r="A5537" t="s">
        <v>117</v>
      </c>
      <c r="C5537" t="s">
        <v>30</v>
      </c>
      <c r="E5537">
        <v>30</v>
      </c>
      <c r="F5537">
        <v>62.023273000000003</v>
      </c>
      <c r="G5537">
        <v>0.5</v>
      </c>
      <c r="H5537">
        <v>0</v>
      </c>
      <c r="I5537" t="s">
        <v>27</v>
      </c>
      <c r="J5537" t="s">
        <v>28</v>
      </c>
      <c r="K5537" t="s">
        <v>28</v>
      </c>
      <c r="L5537" t="s">
        <v>28</v>
      </c>
      <c r="M5537" t="s">
        <v>28</v>
      </c>
      <c r="N5537">
        <v>0.5</v>
      </c>
      <c r="O5537">
        <v>0.5</v>
      </c>
      <c r="P5537">
        <v>0.5</v>
      </c>
      <c r="Q5537">
        <v>0</v>
      </c>
      <c r="R5537">
        <v>0</v>
      </c>
      <c r="S5537">
        <v>33</v>
      </c>
      <c r="T5537">
        <v>1.5</v>
      </c>
      <c r="V5537">
        <v>67</v>
      </c>
      <c r="W5537">
        <v>154</v>
      </c>
    </row>
    <row r="5538" spans="1:23" x14ac:dyDescent="0.25">
      <c r="A5538" t="s">
        <v>117</v>
      </c>
      <c r="C5538" t="s">
        <v>30</v>
      </c>
      <c r="E5538">
        <v>27</v>
      </c>
      <c r="F5538">
        <v>62.023273000000003</v>
      </c>
      <c r="G5538">
        <v>1</v>
      </c>
      <c r="H5538">
        <v>0.5</v>
      </c>
      <c r="I5538" t="s">
        <v>27</v>
      </c>
      <c r="J5538" t="s">
        <v>28</v>
      </c>
      <c r="K5538" t="s">
        <v>28</v>
      </c>
      <c r="L5538" t="s">
        <v>28</v>
      </c>
      <c r="M5538" t="s">
        <v>28</v>
      </c>
      <c r="N5538">
        <v>1</v>
      </c>
      <c r="O5538">
        <v>1</v>
      </c>
      <c r="P5538">
        <v>1</v>
      </c>
      <c r="Q5538">
        <v>1</v>
      </c>
      <c r="R5538">
        <v>0</v>
      </c>
      <c r="S5538">
        <v>33</v>
      </c>
      <c r="T5538">
        <v>4.5</v>
      </c>
      <c r="V5538">
        <v>67</v>
      </c>
      <c r="W5538">
        <v>152</v>
      </c>
    </row>
    <row r="5539" spans="1:23" x14ac:dyDescent="0.25">
      <c r="A5539" t="s">
        <v>117</v>
      </c>
      <c r="C5539" t="s">
        <v>30</v>
      </c>
      <c r="E5539">
        <v>27</v>
      </c>
      <c r="F5539">
        <v>62.023273000000003</v>
      </c>
      <c r="G5539">
        <v>0.5</v>
      </c>
      <c r="H5539">
        <v>0.5</v>
      </c>
      <c r="I5539" t="s">
        <v>27</v>
      </c>
      <c r="J5539" t="s">
        <v>28</v>
      </c>
      <c r="K5539" t="s">
        <v>28</v>
      </c>
      <c r="L5539" t="s">
        <v>28</v>
      </c>
      <c r="M5539" t="s">
        <v>28</v>
      </c>
      <c r="N5539">
        <v>1</v>
      </c>
      <c r="O5539">
        <v>0.5</v>
      </c>
      <c r="P5539">
        <v>1</v>
      </c>
      <c r="Q5539">
        <v>0.5</v>
      </c>
      <c r="R5539">
        <v>0</v>
      </c>
      <c r="S5539">
        <v>33</v>
      </c>
      <c r="T5539">
        <v>3.5</v>
      </c>
      <c r="V5539">
        <v>67</v>
      </c>
      <c r="W5539">
        <v>148</v>
      </c>
    </row>
    <row r="5540" spans="1:23" x14ac:dyDescent="0.25">
      <c r="A5540" t="s">
        <v>117</v>
      </c>
      <c r="C5540" t="s">
        <v>30</v>
      </c>
      <c r="E5540">
        <v>27</v>
      </c>
      <c r="F5540">
        <v>62.023273000000003</v>
      </c>
      <c r="G5540">
        <v>1</v>
      </c>
      <c r="H5540">
        <v>0.5</v>
      </c>
      <c r="I5540" t="s">
        <v>27</v>
      </c>
      <c r="J5540" t="s">
        <v>35</v>
      </c>
      <c r="K5540" t="s">
        <v>28</v>
      </c>
      <c r="L5540" t="s">
        <v>28</v>
      </c>
      <c r="M5540" t="s">
        <v>28</v>
      </c>
      <c r="N5540">
        <v>1</v>
      </c>
      <c r="O5540">
        <v>0.5</v>
      </c>
      <c r="P5540">
        <v>1</v>
      </c>
      <c r="Q5540">
        <v>1</v>
      </c>
      <c r="R5540">
        <v>1</v>
      </c>
      <c r="S5540">
        <v>33</v>
      </c>
      <c r="T5540">
        <v>5</v>
      </c>
      <c r="V5540">
        <v>67</v>
      </c>
      <c r="W5540">
        <v>157</v>
      </c>
    </row>
    <row r="5541" spans="1:23" x14ac:dyDescent="0.25">
      <c r="A5541" t="s">
        <v>117</v>
      </c>
      <c r="C5541" t="s">
        <v>30</v>
      </c>
      <c r="E5541">
        <v>29</v>
      </c>
      <c r="F5541">
        <v>62.023273000000003</v>
      </c>
      <c r="G5541">
        <v>1</v>
      </c>
      <c r="H5541">
        <v>1</v>
      </c>
      <c r="I5541" t="s">
        <v>27</v>
      </c>
      <c r="J5541" t="s">
        <v>28</v>
      </c>
      <c r="K5541" t="s">
        <v>28</v>
      </c>
      <c r="L5541" t="s">
        <v>28</v>
      </c>
      <c r="M5541" t="s">
        <v>28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33</v>
      </c>
      <c r="T5541">
        <v>6</v>
      </c>
      <c r="V5541">
        <v>67</v>
      </c>
      <c r="W5541">
        <v>150</v>
      </c>
    </row>
    <row r="5542" spans="1:23" x14ac:dyDescent="0.25">
      <c r="A5542" t="s">
        <v>117</v>
      </c>
      <c r="C5542" t="s">
        <v>30</v>
      </c>
      <c r="E5542">
        <v>25</v>
      </c>
      <c r="F5542">
        <v>62.023273000000003</v>
      </c>
      <c r="G5542">
        <v>1</v>
      </c>
      <c r="H5542">
        <v>1</v>
      </c>
      <c r="I5542" t="s">
        <v>27</v>
      </c>
      <c r="J5542" t="s">
        <v>35</v>
      </c>
      <c r="K5542" t="s">
        <v>28</v>
      </c>
      <c r="L5542" t="s">
        <v>28</v>
      </c>
      <c r="M5542" t="s">
        <v>28</v>
      </c>
      <c r="N5542">
        <v>2</v>
      </c>
      <c r="O5542">
        <v>1</v>
      </c>
      <c r="P5542">
        <v>1</v>
      </c>
      <c r="Q5542">
        <v>2</v>
      </c>
      <c r="R5542">
        <v>1</v>
      </c>
      <c r="S5542">
        <v>33</v>
      </c>
      <c r="T5542">
        <v>8</v>
      </c>
      <c r="V5542">
        <v>66</v>
      </c>
      <c r="W5542">
        <v>149</v>
      </c>
    </row>
    <row r="5543" spans="1:23" x14ac:dyDescent="0.25">
      <c r="A5543" t="s">
        <v>117</v>
      </c>
      <c r="C5543" t="s">
        <v>30</v>
      </c>
      <c r="E5543">
        <v>24</v>
      </c>
      <c r="F5543">
        <v>62.023273000000003</v>
      </c>
      <c r="G5543">
        <v>1</v>
      </c>
      <c r="H5543">
        <v>2</v>
      </c>
      <c r="I5543" t="s">
        <v>27</v>
      </c>
      <c r="J5543" t="s">
        <v>35</v>
      </c>
      <c r="K5543" t="s">
        <v>28</v>
      </c>
      <c r="L5543" t="s">
        <v>28</v>
      </c>
      <c r="M5543" t="s">
        <v>28</v>
      </c>
      <c r="N5543">
        <v>1</v>
      </c>
      <c r="O5543">
        <v>2</v>
      </c>
      <c r="P5543">
        <v>1</v>
      </c>
      <c r="Q5543">
        <v>1</v>
      </c>
      <c r="R5543">
        <v>1</v>
      </c>
      <c r="S5543">
        <v>33</v>
      </c>
      <c r="T5543">
        <v>8</v>
      </c>
      <c r="V5543">
        <v>66</v>
      </c>
      <c r="W5543">
        <v>146</v>
      </c>
    </row>
    <row r="5544" spans="1:23" x14ac:dyDescent="0.25">
      <c r="A5544" t="s">
        <v>117</v>
      </c>
      <c r="C5544" t="s">
        <v>30</v>
      </c>
      <c r="E5544">
        <v>19</v>
      </c>
      <c r="F5544">
        <v>62.023273000000003</v>
      </c>
      <c r="G5544">
        <v>2</v>
      </c>
      <c r="H5544">
        <v>2</v>
      </c>
      <c r="I5544" t="s">
        <v>27</v>
      </c>
      <c r="J5544" t="s">
        <v>35</v>
      </c>
      <c r="K5544" t="s">
        <v>28</v>
      </c>
      <c r="L5544" t="s">
        <v>28</v>
      </c>
      <c r="M5544" t="s">
        <v>28</v>
      </c>
      <c r="N5544">
        <v>2</v>
      </c>
      <c r="O5544">
        <v>2</v>
      </c>
      <c r="P5544">
        <v>1</v>
      </c>
      <c r="Q5544">
        <v>1</v>
      </c>
      <c r="R5544">
        <v>2</v>
      </c>
      <c r="S5544">
        <v>33</v>
      </c>
      <c r="T5544">
        <v>10</v>
      </c>
      <c r="V5544">
        <v>67</v>
      </c>
      <c r="W5544">
        <v>147</v>
      </c>
    </row>
    <row r="5545" spans="1:23" x14ac:dyDescent="0.25">
      <c r="A5545" t="s">
        <v>986</v>
      </c>
      <c r="C5545" t="s">
        <v>30</v>
      </c>
      <c r="E5545">
        <v>24</v>
      </c>
      <c r="F5545">
        <v>74.179329999999993</v>
      </c>
      <c r="G5545">
        <v>0.5</v>
      </c>
      <c r="H5545">
        <v>0.5</v>
      </c>
      <c r="I5545" t="s">
        <v>631</v>
      </c>
      <c r="J5545" t="s">
        <v>411</v>
      </c>
      <c r="K5545" t="s">
        <v>119</v>
      </c>
      <c r="L5545" t="s">
        <v>28</v>
      </c>
      <c r="M5545" t="s">
        <v>28</v>
      </c>
      <c r="N5545">
        <v>1</v>
      </c>
      <c r="O5545">
        <v>1</v>
      </c>
      <c r="P5545">
        <v>0.5</v>
      </c>
      <c r="Q5545">
        <v>0.5</v>
      </c>
      <c r="R5545">
        <v>0</v>
      </c>
      <c r="S5545">
        <v>33</v>
      </c>
      <c r="T5545">
        <v>3.5</v>
      </c>
      <c r="V5545">
        <v>69</v>
      </c>
      <c r="W5545">
        <v>199</v>
      </c>
    </row>
    <row r="5546" spans="1:23" x14ac:dyDescent="0.25">
      <c r="A5546" t="s">
        <v>986</v>
      </c>
      <c r="C5546" t="s">
        <v>30</v>
      </c>
      <c r="E5546">
        <v>13</v>
      </c>
      <c r="F5546">
        <v>74.179329999999993</v>
      </c>
      <c r="G5546">
        <v>1</v>
      </c>
      <c r="H5546">
        <v>0.5</v>
      </c>
      <c r="I5546" t="s">
        <v>631</v>
      </c>
      <c r="J5546" t="s">
        <v>411</v>
      </c>
      <c r="K5546" t="s">
        <v>119</v>
      </c>
      <c r="L5546" t="s">
        <v>28</v>
      </c>
      <c r="M5546" t="s">
        <v>28</v>
      </c>
      <c r="N5546">
        <v>1</v>
      </c>
      <c r="O5546">
        <v>1</v>
      </c>
      <c r="P5546">
        <v>0.5</v>
      </c>
      <c r="Q5546">
        <v>1</v>
      </c>
      <c r="R5546">
        <v>1</v>
      </c>
      <c r="S5546">
        <v>33</v>
      </c>
      <c r="T5546">
        <v>5</v>
      </c>
      <c r="V5546">
        <v>68</v>
      </c>
      <c r="W5546">
        <v>181</v>
      </c>
    </row>
    <row r="5547" spans="1:23" x14ac:dyDescent="0.25">
      <c r="A5547" t="s">
        <v>413</v>
      </c>
      <c r="C5547" t="s">
        <v>30</v>
      </c>
      <c r="E5547">
        <v>29</v>
      </c>
      <c r="F5547">
        <v>67.452430000000007</v>
      </c>
      <c r="G5547">
        <v>0</v>
      </c>
      <c r="H5547">
        <v>0</v>
      </c>
      <c r="I5547" t="s">
        <v>34</v>
      </c>
      <c r="J5547" t="s">
        <v>41</v>
      </c>
      <c r="K5547" t="s">
        <v>28</v>
      </c>
      <c r="L5547" t="s">
        <v>28</v>
      </c>
      <c r="M5547" t="s">
        <v>28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34</v>
      </c>
      <c r="T5547">
        <v>0</v>
      </c>
      <c r="V5547">
        <v>75</v>
      </c>
      <c r="W5547">
        <v>260</v>
      </c>
    </row>
    <row r="5548" spans="1:23" x14ac:dyDescent="0.25">
      <c r="A5548" t="s">
        <v>413</v>
      </c>
      <c r="C5548" t="s">
        <v>30</v>
      </c>
      <c r="E5548">
        <v>28</v>
      </c>
      <c r="F5548">
        <v>67.452430000000007</v>
      </c>
      <c r="G5548">
        <v>0</v>
      </c>
      <c r="H5548">
        <v>0</v>
      </c>
      <c r="I5548" t="s">
        <v>34</v>
      </c>
      <c r="J5548" t="s">
        <v>28</v>
      </c>
      <c r="K5548" t="s">
        <v>28</v>
      </c>
      <c r="L5548" t="s">
        <v>28</v>
      </c>
      <c r="M5548" t="s">
        <v>28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34</v>
      </c>
      <c r="T5548">
        <v>0</v>
      </c>
      <c r="V5548">
        <v>75</v>
      </c>
      <c r="W5548">
        <v>273</v>
      </c>
    </row>
    <row r="5549" spans="1:23" x14ac:dyDescent="0.25">
      <c r="A5549" t="s">
        <v>413</v>
      </c>
      <c r="C5549" t="s">
        <v>30</v>
      </c>
      <c r="E5549">
        <v>28</v>
      </c>
      <c r="F5549">
        <v>67.452430000000007</v>
      </c>
      <c r="G5549">
        <v>0</v>
      </c>
      <c r="H5549">
        <v>0</v>
      </c>
      <c r="I5549" t="s">
        <v>34</v>
      </c>
      <c r="J5549" t="s">
        <v>36</v>
      </c>
      <c r="K5549" t="s">
        <v>28</v>
      </c>
      <c r="L5549" t="s">
        <v>28</v>
      </c>
      <c r="M5549" t="s">
        <v>28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34</v>
      </c>
      <c r="T5549">
        <v>0</v>
      </c>
      <c r="V5549">
        <v>75</v>
      </c>
      <c r="W5549">
        <v>276</v>
      </c>
    </row>
    <row r="5550" spans="1:23" x14ac:dyDescent="0.25">
      <c r="A5550" t="s">
        <v>413</v>
      </c>
      <c r="C5550" t="s">
        <v>30</v>
      </c>
      <c r="E5550">
        <v>29</v>
      </c>
      <c r="F5550">
        <v>67.452430000000007</v>
      </c>
      <c r="G5550">
        <v>0</v>
      </c>
      <c r="H5550">
        <v>0</v>
      </c>
      <c r="I5550" t="s">
        <v>34</v>
      </c>
      <c r="J5550" t="s">
        <v>35</v>
      </c>
      <c r="K5550" t="s">
        <v>28</v>
      </c>
      <c r="L5550" t="s">
        <v>28</v>
      </c>
      <c r="M5550" t="s">
        <v>28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34</v>
      </c>
      <c r="T5550">
        <v>0</v>
      </c>
      <c r="V5550">
        <v>74</v>
      </c>
      <c r="W5550">
        <v>278</v>
      </c>
    </row>
    <row r="5551" spans="1:23" x14ac:dyDescent="0.25">
      <c r="A5551" t="s">
        <v>413</v>
      </c>
      <c r="C5551" t="s">
        <v>30</v>
      </c>
      <c r="E5551">
        <v>29</v>
      </c>
      <c r="F5551">
        <v>67.452430000000007</v>
      </c>
      <c r="G5551">
        <v>0</v>
      </c>
      <c r="H5551">
        <v>0</v>
      </c>
      <c r="I5551" t="s">
        <v>34</v>
      </c>
      <c r="J5551" t="s">
        <v>35</v>
      </c>
      <c r="K5551" t="s">
        <v>28</v>
      </c>
      <c r="L5551" t="s">
        <v>28</v>
      </c>
      <c r="M5551" t="s">
        <v>28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34</v>
      </c>
      <c r="T5551">
        <v>0</v>
      </c>
      <c r="V5551">
        <v>75</v>
      </c>
      <c r="W5551">
        <v>272</v>
      </c>
    </row>
    <row r="5552" spans="1:23" x14ac:dyDescent="0.25">
      <c r="A5552" t="s">
        <v>413</v>
      </c>
      <c r="C5552" t="s">
        <v>30</v>
      </c>
      <c r="E5552">
        <v>25</v>
      </c>
      <c r="F5552">
        <v>67.452430000000007</v>
      </c>
      <c r="G5552">
        <v>0</v>
      </c>
      <c r="H5552">
        <v>0</v>
      </c>
      <c r="I5552" t="s">
        <v>34</v>
      </c>
      <c r="J5552" t="s">
        <v>41</v>
      </c>
      <c r="K5552" t="s">
        <v>28</v>
      </c>
      <c r="L5552" t="s">
        <v>28</v>
      </c>
      <c r="M5552" t="s">
        <v>28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34</v>
      </c>
      <c r="T5552">
        <v>0</v>
      </c>
      <c r="V5552">
        <v>74</v>
      </c>
      <c r="W5552">
        <v>281</v>
      </c>
    </row>
    <row r="5553" spans="1:23" x14ac:dyDescent="0.25">
      <c r="A5553" t="s">
        <v>413</v>
      </c>
      <c r="C5553" t="s">
        <v>30</v>
      </c>
      <c r="E5553">
        <v>26</v>
      </c>
      <c r="F5553">
        <v>67.452430000000007</v>
      </c>
      <c r="G5553">
        <v>0</v>
      </c>
      <c r="H5553">
        <v>0</v>
      </c>
      <c r="I5553" t="s">
        <v>34</v>
      </c>
      <c r="J5553" t="s">
        <v>35</v>
      </c>
      <c r="K5553" t="s">
        <v>102</v>
      </c>
      <c r="L5553" t="s">
        <v>28</v>
      </c>
      <c r="M5553" t="s">
        <v>28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34</v>
      </c>
      <c r="T5553">
        <v>0</v>
      </c>
      <c r="V5553">
        <v>74</v>
      </c>
      <c r="W5553">
        <v>280</v>
      </c>
    </row>
    <row r="5554" spans="1:23" x14ac:dyDescent="0.25">
      <c r="A5554" t="s">
        <v>413</v>
      </c>
      <c r="C5554" t="s">
        <v>30</v>
      </c>
      <c r="E5554">
        <v>25</v>
      </c>
      <c r="F5554">
        <v>67.452430000000007</v>
      </c>
      <c r="G5554">
        <v>0.5</v>
      </c>
      <c r="H5554">
        <v>0</v>
      </c>
      <c r="I5554" t="s">
        <v>52</v>
      </c>
      <c r="J5554" t="s">
        <v>35</v>
      </c>
      <c r="K5554" t="s">
        <v>28</v>
      </c>
      <c r="L5554" t="s">
        <v>28</v>
      </c>
      <c r="M5554" t="s">
        <v>28</v>
      </c>
      <c r="N5554">
        <v>0</v>
      </c>
      <c r="O5554">
        <v>0.5</v>
      </c>
      <c r="P5554">
        <v>0.5</v>
      </c>
      <c r="Q5554">
        <v>0.5</v>
      </c>
      <c r="R5554">
        <v>0</v>
      </c>
      <c r="S5554">
        <v>34</v>
      </c>
      <c r="T5554">
        <v>1.5</v>
      </c>
      <c r="V5554">
        <v>75</v>
      </c>
      <c r="W5554">
        <v>278</v>
      </c>
    </row>
    <row r="5555" spans="1:23" x14ac:dyDescent="0.25">
      <c r="A5555" t="s">
        <v>446</v>
      </c>
      <c r="C5555" t="s">
        <v>26</v>
      </c>
      <c r="E5555">
        <v>30</v>
      </c>
      <c r="F5555">
        <v>66.683090000000007</v>
      </c>
      <c r="G5555">
        <v>0</v>
      </c>
      <c r="H5555">
        <v>0</v>
      </c>
      <c r="I5555" t="s">
        <v>34</v>
      </c>
      <c r="J5555" t="s">
        <v>28</v>
      </c>
      <c r="K5555" t="s">
        <v>28</v>
      </c>
      <c r="L5555" t="s">
        <v>28</v>
      </c>
      <c r="M5555" t="s">
        <v>28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44</v>
      </c>
      <c r="T5555">
        <v>0</v>
      </c>
      <c r="V5555">
        <v>64</v>
      </c>
      <c r="W5555">
        <v>139</v>
      </c>
    </row>
    <row r="5556" spans="1:23" x14ac:dyDescent="0.25">
      <c r="A5556" t="s">
        <v>446</v>
      </c>
      <c r="C5556" t="s">
        <v>26</v>
      </c>
      <c r="E5556">
        <v>30</v>
      </c>
      <c r="F5556">
        <v>66.683090000000007</v>
      </c>
      <c r="G5556">
        <v>0</v>
      </c>
      <c r="H5556">
        <v>0</v>
      </c>
      <c r="I5556" t="s">
        <v>34</v>
      </c>
      <c r="J5556" t="s">
        <v>28</v>
      </c>
      <c r="K5556" t="s">
        <v>28</v>
      </c>
      <c r="L5556" t="s">
        <v>28</v>
      </c>
      <c r="M5556" t="s">
        <v>28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44</v>
      </c>
      <c r="T5556">
        <v>0</v>
      </c>
      <c r="V5556">
        <v>64</v>
      </c>
      <c r="W5556">
        <v>140</v>
      </c>
    </row>
    <row r="5557" spans="1:23" x14ac:dyDescent="0.25">
      <c r="A5557" t="s">
        <v>446</v>
      </c>
      <c r="C5557" t="s">
        <v>26</v>
      </c>
      <c r="E5557">
        <v>29</v>
      </c>
      <c r="F5557">
        <v>66.683090000000007</v>
      </c>
      <c r="G5557">
        <v>0</v>
      </c>
      <c r="H5557">
        <v>0</v>
      </c>
      <c r="I5557" t="s">
        <v>34</v>
      </c>
      <c r="J5557" t="s">
        <v>28</v>
      </c>
      <c r="K5557" t="s">
        <v>28</v>
      </c>
      <c r="L5557" t="s">
        <v>28</v>
      </c>
      <c r="M5557" t="s">
        <v>28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44</v>
      </c>
      <c r="T5557">
        <v>0</v>
      </c>
      <c r="V5557">
        <v>64</v>
      </c>
      <c r="W5557">
        <v>144</v>
      </c>
    </row>
    <row r="5558" spans="1:23" x14ac:dyDescent="0.25">
      <c r="A5558" t="s">
        <v>446</v>
      </c>
      <c r="C5558" t="s">
        <v>26</v>
      </c>
      <c r="E5558">
        <v>30</v>
      </c>
      <c r="F5558">
        <v>66.683090000000007</v>
      </c>
      <c r="G5558">
        <v>0</v>
      </c>
      <c r="H5558">
        <v>0</v>
      </c>
      <c r="I5558" t="s">
        <v>34</v>
      </c>
      <c r="J5558" t="s">
        <v>28</v>
      </c>
      <c r="K5558" t="s">
        <v>28</v>
      </c>
      <c r="L5558" t="s">
        <v>28</v>
      </c>
      <c r="M5558" t="s">
        <v>28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44</v>
      </c>
      <c r="T5558">
        <v>0</v>
      </c>
      <c r="V5558">
        <v>64</v>
      </c>
      <c r="W5558">
        <v>139</v>
      </c>
    </row>
    <row r="5559" spans="1:23" x14ac:dyDescent="0.25">
      <c r="A5559" t="s">
        <v>446</v>
      </c>
      <c r="C5559" t="s">
        <v>26</v>
      </c>
      <c r="E5559">
        <v>30</v>
      </c>
      <c r="F5559">
        <v>66.683090000000007</v>
      </c>
      <c r="G5559">
        <v>0</v>
      </c>
      <c r="H5559">
        <v>0</v>
      </c>
      <c r="I5559" t="s">
        <v>34</v>
      </c>
      <c r="J5559" t="s">
        <v>28</v>
      </c>
      <c r="K5559" t="s">
        <v>28</v>
      </c>
      <c r="L5559" t="s">
        <v>28</v>
      </c>
      <c r="M5559" t="s">
        <v>28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44</v>
      </c>
      <c r="T5559">
        <v>0</v>
      </c>
      <c r="V5559">
        <v>64</v>
      </c>
      <c r="W5559">
        <v>144</v>
      </c>
    </row>
    <row r="5560" spans="1:23" x14ac:dyDescent="0.25">
      <c r="A5560" t="s">
        <v>446</v>
      </c>
      <c r="C5560" t="s">
        <v>26</v>
      </c>
      <c r="E5560">
        <v>30</v>
      </c>
      <c r="F5560">
        <v>66.683090000000007</v>
      </c>
      <c r="G5560">
        <v>0</v>
      </c>
      <c r="H5560">
        <v>0</v>
      </c>
      <c r="I5560" t="s">
        <v>34</v>
      </c>
      <c r="J5560" t="s">
        <v>28</v>
      </c>
      <c r="K5560" t="s">
        <v>28</v>
      </c>
      <c r="L5560" t="s">
        <v>28</v>
      </c>
      <c r="M5560" t="s">
        <v>28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44</v>
      </c>
      <c r="T5560">
        <v>0</v>
      </c>
      <c r="V5560">
        <v>63</v>
      </c>
      <c r="W5560">
        <v>131</v>
      </c>
    </row>
    <row r="5561" spans="1:23" x14ac:dyDescent="0.25">
      <c r="A5561" t="s">
        <v>446</v>
      </c>
      <c r="C5561" t="s">
        <v>26</v>
      </c>
      <c r="E5561">
        <v>30</v>
      </c>
      <c r="F5561">
        <v>66.683090000000007</v>
      </c>
      <c r="G5561">
        <v>0</v>
      </c>
      <c r="H5561">
        <v>0</v>
      </c>
      <c r="I5561" t="s">
        <v>34</v>
      </c>
      <c r="J5561" t="s">
        <v>28</v>
      </c>
      <c r="K5561" t="s">
        <v>28</v>
      </c>
      <c r="L5561" t="s">
        <v>28</v>
      </c>
      <c r="M5561" t="s">
        <v>28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44</v>
      </c>
      <c r="T5561">
        <v>0</v>
      </c>
      <c r="V5561">
        <v>63</v>
      </c>
      <c r="W5561">
        <v>140</v>
      </c>
    </row>
    <row r="5562" spans="1:23" x14ac:dyDescent="0.25">
      <c r="A5562" t="s">
        <v>446</v>
      </c>
      <c r="C5562" t="s">
        <v>26</v>
      </c>
      <c r="E5562">
        <v>30</v>
      </c>
      <c r="F5562">
        <v>66.683090000000007</v>
      </c>
      <c r="G5562">
        <v>0</v>
      </c>
      <c r="H5562">
        <v>0</v>
      </c>
      <c r="I5562" t="s">
        <v>34</v>
      </c>
      <c r="J5562" t="s">
        <v>28</v>
      </c>
      <c r="K5562" t="s">
        <v>28</v>
      </c>
      <c r="L5562" t="s">
        <v>28</v>
      </c>
      <c r="M5562" t="s">
        <v>28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44</v>
      </c>
      <c r="T5562">
        <v>0</v>
      </c>
      <c r="V5562">
        <v>63</v>
      </c>
      <c r="W5562">
        <v>136</v>
      </c>
    </row>
    <row r="5563" spans="1:23" x14ac:dyDescent="0.25">
      <c r="A5563" t="s">
        <v>446</v>
      </c>
      <c r="C5563" t="s">
        <v>26</v>
      </c>
      <c r="E5563">
        <v>30</v>
      </c>
      <c r="F5563">
        <v>66.683090000000007</v>
      </c>
      <c r="G5563">
        <v>0</v>
      </c>
      <c r="H5563">
        <v>0</v>
      </c>
      <c r="I5563" t="s">
        <v>34</v>
      </c>
      <c r="J5563" t="s">
        <v>28</v>
      </c>
      <c r="K5563" t="s">
        <v>28</v>
      </c>
      <c r="L5563" t="s">
        <v>28</v>
      </c>
      <c r="M5563" t="s">
        <v>28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44</v>
      </c>
      <c r="T5563">
        <v>0</v>
      </c>
      <c r="V5563">
        <v>64</v>
      </c>
      <c r="W5563">
        <v>139</v>
      </c>
    </row>
    <row r="5564" spans="1:23" x14ac:dyDescent="0.25">
      <c r="A5564" t="s">
        <v>446</v>
      </c>
      <c r="C5564" t="s">
        <v>26</v>
      </c>
      <c r="E5564">
        <v>30</v>
      </c>
      <c r="F5564">
        <v>66.683090000000007</v>
      </c>
      <c r="G5564">
        <v>0</v>
      </c>
      <c r="H5564">
        <v>0</v>
      </c>
      <c r="I5564" t="s">
        <v>34</v>
      </c>
      <c r="J5564" t="s">
        <v>28</v>
      </c>
      <c r="K5564" t="s">
        <v>28</v>
      </c>
      <c r="L5564" t="s">
        <v>28</v>
      </c>
      <c r="M5564" t="s">
        <v>28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44</v>
      </c>
      <c r="T5564">
        <v>0</v>
      </c>
      <c r="V5564">
        <v>63</v>
      </c>
      <c r="W5564">
        <v>140</v>
      </c>
    </row>
    <row r="5565" spans="1:23" x14ac:dyDescent="0.25">
      <c r="A5565" t="s">
        <v>446</v>
      </c>
      <c r="C5565" t="s">
        <v>26</v>
      </c>
      <c r="E5565">
        <v>30</v>
      </c>
      <c r="F5565">
        <v>66.683090000000007</v>
      </c>
      <c r="G5565">
        <v>0</v>
      </c>
      <c r="H5565">
        <v>0</v>
      </c>
      <c r="I5565" t="s">
        <v>34</v>
      </c>
      <c r="J5565" t="s">
        <v>42</v>
      </c>
      <c r="K5565" t="s">
        <v>28</v>
      </c>
      <c r="L5565" t="s">
        <v>28</v>
      </c>
      <c r="M5565" t="s">
        <v>28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44</v>
      </c>
      <c r="T5565">
        <v>0</v>
      </c>
      <c r="V5565">
        <v>63</v>
      </c>
      <c r="W5565">
        <v>147</v>
      </c>
    </row>
    <row r="5566" spans="1:23" x14ac:dyDescent="0.25">
      <c r="A5566" t="s">
        <v>744</v>
      </c>
      <c r="C5566" t="s">
        <v>30</v>
      </c>
      <c r="E5566">
        <v>29</v>
      </c>
      <c r="F5566">
        <v>59.485283000000003</v>
      </c>
      <c r="G5566">
        <v>0</v>
      </c>
      <c r="H5566">
        <v>0</v>
      </c>
      <c r="I5566" t="s">
        <v>34</v>
      </c>
      <c r="J5566" t="s">
        <v>28</v>
      </c>
      <c r="K5566" t="s">
        <v>28</v>
      </c>
      <c r="L5566" t="s">
        <v>28</v>
      </c>
      <c r="M5566" t="s">
        <v>28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33</v>
      </c>
      <c r="T5566">
        <v>0</v>
      </c>
      <c r="W5566">
        <v>210</v>
      </c>
    </row>
    <row r="5567" spans="1:23" x14ac:dyDescent="0.25">
      <c r="A5567" t="s">
        <v>744</v>
      </c>
      <c r="C5567" t="s">
        <v>30</v>
      </c>
      <c r="E5567">
        <v>28</v>
      </c>
      <c r="F5567">
        <v>59.485283000000003</v>
      </c>
      <c r="G5567">
        <v>0</v>
      </c>
      <c r="H5567">
        <v>0</v>
      </c>
      <c r="I5567" t="s">
        <v>34</v>
      </c>
      <c r="J5567" t="s">
        <v>28</v>
      </c>
      <c r="K5567" t="s">
        <v>28</v>
      </c>
      <c r="L5567" t="s">
        <v>28</v>
      </c>
      <c r="M5567" t="s">
        <v>28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33</v>
      </c>
      <c r="T5567">
        <v>0</v>
      </c>
      <c r="V5567">
        <v>75</v>
      </c>
      <c r="W5567">
        <v>206</v>
      </c>
    </row>
    <row r="5568" spans="1:23" x14ac:dyDescent="0.25">
      <c r="A5568" t="s">
        <v>744</v>
      </c>
      <c r="C5568" t="s">
        <v>30</v>
      </c>
      <c r="E5568">
        <v>28</v>
      </c>
      <c r="F5568">
        <v>59.485283000000003</v>
      </c>
      <c r="G5568">
        <v>0</v>
      </c>
      <c r="H5568">
        <v>0</v>
      </c>
      <c r="I5568" t="s">
        <v>34</v>
      </c>
      <c r="J5568" t="s">
        <v>28</v>
      </c>
      <c r="K5568" t="s">
        <v>28</v>
      </c>
      <c r="L5568" t="s">
        <v>28</v>
      </c>
      <c r="M5568" t="s">
        <v>28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33</v>
      </c>
      <c r="T5568">
        <v>0</v>
      </c>
      <c r="V5568">
        <v>75</v>
      </c>
      <c r="W5568">
        <v>208</v>
      </c>
    </row>
    <row r="5569" spans="1:23" x14ac:dyDescent="0.25">
      <c r="A5569" t="s">
        <v>744</v>
      </c>
      <c r="C5569" t="s">
        <v>30</v>
      </c>
      <c r="E5569">
        <v>29</v>
      </c>
      <c r="F5569">
        <v>59.485283000000003</v>
      </c>
      <c r="G5569">
        <v>0</v>
      </c>
      <c r="H5569">
        <v>0</v>
      </c>
      <c r="I5569" t="s">
        <v>34</v>
      </c>
      <c r="J5569" t="s">
        <v>28</v>
      </c>
      <c r="K5569" t="s">
        <v>28</v>
      </c>
      <c r="L5569" t="s">
        <v>28</v>
      </c>
      <c r="M5569" t="s">
        <v>28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33</v>
      </c>
      <c r="T5569">
        <v>0</v>
      </c>
    </row>
    <row r="5570" spans="1:23" x14ac:dyDescent="0.25">
      <c r="A5570" t="s">
        <v>744</v>
      </c>
      <c r="C5570" t="s">
        <v>30</v>
      </c>
      <c r="E5570">
        <v>26</v>
      </c>
      <c r="F5570">
        <v>59.485283000000003</v>
      </c>
      <c r="G5570">
        <v>0</v>
      </c>
      <c r="H5570">
        <v>0</v>
      </c>
      <c r="I5570" t="s">
        <v>34</v>
      </c>
      <c r="J5570" t="s">
        <v>102</v>
      </c>
      <c r="K5570" t="s">
        <v>28</v>
      </c>
      <c r="L5570" t="s">
        <v>28</v>
      </c>
      <c r="M5570" t="s">
        <v>28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33</v>
      </c>
      <c r="T5570">
        <v>0</v>
      </c>
    </row>
    <row r="5571" spans="1:23" x14ac:dyDescent="0.25">
      <c r="A5571" t="s">
        <v>744</v>
      </c>
      <c r="C5571" t="s">
        <v>30</v>
      </c>
      <c r="E5571">
        <v>30</v>
      </c>
      <c r="F5571">
        <v>59.485283000000003</v>
      </c>
      <c r="G5571">
        <v>0</v>
      </c>
      <c r="H5571">
        <v>0</v>
      </c>
      <c r="I5571" t="s">
        <v>34</v>
      </c>
      <c r="J5571" t="s">
        <v>28</v>
      </c>
      <c r="K5571" t="s">
        <v>28</v>
      </c>
      <c r="L5571" t="s">
        <v>28</v>
      </c>
      <c r="M5571" t="s">
        <v>28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33</v>
      </c>
      <c r="T5571">
        <v>0</v>
      </c>
    </row>
    <row r="5572" spans="1:23" x14ac:dyDescent="0.25">
      <c r="A5572" t="s">
        <v>744</v>
      </c>
      <c r="C5572" t="s">
        <v>30</v>
      </c>
      <c r="E5572">
        <v>30</v>
      </c>
      <c r="F5572">
        <v>59.485283000000003</v>
      </c>
      <c r="G5572">
        <v>0</v>
      </c>
      <c r="H5572">
        <v>0</v>
      </c>
      <c r="I5572" t="s">
        <v>34</v>
      </c>
      <c r="J5572" t="s">
        <v>28</v>
      </c>
      <c r="K5572" t="s">
        <v>28</v>
      </c>
      <c r="L5572" t="s">
        <v>28</v>
      </c>
      <c r="M5572" t="s">
        <v>28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33</v>
      </c>
      <c r="T5572">
        <v>0</v>
      </c>
      <c r="V5572">
        <v>74</v>
      </c>
      <c r="W5572">
        <v>205</v>
      </c>
    </row>
    <row r="5573" spans="1:23" x14ac:dyDescent="0.25">
      <c r="A5573" t="s">
        <v>744</v>
      </c>
      <c r="C5573" t="s">
        <v>30</v>
      </c>
      <c r="E5573">
        <v>29</v>
      </c>
      <c r="F5573">
        <v>59.485283000000003</v>
      </c>
      <c r="G5573">
        <v>0</v>
      </c>
      <c r="H5573">
        <v>0</v>
      </c>
      <c r="I5573" t="s">
        <v>34</v>
      </c>
      <c r="J5573" t="s">
        <v>28</v>
      </c>
      <c r="K5573" t="s">
        <v>28</v>
      </c>
      <c r="L5573" t="s">
        <v>28</v>
      </c>
      <c r="M5573" t="s">
        <v>28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33</v>
      </c>
      <c r="T5573">
        <v>0</v>
      </c>
      <c r="V5573">
        <v>74</v>
      </c>
      <c r="W5573">
        <v>208</v>
      </c>
    </row>
    <row r="5574" spans="1:23" x14ac:dyDescent="0.25">
      <c r="A5574" t="s">
        <v>744</v>
      </c>
      <c r="C5574" t="s">
        <v>30</v>
      </c>
      <c r="E5574">
        <v>29</v>
      </c>
      <c r="F5574">
        <v>59.485283000000003</v>
      </c>
      <c r="G5574">
        <v>0</v>
      </c>
      <c r="H5574">
        <v>0</v>
      </c>
      <c r="I5574" t="s">
        <v>34</v>
      </c>
      <c r="J5574" t="s">
        <v>28</v>
      </c>
      <c r="K5574" t="s">
        <v>28</v>
      </c>
      <c r="L5574" t="s">
        <v>28</v>
      </c>
      <c r="M5574" t="s">
        <v>28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33</v>
      </c>
      <c r="T5574">
        <v>0</v>
      </c>
      <c r="V5574">
        <v>74</v>
      </c>
      <c r="W5574">
        <v>203</v>
      </c>
    </row>
    <row r="5575" spans="1:23" x14ac:dyDescent="0.25">
      <c r="A5575" t="s">
        <v>600</v>
      </c>
      <c r="C5575" t="s">
        <v>26</v>
      </c>
      <c r="E5575">
        <v>30</v>
      </c>
      <c r="F5575">
        <v>45.185490000000001</v>
      </c>
      <c r="G5575">
        <v>0</v>
      </c>
      <c r="H5575">
        <v>0</v>
      </c>
      <c r="I5575" t="s">
        <v>34</v>
      </c>
      <c r="J5575" t="s">
        <v>28</v>
      </c>
      <c r="K5575" t="s">
        <v>28</v>
      </c>
      <c r="L5575" t="s">
        <v>28</v>
      </c>
      <c r="M5575" t="s">
        <v>28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34</v>
      </c>
      <c r="T5575">
        <v>0</v>
      </c>
      <c r="W5575">
        <v>140</v>
      </c>
    </row>
    <row r="5576" spans="1:23" x14ac:dyDescent="0.25">
      <c r="A5576" t="s">
        <v>600</v>
      </c>
      <c r="C5576" t="s">
        <v>26</v>
      </c>
      <c r="E5576">
        <v>30</v>
      </c>
      <c r="F5576">
        <v>45.185490000000001</v>
      </c>
      <c r="G5576">
        <v>0</v>
      </c>
      <c r="H5576">
        <v>0</v>
      </c>
      <c r="I5576" t="s">
        <v>34</v>
      </c>
      <c r="J5576" t="s">
        <v>28</v>
      </c>
      <c r="K5576" t="s">
        <v>28</v>
      </c>
      <c r="L5576" t="s">
        <v>28</v>
      </c>
      <c r="M5576" t="s">
        <v>28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34</v>
      </c>
      <c r="T5576">
        <v>0</v>
      </c>
      <c r="V5576">
        <v>54</v>
      </c>
      <c r="W5576">
        <v>137</v>
      </c>
    </row>
    <row r="5577" spans="1:23" x14ac:dyDescent="0.25">
      <c r="A5577" t="s">
        <v>600</v>
      </c>
      <c r="C5577" t="s">
        <v>26</v>
      </c>
      <c r="E5577">
        <v>30</v>
      </c>
      <c r="F5577">
        <v>45.185490000000001</v>
      </c>
      <c r="G5577">
        <v>0</v>
      </c>
      <c r="H5577">
        <v>0</v>
      </c>
      <c r="I5577" t="s">
        <v>34</v>
      </c>
      <c r="J5577" t="s">
        <v>28</v>
      </c>
      <c r="K5577" t="s">
        <v>28</v>
      </c>
      <c r="L5577" t="s">
        <v>28</v>
      </c>
      <c r="M5577" t="s">
        <v>28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34</v>
      </c>
      <c r="T5577">
        <v>0</v>
      </c>
      <c r="V5577">
        <v>64</v>
      </c>
      <c r="W5577">
        <v>156</v>
      </c>
    </row>
    <row r="5578" spans="1:23" x14ac:dyDescent="0.25">
      <c r="A5578" t="s">
        <v>600</v>
      </c>
      <c r="C5578" t="s">
        <v>26</v>
      </c>
      <c r="E5578">
        <v>30</v>
      </c>
      <c r="F5578">
        <v>45.185490000000001</v>
      </c>
      <c r="G5578">
        <v>0</v>
      </c>
      <c r="H5578">
        <v>0</v>
      </c>
      <c r="I5578" t="s">
        <v>34</v>
      </c>
      <c r="J5578" t="s">
        <v>28</v>
      </c>
      <c r="K5578" t="s">
        <v>28</v>
      </c>
      <c r="L5578" t="s">
        <v>28</v>
      </c>
      <c r="M5578" t="s">
        <v>28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34</v>
      </c>
      <c r="T5578">
        <v>0</v>
      </c>
      <c r="V5578">
        <v>64</v>
      </c>
      <c r="W5578">
        <v>157</v>
      </c>
    </row>
    <row r="5579" spans="1:23" x14ac:dyDescent="0.25">
      <c r="A5579" t="s">
        <v>600</v>
      </c>
      <c r="C5579" t="s">
        <v>26</v>
      </c>
      <c r="E5579">
        <v>30</v>
      </c>
      <c r="F5579">
        <v>45.185490000000001</v>
      </c>
      <c r="G5579">
        <v>0</v>
      </c>
      <c r="H5579">
        <v>0</v>
      </c>
      <c r="I5579" t="s">
        <v>34</v>
      </c>
      <c r="J5579" t="s">
        <v>28</v>
      </c>
      <c r="K5579" t="s">
        <v>28</v>
      </c>
      <c r="L5579" t="s">
        <v>28</v>
      </c>
      <c r="M5579" t="s">
        <v>28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34</v>
      </c>
      <c r="T5579">
        <v>0</v>
      </c>
    </row>
    <row r="5580" spans="1:23" x14ac:dyDescent="0.25">
      <c r="A5580" t="s">
        <v>605</v>
      </c>
      <c r="C5580" t="s">
        <v>30</v>
      </c>
      <c r="E5580">
        <v>27</v>
      </c>
      <c r="F5580">
        <v>76.941820000000007</v>
      </c>
      <c r="G5580">
        <v>1</v>
      </c>
      <c r="H5580">
        <v>0.5</v>
      </c>
      <c r="I5580" t="s">
        <v>27</v>
      </c>
      <c r="J5580" t="s">
        <v>44</v>
      </c>
      <c r="K5580" t="s">
        <v>41</v>
      </c>
      <c r="L5580" t="s">
        <v>28</v>
      </c>
      <c r="M5580" t="s">
        <v>28</v>
      </c>
      <c r="N5580">
        <v>1</v>
      </c>
      <c r="O5580">
        <v>1</v>
      </c>
      <c r="P5580">
        <v>1</v>
      </c>
      <c r="Q5580">
        <v>0.5</v>
      </c>
      <c r="R5580">
        <v>0</v>
      </c>
      <c r="T5580">
        <v>4</v>
      </c>
      <c r="V5580">
        <v>66</v>
      </c>
      <c r="W5580">
        <v>164</v>
      </c>
    </row>
    <row r="5581" spans="1:23" x14ac:dyDescent="0.25">
      <c r="A5581" t="s">
        <v>129</v>
      </c>
      <c r="C5581" t="s">
        <v>26</v>
      </c>
      <c r="E5581">
        <v>29</v>
      </c>
      <c r="F5581">
        <v>85.174539999999993</v>
      </c>
      <c r="G5581">
        <v>0</v>
      </c>
      <c r="H5581">
        <v>0</v>
      </c>
      <c r="I5581" t="s">
        <v>34</v>
      </c>
      <c r="J5581" t="s">
        <v>28</v>
      </c>
      <c r="K5581" t="s">
        <v>28</v>
      </c>
      <c r="L5581" t="s">
        <v>28</v>
      </c>
      <c r="M5581" t="s">
        <v>28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33</v>
      </c>
      <c r="T5581">
        <v>0</v>
      </c>
      <c r="W5581">
        <v>109</v>
      </c>
    </row>
    <row r="5582" spans="1:23" x14ac:dyDescent="0.25">
      <c r="A5582" t="s">
        <v>129</v>
      </c>
      <c r="C5582" t="s">
        <v>26</v>
      </c>
      <c r="E5582">
        <v>30</v>
      </c>
      <c r="F5582">
        <v>85.174539999999993</v>
      </c>
      <c r="G5582">
        <v>0</v>
      </c>
      <c r="H5582">
        <v>0</v>
      </c>
      <c r="I5582" t="s">
        <v>34</v>
      </c>
      <c r="J5582" t="s">
        <v>28</v>
      </c>
      <c r="K5582" t="s">
        <v>28</v>
      </c>
      <c r="L5582" t="s">
        <v>28</v>
      </c>
      <c r="M5582" t="s">
        <v>28</v>
      </c>
      <c r="N5582">
        <v>0</v>
      </c>
      <c r="O5582">
        <v>0.5</v>
      </c>
      <c r="P5582">
        <v>0</v>
      </c>
      <c r="Q5582">
        <v>0</v>
      </c>
      <c r="R5582">
        <v>0</v>
      </c>
      <c r="S5582">
        <v>33</v>
      </c>
      <c r="T5582">
        <v>0.5</v>
      </c>
      <c r="W5582">
        <v>109</v>
      </c>
    </row>
    <row r="5583" spans="1:23" x14ac:dyDescent="0.25">
      <c r="A5583" t="s">
        <v>129</v>
      </c>
      <c r="C5583" t="s">
        <v>26</v>
      </c>
      <c r="E5583">
        <v>24</v>
      </c>
      <c r="F5583">
        <v>85.174539999999993</v>
      </c>
      <c r="G5583">
        <v>0.5</v>
      </c>
      <c r="H5583">
        <v>0</v>
      </c>
      <c r="I5583" t="s">
        <v>75</v>
      </c>
      <c r="J5583" t="s">
        <v>28</v>
      </c>
      <c r="K5583" t="s">
        <v>28</v>
      </c>
      <c r="L5583" t="s">
        <v>28</v>
      </c>
      <c r="M5583" t="s">
        <v>28</v>
      </c>
      <c r="N5583">
        <v>0</v>
      </c>
      <c r="O5583">
        <v>0.5</v>
      </c>
      <c r="P5583">
        <v>0.5</v>
      </c>
      <c r="Q5583">
        <v>0</v>
      </c>
      <c r="R5583">
        <v>0</v>
      </c>
      <c r="S5583">
        <v>33</v>
      </c>
      <c r="T5583">
        <v>1</v>
      </c>
      <c r="W5583">
        <v>99</v>
      </c>
    </row>
    <row r="5584" spans="1:23" x14ac:dyDescent="0.25">
      <c r="A5584" t="s">
        <v>129</v>
      </c>
      <c r="C5584" t="s">
        <v>26</v>
      </c>
      <c r="E5584">
        <v>26</v>
      </c>
      <c r="F5584">
        <v>85.174539999999993</v>
      </c>
      <c r="G5584">
        <v>0.5</v>
      </c>
      <c r="H5584">
        <v>0</v>
      </c>
      <c r="I5584" t="s">
        <v>75</v>
      </c>
      <c r="J5584" t="s">
        <v>28</v>
      </c>
      <c r="K5584" t="s">
        <v>28</v>
      </c>
      <c r="L5584" t="s">
        <v>28</v>
      </c>
      <c r="M5584" t="s">
        <v>28</v>
      </c>
      <c r="N5584">
        <v>0</v>
      </c>
      <c r="O5584">
        <v>0</v>
      </c>
      <c r="P5584">
        <v>0.5</v>
      </c>
      <c r="Q5584">
        <v>0</v>
      </c>
      <c r="R5584">
        <v>0</v>
      </c>
      <c r="S5584">
        <v>33</v>
      </c>
      <c r="T5584">
        <v>0.5</v>
      </c>
      <c r="W5584">
        <v>134</v>
      </c>
    </row>
    <row r="5585" spans="1:23" x14ac:dyDescent="0.25">
      <c r="A5585" t="s">
        <v>604</v>
      </c>
      <c r="C5585" t="s">
        <v>30</v>
      </c>
      <c r="E5585">
        <v>27</v>
      </c>
      <c r="F5585">
        <v>65.051339999999996</v>
      </c>
      <c r="G5585">
        <v>0.5</v>
      </c>
      <c r="H5585">
        <v>0.5</v>
      </c>
      <c r="I5585" t="s">
        <v>27</v>
      </c>
      <c r="J5585" t="s">
        <v>28</v>
      </c>
      <c r="K5585" t="s">
        <v>28</v>
      </c>
      <c r="L5585" t="s">
        <v>28</v>
      </c>
      <c r="M5585" t="s">
        <v>28</v>
      </c>
      <c r="N5585">
        <v>0.5</v>
      </c>
      <c r="O5585">
        <v>0.5</v>
      </c>
      <c r="P5585">
        <v>0.5</v>
      </c>
      <c r="Q5585">
        <v>0</v>
      </c>
      <c r="R5585">
        <v>0</v>
      </c>
      <c r="S5585">
        <v>33</v>
      </c>
      <c r="T5585">
        <v>2</v>
      </c>
      <c r="V5585">
        <v>72</v>
      </c>
      <c r="W5585">
        <v>258</v>
      </c>
    </row>
    <row r="5586" spans="1:23" x14ac:dyDescent="0.25">
      <c r="A5586" t="s">
        <v>604</v>
      </c>
      <c r="C5586" t="s">
        <v>30</v>
      </c>
      <c r="E5586">
        <v>27</v>
      </c>
      <c r="F5586">
        <v>65.051339999999996</v>
      </c>
      <c r="G5586">
        <v>0.5</v>
      </c>
      <c r="H5586">
        <v>0.5</v>
      </c>
      <c r="I5586" t="s">
        <v>40</v>
      </c>
      <c r="J5586" t="s">
        <v>411</v>
      </c>
      <c r="K5586" t="s">
        <v>28</v>
      </c>
      <c r="L5586" t="s">
        <v>28</v>
      </c>
      <c r="M5586" t="s">
        <v>28</v>
      </c>
      <c r="N5586">
        <v>1</v>
      </c>
      <c r="O5586">
        <v>1</v>
      </c>
      <c r="P5586">
        <v>0.5</v>
      </c>
      <c r="Q5586">
        <v>0</v>
      </c>
      <c r="R5586">
        <v>0</v>
      </c>
      <c r="S5586">
        <v>33</v>
      </c>
      <c r="T5586">
        <v>3</v>
      </c>
      <c r="V5586">
        <v>72</v>
      </c>
      <c r="W5586">
        <v>248</v>
      </c>
    </row>
    <row r="5587" spans="1:23" x14ac:dyDescent="0.25">
      <c r="A5587" t="s">
        <v>604</v>
      </c>
      <c r="C5587" t="s">
        <v>30</v>
      </c>
      <c r="E5587">
        <v>22</v>
      </c>
      <c r="F5587">
        <v>65.051339999999996</v>
      </c>
      <c r="G5587">
        <v>1</v>
      </c>
      <c r="H5587">
        <v>1</v>
      </c>
      <c r="I5587" t="s">
        <v>27</v>
      </c>
      <c r="J5587" t="s">
        <v>845</v>
      </c>
      <c r="K5587" t="s">
        <v>28</v>
      </c>
      <c r="L5587" t="s">
        <v>28</v>
      </c>
      <c r="M5587" t="s">
        <v>28</v>
      </c>
      <c r="N5587">
        <v>1</v>
      </c>
      <c r="O5587">
        <v>1</v>
      </c>
      <c r="P5587">
        <v>0.5</v>
      </c>
      <c r="Q5587">
        <v>0.5</v>
      </c>
      <c r="R5587">
        <v>1</v>
      </c>
      <c r="S5587">
        <v>33</v>
      </c>
      <c r="T5587">
        <v>5</v>
      </c>
      <c r="V5587">
        <v>72</v>
      </c>
      <c r="W5587">
        <v>249</v>
      </c>
    </row>
    <row r="5588" spans="1:23" x14ac:dyDescent="0.25">
      <c r="A5588" t="s">
        <v>604</v>
      </c>
      <c r="C5588" t="s">
        <v>30</v>
      </c>
      <c r="E5588">
        <v>21</v>
      </c>
      <c r="F5588">
        <v>65.051339999999996</v>
      </c>
      <c r="G5588">
        <v>1</v>
      </c>
      <c r="H5588">
        <v>1</v>
      </c>
      <c r="I5588" t="s">
        <v>356</v>
      </c>
      <c r="J5588" t="s">
        <v>28</v>
      </c>
      <c r="K5588" t="s">
        <v>28</v>
      </c>
      <c r="L5588" t="s">
        <v>28</v>
      </c>
      <c r="M5588" t="s">
        <v>28</v>
      </c>
      <c r="N5588">
        <v>1</v>
      </c>
      <c r="O5588">
        <v>1</v>
      </c>
      <c r="P5588">
        <v>1</v>
      </c>
      <c r="Q5588">
        <v>0.5</v>
      </c>
      <c r="R5588">
        <v>1</v>
      </c>
      <c r="S5588">
        <v>33</v>
      </c>
      <c r="T5588">
        <v>5.5</v>
      </c>
      <c r="V5588">
        <v>70</v>
      </c>
      <c r="W5588">
        <v>242</v>
      </c>
    </row>
    <row r="5589" spans="1:23" x14ac:dyDescent="0.25">
      <c r="A5589" t="s">
        <v>604</v>
      </c>
      <c r="C5589" t="s">
        <v>30</v>
      </c>
      <c r="E5589">
        <v>25</v>
      </c>
      <c r="F5589">
        <v>65.051339999999996</v>
      </c>
      <c r="G5589">
        <v>1</v>
      </c>
      <c r="H5589">
        <v>1</v>
      </c>
      <c r="I5589" t="s">
        <v>27</v>
      </c>
      <c r="J5589" t="s">
        <v>28</v>
      </c>
      <c r="K5589" t="s">
        <v>28</v>
      </c>
      <c r="L5589" t="s">
        <v>28</v>
      </c>
      <c r="M5589" t="s">
        <v>28</v>
      </c>
      <c r="N5589">
        <v>0.5</v>
      </c>
      <c r="O5589">
        <v>1</v>
      </c>
      <c r="P5589">
        <v>1</v>
      </c>
      <c r="Q5589">
        <v>0.5</v>
      </c>
      <c r="R5589">
        <v>1</v>
      </c>
      <c r="S5589">
        <v>33</v>
      </c>
      <c r="T5589">
        <v>5</v>
      </c>
      <c r="V5589">
        <v>70</v>
      </c>
      <c r="W5589">
        <v>215</v>
      </c>
    </row>
    <row r="5590" spans="1:23" x14ac:dyDescent="0.25">
      <c r="A5590" t="s">
        <v>783</v>
      </c>
      <c r="C5590" t="s">
        <v>30</v>
      </c>
      <c r="E5590">
        <v>29</v>
      </c>
      <c r="F5590">
        <v>48.558520000000001</v>
      </c>
      <c r="G5590">
        <v>0</v>
      </c>
      <c r="H5590">
        <v>0</v>
      </c>
      <c r="I5590" t="s">
        <v>34</v>
      </c>
      <c r="J5590" t="s">
        <v>28</v>
      </c>
      <c r="K5590" t="s">
        <v>28</v>
      </c>
      <c r="L5590" t="s">
        <v>28</v>
      </c>
      <c r="M5590" t="s">
        <v>28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34</v>
      </c>
      <c r="T5590">
        <v>0</v>
      </c>
      <c r="W5590">
        <v>239</v>
      </c>
    </row>
    <row r="5591" spans="1:23" x14ac:dyDescent="0.25">
      <c r="A5591" t="s">
        <v>783</v>
      </c>
      <c r="C5591" t="s">
        <v>30</v>
      </c>
      <c r="E5591">
        <v>30</v>
      </c>
      <c r="F5591">
        <v>48.558520000000001</v>
      </c>
      <c r="G5591">
        <v>0</v>
      </c>
      <c r="H5591">
        <v>0</v>
      </c>
      <c r="I5591" t="s">
        <v>34</v>
      </c>
      <c r="J5591" t="s">
        <v>28</v>
      </c>
      <c r="K5591" t="s">
        <v>28</v>
      </c>
      <c r="L5591" t="s">
        <v>28</v>
      </c>
      <c r="M5591" t="s">
        <v>28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34</v>
      </c>
      <c r="T5591">
        <v>0</v>
      </c>
    </row>
    <row r="5592" spans="1:23" x14ac:dyDescent="0.25">
      <c r="A5592" t="s">
        <v>783</v>
      </c>
      <c r="C5592" t="s">
        <v>30</v>
      </c>
      <c r="E5592">
        <v>29</v>
      </c>
      <c r="F5592">
        <v>48.558520000000001</v>
      </c>
      <c r="G5592">
        <v>0</v>
      </c>
      <c r="H5592">
        <v>0</v>
      </c>
      <c r="I5592" t="s">
        <v>34</v>
      </c>
      <c r="J5592" t="s">
        <v>28</v>
      </c>
      <c r="K5592" t="s">
        <v>28</v>
      </c>
      <c r="L5592" t="s">
        <v>28</v>
      </c>
      <c r="M5592" t="s">
        <v>28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34</v>
      </c>
      <c r="T5592">
        <v>0</v>
      </c>
      <c r="V5592">
        <v>72</v>
      </c>
      <c r="W5592">
        <v>239</v>
      </c>
    </row>
    <row r="5593" spans="1:23" x14ac:dyDescent="0.25">
      <c r="A5593" t="s">
        <v>783</v>
      </c>
      <c r="C5593" t="s">
        <v>30</v>
      </c>
      <c r="E5593">
        <v>29</v>
      </c>
      <c r="F5593">
        <v>48.558520000000001</v>
      </c>
      <c r="G5593">
        <v>0</v>
      </c>
      <c r="H5593">
        <v>0</v>
      </c>
      <c r="I5593" t="s">
        <v>34</v>
      </c>
      <c r="J5593" t="s">
        <v>28</v>
      </c>
      <c r="K5593" t="s">
        <v>28</v>
      </c>
      <c r="L5593" t="s">
        <v>28</v>
      </c>
      <c r="M5593" t="s">
        <v>28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34</v>
      </c>
      <c r="T5593">
        <v>0</v>
      </c>
    </row>
    <row r="5594" spans="1:23" x14ac:dyDescent="0.25">
      <c r="A5594" t="s">
        <v>783</v>
      </c>
      <c r="C5594" t="s">
        <v>30</v>
      </c>
      <c r="E5594">
        <v>30</v>
      </c>
      <c r="F5594">
        <v>48.558520000000001</v>
      </c>
      <c r="G5594">
        <v>0</v>
      </c>
      <c r="H5594">
        <v>0</v>
      </c>
      <c r="I5594" t="s">
        <v>34</v>
      </c>
      <c r="J5594" t="s">
        <v>28</v>
      </c>
      <c r="K5594" t="s">
        <v>28</v>
      </c>
      <c r="L5594" t="s">
        <v>28</v>
      </c>
      <c r="M5594" t="s">
        <v>28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34</v>
      </c>
      <c r="T5594">
        <v>0</v>
      </c>
      <c r="V5594">
        <v>72</v>
      </c>
      <c r="W5594">
        <v>220</v>
      </c>
    </row>
    <row r="5595" spans="1:23" x14ac:dyDescent="0.25">
      <c r="A5595" t="s">
        <v>1190</v>
      </c>
      <c r="C5595" t="s">
        <v>30</v>
      </c>
      <c r="E5595">
        <v>29</v>
      </c>
      <c r="F5595">
        <v>49.013004000000002</v>
      </c>
      <c r="G5595">
        <v>0</v>
      </c>
      <c r="H5595">
        <v>0</v>
      </c>
      <c r="I5595" t="s">
        <v>34</v>
      </c>
      <c r="J5595" t="s">
        <v>232</v>
      </c>
      <c r="K5595" t="s">
        <v>28</v>
      </c>
      <c r="L5595" t="s">
        <v>28</v>
      </c>
      <c r="M5595" t="s">
        <v>28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33</v>
      </c>
      <c r="T5595">
        <v>0</v>
      </c>
      <c r="V5595">
        <v>66</v>
      </c>
      <c r="W5595">
        <v>188</v>
      </c>
    </row>
    <row r="5596" spans="1:23" x14ac:dyDescent="0.25">
      <c r="A5596" t="s">
        <v>296</v>
      </c>
      <c r="C5596" t="s">
        <v>26</v>
      </c>
      <c r="E5596">
        <v>29</v>
      </c>
      <c r="F5596">
        <v>62.973305000000003</v>
      </c>
      <c r="G5596">
        <v>0</v>
      </c>
      <c r="H5596">
        <v>0</v>
      </c>
      <c r="I5596" t="s">
        <v>34</v>
      </c>
      <c r="J5596" t="s">
        <v>28</v>
      </c>
      <c r="K5596" t="s">
        <v>28</v>
      </c>
      <c r="L5596" t="s">
        <v>28</v>
      </c>
      <c r="M5596" t="s">
        <v>28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34</v>
      </c>
      <c r="T5596">
        <v>0</v>
      </c>
      <c r="V5596">
        <v>66</v>
      </c>
      <c r="W5596">
        <v>172</v>
      </c>
    </row>
    <row r="5597" spans="1:23" x14ac:dyDescent="0.25">
      <c r="A5597" t="s">
        <v>296</v>
      </c>
      <c r="C5597" t="s">
        <v>26</v>
      </c>
      <c r="E5597">
        <v>29</v>
      </c>
      <c r="F5597">
        <v>62.973305000000003</v>
      </c>
      <c r="G5597">
        <v>0</v>
      </c>
      <c r="H5597">
        <v>0</v>
      </c>
      <c r="I5597" t="s">
        <v>34</v>
      </c>
      <c r="J5597" t="s">
        <v>28</v>
      </c>
      <c r="K5597" t="s">
        <v>28</v>
      </c>
      <c r="L5597" t="s">
        <v>28</v>
      </c>
      <c r="M5597" t="s">
        <v>28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34</v>
      </c>
      <c r="T5597">
        <v>0</v>
      </c>
      <c r="V5597">
        <v>66</v>
      </c>
      <c r="W5597">
        <v>157</v>
      </c>
    </row>
    <row r="5598" spans="1:23" x14ac:dyDescent="0.25">
      <c r="A5598" t="s">
        <v>296</v>
      </c>
      <c r="C5598" t="s">
        <v>26</v>
      </c>
      <c r="E5598">
        <v>28</v>
      </c>
      <c r="F5598">
        <v>62.973305000000003</v>
      </c>
      <c r="G5598">
        <v>0</v>
      </c>
      <c r="H5598">
        <v>0</v>
      </c>
      <c r="I5598" t="s">
        <v>34</v>
      </c>
      <c r="J5598" t="s">
        <v>28</v>
      </c>
      <c r="K5598" t="s">
        <v>28</v>
      </c>
      <c r="L5598" t="s">
        <v>28</v>
      </c>
      <c r="M5598" t="s">
        <v>28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34</v>
      </c>
      <c r="T5598">
        <v>0</v>
      </c>
      <c r="V5598">
        <v>66</v>
      </c>
      <c r="W5598">
        <v>159</v>
      </c>
    </row>
    <row r="5599" spans="1:23" x14ac:dyDescent="0.25">
      <c r="A5599" t="s">
        <v>296</v>
      </c>
      <c r="C5599" t="s">
        <v>26</v>
      </c>
      <c r="E5599">
        <v>29</v>
      </c>
      <c r="F5599">
        <v>62.973305000000003</v>
      </c>
      <c r="G5599">
        <v>0</v>
      </c>
      <c r="H5599">
        <v>0</v>
      </c>
      <c r="I5599" t="s">
        <v>34</v>
      </c>
      <c r="J5599" t="s">
        <v>28</v>
      </c>
      <c r="K5599" t="s">
        <v>28</v>
      </c>
      <c r="L5599" t="s">
        <v>28</v>
      </c>
      <c r="M5599" t="s">
        <v>28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34</v>
      </c>
      <c r="T5599">
        <v>0</v>
      </c>
      <c r="V5599">
        <v>66</v>
      </c>
      <c r="W5599">
        <v>159</v>
      </c>
    </row>
    <row r="5600" spans="1:23" x14ac:dyDescent="0.25">
      <c r="A5600" t="s">
        <v>296</v>
      </c>
      <c r="C5600" t="s">
        <v>26</v>
      </c>
      <c r="E5600">
        <v>29</v>
      </c>
      <c r="F5600">
        <v>62.973305000000003</v>
      </c>
      <c r="G5600">
        <v>0</v>
      </c>
      <c r="H5600">
        <v>0</v>
      </c>
      <c r="I5600" t="s">
        <v>34</v>
      </c>
      <c r="J5600" t="s">
        <v>28</v>
      </c>
      <c r="K5600" t="s">
        <v>28</v>
      </c>
      <c r="L5600" t="s">
        <v>28</v>
      </c>
      <c r="M5600" t="s">
        <v>28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34</v>
      </c>
      <c r="T5600">
        <v>0</v>
      </c>
      <c r="V5600">
        <v>66</v>
      </c>
      <c r="W5600">
        <v>159</v>
      </c>
    </row>
    <row r="5601" spans="1:23" x14ac:dyDescent="0.25">
      <c r="A5601" t="s">
        <v>296</v>
      </c>
      <c r="C5601" t="s">
        <v>26</v>
      </c>
      <c r="E5601">
        <v>28</v>
      </c>
      <c r="F5601">
        <v>62.973305000000003</v>
      </c>
      <c r="G5601">
        <v>0</v>
      </c>
      <c r="H5601">
        <v>0</v>
      </c>
      <c r="I5601" t="s">
        <v>34</v>
      </c>
      <c r="J5601" t="s">
        <v>28</v>
      </c>
      <c r="K5601" t="s">
        <v>28</v>
      </c>
      <c r="L5601" t="s">
        <v>28</v>
      </c>
      <c r="M5601" t="s">
        <v>28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34</v>
      </c>
      <c r="T5601">
        <v>0</v>
      </c>
      <c r="V5601">
        <v>66</v>
      </c>
      <c r="W5601">
        <v>161</v>
      </c>
    </row>
    <row r="5602" spans="1:23" x14ac:dyDescent="0.25">
      <c r="A5602" t="s">
        <v>296</v>
      </c>
      <c r="C5602" t="s">
        <v>26</v>
      </c>
      <c r="E5602">
        <v>28</v>
      </c>
      <c r="F5602">
        <v>62.973305000000003</v>
      </c>
      <c r="G5602">
        <v>0</v>
      </c>
      <c r="H5602">
        <v>0</v>
      </c>
      <c r="I5602" t="s">
        <v>34</v>
      </c>
      <c r="J5602" t="s">
        <v>28</v>
      </c>
      <c r="K5602" t="s">
        <v>28</v>
      </c>
      <c r="L5602" t="s">
        <v>28</v>
      </c>
      <c r="M5602" t="s">
        <v>28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34</v>
      </c>
      <c r="T5602">
        <v>0</v>
      </c>
      <c r="V5602">
        <v>66</v>
      </c>
      <c r="W5602">
        <v>158</v>
      </c>
    </row>
    <row r="5603" spans="1:23" x14ac:dyDescent="0.25">
      <c r="A5603" t="s">
        <v>296</v>
      </c>
      <c r="C5603" t="s">
        <v>26</v>
      </c>
      <c r="E5603">
        <v>27</v>
      </c>
      <c r="F5603">
        <v>62.973305000000003</v>
      </c>
      <c r="G5603">
        <v>0</v>
      </c>
      <c r="H5603">
        <v>0</v>
      </c>
      <c r="I5603" t="s">
        <v>34</v>
      </c>
      <c r="J5603" t="s">
        <v>28</v>
      </c>
      <c r="K5603" t="s">
        <v>28</v>
      </c>
      <c r="L5603" t="s">
        <v>28</v>
      </c>
      <c r="M5603" t="s">
        <v>28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34</v>
      </c>
      <c r="T5603">
        <v>0</v>
      </c>
      <c r="V5603">
        <v>66</v>
      </c>
      <c r="W5603">
        <v>160</v>
      </c>
    </row>
    <row r="5604" spans="1:23" x14ac:dyDescent="0.25">
      <c r="A5604" t="s">
        <v>296</v>
      </c>
      <c r="C5604" t="s">
        <v>26</v>
      </c>
      <c r="E5604">
        <v>28</v>
      </c>
      <c r="F5604">
        <v>62.973305000000003</v>
      </c>
      <c r="G5604">
        <v>0</v>
      </c>
      <c r="H5604">
        <v>0</v>
      </c>
      <c r="I5604" t="s">
        <v>34</v>
      </c>
      <c r="J5604" t="s">
        <v>28</v>
      </c>
      <c r="K5604" t="s">
        <v>28</v>
      </c>
      <c r="L5604" t="s">
        <v>28</v>
      </c>
      <c r="M5604" t="s">
        <v>28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34</v>
      </c>
      <c r="T5604">
        <v>0</v>
      </c>
      <c r="V5604">
        <v>66</v>
      </c>
      <c r="W5604">
        <v>154</v>
      </c>
    </row>
    <row r="5605" spans="1:23" x14ac:dyDescent="0.25">
      <c r="A5605" t="s">
        <v>1152</v>
      </c>
      <c r="C5605" t="s">
        <v>26</v>
      </c>
      <c r="E5605">
        <v>17</v>
      </c>
      <c r="F5605">
        <v>79.611230000000006</v>
      </c>
      <c r="G5605">
        <v>1</v>
      </c>
      <c r="H5605">
        <v>1</v>
      </c>
      <c r="I5605" t="s">
        <v>27</v>
      </c>
      <c r="J5605" t="s">
        <v>28</v>
      </c>
      <c r="K5605" t="s">
        <v>28</v>
      </c>
      <c r="L5605" t="s">
        <v>28</v>
      </c>
      <c r="M5605" t="s">
        <v>28</v>
      </c>
      <c r="N5605">
        <v>1</v>
      </c>
      <c r="O5605">
        <v>1</v>
      </c>
      <c r="P5605">
        <v>1</v>
      </c>
      <c r="Q5605">
        <v>2</v>
      </c>
      <c r="R5605">
        <v>1</v>
      </c>
      <c r="S5605">
        <v>34</v>
      </c>
      <c r="T5605">
        <v>7</v>
      </c>
      <c r="V5605">
        <v>62</v>
      </c>
      <c r="W5605">
        <v>131</v>
      </c>
    </row>
    <row r="5606" spans="1:23" x14ac:dyDescent="0.25">
      <c r="A5606" t="s">
        <v>1152</v>
      </c>
      <c r="C5606" t="s">
        <v>26</v>
      </c>
      <c r="E5606">
        <v>16</v>
      </c>
      <c r="F5606">
        <v>79.611230000000006</v>
      </c>
      <c r="G5606">
        <v>2</v>
      </c>
      <c r="H5606">
        <v>1</v>
      </c>
      <c r="I5606" t="s">
        <v>27</v>
      </c>
      <c r="J5606" t="s">
        <v>28</v>
      </c>
      <c r="K5606" t="s">
        <v>28</v>
      </c>
      <c r="L5606" t="s">
        <v>28</v>
      </c>
      <c r="M5606" t="s">
        <v>28</v>
      </c>
      <c r="N5606">
        <v>2</v>
      </c>
      <c r="O5606">
        <v>1</v>
      </c>
      <c r="P5606">
        <v>2</v>
      </c>
      <c r="Q5606">
        <v>1</v>
      </c>
      <c r="R5606">
        <v>1</v>
      </c>
      <c r="S5606">
        <v>34</v>
      </c>
      <c r="T5606">
        <v>8</v>
      </c>
      <c r="V5606">
        <v>62</v>
      </c>
      <c r="W5606">
        <v>160</v>
      </c>
    </row>
    <row r="5607" spans="1:23" x14ac:dyDescent="0.25">
      <c r="A5607" t="s">
        <v>371</v>
      </c>
      <c r="C5607" t="s">
        <v>26</v>
      </c>
      <c r="E5607">
        <v>30</v>
      </c>
      <c r="F5607">
        <v>63.947980000000001</v>
      </c>
      <c r="G5607">
        <v>0.5</v>
      </c>
      <c r="H5607">
        <v>0</v>
      </c>
      <c r="I5607" t="s">
        <v>75</v>
      </c>
      <c r="J5607" t="s">
        <v>28</v>
      </c>
      <c r="K5607" t="s">
        <v>28</v>
      </c>
      <c r="L5607" t="s">
        <v>28</v>
      </c>
      <c r="M5607" t="s">
        <v>28</v>
      </c>
      <c r="N5607">
        <v>0</v>
      </c>
      <c r="O5607">
        <v>0</v>
      </c>
      <c r="P5607">
        <v>0.5</v>
      </c>
      <c r="Q5607">
        <v>0</v>
      </c>
      <c r="R5607">
        <v>0</v>
      </c>
      <c r="S5607">
        <v>33</v>
      </c>
      <c r="T5607">
        <v>0.5</v>
      </c>
      <c r="W5607">
        <v>233</v>
      </c>
    </row>
    <row r="5608" spans="1:23" x14ac:dyDescent="0.25">
      <c r="A5608" t="s">
        <v>371</v>
      </c>
      <c r="C5608" t="s">
        <v>26</v>
      </c>
      <c r="E5608">
        <v>30</v>
      </c>
      <c r="F5608">
        <v>63.947980000000001</v>
      </c>
      <c r="G5608">
        <v>0</v>
      </c>
      <c r="H5608">
        <v>0</v>
      </c>
      <c r="I5608" t="s">
        <v>34</v>
      </c>
      <c r="J5608" t="s">
        <v>96</v>
      </c>
      <c r="K5608" t="s">
        <v>28</v>
      </c>
      <c r="L5608" t="s">
        <v>28</v>
      </c>
      <c r="M5608" t="s">
        <v>28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33</v>
      </c>
      <c r="T5608">
        <v>0</v>
      </c>
      <c r="V5608">
        <v>66</v>
      </c>
      <c r="W5608">
        <v>220</v>
      </c>
    </row>
    <row r="5609" spans="1:23" x14ac:dyDescent="0.25">
      <c r="A5609" t="s">
        <v>371</v>
      </c>
      <c r="C5609" t="s">
        <v>26</v>
      </c>
      <c r="E5609">
        <v>29</v>
      </c>
      <c r="F5609">
        <v>63.947980000000001</v>
      </c>
      <c r="G5609">
        <v>0</v>
      </c>
      <c r="H5609">
        <v>0</v>
      </c>
      <c r="I5609" t="s">
        <v>34</v>
      </c>
      <c r="J5609" t="s">
        <v>28</v>
      </c>
      <c r="K5609" t="s">
        <v>28</v>
      </c>
      <c r="L5609" t="s">
        <v>28</v>
      </c>
      <c r="M5609" t="s">
        <v>28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33</v>
      </c>
      <c r="T5609">
        <v>0</v>
      </c>
      <c r="V5609">
        <v>68</v>
      </c>
      <c r="W5609">
        <v>238</v>
      </c>
    </row>
    <row r="5610" spans="1:23" x14ac:dyDescent="0.25">
      <c r="A5610" t="s">
        <v>371</v>
      </c>
      <c r="C5610" t="s">
        <v>26</v>
      </c>
      <c r="E5610">
        <v>29</v>
      </c>
      <c r="F5610">
        <v>63.947980000000001</v>
      </c>
      <c r="G5610">
        <v>0</v>
      </c>
      <c r="H5610">
        <v>0</v>
      </c>
      <c r="I5610" t="s">
        <v>34</v>
      </c>
      <c r="J5610" t="s">
        <v>28</v>
      </c>
      <c r="K5610" t="s">
        <v>28</v>
      </c>
      <c r="L5610" t="s">
        <v>28</v>
      </c>
      <c r="M5610" t="s">
        <v>28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33</v>
      </c>
      <c r="T5610">
        <v>0</v>
      </c>
      <c r="V5610">
        <v>66</v>
      </c>
      <c r="W5610">
        <v>226</v>
      </c>
    </row>
    <row r="5611" spans="1:23" x14ac:dyDescent="0.25">
      <c r="A5611" t="s">
        <v>371</v>
      </c>
      <c r="C5611" t="s">
        <v>26</v>
      </c>
      <c r="E5611">
        <v>28</v>
      </c>
      <c r="F5611">
        <v>63.947980000000001</v>
      </c>
      <c r="G5611">
        <v>0</v>
      </c>
      <c r="H5611">
        <v>0</v>
      </c>
      <c r="I5611" t="s">
        <v>34</v>
      </c>
      <c r="J5611" t="s">
        <v>28</v>
      </c>
      <c r="K5611" t="s">
        <v>28</v>
      </c>
      <c r="L5611" t="s">
        <v>28</v>
      </c>
      <c r="M5611" t="s">
        <v>28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33</v>
      </c>
      <c r="T5611">
        <v>0</v>
      </c>
      <c r="V5611">
        <v>67</v>
      </c>
      <c r="W5611">
        <v>223</v>
      </c>
    </row>
    <row r="5612" spans="1:23" x14ac:dyDescent="0.25">
      <c r="A5612" t="s">
        <v>371</v>
      </c>
      <c r="C5612" t="s">
        <v>26</v>
      </c>
      <c r="E5612">
        <v>30</v>
      </c>
      <c r="F5612">
        <v>63.947980000000001</v>
      </c>
      <c r="G5612">
        <v>0</v>
      </c>
      <c r="H5612">
        <v>0</v>
      </c>
      <c r="I5612" t="s">
        <v>34</v>
      </c>
      <c r="J5612" t="s">
        <v>28</v>
      </c>
      <c r="K5612" t="s">
        <v>28</v>
      </c>
      <c r="L5612" t="s">
        <v>28</v>
      </c>
      <c r="M5612" t="s">
        <v>28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33</v>
      </c>
      <c r="T5612">
        <v>0</v>
      </c>
      <c r="V5612">
        <v>66</v>
      </c>
      <c r="W5612">
        <v>220</v>
      </c>
    </row>
    <row r="5613" spans="1:23" x14ac:dyDescent="0.25">
      <c r="A5613" t="s">
        <v>371</v>
      </c>
      <c r="C5613" t="s">
        <v>26</v>
      </c>
      <c r="E5613">
        <v>29</v>
      </c>
      <c r="F5613">
        <v>63.947980000000001</v>
      </c>
      <c r="G5613">
        <v>0</v>
      </c>
      <c r="H5613">
        <v>0</v>
      </c>
      <c r="I5613" t="s">
        <v>34</v>
      </c>
      <c r="J5613" t="s">
        <v>28</v>
      </c>
      <c r="K5613" t="s">
        <v>28</v>
      </c>
      <c r="L5613" t="s">
        <v>28</v>
      </c>
      <c r="M5613" t="s">
        <v>28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33</v>
      </c>
      <c r="T5613">
        <v>0</v>
      </c>
      <c r="V5613">
        <v>67</v>
      </c>
      <c r="W5613">
        <v>228</v>
      </c>
    </row>
    <row r="5614" spans="1:23" x14ac:dyDescent="0.25">
      <c r="A5614" t="s">
        <v>371</v>
      </c>
      <c r="C5614" t="s">
        <v>26</v>
      </c>
      <c r="E5614">
        <v>29</v>
      </c>
      <c r="F5614">
        <v>63.947980000000001</v>
      </c>
      <c r="G5614">
        <v>0</v>
      </c>
      <c r="H5614">
        <v>0</v>
      </c>
      <c r="I5614" t="s">
        <v>34</v>
      </c>
      <c r="J5614" t="s">
        <v>28</v>
      </c>
      <c r="K5614" t="s">
        <v>28</v>
      </c>
      <c r="L5614" t="s">
        <v>28</v>
      </c>
      <c r="M5614" t="s">
        <v>28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33</v>
      </c>
      <c r="T5614">
        <v>0</v>
      </c>
      <c r="V5614">
        <v>67</v>
      </c>
      <c r="W5614">
        <v>226</v>
      </c>
    </row>
    <row r="5615" spans="1:23" x14ac:dyDescent="0.25">
      <c r="A5615" t="s">
        <v>371</v>
      </c>
      <c r="C5615" t="s">
        <v>26</v>
      </c>
      <c r="E5615">
        <v>27</v>
      </c>
      <c r="F5615">
        <v>63.947980000000001</v>
      </c>
      <c r="G5615">
        <v>0</v>
      </c>
      <c r="H5615">
        <v>0</v>
      </c>
      <c r="I5615" t="s">
        <v>34</v>
      </c>
      <c r="J5615" t="s">
        <v>28</v>
      </c>
      <c r="K5615" t="s">
        <v>28</v>
      </c>
      <c r="L5615" t="s">
        <v>28</v>
      </c>
      <c r="M5615" t="s">
        <v>28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33</v>
      </c>
      <c r="T5615">
        <v>0</v>
      </c>
      <c r="V5615">
        <v>66</v>
      </c>
      <c r="W5615">
        <v>231</v>
      </c>
    </row>
    <row r="5616" spans="1:23" x14ac:dyDescent="0.25">
      <c r="A5616" t="s">
        <v>371</v>
      </c>
      <c r="C5616" t="s">
        <v>26</v>
      </c>
      <c r="E5616">
        <v>30</v>
      </c>
      <c r="F5616">
        <v>63.947980000000001</v>
      </c>
      <c r="G5616">
        <v>0</v>
      </c>
      <c r="H5616">
        <v>0</v>
      </c>
      <c r="I5616" t="s">
        <v>34</v>
      </c>
      <c r="J5616" t="s">
        <v>28</v>
      </c>
      <c r="K5616" t="s">
        <v>28</v>
      </c>
      <c r="L5616" t="s">
        <v>28</v>
      </c>
      <c r="M5616" t="s">
        <v>28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33</v>
      </c>
      <c r="T5616">
        <v>0</v>
      </c>
      <c r="V5616">
        <v>67</v>
      </c>
      <c r="W5616">
        <v>211</v>
      </c>
    </row>
    <row r="5617" spans="1:23" x14ac:dyDescent="0.25">
      <c r="A5617" t="s">
        <v>371</v>
      </c>
      <c r="C5617" t="s">
        <v>26</v>
      </c>
      <c r="E5617">
        <v>29</v>
      </c>
      <c r="F5617">
        <v>63.947980000000001</v>
      </c>
      <c r="G5617">
        <v>0</v>
      </c>
      <c r="H5617">
        <v>0</v>
      </c>
      <c r="I5617" t="s">
        <v>34</v>
      </c>
      <c r="J5617" t="s">
        <v>28</v>
      </c>
      <c r="K5617" t="s">
        <v>28</v>
      </c>
      <c r="L5617" t="s">
        <v>28</v>
      </c>
      <c r="M5617" t="s">
        <v>28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33</v>
      </c>
      <c r="T5617">
        <v>0</v>
      </c>
      <c r="V5617">
        <v>68</v>
      </c>
      <c r="W5617">
        <v>203</v>
      </c>
    </row>
    <row r="5618" spans="1:23" x14ac:dyDescent="0.25">
      <c r="A5618" t="s">
        <v>1120</v>
      </c>
      <c r="C5618" t="s">
        <v>26</v>
      </c>
      <c r="E5618">
        <v>27</v>
      </c>
      <c r="F5618">
        <v>61.06776</v>
      </c>
      <c r="G5618">
        <v>0</v>
      </c>
      <c r="H5618">
        <v>0</v>
      </c>
      <c r="I5618" t="s">
        <v>34</v>
      </c>
      <c r="J5618" t="s">
        <v>28</v>
      </c>
      <c r="K5618" t="s">
        <v>28</v>
      </c>
      <c r="L5618" t="s">
        <v>28</v>
      </c>
      <c r="M5618" t="s">
        <v>28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33</v>
      </c>
      <c r="T5618">
        <v>0</v>
      </c>
      <c r="V5618">
        <v>66</v>
      </c>
      <c r="W5618">
        <v>152</v>
      </c>
    </row>
    <row r="5619" spans="1:23" x14ac:dyDescent="0.25">
      <c r="A5619" t="s">
        <v>721</v>
      </c>
      <c r="C5619" t="s">
        <v>26</v>
      </c>
      <c r="E5619">
        <v>29</v>
      </c>
      <c r="F5619">
        <v>57.549624999999999</v>
      </c>
      <c r="G5619">
        <v>0</v>
      </c>
      <c r="H5619">
        <v>0</v>
      </c>
      <c r="I5619" t="s">
        <v>34</v>
      </c>
      <c r="J5619" t="s">
        <v>132</v>
      </c>
      <c r="K5619" t="s">
        <v>28</v>
      </c>
      <c r="L5619" t="s">
        <v>28</v>
      </c>
      <c r="M5619" t="s">
        <v>28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33</v>
      </c>
      <c r="T5619">
        <v>0</v>
      </c>
      <c r="V5619">
        <v>64</v>
      </c>
      <c r="W5619">
        <v>167</v>
      </c>
    </row>
    <row r="5620" spans="1:23" x14ac:dyDescent="0.25">
      <c r="A5620" t="s">
        <v>1019</v>
      </c>
      <c r="C5620" t="s">
        <v>30</v>
      </c>
      <c r="E5620">
        <v>30</v>
      </c>
      <c r="F5620">
        <v>73.902810000000002</v>
      </c>
      <c r="G5620">
        <v>0</v>
      </c>
      <c r="H5620">
        <v>0</v>
      </c>
      <c r="I5620" t="s">
        <v>34</v>
      </c>
      <c r="J5620" t="s">
        <v>28</v>
      </c>
      <c r="K5620" t="s">
        <v>28</v>
      </c>
      <c r="L5620" t="s">
        <v>28</v>
      </c>
      <c r="M5620" t="s">
        <v>28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23</v>
      </c>
      <c r="T5620">
        <v>0</v>
      </c>
      <c r="V5620">
        <v>67</v>
      </c>
      <c r="W5620">
        <v>166</v>
      </c>
    </row>
    <row r="5621" spans="1:23" x14ac:dyDescent="0.25">
      <c r="A5621" t="s">
        <v>1019</v>
      </c>
      <c r="C5621" t="s">
        <v>30</v>
      </c>
      <c r="E5621">
        <v>30</v>
      </c>
      <c r="F5621">
        <v>73.902810000000002</v>
      </c>
      <c r="G5621">
        <v>0</v>
      </c>
      <c r="H5621">
        <v>0</v>
      </c>
      <c r="I5621" t="s">
        <v>34</v>
      </c>
      <c r="J5621" t="s">
        <v>41</v>
      </c>
      <c r="K5621" t="s">
        <v>132</v>
      </c>
      <c r="L5621" t="s">
        <v>28</v>
      </c>
      <c r="M5621" t="s">
        <v>28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23</v>
      </c>
      <c r="T5621">
        <v>0</v>
      </c>
      <c r="V5621">
        <v>67</v>
      </c>
      <c r="W5621">
        <v>169</v>
      </c>
    </row>
    <row r="5622" spans="1:23" x14ac:dyDescent="0.25">
      <c r="A5622" t="s">
        <v>1019</v>
      </c>
      <c r="C5622" t="s">
        <v>30</v>
      </c>
      <c r="E5622">
        <v>29</v>
      </c>
      <c r="F5622">
        <v>73.902810000000002</v>
      </c>
      <c r="G5622">
        <v>0.5</v>
      </c>
      <c r="H5622">
        <v>0</v>
      </c>
      <c r="I5622" t="s">
        <v>349</v>
      </c>
      <c r="J5622" t="s">
        <v>470</v>
      </c>
      <c r="K5622" t="s">
        <v>119</v>
      </c>
      <c r="L5622" t="s">
        <v>41</v>
      </c>
      <c r="M5622" t="s">
        <v>132</v>
      </c>
      <c r="N5622">
        <v>0</v>
      </c>
      <c r="O5622">
        <v>0.5</v>
      </c>
      <c r="P5622">
        <v>0.5</v>
      </c>
      <c r="Q5622">
        <v>0</v>
      </c>
      <c r="R5622">
        <v>0</v>
      </c>
      <c r="S5622">
        <v>23</v>
      </c>
      <c r="T5622">
        <v>1</v>
      </c>
      <c r="V5622">
        <v>67</v>
      </c>
      <c r="W5622">
        <v>169</v>
      </c>
    </row>
    <row r="5623" spans="1:23" x14ac:dyDescent="0.25">
      <c r="A5623" t="s">
        <v>509</v>
      </c>
      <c r="C5623" t="s">
        <v>30</v>
      </c>
      <c r="E5623">
        <v>30</v>
      </c>
      <c r="F5623">
        <v>46.310744999999997</v>
      </c>
      <c r="G5623">
        <v>0</v>
      </c>
      <c r="H5623">
        <v>0</v>
      </c>
      <c r="I5623" t="s">
        <v>34</v>
      </c>
      <c r="J5623" t="s">
        <v>85</v>
      </c>
      <c r="K5623" t="s">
        <v>28</v>
      </c>
      <c r="L5623" t="s">
        <v>28</v>
      </c>
      <c r="M5623" t="s">
        <v>28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33</v>
      </c>
      <c r="T5623">
        <v>0</v>
      </c>
      <c r="W5623">
        <v>205</v>
      </c>
    </row>
    <row r="5624" spans="1:23" x14ac:dyDescent="0.25">
      <c r="A5624" t="s">
        <v>509</v>
      </c>
      <c r="C5624" t="s">
        <v>30</v>
      </c>
      <c r="E5624">
        <v>28</v>
      </c>
      <c r="F5624">
        <v>46.310744999999997</v>
      </c>
      <c r="G5624">
        <v>0</v>
      </c>
      <c r="H5624">
        <v>0</v>
      </c>
      <c r="I5624" t="s">
        <v>34</v>
      </c>
      <c r="J5624" t="s">
        <v>28</v>
      </c>
      <c r="K5624" t="s">
        <v>28</v>
      </c>
      <c r="L5624" t="s">
        <v>28</v>
      </c>
      <c r="M5624" t="s">
        <v>28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33</v>
      </c>
      <c r="T5624">
        <v>0</v>
      </c>
      <c r="V5624">
        <v>67</v>
      </c>
      <c r="W5624">
        <v>206</v>
      </c>
    </row>
    <row r="5625" spans="1:23" x14ac:dyDescent="0.25">
      <c r="A5625" t="s">
        <v>509</v>
      </c>
      <c r="C5625" t="s">
        <v>30</v>
      </c>
      <c r="E5625">
        <v>29</v>
      </c>
      <c r="F5625">
        <v>46.310744999999997</v>
      </c>
      <c r="G5625">
        <v>0</v>
      </c>
      <c r="H5625">
        <v>0</v>
      </c>
      <c r="I5625" t="s">
        <v>34</v>
      </c>
      <c r="J5625" t="s">
        <v>41</v>
      </c>
      <c r="K5625" t="s">
        <v>42</v>
      </c>
      <c r="L5625" t="s">
        <v>28</v>
      </c>
      <c r="M5625" t="s">
        <v>28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33</v>
      </c>
      <c r="T5625">
        <v>0</v>
      </c>
      <c r="V5625">
        <v>68</v>
      </c>
      <c r="W5625">
        <v>207</v>
      </c>
    </row>
    <row r="5626" spans="1:23" x14ac:dyDescent="0.25">
      <c r="A5626" t="s">
        <v>509</v>
      </c>
      <c r="C5626" t="s">
        <v>30</v>
      </c>
      <c r="E5626">
        <v>29</v>
      </c>
      <c r="F5626">
        <v>46.310744999999997</v>
      </c>
      <c r="G5626">
        <v>0</v>
      </c>
      <c r="H5626">
        <v>0</v>
      </c>
      <c r="I5626" t="s">
        <v>34</v>
      </c>
      <c r="J5626" t="s">
        <v>41</v>
      </c>
      <c r="K5626" t="s">
        <v>28</v>
      </c>
      <c r="L5626" t="s">
        <v>28</v>
      </c>
      <c r="M5626" t="s">
        <v>28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33</v>
      </c>
      <c r="T5626">
        <v>0</v>
      </c>
    </row>
    <row r="5627" spans="1:23" x14ac:dyDescent="0.25">
      <c r="A5627" t="s">
        <v>509</v>
      </c>
      <c r="C5627" t="s">
        <v>30</v>
      </c>
      <c r="E5627">
        <v>29</v>
      </c>
      <c r="F5627">
        <v>46.310744999999997</v>
      </c>
      <c r="G5627">
        <v>0</v>
      </c>
      <c r="H5627">
        <v>0</v>
      </c>
      <c r="I5627" t="s">
        <v>34</v>
      </c>
      <c r="J5627" t="s">
        <v>35</v>
      </c>
      <c r="K5627" t="s">
        <v>85</v>
      </c>
      <c r="L5627" t="s">
        <v>28</v>
      </c>
      <c r="M5627" t="s">
        <v>28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33</v>
      </c>
      <c r="T5627">
        <v>0</v>
      </c>
      <c r="V5627">
        <v>68</v>
      </c>
      <c r="W5627">
        <v>182</v>
      </c>
    </row>
    <row r="5628" spans="1:23" x14ac:dyDescent="0.25">
      <c r="A5628" t="s">
        <v>244</v>
      </c>
      <c r="C5628" t="s">
        <v>30</v>
      </c>
      <c r="E5628">
        <v>28</v>
      </c>
      <c r="F5628">
        <v>65.527720000000002</v>
      </c>
      <c r="G5628">
        <v>0</v>
      </c>
      <c r="H5628">
        <v>0</v>
      </c>
      <c r="I5628" t="s">
        <v>34</v>
      </c>
      <c r="J5628" t="s">
        <v>41</v>
      </c>
      <c r="K5628" t="s">
        <v>28</v>
      </c>
      <c r="L5628" t="s">
        <v>28</v>
      </c>
      <c r="M5628" t="s">
        <v>28</v>
      </c>
      <c r="N5628">
        <v>0</v>
      </c>
      <c r="O5628">
        <v>0.5</v>
      </c>
      <c r="P5628">
        <v>0</v>
      </c>
      <c r="Q5628">
        <v>0</v>
      </c>
      <c r="R5628">
        <v>0</v>
      </c>
      <c r="S5628">
        <v>33</v>
      </c>
      <c r="T5628">
        <v>0.5</v>
      </c>
      <c r="V5628">
        <v>71</v>
      </c>
      <c r="W5628">
        <v>182</v>
      </c>
    </row>
    <row r="5629" spans="1:23" x14ac:dyDescent="0.25">
      <c r="A5629" t="s">
        <v>244</v>
      </c>
      <c r="C5629" t="s">
        <v>30</v>
      </c>
      <c r="E5629">
        <v>29</v>
      </c>
      <c r="F5629">
        <v>65.527720000000002</v>
      </c>
      <c r="G5629">
        <v>0</v>
      </c>
      <c r="H5629">
        <v>0</v>
      </c>
      <c r="I5629" t="s">
        <v>34</v>
      </c>
      <c r="J5629" t="s">
        <v>41</v>
      </c>
      <c r="K5629" t="s">
        <v>28</v>
      </c>
      <c r="L5629" t="s">
        <v>28</v>
      </c>
      <c r="M5629" t="s">
        <v>28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33</v>
      </c>
      <c r="T5629">
        <v>0</v>
      </c>
      <c r="V5629">
        <v>71</v>
      </c>
      <c r="W5629">
        <v>181</v>
      </c>
    </row>
    <row r="5630" spans="1:23" x14ac:dyDescent="0.25">
      <c r="A5630" t="s">
        <v>244</v>
      </c>
      <c r="C5630" t="s">
        <v>30</v>
      </c>
      <c r="E5630">
        <v>29</v>
      </c>
      <c r="F5630">
        <v>65.527720000000002</v>
      </c>
      <c r="G5630">
        <v>0</v>
      </c>
      <c r="H5630">
        <v>0</v>
      </c>
      <c r="I5630" t="s">
        <v>34</v>
      </c>
      <c r="J5630" t="s">
        <v>28</v>
      </c>
      <c r="K5630" t="s">
        <v>28</v>
      </c>
      <c r="L5630" t="s">
        <v>28</v>
      </c>
      <c r="M5630" t="s">
        <v>28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33</v>
      </c>
      <c r="T5630">
        <v>0</v>
      </c>
      <c r="V5630">
        <v>71</v>
      </c>
      <c r="W5630">
        <v>192</v>
      </c>
    </row>
    <row r="5631" spans="1:23" x14ac:dyDescent="0.25">
      <c r="A5631" t="s">
        <v>244</v>
      </c>
      <c r="C5631" t="s">
        <v>30</v>
      </c>
      <c r="E5631">
        <v>30</v>
      </c>
      <c r="F5631">
        <v>65.527720000000002</v>
      </c>
      <c r="G5631">
        <v>0</v>
      </c>
      <c r="H5631">
        <v>0</v>
      </c>
      <c r="I5631" t="s">
        <v>34</v>
      </c>
      <c r="J5631" t="s">
        <v>28</v>
      </c>
      <c r="K5631" t="s">
        <v>28</v>
      </c>
      <c r="L5631" t="s">
        <v>28</v>
      </c>
      <c r="M5631" t="s">
        <v>28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33</v>
      </c>
      <c r="T5631">
        <v>0</v>
      </c>
      <c r="V5631">
        <v>71</v>
      </c>
      <c r="W5631">
        <v>203</v>
      </c>
    </row>
    <row r="5632" spans="1:23" x14ac:dyDescent="0.25">
      <c r="A5632" t="s">
        <v>244</v>
      </c>
      <c r="C5632" t="s">
        <v>30</v>
      </c>
      <c r="E5632">
        <v>30</v>
      </c>
      <c r="F5632">
        <v>65.527720000000002</v>
      </c>
      <c r="G5632">
        <v>0</v>
      </c>
      <c r="H5632">
        <v>0</v>
      </c>
      <c r="I5632" t="s">
        <v>34</v>
      </c>
      <c r="J5632" t="s">
        <v>245</v>
      </c>
      <c r="K5632" t="s">
        <v>28</v>
      </c>
      <c r="L5632" t="s">
        <v>28</v>
      </c>
      <c r="M5632" t="s">
        <v>28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33</v>
      </c>
      <c r="T5632">
        <v>0</v>
      </c>
      <c r="V5632">
        <v>71</v>
      </c>
      <c r="W5632">
        <v>200</v>
      </c>
    </row>
    <row r="5633" spans="1:23" x14ac:dyDescent="0.25">
      <c r="A5633" t="s">
        <v>244</v>
      </c>
      <c r="C5633" t="s">
        <v>30</v>
      </c>
      <c r="E5633">
        <v>30</v>
      </c>
      <c r="F5633">
        <v>65.527720000000002</v>
      </c>
      <c r="G5633">
        <v>0</v>
      </c>
      <c r="H5633">
        <v>0</v>
      </c>
      <c r="I5633" t="s">
        <v>34</v>
      </c>
      <c r="J5633" t="s">
        <v>35</v>
      </c>
      <c r="K5633" t="s">
        <v>42</v>
      </c>
      <c r="L5633" t="s">
        <v>28</v>
      </c>
      <c r="M5633" t="s">
        <v>28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33</v>
      </c>
      <c r="T5633">
        <v>0</v>
      </c>
      <c r="V5633">
        <v>71</v>
      </c>
      <c r="W5633">
        <v>170</v>
      </c>
    </row>
    <row r="5634" spans="1:23" x14ac:dyDescent="0.25">
      <c r="A5634" t="s">
        <v>244</v>
      </c>
      <c r="C5634" t="s">
        <v>30</v>
      </c>
      <c r="E5634">
        <v>29</v>
      </c>
      <c r="F5634">
        <v>65.527720000000002</v>
      </c>
      <c r="G5634">
        <v>0</v>
      </c>
      <c r="H5634">
        <v>0</v>
      </c>
      <c r="I5634" t="s">
        <v>34</v>
      </c>
      <c r="J5634" t="s">
        <v>245</v>
      </c>
      <c r="K5634" t="s">
        <v>28</v>
      </c>
      <c r="L5634" t="s">
        <v>28</v>
      </c>
      <c r="M5634" t="s">
        <v>28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33</v>
      </c>
      <c r="T5634">
        <v>0</v>
      </c>
      <c r="V5634">
        <v>72</v>
      </c>
      <c r="W5634">
        <v>195</v>
      </c>
    </row>
    <row r="5635" spans="1:23" x14ac:dyDescent="0.25">
      <c r="A5635" t="s">
        <v>244</v>
      </c>
      <c r="C5635" t="s">
        <v>30</v>
      </c>
      <c r="E5635">
        <v>29</v>
      </c>
      <c r="F5635">
        <v>65.527720000000002</v>
      </c>
      <c r="G5635">
        <v>0</v>
      </c>
      <c r="H5635">
        <v>0</v>
      </c>
      <c r="I5635" t="s">
        <v>34</v>
      </c>
      <c r="J5635" t="s">
        <v>245</v>
      </c>
      <c r="K5635" t="s">
        <v>28</v>
      </c>
      <c r="L5635" t="s">
        <v>28</v>
      </c>
      <c r="M5635" t="s">
        <v>28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33</v>
      </c>
      <c r="T5635">
        <v>0</v>
      </c>
    </row>
    <row r="5636" spans="1:23" x14ac:dyDescent="0.25">
      <c r="A5636" t="s">
        <v>639</v>
      </c>
      <c r="C5636" t="s">
        <v>30</v>
      </c>
      <c r="E5636">
        <v>30</v>
      </c>
      <c r="F5636">
        <v>71.945244000000002</v>
      </c>
      <c r="G5636">
        <v>0.5</v>
      </c>
      <c r="H5636">
        <v>0.5</v>
      </c>
      <c r="I5636" t="s">
        <v>203</v>
      </c>
      <c r="J5636" t="s">
        <v>44</v>
      </c>
      <c r="K5636" t="s">
        <v>28</v>
      </c>
      <c r="L5636" t="s">
        <v>28</v>
      </c>
      <c r="M5636" t="s">
        <v>28</v>
      </c>
      <c r="N5636">
        <v>0</v>
      </c>
      <c r="O5636">
        <v>0</v>
      </c>
      <c r="P5636">
        <v>0.5</v>
      </c>
      <c r="Q5636">
        <v>0.5</v>
      </c>
      <c r="R5636">
        <v>0</v>
      </c>
      <c r="S5636">
        <v>34</v>
      </c>
      <c r="T5636">
        <v>1.5</v>
      </c>
      <c r="W5636">
        <v>180</v>
      </c>
    </row>
    <row r="5637" spans="1:23" x14ac:dyDescent="0.25">
      <c r="A5637" t="s">
        <v>639</v>
      </c>
      <c r="C5637" t="s">
        <v>30</v>
      </c>
      <c r="E5637">
        <v>29</v>
      </c>
      <c r="F5637">
        <v>71.945244000000002</v>
      </c>
      <c r="G5637">
        <v>0</v>
      </c>
      <c r="H5637">
        <v>0</v>
      </c>
      <c r="I5637" t="s">
        <v>34</v>
      </c>
      <c r="J5637" t="s">
        <v>116</v>
      </c>
      <c r="K5637" t="s">
        <v>28</v>
      </c>
      <c r="L5637" t="s">
        <v>28</v>
      </c>
      <c r="M5637" t="s">
        <v>28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34</v>
      </c>
      <c r="T5637">
        <v>0</v>
      </c>
      <c r="W5637">
        <v>184</v>
      </c>
    </row>
    <row r="5638" spans="1:23" x14ac:dyDescent="0.25">
      <c r="A5638" t="s">
        <v>639</v>
      </c>
      <c r="C5638" t="s">
        <v>30</v>
      </c>
      <c r="E5638">
        <v>29</v>
      </c>
      <c r="F5638">
        <v>71.945244000000002</v>
      </c>
      <c r="G5638">
        <v>0</v>
      </c>
      <c r="H5638">
        <v>0</v>
      </c>
      <c r="I5638" t="s">
        <v>34</v>
      </c>
      <c r="J5638" t="s">
        <v>28</v>
      </c>
      <c r="K5638" t="s">
        <v>28</v>
      </c>
      <c r="L5638" t="s">
        <v>28</v>
      </c>
      <c r="M5638" t="s">
        <v>28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34</v>
      </c>
      <c r="T5638">
        <v>0</v>
      </c>
      <c r="W5638">
        <v>187</v>
      </c>
    </row>
    <row r="5639" spans="1:23" x14ac:dyDescent="0.25">
      <c r="A5639" t="s">
        <v>639</v>
      </c>
      <c r="C5639" t="s">
        <v>30</v>
      </c>
      <c r="E5639">
        <v>29</v>
      </c>
      <c r="F5639">
        <v>71.945244000000002</v>
      </c>
      <c r="G5639">
        <v>0.5</v>
      </c>
      <c r="H5639">
        <v>0.5</v>
      </c>
      <c r="I5639" t="s">
        <v>75</v>
      </c>
      <c r="J5639" t="s">
        <v>119</v>
      </c>
      <c r="K5639" t="s">
        <v>35</v>
      </c>
      <c r="L5639" t="s">
        <v>88</v>
      </c>
      <c r="M5639" t="s">
        <v>28</v>
      </c>
      <c r="N5639">
        <v>0</v>
      </c>
      <c r="O5639">
        <v>0</v>
      </c>
      <c r="P5639">
        <v>0.5</v>
      </c>
      <c r="Q5639">
        <v>0.5</v>
      </c>
      <c r="R5639">
        <v>0</v>
      </c>
      <c r="S5639">
        <v>34</v>
      </c>
      <c r="T5639">
        <v>1.5</v>
      </c>
      <c r="W5639">
        <v>189</v>
      </c>
    </row>
    <row r="5640" spans="1:23" x14ac:dyDescent="0.25">
      <c r="A5640" t="s">
        <v>639</v>
      </c>
      <c r="C5640" t="s">
        <v>30</v>
      </c>
      <c r="E5640">
        <v>29</v>
      </c>
      <c r="F5640">
        <v>71.945244000000002</v>
      </c>
      <c r="G5640">
        <v>0.5</v>
      </c>
      <c r="H5640">
        <v>0</v>
      </c>
      <c r="I5640" t="s">
        <v>75</v>
      </c>
      <c r="J5640" t="s">
        <v>41</v>
      </c>
      <c r="K5640" t="s">
        <v>28</v>
      </c>
      <c r="L5640" t="s">
        <v>28</v>
      </c>
      <c r="M5640" t="s">
        <v>28</v>
      </c>
      <c r="N5640">
        <v>0.5</v>
      </c>
      <c r="O5640">
        <v>0</v>
      </c>
      <c r="P5640">
        <v>0.5</v>
      </c>
      <c r="Q5640">
        <v>0</v>
      </c>
      <c r="R5640">
        <v>0</v>
      </c>
      <c r="S5640">
        <v>34</v>
      </c>
      <c r="T5640">
        <v>1</v>
      </c>
      <c r="W5640">
        <v>185</v>
      </c>
    </row>
    <row r="5641" spans="1:23" x14ac:dyDescent="0.25">
      <c r="A5641" t="s">
        <v>639</v>
      </c>
      <c r="C5641" t="s">
        <v>30</v>
      </c>
      <c r="E5641">
        <v>28</v>
      </c>
      <c r="F5641">
        <v>71.945244000000002</v>
      </c>
      <c r="G5641">
        <v>0</v>
      </c>
      <c r="H5641">
        <v>0</v>
      </c>
      <c r="I5641" t="s">
        <v>34</v>
      </c>
      <c r="J5641" t="s">
        <v>28</v>
      </c>
      <c r="K5641" t="s">
        <v>28</v>
      </c>
      <c r="L5641" t="s">
        <v>28</v>
      </c>
      <c r="M5641" t="s">
        <v>28</v>
      </c>
      <c r="N5641">
        <v>0</v>
      </c>
      <c r="O5641">
        <v>0.5</v>
      </c>
      <c r="P5641">
        <v>0</v>
      </c>
      <c r="Q5641">
        <v>0</v>
      </c>
      <c r="R5641">
        <v>0</v>
      </c>
      <c r="S5641">
        <v>34</v>
      </c>
      <c r="T5641">
        <v>0.5</v>
      </c>
      <c r="W5641">
        <v>184</v>
      </c>
    </row>
    <row r="5642" spans="1:23" x14ac:dyDescent="0.25">
      <c r="A5642" t="s">
        <v>639</v>
      </c>
      <c r="C5642" t="s">
        <v>30</v>
      </c>
      <c r="E5642">
        <v>30</v>
      </c>
      <c r="F5642">
        <v>71.945244000000002</v>
      </c>
      <c r="G5642">
        <v>0.5</v>
      </c>
      <c r="H5642">
        <v>0</v>
      </c>
      <c r="I5642" t="s">
        <v>75</v>
      </c>
      <c r="J5642" t="s">
        <v>41</v>
      </c>
      <c r="K5642" t="s">
        <v>28</v>
      </c>
      <c r="L5642" t="s">
        <v>28</v>
      </c>
      <c r="M5642" t="s">
        <v>28</v>
      </c>
      <c r="N5642">
        <v>0</v>
      </c>
      <c r="O5642">
        <v>0</v>
      </c>
      <c r="P5642">
        <v>0.5</v>
      </c>
      <c r="Q5642">
        <v>0</v>
      </c>
      <c r="R5642">
        <v>0</v>
      </c>
      <c r="S5642">
        <v>34</v>
      </c>
      <c r="T5642">
        <v>0.5</v>
      </c>
      <c r="W5642">
        <v>174</v>
      </c>
    </row>
    <row r="5643" spans="1:23" x14ac:dyDescent="0.25">
      <c r="A5643" t="s">
        <v>639</v>
      </c>
      <c r="C5643" t="s">
        <v>30</v>
      </c>
      <c r="E5643">
        <v>26</v>
      </c>
      <c r="F5643">
        <v>71.945244000000002</v>
      </c>
      <c r="G5643">
        <v>0.5</v>
      </c>
      <c r="H5643">
        <v>0.5</v>
      </c>
      <c r="I5643" t="s">
        <v>31</v>
      </c>
      <c r="J5643" t="s">
        <v>41</v>
      </c>
      <c r="K5643" t="s">
        <v>28</v>
      </c>
      <c r="L5643" t="s">
        <v>28</v>
      </c>
      <c r="M5643" t="s">
        <v>28</v>
      </c>
      <c r="N5643">
        <v>1</v>
      </c>
      <c r="O5643">
        <v>1</v>
      </c>
      <c r="P5643">
        <v>1</v>
      </c>
      <c r="Q5643">
        <v>0.5</v>
      </c>
      <c r="R5643">
        <v>0</v>
      </c>
      <c r="S5643">
        <v>34</v>
      </c>
      <c r="T5643">
        <v>4</v>
      </c>
      <c r="V5643">
        <v>69</v>
      </c>
      <c r="W5643">
        <v>171</v>
      </c>
    </row>
    <row r="5644" spans="1:23" x14ac:dyDescent="0.25">
      <c r="A5644" t="s">
        <v>639</v>
      </c>
      <c r="C5644" t="s">
        <v>30</v>
      </c>
      <c r="E5644">
        <v>28</v>
      </c>
      <c r="F5644">
        <v>71.945244000000002</v>
      </c>
      <c r="G5644">
        <v>0.5</v>
      </c>
      <c r="H5644">
        <v>0.5</v>
      </c>
      <c r="I5644" t="s">
        <v>27</v>
      </c>
      <c r="J5644" t="s">
        <v>35</v>
      </c>
      <c r="K5644" t="s">
        <v>28</v>
      </c>
      <c r="L5644" t="s">
        <v>28</v>
      </c>
      <c r="M5644" t="s">
        <v>28</v>
      </c>
      <c r="N5644">
        <v>0.5</v>
      </c>
      <c r="O5644">
        <v>0.5</v>
      </c>
      <c r="P5644">
        <v>0.5</v>
      </c>
      <c r="Q5644">
        <v>0</v>
      </c>
      <c r="R5644">
        <v>0</v>
      </c>
      <c r="S5644">
        <v>34</v>
      </c>
      <c r="T5644">
        <v>2</v>
      </c>
      <c r="V5644">
        <v>69</v>
      </c>
      <c r="W5644">
        <v>176</v>
      </c>
    </row>
    <row r="5645" spans="1:23" x14ac:dyDescent="0.25">
      <c r="A5645" t="s">
        <v>639</v>
      </c>
      <c r="C5645" t="s">
        <v>30</v>
      </c>
      <c r="E5645">
        <v>28</v>
      </c>
      <c r="F5645">
        <v>71.945244000000002</v>
      </c>
      <c r="G5645">
        <v>0.5</v>
      </c>
      <c r="H5645">
        <v>0</v>
      </c>
      <c r="I5645" t="s">
        <v>52</v>
      </c>
      <c r="J5645" t="s">
        <v>41</v>
      </c>
      <c r="K5645" t="s">
        <v>28</v>
      </c>
      <c r="L5645" t="s">
        <v>28</v>
      </c>
      <c r="M5645" t="s">
        <v>28</v>
      </c>
      <c r="N5645">
        <v>0.5</v>
      </c>
      <c r="O5645">
        <v>0</v>
      </c>
      <c r="P5645">
        <v>0.5</v>
      </c>
      <c r="Q5645">
        <v>0</v>
      </c>
      <c r="R5645">
        <v>0</v>
      </c>
      <c r="S5645">
        <v>34</v>
      </c>
      <c r="T5645">
        <v>1</v>
      </c>
      <c r="V5645">
        <v>70</v>
      </c>
      <c r="W5645">
        <v>177</v>
      </c>
    </row>
    <row r="5646" spans="1:23" x14ac:dyDescent="0.25">
      <c r="A5646" t="s">
        <v>639</v>
      </c>
      <c r="C5646" t="s">
        <v>30</v>
      </c>
      <c r="E5646">
        <v>29</v>
      </c>
      <c r="F5646">
        <v>71.945244000000002</v>
      </c>
      <c r="G5646">
        <v>0.5</v>
      </c>
      <c r="H5646">
        <v>0</v>
      </c>
      <c r="I5646" t="s">
        <v>52</v>
      </c>
      <c r="J5646" t="s">
        <v>35</v>
      </c>
      <c r="K5646" t="s">
        <v>116</v>
      </c>
      <c r="L5646" t="s">
        <v>28</v>
      </c>
      <c r="M5646" t="s">
        <v>28</v>
      </c>
      <c r="N5646">
        <v>0.5</v>
      </c>
      <c r="O5646">
        <v>0.5</v>
      </c>
      <c r="P5646">
        <v>0.5</v>
      </c>
      <c r="Q5646">
        <v>0</v>
      </c>
      <c r="R5646">
        <v>0</v>
      </c>
      <c r="S5646">
        <v>34</v>
      </c>
      <c r="T5646">
        <v>1.5</v>
      </c>
      <c r="V5646">
        <v>69</v>
      </c>
      <c r="W5646">
        <v>177</v>
      </c>
    </row>
    <row r="5647" spans="1:23" x14ac:dyDescent="0.25">
      <c r="A5647" t="s">
        <v>639</v>
      </c>
      <c r="C5647" t="s">
        <v>30</v>
      </c>
      <c r="E5647">
        <v>27</v>
      </c>
      <c r="F5647">
        <v>71.945244000000002</v>
      </c>
      <c r="G5647">
        <v>0.5</v>
      </c>
      <c r="H5647">
        <v>0</v>
      </c>
      <c r="I5647" t="s">
        <v>147</v>
      </c>
      <c r="J5647" t="s">
        <v>41</v>
      </c>
      <c r="K5647" t="s">
        <v>28</v>
      </c>
      <c r="L5647" t="s">
        <v>28</v>
      </c>
      <c r="M5647" t="s">
        <v>28</v>
      </c>
      <c r="N5647">
        <v>0.5</v>
      </c>
      <c r="O5647">
        <v>0</v>
      </c>
      <c r="P5647">
        <v>0.5</v>
      </c>
      <c r="Q5647">
        <v>0.5</v>
      </c>
      <c r="R5647">
        <v>0</v>
      </c>
      <c r="S5647">
        <v>34</v>
      </c>
      <c r="T5647">
        <v>1.5</v>
      </c>
      <c r="V5647">
        <v>69</v>
      </c>
      <c r="W5647">
        <v>171</v>
      </c>
    </row>
    <row r="5648" spans="1:23" x14ac:dyDescent="0.25">
      <c r="A5648" t="s">
        <v>639</v>
      </c>
      <c r="C5648" t="s">
        <v>30</v>
      </c>
      <c r="E5648">
        <v>27</v>
      </c>
      <c r="F5648">
        <v>71.945244000000002</v>
      </c>
      <c r="G5648">
        <v>0.5</v>
      </c>
      <c r="H5648">
        <v>0.5</v>
      </c>
      <c r="I5648" t="s">
        <v>52</v>
      </c>
      <c r="J5648" t="s">
        <v>41</v>
      </c>
      <c r="K5648" t="s">
        <v>28</v>
      </c>
      <c r="L5648" t="s">
        <v>28</v>
      </c>
      <c r="M5648" t="s">
        <v>28</v>
      </c>
      <c r="N5648">
        <v>1</v>
      </c>
      <c r="O5648">
        <v>0.5</v>
      </c>
      <c r="P5648">
        <v>1</v>
      </c>
      <c r="Q5648">
        <v>0.5</v>
      </c>
      <c r="R5648">
        <v>0</v>
      </c>
      <c r="S5648">
        <v>34</v>
      </c>
      <c r="T5648">
        <v>3.5</v>
      </c>
      <c r="V5648">
        <v>69</v>
      </c>
      <c r="W5648">
        <v>169</v>
      </c>
    </row>
    <row r="5649" spans="1:23" x14ac:dyDescent="0.25">
      <c r="A5649" t="s">
        <v>273</v>
      </c>
      <c r="C5649" t="s">
        <v>26</v>
      </c>
      <c r="E5649">
        <v>26</v>
      </c>
      <c r="F5649">
        <v>65.106093999999999</v>
      </c>
      <c r="G5649">
        <v>0</v>
      </c>
      <c r="H5649">
        <v>0</v>
      </c>
      <c r="I5649" t="s">
        <v>34</v>
      </c>
      <c r="J5649" t="s">
        <v>41</v>
      </c>
      <c r="K5649" t="s">
        <v>28</v>
      </c>
      <c r="L5649" t="s">
        <v>28</v>
      </c>
      <c r="M5649" t="s">
        <v>28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34</v>
      </c>
      <c r="T5649">
        <v>0</v>
      </c>
      <c r="V5649">
        <v>64</v>
      </c>
      <c r="W5649">
        <v>151</v>
      </c>
    </row>
    <row r="5650" spans="1:23" x14ac:dyDescent="0.25">
      <c r="A5650" t="s">
        <v>273</v>
      </c>
      <c r="C5650" t="s">
        <v>26</v>
      </c>
      <c r="E5650">
        <v>30</v>
      </c>
      <c r="F5650">
        <v>65.106093999999999</v>
      </c>
      <c r="G5650">
        <v>0</v>
      </c>
      <c r="H5650">
        <v>0</v>
      </c>
      <c r="I5650" t="s">
        <v>34</v>
      </c>
      <c r="J5650" t="s">
        <v>28</v>
      </c>
      <c r="K5650" t="s">
        <v>28</v>
      </c>
      <c r="L5650" t="s">
        <v>28</v>
      </c>
      <c r="M5650" t="s">
        <v>28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34</v>
      </c>
      <c r="T5650">
        <v>0</v>
      </c>
      <c r="V5650">
        <v>64</v>
      </c>
      <c r="W5650">
        <v>120</v>
      </c>
    </row>
    <row r="5651" spans="1:23" x14ac:dyDescent="0.25">
      <c r="A5651" t="s">
        <v>273</v>
      </c>
      <c r="C5651" t="s">
        <v>26</v>
      </c>
      <c r="E5651">
        <v>29</v>
      </c>
      <c r="F5651">
        <v>65.106093999999999</v>
      </c>
      <c r="G5651">
        <v>0</v>
      </c>
      <c r="H5651">
        <v>0</v>
      </c>
      <c r="I5651" t="s">
        <v>34</v>
      </c>
      <c r="J5651" t="s">
        <v>28</v>
      </c>
      <c r="K5651" t="s">
        <v>28</v>
      </c>
      <c r="L5651" t="s">
        <v>28</v>
      </c>
      <c r="M5651" t="s">
        <v>28</v>
      </c>
      <c r="N5651">
        <v>0</v>
      </c>
      <c r="O5651">
        <v>0.5</v>
      </c>
      <c r="P5651">
        <v>0</v>
      </c>
      <c r="Q5651">
        <v>0</v>
      </c>
      <c r="R5651">
        <v>0</v>
      </c>
      <c r="S5651">
        <v>34</v>
      </c>
      <c r="T5651">
        <v>0.5</v>
      </c>
      <c r="V5651">
        <v>64</v>
      </c>
      <c r="W5651">
        <v>120</v>
      </c>
    </row>
    <row r="5652" spans="1:23" x14ac:dyDescent="0.25">
      <c r="A5652" t="s">
        <v>273</v>
      </c>
      <c r="C5652" t="s">
        <v>26</v>
      </c>
      <c r="E5652">
        <v>28</v>
      </c>
      <c r="F5652">
        <v>65.106093999999999</v>
      </c>
      <c r="G5652">
        <v>0</v>
      </c>
      <c r="H5652">
        <v>0</v>
      </c>
      <c r="I5652" t="s">
        <v>34</v>
      </c>
      <c r="J5652" t="s">
        <v>28</v>
      </c>
      <c r="K5652" t="s">
        <v>28</v>
      </c>
      <c r="L5652" t="s">
        <v>28</v>
      </c>
      <c r="M5652" t="s">
        <v>28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34</v>
      </c>
      <c r="T5652">
        <v>0</v>
      </c>
      <c r="V5652">
        <v>64</v>
      </c>
      <c r="W5652">
        <v>131</v>
      </c>
    </row>
    <row r="5653" spans="1:23" x14ac:dyDescent="0.25">
      <c r="A5653" t="s">
        <v>273</v>
      </c>
      <c r="C5653" t="s">
        <v>26</v>
      </c>
      <c r="E5653">
        <v>27</v>
      </c>
      <c r="F5653">
        <v>65.106093999999999</v>
      </c>
      <c r="G5653">
        <v>0.5</v>
      </c>
      <c r="H5653">
        <v>0</v>
      </c>
      <c r="I5653" t="s">
        <v>411</v>
      </c>
      <c r="J5653" t="s">
        <v>101</v>
      </c>
      <c r="K5653" t="s">
        <v>258</v>
      </c>
      <c r="L5653" t="s">
        <v>96</v>
      </c>
      <c r="M5653" t="s">
        <v>561</v>
      </c>
      <c r="N5653">
        <v>0.5</v>
      </c>
      <c r="O5653">
        <v>1</v>
      </c>
      <c r="P5653">
        <v>1</v>
      </c>
      <c r="Q5653">
        <v>0.5</v>
      </c>
      <c r="R5653">
        <v>0</v>
      </c>
      <c r="S5653">
        <v>34</v>
      </c>
      <c r="T5653">
        <v>3</v>
      </c>
    </row>
    <row r="5654" spans="1:23" x14ac:dyDescent="0.25">
      <c r="A5654" t="s">
        <v>273</v>
      </c>
      <c r="C5654" t="s">
        <v>26</v>
      </c>
      <c r="E5654">
        <v>22</v>
      </c>
      <c r="F5654">
        <v>65.106093999999999</v>
      </c>
      <c r="G5654">
        <v>0.5</v>
      </c>
      <c r="H5654">
        <v>0</v>
      </c>
      <c r="I5654" t="s">
        <v>368</v>
      </c>
      <c r="J5654" t="s">
        <v>147</v>
      </c>
      <c r="K5654" t="s">
        <v>41</v>
      </c>
      <c r="L5654" t="s">
        <v>28</v>
      </c>
      <c r="M5654" t="s">
        <v>28</v>
      </c>
      <c r="N5654">
        <v>0.5</v>
      </c>
      <c r="O5654">
        <v>0.5</v>
      </c>
      <c r="P5654">
        <v>1</v>
      </c>
      <c r="Q5654">
        <v>0</v>
      </c>
      <c r="R5654">
        <v>0</v>
      </c>
      <c r="S5654">
        <v>34</v>
      </c>
      <c r="T5654">
        <v>2</v>
      </c>
      <c r="V5654">
        <v>64</v>
      </c>
      <c r="W5654">
        <v>122</v>
      </c>
    </row>
    <row r="5655" spans="1:23" x14ac:dyDescent="0.25">
      <c r="A5655" t="s">
        <v>273</v>
      </c>
      <c r="C5655" t="s">
        <v>26</v>
      </c>
      <c r="E5655">
        <v>14</v>
      </c>
      <c r="F5655">
        <v>65.106093999999999</v>
      </c>
      <c r="G5655">
        <v>2</v>
      </c>
      <c r="H5655">
        <v>2</v>
      </c>
      <c r="I5655" t="s">
        <v>619</v>
      </c>
      <c r="J5655" t="s">
        <v>28</v>
      </c>
      <c r="K5655" t="s">
        <v>28</v>
      </c>
      <c r="L5655" t="s">
        <v>28</v>
      </c>
      <c r="M5655" t="s">
        <v>28</v>
      </c>
      <c r="N5655">
        <v>2</v>
      </c>
      <c r="O5655">
        <v>1</v>
      </c>
      <c r="P5655">
        <v>2</v>
      </c>
      <c r="Q5655">
        <v>2</v>
      </c>
      <c r="R5655">
        <v>0</v>
      </c>
      <c r="S5655">
        <v>34</v>
      </c>
      <c r="T5655">
        <v>9</v>
      </c>
      <c r="V5655">
        <v>64</v>
      </c>
      <c r="W5655">
        <v>113</v>
      </c>
    </row>
    <row r="5656" spans="1:23" x14ac:dyDescent="0.25">
      <c r="A5656" t="s">
        <v>849</v>
      </c>
      <c r="C5656" t="s">
        <v>30</v>
      </c>
      <c r="E5656">
        <v>29</v>
      </c>
      <c r="F5656">
        <v>72.476389999999995</v>
      </c>
      <c r="G5656">
        <v>0</v>
      </c>
      <c r="H5656">
        <v>0</v>
      </c>
      <c r="I5656" t="s">
        <v>34</v>
      </c>
      <c r="J5656" t="s">
        <v>28</v>
      </c>
      <c r="K5656" t="s">
        <v>28</v>
      </c>
      <c r="L5656" t="s">
        <v>28</v>
      </c>
      <c r="M5656" t="s">
        <v>28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34</v>
      </c>
      <c r="T5656">
        <v>0</v>
      </c>
      <c r="V5656">
        <v>69</v>
      </c>
      <c r="W5656">
        <v>190</v>
      </c>
    </row>
    <row r="5657" spans="1:23" x14ac:dyDescent="0.25">
      <c r="A5657" t="s">
        <v>849</v>
      </c>
      <c r="C5657" t="s">
        <v>30</v>
      </c>
      <c r="E5657">
        <v>27</v>
      </c>
      <c r="F5657">
        <v>72.476389999999995</v>
      </c>
      <c r="G5657">
        <v>0</v>
      </c>
      <c r="H5657">
        <v>0</v>
      </c>
      <c r="I5657" t="s">
        <v>34</v>
      </c>
      <c r="J5657" t="s">
        <v>28</v>
      </c>
      <c r="K5657" t="s">
        <v>28</v>
      </c>
      <c r="L5657" t="s">
        <v>28</v>
      </c>
      <c r="M5657" t="s">
        <v>28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34</v>
      </c>
      <c r="T5657">
        <v>0</v>
      </c>
      <c r="V5657">
        <v>69</v>
      </c>
      <c r="W5657">
        <v>180</v>
      </c>
    </row>
    <row r="5658" spans="1:23" x14ac:dyDescent="0.25">
      <c r="A5658" t="s">
        <v>849</v>
      </c>
      <c r="C5658" t="s">
        <v>30</v>
      </c>
      <c r="E5658">
        <v>28</v>
      </c>
      <c r="F5658">
        <v>72.476389999999995</v>
      </c>
      <c r="G5658">
        <v>0</v>
      </c>
      <c r="H5658">
        <v>0</v>
      </c>
      <c r="I5658" t="s">
        <v>34</v>
      </c>
      <c r="J5658" t="s">
        <v>28</v>
      </c>
      <c r="K5658" t="s">
        <v>28</v>
      </c>
      <c r="L5658" t="s">
        <v>28</v>
      </c>
      <c r="M5658" t="s">
        <v>28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34</v>
      </c>
      <c r="T5658">
        <v>0</v>
      </c>
      <c r="V5658">
        <v>69</v>
      </c>
      <c r="W5658">
        <v>177</v>
      </c>
    </row>
    <row r="5659" spans="1:23" x14ac:dyDescent="0.25">
      <c r="A5659" t="s">
        <v>46</v>
      </c>
      <c r="C5659" t="s">
        <v>26</v>
      </c>
      <c r="E5659">
        <v>27</v>
      </c>
      <c r="F5659">
        <v>82.264206000000001</v>
      </c>
      <c r="G5659">
        <v>0</v>
      </c>
      <c r="H5659">
        <v>0</v>
      </c>
      <c r="I5659" t="s">
        <v>34</v>
      </c>
      <c r="J5659" t="s">
        <v>28</v>
      </c>
      <c r="K5659" t="s">
        <v>28</v>
      </c>
      <c r="L5659" t="s">
        <v>28</v>
      </c>
      <c r="M5659" t="s">
        <v>28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33</v>
      </c>
      <c r="T5659">
        <v>0</v>
      </c>
      <c r="V5659">
        <v>61</v>
      </c>
      <c r="W5659">
        <v>123</v>
      </c>
    </row>
    <row r="5660" spans="1:23" x14ac:dyDescent="0.25">
      <c r="A5660" t="s">
        <v>46</v>
      </c>
      <c r="C5660" t="s">
        <v>26</v>
      </c>
      <c r="E5660">
        <v>30</v>
      </c>
      <c r="F5660">
        <v>82.264206000000001</v>
      </c>
      <c r="G5660">
        <v>0</v>
      </c>
      <c r="H5660">
        <v>0</v>
      </c>
      <c r="I5660" t="s">
        <v>34</v>
      </c>
      <c r="J5660" t="s">
        <v>119</v>
      </c>
      <c r="K5660" t="s">
        <v>28</v>
      </c>
      <c r="L5660" t="s">
        <v>28</v>
      </c>
      <c r="M5660" t="s">
        <v>28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33</v>
      </c>
      <c r="T5660">
        <v>0</v>
      </c>
      <c r="V5660">
        <v>61</v>
      </c>
      <c r="W5660">
        <v>122</v>
      </c>
    </row>
    <row r="5661" spans="1:23" x14ac:dyDescent="0.25">
      <c r="A5661" t="s">
        <v>46</v>
      </c>
      <c r="C5661" t="s">
        <v>26</v>
      </c>
      <c r="E5661">
        <v>26</v>
      </c>
      <c r="F5661">
        <v>82.264206000000001</v>
      </c>
      <c r="G5661">
        <v>0</v>
      </c>
      <c r="H5661">
        <v>0</v>
      </c>
      <c r="I5661" t="s">
        <v>34</v>
      </c>
      <c r="J5661" t="s">
        <v>258</v>
      </c>
      <c r="K5661" t="s">
        <v>38</v>
      </c>
      <c r="L5661" t="s">
        <v>28</v>
      </c>
      <c r="M5661" t="s">
        <v>28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33</v>
      </c>
      <c r="T5661">
        <v>0</v>
      </c>
      <c r="V5661">
        <v>61</v>
      </c>
      <c r="W5661">
        <v>127</v>
      </c>
    </row>
    <row r="5662" spans="1:23" x14ac:dyDescent="0.25">
      <c r="A5662" t="s">
        <v>46</v>
      </c>
      <c r="C5662" t="s">
        <v>26</v>
      </c>
      <c r="E5662">
        <v>29</v>
      </c>
      <c r="F5662">
        <v>82.264206000000001</v>
      </c>
      <c r="G5662">
        <v>0</v>
      </c>
      <c r="H5662">
        <v>0</v>
      </c>
      <c r="I5662" t="s">
        <v>34</v>
      </c>
      <c r="J5662" t="s">
        <v>28</v>
      </c>
      <c r="K5662" t="s">
        <v>28</v>
      </c>
      <c r="L5662" t="s">
        <v>28</v>
      </c>
      <c r="M5662" t="s">
        <v>28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33</v>
      </c>
      <c r="T5662">
        <v>0</v>
      </c>
      <c r="V5662">
        <v>61</v>
      </c>
      <c r="W5662">
        <v>123</v>
      </c>
    </row>
    <row r="5663" spans="1:23" x14ac:dyDescent="0.25">
      <c r="A5663" t="s">
        <v>46</v>
      </c>
      <c r="C5663" t="s">
        <v>26</v>
      </c>
      <c r="E5663">
        <v>29</v>
      </c>
      <c r="F5663">
        <v>82.264206000000001</v>
      </c>
      <c r="G5663">
        <v>0</v>
      </c>
      <c r="H5663">
        <v>0</v>
      </c>
      <c r="I5663" t="s">
        <v>34</v>
      </c>
      <c r="J5663" t="s">
        <v>88</v>
      </c>
      <c r="K5663" t="s">
        <v>28</v>
      </c>
      <c r="L5663" t="s">
        <v>28</v>
      </c>
      <c r="M5663" t="s">
        <v>28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33</v>
      </c>
      <c r="T5663">
        <v>0</v>
      </c>
      <c r="V5663">
        <v>61</v>
      </c>
      <c r="W5663">
        <v>128</v>
      </c>
    </row>
    <row r="5664" spans="1:23" x14ac:dyDescent="0.25">
      <c r="A5664" t="s">
        <v>708</v>
      </c>
      <c r="C5664" t="s">
        <v>26</v>
      </c>
      <c r="E5664">
        <v>30</v>
      </c>
      <c r="F5664">
        <v>52.109512000000002</v>
      </c>
      <c r="G5664">
        <v>0</v>
      </c>
      <c r="H5664">
        <v>0</v>
      </c>
      <c r="I5664" t="s">
        <v>34</v>
      </c>
      <c r="J5664" t="s">
        <v>41</v>
      </c>
      <c r="K5664" t="s">
        <v>28</v>
      </c>
      <c r="L5664" t="s">
        <v>28</v>
      </c>
      <c r="M5664" t="s">
        <v>28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34</v>
      </c>
      <c r="T5664">
        <v>0</v>
      </c>
      <c r="V5664">
        <v>56</v>
      </c>
      <c r="W5664">
        <v>183</v>
      </c>
    </row>
    <row r="5665" spans="1:23" x14ac:dyDescent="0.25">
      <c r="A5665" t="s">
        <v>708</v>
      </c>
      <c r="C5665" t="s">
        <v>26</v>
      </c>
      <c r="E5665">
        <v>30</v>
      </c>
      <c r="F5665">
        <v>52.109512000000002</v>
      </c>
      <c r="G5665">
        <v>0</v>
      </c>
      <c r="H5665">
        <v>0</v>
      </c>
      <c r="I5665" t="s">
        <v>34</v>
      </c>
      <c r="J5665" t="s">
        <v>28</v>
      </c>
      <c r="K5665" t="s">
        <v>28</v>
      </c>
      <c r="L5665" t="s">
        <v>28</v>
      </c>
      <c r="M5665" t="s">
        <v>28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34</v>
      </c>
      <c r="T5665">
        <v>0</v>
      </c>
    </row>
    <row r="5666" spans="1:23" x14ac:dyDescent="0.25">
      <c r="A5666" t="s">
        <v>1115</v>
      </c>
      <c r="C5666" t="s">
        <v>30</v>
      </c>
      <c r="E5666">
        <v>29</v>
      </c>
      <c r="F5666">
        <v>66.880219999999994</v>
      </c>
      <c r="G5666">
        <v>0</v>
      </c>
      <c r="H5666">
        <v>0</v>
      </c>
      <c r="I5666" t="s">
        <v>34</v>
      </c>
      <c r="J5666" t="s">
        <v>28</v>
      </c>
      <c r="K5666" t="s">
        <v>28</v>
      </c>
      <c r="L5666" t="s">
        <v>28</v>
      </c>
      <c r="M5666" t="s">
        <v>28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23</v>
      </c>
      <c r="T5666">
        <v>0</v>
      </c>
      <c r="V5666">
        <v>70</v>
      </c>
      <c r="W5666">
        <v>283</v>
      </c>
    </row>
    <row r="5667" spans="1:23" x14ac:dyDescent="0.25">
      <c r="A5667" t="s">
        <v>1115</v>
      </c>
      <c r="C5667" t="s">
        <v>30</v>
      </c>
      <c r="E5667">
        <v>28</v>
      </c>
      <c r="F5667">
        <v>66.880219999999994</v>
      </c>
      <c r="G5667">
        <v>0</v>
      </c>
      <c r="H5667">
        <v>0</v>
      </c>
      <c r="I5667" t="s">
        <v>34</v>
      </c>
      <c r="J5667" t="s">
        <v>28</v>
      </c>
      <c r="K5667" t="s">
        <v>28</v>
      </c>
      <c r="L5667" t="s">
        <v>28</v>
      </c>
      <c r="M5667" t="s">
        <v>28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23</v>
      </c>
      <c r="T5667">
        <v>0</v>
      </c>
      <c r="V5667">
        <v>70</v>
      </c>
      <c r="W5667">
        <v>260</v>
      </c>
    </row>
    <row r="5668" spans="1:23" x14ac:dyDescent="0.25">
      <c r="A5668" t="s">
        <v>662</v>
      </c>
      <c r="C5668" t="s">
        <v>26</v>
      </c>
      <c r="E5668">
        <v>30</v>
      </c>
      <c r="F5668">
        <v>47.783709999999999</v>
      </c>
      <c r="G5668">
        <v>0</v>
      </c>
      <c r="H5668">
        <v>0</v>
      </c>
      <c r="I5668" t="s">
        <v>34</v>
      </c>
      <c r="J5668" t="s">
        <v>28</v>
      </c>
      <c r="K5668" t="s">
        <v>28</v>
      </c>
      <c r="L5668" t="s">
        <v>28</v>
      </c>
      <c r="M5668" t="s">
        <v>28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23</v>
      </c>
      <c r="T5668">
        <v>0</v>
      </c>
      <c r="W5668">
        <v>120</v>
      </c>
    </row>
    <row r="5669" spans="1:23" x14ac:dyDescent="0.25">
      <c r="A5669" t="s">
        <v>662</v>
      </c>
      <c r="C5669" t="s">
        <v>26</v>
      </c>
      <c r="E5669">
        <v>30</v>
      </c>
      <c r="F5669">
        <v>47.783709999999999</v>
      </c>
      <c r="G5669">
        <v>0</v>
      </c>
      <c r="H5669">
        <v>0</v>
      </c>
      <c r="I5669" t="s">
        <v>34</v>
      </c>
      <c r="J5669" t="s">
        <v>35</v>
      </c>
      <c r="K5669" t="s">
        <v>28</v>
      </c>
      <c r="L5669" t="s">
        <v>28</v>
      </c>
      <c r="M5669" t="s">
        <v>28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23</v>
      </c>
      <c r="T5669">
        <v>0</v>
      </c>
      <c r="V5669">
        <v>65</v>
      </c>
      <c r="W5669">
        <v>141</v>
      </c>
    </row>
    <row r="5670" spans="1:23" x14ac:dyDescent="0.25">
      <c r="A5670" t="s">
        <v>662</v>
      </c>
      <c r="C5670" t="s">
        <v>26</v>
      </c>
      <c r="E5670">
        <v>30</v>
      </c>
      <c r="F5670">
        <v>47.783709999999999</v>
      </c>
      <c r="G5670">
        <v>0</v>
      </c>
      <c r="H5670">
        <v>0</v>
      </c>
      <c r="I5670" t="s">
        <v>34</v>
      </c>
      <c r="J5670" t="s">
        <v>28</v>
      </c>
      <c r="K5670" t="s">
        <v>28</v>
      </c>
      <c r="L5670" t="s">
        <v>28</v>
      </c>
      <c r="M5670" t="s">
        <v>28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23</v>
      </c>
      <c r="T5670">
        <v>0</v>
      </c>
      <c r="V5670">
        <v>64</v>
      </c>
      <c r="W5670">
        <v>141</v>
      </c>
    </row>
    <row r="5671" spans="1:23" x14ac:dyDescent="0.25">
      <c r="A5671" t="s">
        <v>662</v>
      </c>
      <c r="C5671" t="s">
        <v>26</v>
      </c>
      <c r="E5671">
        <v>29</v>
      </c>
      <c r="F5671">
        <v>47.783709999999999</v>
      </c>
      <c r="G5671">
        <v>0</v>
      </c>
      <c r="H5671">
        <v>0</v>
      </c>
      <c r="I5671" t="s">
        <v>34</v>
      </c>
      <c r="J5671" t="s">
        <v>28</v>
      </c>
      <c r="K5671" t="s">
        <v>28</v>
      </c>
      <c r="L5671" t="s">
        <v>28</v>
      </c>
      <c r="M5671" t="s">
        <v>28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23</v>
      </c>
      <c r="T5671">
        <v>0</v>
      </c>
      <c r="V5671">
        <v>64</v>
      </c>
      <c r="W5671">
        <v>148</v>
      </c>
    </row>
    <row r="5672" spans="1:23" x14ac:dyDescent="0.25">
      <c r="A5672" t="s">
        <v>1056</v>
      </c>
      <c r="C5672" t="s">
        <v>30</v>
      </c>
      <c r="E5672">
        <v>30</v>
      </c>
      <c r="F5672">
        <v>68.164270000000002</v>
      </c>
      <c r="G5672">
        <v>0.5</v>
      </c>
      <c r="H5672">
        <v>0</v>
      </c>
      <c r="I5672" t="s">
        <v>31</v>
      </c>
      <c r="J5672" t="s">
        <v>28</v>
      </c>
      <c r="K5672" t="s">
        <v>28</v>
      </c>
      <c r="L5672" t="s">
        <v>28</v>
      </c>
      <c r="M5672" t="s">
        <v>28</v>
      </c>
      <c r="N5672">
        <v>0</v>
      </c>
      <c r="O5672">
        <v>0.5</v>
      </c>
      <c r="P5672">
        <v>0.5</v>
      </c>
      <c r="Q5672">
        <v>0</v>
      </c>
      <c r="R5672">
        <v>0</v>
      </c>
      <c r="S5672">
        <v>44</v>
      </c>
      <c r="T5672">
        <v>1</v>
      </c>
      <c r="V5672">
        <v>71</v>
      </c>
      <c r="W5672">
        <v>186</v>
      </c>
    </row>
    <row r="5673" spans="1:23" x14ac:dyDescent="0.25">
      <c r="A5673" t="s">
        <v>1056</v>
      </c>
      <c r="C5673" t="s">
        <v>30</v>
      </c>
      <c r="E5673">
        <v>30</v>
      </c>
      <c r="F5673">
        <v>68.164270000000002</v>
      </c>
      <c r="G5673">
        <v>0.5</v>
      </c>
      <c r="H5673">
        <v>0</v>
      </c>
      <c r="I5673" t="s">
        <v>31</v>
      </c>
      <c r="J5673" t="s">
        <v>28</v>
      </c>
      <c r="K5673" t="s">
        <v>28</v>
      </c>
      <c r="L5673" t="s">
        <v>28</v>
      </c>
      <c r="M5673" t="s">
        <v>28</v>
      </c>
      <c r="N5673">
        <v>0</v>
      </c>
      <c r="O5673">
        <v>0.5</v>
      </c>
      <c r="P5673">
        <v>0.5</v>
      </c>
      <c r="Q5673">
        <v>0</v>
      </c>
      <c r="R5673">
        <v>0</v>
      </c>
      <c r="S5673">
        <v>44</v>
      </c>
      <c r="T5673">
        <v>1</v>
      </c>
      <c r="V5673">
        <v>71</v>
      </c>
      <c r="W5673">
        <v>186</v>
      </c>
    </row>
    <row r="5674" spans="1:23" x14ac:dyDescent="0.25">
      <c r="A5674" t="s">
        <v>660</v>
      </c>
      <c r="C5674" t="s">
        <v>26</v>
      </c>
      <c r="E5674">
        <v>30</v>
      </c>
      <c r="F5674">
        <v>74.036963999999998</v>
      </c>
      <c r="G5674">
        <v>0</v>
      </c>
      <c r="H5674">
        <v>0</v>
      </c>
      <c r="I5674" t="s">
        <v>34</v>
      </c>
      <c r="J5674" t="s">
        <v>28</v>
      </c>
      <c r="K5674" t="s">
        <v>28</v>
      </c>
      <c r="L5674" t="s">
        <v>28</v>
      </c>
      <c r="M5674" t="s">
        <v>28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33</v>
      </c>
      <c r="T5674">
        <v>0</v>
      </c>
      <c r="V5674">
        <v>64</v>
      </c>
      <c r="W5674">
        <v>143</v>
      </c>
    </row>
    <row r="5675" spans="1:23" x14ac:dyDescent="0.25">
      <c r="A5675" t="s">
        <v>660</v>
      </c>
      <c r="C5675" t="s">
        <v>26</v>
      </c>
      <c r="E5675">
        <v>29</v>
      </c>
      <c r="F5675">
        <v>74.036963999999998</v>
      </c>
      <c r="G5675">
        <v>0</v>
      </c>
      <c r="H5675">
        <v>0</v>
      </c>
      <c r="I5675" t="s">
        <v>34</v>
      </c>
      <c r="J5675" t="s">
        <v>28</v>
      </c>
      <c r="K5675" t="s">
        <v>28</v>
      </c>
      <c r="L5675" t="s">
        <v>28</v>
      </c>
      <c r="M5675" t="s">
        <v>28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33</v>
      </c>
      <c r="T5675">
        <v>0</v>
      </c>
      <c r="V5675">
        <v>64</v>
      </c>
      <c r="W5675">
        <v>145</v>
      </c>
    </row>
    <row r="5676" spans="1:23" x14ac:dyDescent="0.25">
      <c r="A5676" t="s">
        <v>660</v>
      </c>
      <c r="C5676" t="s">
        <v>26</v>
      </c>
      <c r="E5676">
        <v>30</v>
      </c>
      <c r="F5676">
        <v>74.036963999999998</v>
      </c>
      <c r="G5676">
        <v>0</v>
      </c>
      <c r="H5676">
        <v>0</v>
      </c>
      <c r="I5676" t="s">
        <v>34</v>
      </c>
      <c r="J5676" t="s">
        <v>35</v>
      </c>
      <c r="K5676" t="s">
        <v>28</v>
      </c>
      <c r="L5676" t="s">
        <v>28</v>
      </c>
      <c r="M5676" t="s">
        <v>28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33</v>
      </c>
      <c r="T5676">
        <v>0</v>
      </c>
      <c r="V5676">
        <v>63</v>
      </c>
      <c r="W5676">
        <v>148</v>
      </c>
    </row>
    <row r="5677" spans="1:23" x14ac:dyDescent="0.25">
      <c r="A5677" t="s">
        <v>660</v>
      </c>
      <c r="C5677" t="s">
        <v>26</v>
      </c>
      <c r="E5677">
        <v>30</v>
      </c>
      <c r="F5677">
        <v>74.036963999999998</v>
      </c>
      <c r="G5677">
        <v>0</v>
      </c>
      <c r="H5677">
        <v>0</v>
      </c>
      <c r="I5677" t="s">
        <v>34</v>
      </c>
      <c r="J5677" t="s">
        <v>35</v>
      </c>
      <c r="K5677" t="s">
        <v>28</v>
      </c>
      <c r="L5677" t="s">
        <v>28</v>
      </c>
      <c r="M5677" t="s">
        <v>28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33</v>
      </c>
      <c r="T5677">
        <v>0</v>
      </c>
      <c r="V5677">
        <v>63</v>
      </c>
      <c r="W5677">
        <v>148</v>
      </c>
    </row>
    <row r="5678" spans="1:23" x14ac:dyDescent="0.25">
      <c r="A5678" t="s">
        <v>660</v>
      </c>
      <c r="C5678" t="s">
        <v>26</v>
      </c>
      <c r="E5678">
        <v>28</v>
      </c>
      <c r="F5678">
        <v>74.036963999999998</v>
      </c>
      <c r="G5678">
        <v>0</v>
      </c>
      <c r="H5678">
        <v>0</v>
      </c>
      <c r="I5678" t="s">
        <v>34</v>
      </c>
      <c r="J5678" t="s">
        <v>28</v>
      </c>
      <c r="K5678" t="s">
        <v>28</v>
      </c>
      <c r="L5678" t="s">
        <v>28</v>
      </c>
      <c r="M5678" t="s">
        <v>28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33</v>
      </c>
      <c r="T5678">
        <v>0</v>
      </c>
      <c r="V5678">
        <v>63</v>
      </c>
      <c r="W5678">
        <v>144</v>
      </c>
    </row>
    <row r="5679" spans="1:23" x14ac:dyDescent="0.25">
      <c r="A5679" t="s">
        <v>660</v>
      </c>
      <c r="C5679" t="s">
        <v>26</v>
      </c>
      <c r="E5679">
        <v>28</v>
      </c>
      <c r="F5679">
        <v>74.036963999999998</v>
      </c>
      <c r="G5679">
        <v>0</v>
      </c>
      <c r="H5679">
        <v>0</v>
      </c>
      <c r="I5679" t="s">
        <v>34</v>
      </c>
      <c r="J5679" t="s">
        <v>28</v>
      </c>
      <c r="K5679" t="s">
        <v>28</v>
      </c>
      <c r="L5679" t="s">
        <v>28</v>
      </c>
      <c r="M5679" t="s">
        <v>28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33</v>
      </c>
      <c r="T5679">
        <v>0</v>
      </c>
      <c r="V5679">
        <v>63</v>
      </c>
      <c r="W5679">
        <v>149</v>
      </c>
    </row>
    <row r="5680" spans="1:23" x14ac:dyDescent="0.25">
      <c r="A5680" t="s">
        <v>660</v>
      </c>
      <c r="C5680" t="s">
        <v>26</v>
      </c>
      <c r="E5680">
        <v>30</v>
      </c>
      <c r="F5680">
        <v>74.036963999999998</v>
      </c>
      <c r="G5680">
        <v>0</v>
      </c>
      <c r="H5680">
        <v>0</v>
      </c>
      <c r="I5680" t="s">
        <v>34</v>
      </c>
      <c r="J5680" t="s">
        <v>28</v>
      </c>
      <c r="K5680" t="s">
        <v>28</v>
      </c>
      <c r="L5680" t="s">
        <v>28</v>
      </c>
      <c r="M5680" t="s">
        <v>28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33</v>
      </c>
      <c r="T5680">
        <v>0</v>
      </c>
      <c r="V5680">
        <v>63</v>
      </c>
      <c r="W5680">
        <v>144</v>
      </c>
    </row>
    <row r="5681" spans="1:23" x14ac:dyDescent="0.25">
      <c r="A5681" t="s">
        <v>660</v>
      </c>
      <c r="C5681" t="s">
        <v>26</v>
      </c>
      <c r="E5681">
        <v>28</v>
      </c>
      <c r="F5681">
        <v>74.036963999999998</v>
      </c>
      <c r="G5681">
        <v>0</v>
      </c>
      <c r="H5681">
        <v>0</v>
      </c>
      <c r="I5681" t="s">
        <v>34</v>
      </c>
      <c r="J5681" t="s">
        <v>28</v>
      </c>
      <c r="K5681" t="s">
        <v>28</v>
      </c>
      <c r="L5681" t="s">
        <v>28</v>
      </c>
      <c r="M5681" t="s">
        <v>28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33</v>
      </c>
      <c r="T5681">
        <v>0</v>
      </c>
      <c r="V5681">
        <v>63</v>
      </c>
      <c r="W5681">
        <v>145</v>
      </c>
    </row>
    <row r="5682" spans="1:23" x14ac:dyDescent="0.25">
      <c r="A5682" t="s">
        <v>660</v>
      </c>
      <c r="C5682" t="s">
        <v>26</v>
      </c>
      <c r="E5682">
        <v>29</v>
      </c>
      <c r="F5682">
        <v>74.036963999999998</v>
      </c>
      <c r="G5682">
        <v>0</v>
      </c>
      <c r="H5682">
        <v>0</v>
      </c>
      <c r="I5682" t="s">
        <v>34</v>
      </c>
      <c r="J5682" t="s">
        <v>28</v>
      </c>
      <c r="K5682" t="s">
        <v>28</v>
      </c>
      <c r="L5682" t="s">
        <v>28</v>
      </c>
      <c r="M5682" t="s">
        <v>28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33</v>
      </c>
      <c r="T5682">
        <v>0</v>
      </c>
    </row>
    <row r="5683" spans="1:23" x14ac:dyDescent="0.25">
      <c r="A5683" t="s">
        <v>961</v>
      </c>
      <c r="C5683" t="s">
        <v>26</v>
      </c>
      <c r="E5683">
        <v>27</v>
      </c>
      <c r="F5683">
        <v>65.858999999999995</v>
      </c>
      <c r="G5683">
        <v>0.5</v>
      </c>
      <c r="H5683">
        <v>0</v>
      </c>
      <c r="I5683" t="s">
        <v>52</v>
      </c>
      <c r="J5683" t="s">
        <v>41</v>
      </c>
      <c r="K5683" t="s">
        <v>116</v>
      </c>
      <c r="L5683" t="s">
        <v>42</v>
      </c>
      <c r="M5683" t="s">
        <v>28</v>
      </c>
      <c r="N5683">
        <v>0</v>
      </c>
      <c r="O5683">
        <v>0</v>
      </c>
      <c r="P5683">
        <v>0.5</v>
      </c>
      <c r="Q5683">
        <v>0.5</v>
      </c>
      <c r="R5683">
        <v>0</v>
      </c>
      <c r="S5683">
        <v>23</v>
      </c>
      <c r="T5683">
        <v>1</v>
      </c>
      <c r="V5683">
        <v>63</v>
      </c>
      <c r="W5683">
        <v>157</v>
      </c>
    </row>
    <row r="5684" spans="1:23" x14ac:dyDescent="0.25">
      <c r="A5684" t="s">
        <v>961</v>
      </c>
      <c r="C5684" t="s">
        <v>26</v>
      </c>
      <c r="E5684">
        <v>26</v>
      </c>
      <c r="F5684">
        <v>65.858999999999995</v>
      </c>
      <c r="G5684">
        <v>0</v>
      </c>
      <c r="H5684">
        <v>0</v>
      </c>
      <c r="I5684" t="s">
        <v>34</v>
      </c>
      <c r="J5684" t="s">
        <v>258</v>
      </c>
      <c r="K5684" t="s">
        <v>116</v>
      </c>
      <c r="L5684" t="s">
        <v>42</v>
      </c>
      <c r="M5684" t="s">
        <v>28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23</v>
      </c>
      <c r="T5684">
        <v>0</v>
      </c>
      <c r="V5684">
        <v>63</v>
      </c>
      <c r="W5684">
        <v>129</v>
      </c>
    </row>
    <row r="5685" spans="1:23" x14ac:dyDescent="0.25">
      <c r="A5685" t="s">
        <v>961</v>
      </c>
      <c r="C5685" t="s">
        <v>26</v>
      </c>
      <c r="E5685">
        <v>28</v>
      </c>
      <c r="F5685">
        <v>65.858999999999995</v>
      </c>
      <c r="G5685">
        <v>0</v>
      </c>
      <c r="H5685">
        <v>0</v>
      </c>
      <c r="I5685" t="s">
        <v>34</v>
      </c>
      <c r="J5685" t="s">
        <v>41</v>
      </c>
      <c r="K5685" t="s">
        <v>42</v>
      </c>
      <c r="L5685" t="s">
        <v>28</v>
      </c>
      <c r="M5685" t="s">
        <v>28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23</v>
      </c>
      <c r="T5685">
        <v>0</v>
      </c>
      <c r="V5685">
        <v>63</v>
      </c>
      <c r="W5685">
        <v>136</v>
      </c>
    </row>
    <row r="5686" spans="1:23" x14ac:dyDescent="0.25">
      <c r="A5686" t="s">
        <v>961</v>
      </c>
      <c r="C5686" t="s">
        <v>26</v>
      </c>
      <c r="E5686">
        <v>28</v>
      </c>
      <c r="F5686">
        <v>65.858999999999995</v>
      </c>
      <c r="G5686">
        <v>0.5</v>
      </c>
      <c r="H5686">
        <v>0</v>
      </c>
      <c r="I5686" t="s">
        <v>52</v>
      </c>
      <c r="J5686" t="s">
        <v>41</v>
      </c>
      <c r="K5686" t="s">
        <v>28</v>
      </c>
      <c r="L5686" t="s">
        <v>28</v>
      </c>
      <c r="M5686" t="s">
        <v>28</v>
      </c>
      <c r="N5686">
        <v>0.5</v>
      </c>
      <c r="O5686">
        <v>0.5</v>
      </c>
      <c r="P5686">
        <v>0.5</v>
      </c>
      <c r="Q5686">
        <v>0</v>
      </c>
      <c r="R5686">
        <v>0</v>
      </c>
      <c r="S5686">
        <v>23</v>
      </c>
      <c r="T5686">
        <v>1.5</v>
      </c>
      <c r="V5686">
        <v>63</v>
      </c>
      <c r="W5686">
        <v>111</v>
      </c>
    </row>
    <row r="5687" spans="1:23" x14ac:dyDescent="0.25">
      <c r="A5687" t="s">
        <v>961</v>
      </c>
      <c r="C5687" t="s">
        <v>26</v>
      </c>
      <c r="E5687">
        <v>26</v>
      </c>
      <c r="F5687">
        <v>65.858999999999995</v>
      </c>
      <c r="G5687">
        <v>0.5</v>
      </c>
      <c r="H5687">
        <v>0.5</v>
      </c>
      <c r="I5687" t="s">
        <v>52</v>
      </c>
      <c r="J5687" t="s">
        <v>41</v>
      </c>
      <c r="K5687" t="s">
        <v>116</v>
      </c>
      <c r="L5687" t="s">
        <v>38</v>
      </c>
      <c r="M5687" t="s">
        <v>232</v>
      </c>
      <c r="N5687">
        <v>0.5</v>
      </c>
      <c r="O5687">
        <v>0.5</v>
      </c>
      <c r="P5687">
        <v>0.5</v>
      </c>
      <c r="Q5687">
        <v>0.5</v>
      </c>
      <c r="R5687">
        <v>0</v>
      </c>
      <c r="S5687">
        <v>23</v>
      </c>
      <c r="T5687">
        <v>2.5</v>
      </c>
      <c r="V5687">
        <v>63</v>
      </c>
      <c r="W5687">
        <v>106</v>
      </c>
    </row>
    <row r="5688" spans="1:23" x14ac:dyDescent="0.25">
      <c r="A5688" t="s">
        <v>961</v>
      </c>
      <c r="C5688" t="s">
        <v>26</v>
      </c>
      <c r="E5688">
        <v>30</v>
      </c>
      <c r="F5688">
        <v>65.858999999999995</v>
      </c>
      <c r="G5688">
        <v>0.5</v>
      </c>
      <c r="H5688">
        <v>0</v>
      </c>
      <c r="I5688" t="s">
        <v>52</v>
      </c>
      <c r="J5688" t="s">
        <v>41</v>
      </c>
      <c r="K5688" t="s">
        <v>116</v>
      </c>
      <c r="L5688" t="s">
        <v>38</v>
      </c>
      <c r="M5688" t="s">
        <v>132</v>
      </c>
      <c r="N5688">
        <v>0.5</v>
      </c>
      <c r="O5688">
        <v>0.5</v>
      </c>
      <c r="P5688">
        <v>0.5</v>
      </c>
      <c r="Q5688">
        <v>0</v>
      </c>
      <c r="R5688">
        <v>0</v>
      </c>
      <c r="S5688">
        <v>23</v>
      </c>
      <c r="T5688">
        <v>1.5</v>
      </c>
      <c r="V5688">
        <v>63</v>
      </c>
      <c r="W5688">
        <v>106</v>
      </c>
    </row>
    <row r="5689" spans="1:23" x14ac:dyDescent="0.25">
      <c r="A5689" t="s">
        <v>961</v>
      </c>
      <c r="C5689" t="s">
        <v>26</v>
      </c>
      <c r="E5689">
        <v>26</v>
      </c>
      <c r="F5689">
        <v>65.858999999999995</v>
      </c>
      <c r="G5689">
        <v>0.5</v>
      </c>
      <c r="H5689">
        <v>0.5</v>
      </c>
      <c r="I5689" t="s">
        <v>52</v>
      </c>
      <c r="J5689" t="s">
        <v>41</v>
      </c>
      <c r="K5689" t="s">
        <v>116</v>
      </c>
      <c r="L5689" t="s">
        <v>42</v>
      </c>
      <c r="M5689" t="s">
        <v>28</v>
      </c>
      <c r="N5689">
        <v>0.5</v>
      </c>
      <c r="O5689">
        <v>0.5</v>
      </c>
      <c r="P5689">
        <v>0.5</v>
      </c>
      <c r="Q5689">
        <v>0.5</v>
      </c>
      <c r="R5689">
        <v>0</v>
      </c>
      <c r="S5689">
        <v>23</v>
      </c>
      <c r="T5689">
        <v>2.5</v>
      </c>
      <c r="V5689">
        <v>63</v>
      </c>
      <c r="W5689">
        <v>104</v>
      </c>
    </row>
    <row r="5690" spans="1:23" x14ac:dyDescent="0.25">
      <c r="A5690" t="s">
        <v>961</v>
      </c>
      <c r="C5690" t="s">
        <v>26</v>
      </c>
      <c r="E5690">
        <v>28</v>
      </c>
      <c r="F5690">
        <v>65.858999999999995</v>
      </c>
      <c r="G5690">
        <v>1</v>
      </c>
      <c r="H5690">
        <v>1</v>
      </c>
      <c r="I5690" t="s">
        <v>189</v>
      </c>
      <c r="J5690" t="s">
        <v>41</v>
      </c>
      <c r="K5690" t="s">
        <v>85</v>
      </c>
      <c r="L5690" t="s">
        <v>28</v>
      </c>
      <c r="M5690" t="s">
        <v>28</v>
      </c>
      <c r="N5690">
        <v>1</v>
      </c>
      <c r="O5690">
        <v>1</v>
      </c>
      <c r="P5690">
        <v>1</v>
      </c>
      <c r="Q5690">
        <v>1</v>
      </c>
      <c r="R5690">
        <v>0</v>
      </c>
      <c r="S5690">
        <v>23</v>
      </c>
      <c r="T5690">
        <v>5</v>
      </c>
      <c r="V5690">
        <v>63</v>
      </c>
      <c r="W5690">
        <v>109</v>
      </c>
    </row>
    <row r="5691" spans="1:23" x14ac:dyDescent="0.25">
      <c r="A5691" t="s">
        <v>521</v>
      </c>
      <c r="C5691" t="s">
        <v>30</v>
      </c>
      <c r="E5691">
        <v>29</v>
      </c>
      <c r="F5691">
        <v>82.992469999999997</v>
      </c>
      <c r="G5691">
        <v>0</v>
      </c>
      <c r="H5691">
        <v>0</v>
      </c>
      <c r="I5691" t="s">
        <v>34</v>
      </c>
      <c r="J5691" t="s">
        <v>28</v>
      </c>
      <c r="K5691" t="s">
        <v>28</v>
      </c>
      <c r="L5691" t="s">
        <v>28</v>
      </c>
      <c r="M5691" t="s">
        <v>28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23</v>
      </c>
      <c r="T5691">
        <v>0</v>
      </c>
      <c r="V5691">
        <v>70</v>
      </c>
      <c r="W5691">
        <v>184</v>
      </c>
    </row>
    <row r="5692" spans="1:23" x14ac:dyDescent="0.25">
      <c r="A5692" t="s">
        <v>521</v>
      </c>
      <c r="C5692" t="s">
        <v>30</v>
      </c>
      <c r="E5692">
        <v>26</v>
      </c>
      <c r="F5692">
        <v>82.992469999999997</v>
      </c>
      <c r="G5692">
        <v>0</v>
      </c>
      <c r="H5692">
        <v>0</v>
      </c>
      <c r="I5692" t="s">
        <v>34</v>
      </c>
      <c r="J5692" t="s">
        <v>28</v>
      </c>
      <c r="K5692" t="s">
        <v>28</v>
      </c>
      <c r="L5692" t="s">
        <v>28</v>
      </c>
      <c r="M5692" t="s">
        <v>28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23</v>
      </c>
      <c r="T5692">
        <v>0</v>
      </c>
      <c r="V5692">
        <v>70</v>
      </c>
      <c r="W5692">
        <v>170</v>
      </c>
    </row>
    <row r="5693" spans="1:23" x14ac:dyDescent="0.25">
      <c r="A5693" t="s">
        <v>521</v>
      </c>
      <c r="C5693" t="s">
        <v>30</v>
      </c>
      <c r="E5693">
        <v>28</v>
      </c>
      <c r="F5693">
        <v>82.992469999999997</v>
      </c>
      <c r="G5693">
        <v>0</v>
      </c>
      <c r="H5693">
        <v>0</v>
      </c>
      <c r="I5693" t="s">
        <v>34</v>
      </c>
      <c r="J5693" t="s">
        <v>28</v>
      </c>
      <c r="K5693" t="s">
        <v>28</v>
      </c>
      <c r="L5693" t="s">
        <v>28</v>
      </c>
      <c r="M5693" t="s">
        <v>28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23</v>
      </c>
      <c r="T5693">
        <v>0</v>
      </c>
      <c r="V5693">
        <v>70</v>
      </c>
      <c r="W5693">
        <v>163</v>
      </c>
    </row>
    <row r="5694" spans="1:23" x14ac:dyDescent="0.25">
      <c r="A5694" t="s">
        <v>521</v>
      </c>
      <c r="C5694" t="s">
        <v>30</v>
      </c>
      <c r="E5694">
        <v>28</v>
      </c>
      <c r="F5694">
        <v>82.992469999999997</v>
      </c>
      <c r="G5694">
        <v>0</v>
      </c>
      <c r="H5694">
        <v>0</v>
      </c>
      <c r="I5694" t="s">
        <v>34</v>
      </c>
      <c r="J5694" t="s">
        <v>28</v>
      </c>
      <c r="K5694" t="s">
        <v>28</v>
      </c>
      <c r="L5694" t="s">
        <v>28</v>
      </c>
      <c r="M5694" t="s">
        <v>28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23</v>
      </c>
      <c r="T5694">
        <v>0</v>
      </c>
      <c r="V5694">
        <v>70</v>
      </c>
      <c r="W5694">
        <v>163</v>
      </c>
    </row>
    <row r="5695" spans="1:23" x14ac:dyDescent="0.25">
      <c r="A5695" t="s">
        <v>521</v>
      </c>
      <c r="C5695" t="s">
        <v>30</v>
      </c>
      <c r="E5695">
        <v>29</v>
      </c>
      <c r="F5695">
        <v>82.992469999999997</v>
      </c>
      <c r="G5695">
        <v>0.5</v>
      </c>
      <c r="H5695">
        <v>0</v>
      </c>
      <c r="I5695" t="s">
        <v>52</v>
      </c>
      <c r="J5695" t="s">
        <v>28</v>
      </c>
      <c r="K5695" t="s">
        <v>28</v>
      </c>
      <c r="L5695" t="s">
        <v>28</v>
      </c>
      <c r="M5695" t="s">
        <v>28</v>
      </c>
      <c r="N5695">
        <v>0</v>
      </c>
      <c r="O5695">
        <v>0.5</v>
      </c>
      <c r="P5695">
        <v>0.5</v>
      </c>
      <c r="Q5695">
        <v>0</v>
      </c>
      <c r="R5695">
        <v>0</v>
      </c>
      <c r="S5695">
        <v>23</v>
      </c>
      <c r="T5695">
        <v>1</v>
      </c>
      <c r="V5695">
        <v>70</v>
      </c>
      <c r="W5695">
        <v>172</v>
      </c>
    </row>
    <row r="5696" spans="1:23" x14ac:dyDescent="0.25">
      <c r="A5696" t="s">
        <v>521</v>
      </c>
      <c r="C5696" t="s">
        <v>30</v>
      </c>
      <c r="E5696">
        <v>26</v>
      </c>
      <c r="F5696">
        <v>82.992469999999997</v>
      </c>
      <c r="G5696">
        <v>0.5</v>
      </c>
      <c r="H5696">
        <v>0.5</v>
      </c>
      <c r="I5696" t="s">
        <v>52</v>
      </c>
      <c r="J5696" t="s">
        <v>96</v>
      </c>
      <c r="K5696" t="s">
        <v>28</v>
      </c>
      <c r="L5696" t="s">
        <v>28</v>
      </c>
      <c r="M5696" t="s">
        <v>28</v>
      </c>
      <c r="N5696">
        <v>0</v>
      </c>
      <c r="O5696">
        <v>0.5</v>
      </c>
      <c r="P5696">
        <v>0.5</v>
      </c>
      <c r="Q5696">
        <v>0</v>
      </c>
      <c r="R5696">
        <v>0</v>
      </c>
      <c r="S5696">
        <v>23</v>
      </c>
      <c r="T5696">
        <v>1.5</v>
      </c>
      <c r="V5696">
        <v>70</v>
      </c>
      <c r="W5696">
        <v>171</v>
      </c>
    </row>
    <row r="5697" spans="1:23" x14ac:dyDescent="0.25">
      <c r="A5697" t="s">
        <v>279</v>
      </c>
      <c r="C5697" t="s">
        <v>26</v>
      </c>
      <c r="E5697">
        <v>30</v>
      </c>
      <c r="F5697">
        <v>75.915120000000002</v>
      </c>
      <c r="G5697">
        <v>0.5</v>
      </c>
      <c r="H5697">
        <v>0</v>
      </c>
      <c r="I5697" t="s">
        <v>27</v>
      </c>
      <c r="J5697" t="s">
        <v>28</v>
      </c>
      <c r="K5697" t="s">
        <v>28</v>
      </c>
      <c r="L5697" t="s">
        <v>28</v>
      </c>
      <c r="M5697" t="s">
        <v>28</v>
      </c>
      <c r="N5697">
        <v>0.5</v>
      </c>
      <c r="O5697">
        <v>0.5</v>
      </c>
      <c r="P5697">
        <v>0.5</v>
      </c>
      <c r="Q5697">
        <v>0</v>
      </c>
      <c r="R5697">
        <v>0</v>
      </c>
      <c r="S5697">
        <v>34</v>
      </c>
      <c r="T5697">
        <v>1.5</v>
      </c>
      <c r="V5697">
        <v>64</v>
      </c>
      <c r="W5697">
        <v>164</v>
      </c>
    </row>
    <row r="5698" spans="1:23" x14ac:dyDescent="0.25">
      <c r="A5698" t="s">
        <v>279</v>
      </c>
      <c r="C5698" t="s">
        <v>26</v>
      </c>
      <c r="E5698">
        <v>26</v>
      </c>
      <c r="F5698">
        <v>75.915120000000002</v>
      </c>
      <c r="G5698">
        <v>0.5</v>
      </c>
      <c r="H5698">
        <v>0.5</v>
      </c>
      <c r="I5698" t="s">
        <v>27</v>
      </c>
      <c r="J5698" t="s">
        <v>28</v>
      </c>
      <c r="K5698" t="s">
        <v>28</v>
      </c>
      <c r="L5698" t="s">
        <v>28</v>
      </c>
      <c r="M5698" t="s">
        <v>28</v>
      </c>
      <c r="N5698">
        <v>0.5</v>
      </c>
      <c r="O5698">
        <v>1</v>
      </c>
      <c r="P5698">
        <v>1</v>
      </c>
      <c r="Q5698">
        <v>1</v>
      </c>
      <c r="R5698">
        <v>0</v>
      </c>
      <c r="S5698">
        <v>34</v>
      </c>
      <c r="T5698">
        <v>4</v>
      </c>
      <c r="V5698">
        <v>64</v>
      </c>
      <c r="W5698">
        <v>176</v>
      </c>
    </row>
    <row r="5699" spans="1:23" x14ac:dyDescent="0.25">
      <c r="A5699" t="s">
        <v>279</v>
      </c>
      <c r="C5699" t="s">
        <v>26</v>
      </c>
      <c r="E5699">
        <v>19</v>
      </c>
      <c r="F5699">
        <v>75.915120000000002</v>
      </c>
      <c r="G5699">
        <v>1</v>
      </c>
      <c r="H5699">
        <v>1</v>
      </c>
      <c r="I5699" t="s">
        <v>27</v>
      </c>
      <c r="J5699" t="s">
        <v>35</v>
      </c>
      <c r="K5699" t="s">
        <v>28</v>
      </c>
      <c r="L5699" t="s">
        <v>28</v>
      </c>
      <c r="M5699" t="s">
        <v>28</v>
      </c>
      <c r="N5699">
        <v>1</v>
      </c>
      <c r="O5699">
        <v>1</v>
      </c>
      <c r="P5699">
        <v>1</v>
      </c>
      <c r="Q5699">
        <v>1</v>
      </c>
      <c r="R5699">
        <v>0</v>
      </c>
      <c r="S5699">
        <v>34</v>
      </c>
      <c r="T5699">
        <v>5</v>
      </c>
      <c r="V5699">
        <v>64</v>
      </c>
      <c r="W5699">
        <v>178</v>
      </c>
    </row>
    <row r="5700" spans="1:23" x14ac:dyDescent="0.25">
      <c r="A5700" t="s">
        <v>628</v>
      </c>
      <c r="C5700" t="s">
        <v>30</v>
      </c>
      <c r="E5700">
        <v>30</v>
      </c>
      <c r="F5700">
        <v>57.420943999999999</v>
      </c>
      <c r="G5700">
        <v>0</v>
      </c>
      <c r="H5700">
        <v>0</v>
      </c>
      <c r="I5700" t="s">
        <v>34</v>
      </c>
      <c r="J5700" t="s">
        <v>28</v>
      </c>
      <c r="K5700" t="s">
        <v>28</v>
      </c>
      <c r="L5700" t="s">
        <v>28</v>
      </c>
      <c r="M5700" t="s">
        <v>28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23</v>
      </c>
      <c r="T5700">
        <v>0</v>
      </c>
      <c r="V5700">
        <v>71</v>
      </c>
      <c r="W5700">
        <v>178</v>
      </c>
    </row>
    <row r="5701" spans="1:23" x14ac:dyDescent="0.25">
      <c r="A5701" t="s">
        <v>628</v>
      </c>
      <c r="C5701" t="s">
        <v>30</v>
      </c>
      <c r="E5701">
        <v>30</v>
      </c>
      <c r="F5701">
        <v>57.420943999999999</v>
      </c>
      <c r="G5701">
        <v>0</v>
      </c>
      <c r="H5701">
        <v>0</v>
      </c>
      <c r="I5701" t="s">
        <v>34</v>
      </c>
      <c r="J5701" t="s">
        <v>28</v>
      </c>
      <c r="K5701" t="s">
        <v>28</v>
      </c>
      <c r="L5701" t="s">
        <v>28</v>
      </c>
      <c r="M5701" t="s">
        <v>28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23</v>
      </c>
      <c r="T5701">
        <v>0</v>
      </c>
    </row>
    <row r="5702" spans="1:23" x14ac:dyDescent="0.25">
      <c r="A5702" t="s">
        <v>628</v>
      </c>
      <c r="C5702" t="s">
        <v>30</v>
      </c>
      <c r="E5702">
        <v>29</v>
      </c>
      <c r="F5702">
        <v>57.420943999999999</v>
      </c>
      <c r="G5702">
        <v>0</v>
      </c>
      <c r="H5702">
        <v>0</v>
      </c>
      <c r="I5702" t="s">
        <v>34</v>
      </c>
      <c r="J5702" t="s">
        <v>28</v>
      </c>
      <c r="K5702" t="s">
        <v>28</v>
      </c>
      <c r="L5702" t="s">
        <v>28</v>
      </c>
      <c r="M5702" t="s">
        <v>28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23</v>
      </c>
      <c r="T5702">
        <v>0</v>
      </c>
      <c r="V5702">
        <v>72</v>
      </c>
      <c r="W5702">
        <v>178</v>
      </c>
    </row>
    <row r="5703" spans="1:23" x14ac:dyDescent="0.25">
      <c r="A5703" t="s">
        <v>47</v>
      </c>
      <c r="C5703" t="s">
        <v>26</v>
      </c>
      <c r="E5703">
        <v>30</v>
      </c>
      <c r="F5703">
        <v>63.989047999999997</v>
      </c>
      <c r="G5703">
        <v>0.5</v>
      </c>
      <c r="H5703">
        <v>0</v>
      </c>
      <c r="I5703" t="s">
        <v>953</v>
      </c>
      <c r="J5703" t="s">
        <v>28</v>
      </c>
      <c r="K5703" t="s">
        <v>28</v>
      </c>
      <c r="L5703" t="s">
        <v>28</v>
      </c>
      <c r="M5703" t="s">
        <v>28</v>
      </c>
      <c r="N5703">
        <v>0</v>
      </c>
      <c r="O5703">
        <v>0</v>
      </c>
      <c r="P5703">
        <v>0.5</v>
      </c>
      <c r="Q5703">
        <v>0</v>
      </c>
      <c r="R5703">
        <v>0</v>
      </c>
      <c r="S5703">
        <v>33</v>
      </c>
      <c r="T5703">
        <v>0.5</v>
      </c>
      <c r="W5703">
        <v>156</v>
      </c>
    </row>
    <row r="5704" spans="1:23" x14ac:dyDescent="0.25">
      <c r="A5704" t="s">
        <v>47</v>
      </c>
      <c r="C5704" t="s">
        <v>26</v>
      </c>
      <c r="E5704">
        <v>29</v>
      </c>
      <c r="F5704">
        <v>63.989047999999997</v>
      </c>
      <c r="G5704">
        <v>0.5</v>
      </c>
      <c r="H5704">
        <v>0</v>
      </c>
      <c r="I5704" t="s">
        <v>75</v>
      </c>
      <c r="J5704" t="s">
        <v>41</v>
      </c>
      <c r="K5704" t="s">
        <v>28</v>
      </c>
      <c r="L5704" t="s">
        <v>28</v>
      </c>
      <c r="M5704" t="s">
        <v>28</v>
      </c>
      <c r="N5704">
        <v>0</v>
      </c>
      <c r="O5704">
        <v>0.5</v>
      </c>
      <c r="P5704">
        <v>0.5</v>
      </c>
      <c r="Q5704">
        <v>0</v>
      </c>
      <c r="R5704">
        <v>0</v>
      </c>
      <c r="S5704">
        <v>33</v>
      </c>
      <c r="T5704">
        <v>1</v>
      </c>
      <c r="V5704">
        <v>64</v>
      </c>
      <c r="W5704">
        <v>160</v>
      </c>
    </row>
    <row r="5705" spans="1:23" x14ac:dyDescent="0.25">
      <c r="A5705" t="s">
        <v>47</v>
      </c>
      <c r="C5705" t="s">
        <v>26</v>
      </c>
      <c r="E5705">
        <v>29</v>
      </c>
      <c r="F5705">
        <v>63.989047999999997</v>
      </c>
      <c r="G5705">
        <v>0</v>
      </c>
      <c r="H5705">
        <v>0</v>
      </c>
      <c r="I5705" t="s">
        <v>34</v>
      </c>
      <c r="J5705" t="s">
        <v>41</v>
      </c>
      <c r="K5705" t="s">
        <v>28</v>
      </c>
      <c r="L5705" t="s">
        <v>28</v>
      </c>
      <c r="M5705" t="s">
        <v>28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33</v>
      </c>
      <c r="T5705">
        <v>0</v>
      </c>
      <c r="V5705">
        <v>64</v>
      </c>
      <c r="W5705">
        <v>158</v>
      </c>
    </row>
    <row r="5706" spans="1:23" x14ac:dyDescent="0.25">
      <c r="A5706" t="s">
        <v>47</v>
      </c>
      <c r="C5706" t="s">
        <v>26</v>
      </c>
      <c r="E5706">
        <v>29</v>
      </c>
      <c r="F5706">
        <v>63.989047999999997</v>
      </c>
      <c r="G5706">
        <v>0</v>
      </c>
      <c r="H5706">
        <v>0</v>
      </c>
      <c r="I5706" t="s">
        <v>34</v>
      </c>
      <c r="J5706" t="s">
        <v>41</v>
      </c>
      <c r="K5706" t="s">
        <v>28</v>
      </c>
      <c r="L5706" t="s">
        <v>28</v>
      </c>
      <c r="M5706" t="s">
        <v>28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33</v>
      </c>
      <c r="T5706">
        <v>0</v>
      </c>
      <c r="V5706">
        <v>65</v>
      </c>
      <c r="W5706">
        <v>165</v>
      </c>
    </row>
    <row r="5707" spans="1:23" x14ac:dyDescent="0.25">
      <c r="A5707" t="s">
        <v>47</v>
      </c>
      <c r="C5707" t="s">
        <v>26</v>
      </c>
      <c r="E5707">
        <v>30</v>
      </c>
      <c r="F5707">
        <v>63.989047999999997</v>
      </c>
      <c r="G5707">
        <v>0</v>
      </c>
      <c r="H5707">
        <v>0</v>
      </c>
      <c r="I5707" t="s">
        <v>34</v>
      </c>
      <c r="J5707" t="s">
        <v>41</v>
      </c>
      <c r="K5707" t="s">
        <v>28</v>
      </c>
      <c r="L5707" t="s">
        <v>28</v>
      </c>
      <c r="M5707" t="s">
        <v>28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33</v>
      </c>
      <c r="T5707">
        <v>0</v>
      </c>
      <c r="V5707">
        <v>64</v>
      </c>
      <c r="W5707">
        <v>166</v>
      </c>
    </row>
    <row r="5708" spans="1:23" x14ac:dyDescent="0.25">
      <c r="A5708" t="s">
        <v>47</v>
      </c>
      <c r="C5708" t="s">
        <v>26</v>
      </c>
      <c r="E5708">
        <v>30</v>
      </c>
      <c r="F5708">
        <v>63.989047999999997</v>
      </c>
      <c r="G5708">
        <v>0</v>
      </c>
      <c r="H5708">
        <v>0</v>
      </c>
      <c r="I5708" t="s">
        <v>34</v>
      </c>
      <c r="J5708" t="s">
        <v>28</v>
      </c>
      <c r="K5708" t="s">
        <v>28</v>
      </c>
      <c r="L5708" t="s">
        <v>28</v>
      </c>
      <c r="M5708" t="s">
        <v>28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33</v>
      </c>
      <c r="T5708">
        <v>0</v>
      </c>
      <c r="V5708">
        <v>64</v>
      </c>
      <c r="W5708">
        <v>157</v>
      </c>
    </row>
    <row r="5709" spans="1:23" x14ac:dyDescent="0.25">
      <c r="A5709" t="s">
        <v>47</v>
      </c>
      <c r="C5709" t="s">
        <v>26</v>
      </c>
      <c r="E5709">
        <v>28</v>
      </c>
      <c r="F5709">
        <v>63.989047999999997</v>
      </c>
      <c r="G5709">
        <v>0</v>
      </c>
      <c r="H5709">
        <v>0</v>
      </c>
      <c r="I5709" t="s">
        <v>34</v>
      </c>
      <c r="J5709" t="s">
        <v>41</v>
      </c>
      <c r="K5709" t="s">
        <v>28</v>
      </c>
      <c r="L5709" t="s">
        <v>28</v>
      </c>
      <c r="M5709" t="s">
        <v>28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33</v>
      </c>
      <c r="T5709">
        <v>0</v>
      </c>
      <c r="V5709">
        <v>64</v>
      </c>
      <c r="W5709">
        <v>156</v>
      </c>
    </row>
    <row r="5710" spans="1:23" x14ac:dyDescent="0.25">
      <c r="A5710" t="s">
        <v>47</v>
      </c>
      <c r="C5710" t="s">
        <v>26</v>
      </c>
      <c r="E5710">
        <v>30</v>
      </c>
      <c r="F5710">
        <v>63.989047999999997</v>
      </c>
      <c r="G5710">
        <v>0</v>
      </c>
      <c r="H5710">
        <v>0</v>
      </c>
      <c r="I5710" t="s">
        <v>34</v>
      </c>
      <c r="J5710" t="s">
        <v>28</v>
      </c>
      <c r="K5710" t="s">
        <v>28</v>
      </c>
      <c r="L5710" t="s">
        <v>28</v>
      </c>
      <c r="M5710" t="s">
        <v>28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33</v>
      </c>
      <c r="T5710">
        <v>0</v>
      </c>
      <c r="V5710">
        <v>64</v>
      </c>
      <c r="W5710">
        <v>156</v>
      </c>
    </row>
    <row r="5711" spans="1:23" x14ac:dyDescent="0.25">
      <c r="A5711" t="s">
        <v>47</v>
      </c>
      <c r="C5711" t="s">
        <v>26</v>
      </c>
      <c r="E5711">
        <v>30</v>
      </c>
      <c r="F5711">
        <v>63.989047999999997</v>
      </c>
      <c r="G5711">
        <v>0</v>
      </c>
      <c r="H5711">
        <v>0</v>
      </c>
      <c r="I5711" t="s">
        <v>34</v>
      </c>
      <c r="J5711" t="s">
        <v>35</v>
      </c>
      <c r="K5711" t="s">
        <v>28</v>
      </c>
      <c r="L5711" t="s">
        <v>28</v>
      </c>
      <c r="M5711" t="s">
        <v>28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33</v>
      </c>
      <c r="T5711">
        <v>0</v>
      </c>
      <c r="V5711">
        <v>64</v>
      </c>
      <c r="W5711">
        <v>150</v>
      </c>
    </row>
    <row r="5712" spans="1:23" x14ac:dyDescent="0.25">
      <c r="A5712" t="s">
        <v>47</v>
      </c>
      <c r="C5712" t="s">
        <v>26</v>
      </c>
      <c r="E5712">
        <v>30</v>
      </c>
      <c r="F5712">
        <v>63.989047999999997</v>
      </c>
      <c r="G5712">
        <v>0</v>
      </c>
      <c r="H5712">
        <v>0</v>
      </c>
      <c r="I5712" t="s">
        <v>34</v>
      </c>
      <c r="J5712" t="s">
        <v>35</v>
      </c>
      <c r="K5712" t="s">
        <v>28</v>
      </c>
      <c r="L5712" t="s">
        <v>28</v>
      </c>
      <c r="M5712" t="s">
        <v>28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33</v>
      </c>
      <c r="T5712">
        <v>0</v>
      </c>
      <c r="V5712">
        <v>64</v>
      </c>
      <c r="W5712">
        <v>150</v>
      </c>
    </row>
    <row r="5713" spans="1:23" x14ac:dyDescent="0.25">
      <c r="A5713" t="s">
        <v>47</v>
      </c>
      <c r="C5713" t="s">
        <v>26</v>
      </c>
      <c r="E5713">
        <v>30</v>
      </c>
      <c r="F5713">
        <v>63.989047999999997</v>
      </c>
      <c r="G5713">
        <v>0</v>
      </c>
      <c r="H5713">
        <v>0</v>
      </c>
      <c r="I5713" t="s">
        <v>34</v>
      </c>
      <c r="J5713" t="s">
        <v>41</v>
      </c>
      <c r="K5713" t="s">
        <v>28</v>
      </c>
      <c r="L5713" t="s">
        <v>28</v>
      </c>
      <c r="M5713" t="s">
        <v>28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33</v>
      </c>
      <c r="T5713">
        <v>0</v>
      </c>
      <c r="V5713">
        <v>65</v>
      </c>
      <c r="W5713">
        <v>152</v>
      </c>
    </row>
    <row r="5714" spans="1:23" x14ac:dyDescent="0.25">
      <c r="A5714" t="s">
        <v>47</v>
      </c>
      <c r="C5714" t="s">
        <v>26</v>
      </c>
      <c r="E5714">
        <v>30</v>
      </c>
      <c r="F5714">
        <v>63.989047999999997</v>
      </c>
      <c r="G5714">
        <v>0</v>
      </c>
      <c r="H5714">
        <v>0</v>
      </c>
      <c r="I5714" t="s">
        <v>34</v>
      </c>
      <c r="J5714" t="s">
        <v>28</v>
      </c>
      <c r="K5714" t="s">
        <v>28</v>
      </c>
      <c r="L5714" t="s">
        <v>28</v>
      </c>
      <c r="M5714" t="s">
        <v>28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33</v>
      </c>
      <c r="T5714">
        <v>0</v>
      </c>
      <c r="V5714">
        <v>64</v>
      </c>
      <c r="W5714">
        <v>162</v>
      </c>
    </row>
    <row r="5715" spans="1:23" x14ac:dyDescent="0.25">
      <c r="A5715" t="s">
        <v>817</v>
      </c>
      <c r="C5715" t="s">
        <v>26</v>
      </c>
      <c r="E5715">
        <v>29</v>
      </c>
      <c r="F5715">
        <v>74.277889999999999</v>
      </c>
      <c r="G5715">
        <v>0</v>
      </c>
      <c r="H5715">
        <v>0</v>
      </c>
      <c r="I5715" t="s">
        <v>34</v>
      </c>
      <c r="J5715" t="s">
        <v>28</v>
      </c>
      <c r="K5715" t="s">
        <v>28</v>
      </c>
      <c r="L5715" t="s">
        <v>28</v>
      </c>
      <c r="M5715" t="s">
        <v>28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34</v>
      </c>
      <c r="T5715">
        <v>0</v>
      </c>
      <c r="V5715">
        <v>66</v>
      </c>
      <c r="W5715">
        <v>279</v>
      </c>
    </row>
    <row r="5716" spans="1:23" x14ac:dyDescent="0.25">
      <c r="A5716" t="s">
        <v>817</v>
      </c>
      <c r="C5716" t="s">
        <v>26</v>
      </c>
      <c r="E5716">
        <v>25</v>
      </c>
      <c r="F5716">
        <v>74.277889999999999</v>
      </c>
      <c r="G5716">
        <v>0</v>
      </c>
      <c r="H5716">
        <v>0</v>
      </c>
      <c r="I5716" t="s">
        <v>34</v>
      </c>
      <c r="J5716" t="s">
        <v>42</v>
      </c>
      <c r="K5716" t="s">
        <v>28</v>
      </c>
      <c r="L5716" t="s">
        <v>28</v>
      </c>
      <c r="M5716" t="s">
        <v>28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34</v>
      </c>
      <c r="T5716">
        <v>0</v>
      </c>
      <c r="V5716">
        <v>67</v>
      </c>
      <c r="W5716">
        <v>268</v>
      </c>
    </row>
    <row r="5717" spans="1:23" x14ac:dyDescent="0.25">
      <c r="A5717" t="s">
        <v>817</v>
      </c>
      <c r="C5717" t="s">
        <v>26</v>
      </c>
      <c r="E5717">
        <v>26</v>
      </c>
      <c r="F5717">
        <v>74.277889999999999</v>
      </c>
      <c r="G5717">
        <v>0.5</v>
      </c>
      <c r="H5717">
        <v>0</v>
      </c>
      <c r="I5717" t="s">
        <v>52</v>
      </c>
      <c r="J5717" t="s">
        <v>42</v>
      </c>
      <c r="K5717" t="s">
        <v>28</v>
      </c>
      <c r="L5717" t="s">
        <v>28</v>
      </c>
      <c r="M5717" t="s">
        <v>28</v>
      </c>
      <c r="N5717">
        <v>0</v>
      </c>
      <c r="O5717">
        <v>0</v>
      </c>
      <c r="P5717">
        <v>0.5</v>
      </c>
      <c r="Q5717">
        <v>0</v>
      </c>
      <c r="R5717">
        <v>0</v>
      </c>
      <c r="S5717">
        <v>34</v>
      </c>
      <c r="T5717">
        <v>0.5</v>
      </c>
      <c r="V5717">
        <v>67</v>
      </c>
      <c r="W5717">
        <v>284</v>
      </c>
    </row>
    <row r="5718" spans="1:23" x14ac:dyDescent="0.25">
      <c r="A5718" t="s">
        <v>817</v>
      </c>
      <c r="C5718" t="s">
        <v>26</v>
      </c>
      <c r="E5718">
        <v>27</v>
      </c>
      <c r="F5718">
        <v>74.277889999999999</v>
      </c>
      <c r="G5718">
        <v>0</v>
      </c>
      <c r="H5718">
        <v>0</v>
      </c>
      <c r="I5718" t="s">
        <v>34</v>
      </c>
      <c r="J5718" t="s">
        <v>28</v>
      </c>
      <c r="K5718" t="s">
        <v>28</v>
      </c>
      <c r="L5718" t="s">
        <v>28</v>
      </c>
      <c r="M5718" t="s">
        <v>28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34</v>
      </c>
      <c r="T5718">
        <v>0</v>
      </c>
      <c r="V5718">
        <v>66</v>
      </c>
      <c r="W5718">
        <v>286</v>
      </c>
    </row>
    <row r="5719" spans="1:23" x14ac:dyDescent="0.25">
      <c r="A5719" t="s">
        <v>817</v>
      </c>
      <c r="C5719" t="s">
        <v>26</v>
      </c>
      <c r="E5719">
        <v>28</v>
      </c>
      <c r="F5719">
        <v>74.277889999999999</v>
      </c>
      <c r="G5719">
        <v>0.5</v>
      </c>
      <c r="H5719">
        <v>0</v>
      </c>
      <c r="I5719" t="s">
        <v>479</v>
      </c>
      <c r="J5719" t="s">
        <v>42</v>
      </c>
      <c r="K5719" t="s">
        <v>28</v>
      </c>
      <c r="L5719" t="s">
        <v>28</v>
      </c>
      <c r="M5719" t="s">
        <v>28</v>
      </c>
      <c r="N5719">
        <v>0</v>
      </c>
      <c r="O5719">
        <v>0</v>
      </c>
      <c r="P5719">
        <v>0.5</v>
      </c>
      <c r="Q5719">
        <v>0</v>
      </c>
      <c r="R5719">
        <v>0</v>
      </c>
      <c r="S5719">
        <v>34</v>
      </c>
      <c r="T5719">
        <v>0.5</v>
      </c>
      <c r="V5719">
        <v>66</v>
      </c>
      <c r="W5719">
        <v>290</v>
      </c>
    </row>
    <row r="5720" spans="1:23" x14ac:dyDescent="0.25">
      <c r="A5720" t="s">
        <v>187</v>
      </c>
      <c r="C5720" t="s">
        <v>26</v>
      </c>
      <c r="E5720">
        <v>29</v>
      </c>
      <c r="F5720">
        <v>82.611909999999995</v>
      </c>
      <c r="G5720">
        <v>0</v>
      </c>
      <c r="H5720">
        <v>0</v>
      </c>
      <c r="I5720" t="s">
        <v>34</v>
      </c>
      <c r="J5720" t="s">
        <v>41</v>
      </c>
      <c r="K5720" t="s">
        <v>28</v>
      </c>
      <c r="L5720" t="s">
        <v>28</v>
      </c>
      <c r="M5720" t="s">
        <v>28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33</v>
      </c>
      <c r="T5720">
        <v>0</v>
      </c>
      <c r="V5720">
        <v>64</v>
      </c>
      <c r="W5720">
        <v>156</v>
      </c>
    </row>
    <row r="5721" spans="1:23" x14ac:dyDescent="0.25">
      <c r="A5721" t="s">
        <v>187</v>
      </c>
      <c r="C5721" t="s">
        <v>26</v>
      </c>
      <c r="E5721">
        <v>28</v>
      </c>
      <c r="F5721">
        <v>82.611909999999995</v>
      </c>
      <c r="G5721">
        <v>0</v>
      </c>
      <c r="H5721">
        <v>0</v>
      </c>
      <c r="I5721" t="s">
        <v>34</v>
      </c>
      <c r="J5721" t="s">
        <v>28</v>
      </c>
      <c r="K5721" t="s">
        <v>28</v>
      </c>
      <c r="L5721" t="s">
        <v>28</v>
      </c>
      <c r="M5721" t="s">
        <v>28</v>
      </c>
      <c r="N5721">
        <v>0</v>
      </c>
      <c r="O5721">
        <v>0.5</v>
      </c>
      <c r="P5721">
        <v>0</v>
      </c>
      <c r="Q5721">
        <v>0</v>
      </c>
      <c r="R5721">
        <v>0</v>
      </c>
      <c r="S5721">
        <v>33</v>
      </c>
      <c r="T5721">
        <v>0.5</v>
      </c>
      <c r="V5721">
        <v>63</v>
      </c>
      <c r="W5721">
        <v>159</v>
      </c>
    </row>
    <row r="5722" spans="1:23" x14ac:dyDescent="0.25">
      <c r="A5722" t="s">
        <v>187</v>
      </c>
      <c r="C5722" t="s">
        <v>26</v>
      </c>
      <c r="E5722">
        <v>28</v>
      </c>
      <c r="F5722">
        <v>82.611909999999995</v>
      </c>
      <c r="G5722">
        <v>0</v>
      </c>
      <c r="H5722">
        <v>0</v>
      </c>
      <c r="I5722" t="s">
        <v>34</v>
      </c>
      <c r="J5722" t="s">
        <v>28</v>
      </c>
      <c r="K5722" t="s">
        <v>28</v>
      </c>
      <c r="L5722" t="s">
        <v>28</v>
      </c>
      <c r="M5722" t="s">
        <v>28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33</v>
      </c>
      <c r="T5722">
        <v>0</v>
      </c>
      <c r="V5722">
        <v>64</v>
      </c>
      <c r="W5722">
        <v>143</v>
      </c>
    </row>
    <row r="5723" spans="1:23" x14ac:dyDescent="0.25">
      <c r="A5723" t="s">
        <v>187</v>
      </c>
      <c r="C5723" t="s">
        <v>26</v>
      </c>
      <c r="E5723">
        <v>28</v>
      </c>
      <c r="F5723">
        <v>82.611909999999995</v>
      </c>
      <c r="G5723">
        <v>0</v>
      </c>
      <c r="H5723">
        <v>0</v>
      </c>
      <c r="I5723" t="s">
        <v>34</v>
      </c>
      <c r="J5723" t="s">
        <v>42</v>
      </c>
      <c r="K5723" t="s">
        <v>28</v>
      </c>
      <c r="L5723" t="s">
        <v>28</v>
      </c>
      <c r="M5723" t="s">
        <v>28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33</v>
      </c>
      <c r="T5723">
        <v>0</v>
      </c>
      <c r="V5723">
        <v>63</v>
      </c>
      <c r="W5723">
        <v>147</v>
      </c>
    </row>
    <row r="5724" spans="1:23" x14ac:dyDescent="0.25">
      <c r="A5724" t="s">
        <v>187</v>
      </c>
      <c r="C5724" t="s">
        <v>26</v>
      </c>
      <c r="E5724">
        <v>26</v>
      </c>
      <c r="F5724">
        <v>82.611909999999995</v>
      </c>
      <c r="G5724">
        <v>0</v>
      </c>
      <c r="H5724">
        <v>0</v>
      </c>
      <c r="I5724" t="s">
        <v>34</v>
      </c>
      <c r="J5724" t="s">
        <v>28</v>
      </c>
      <c r="K5724" t="s">
        <v>28</v>
      </c>
      <c r="L5724" t="s">
        <v>28</v>
      </c>
      <c r="M5724" t="s">
        <v>28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33</v>
      </c>
      <c r="T5724">
        <v>0</v>
      </c>
      <c r="V5724">
        <v>63</v>
      </c>
      <c r="W5724">
        <v>152</v>
      </c>
    </row>
    <row r="5725" spans="1:23" x14ac:dyDescent="0.25">
      <c r="A5725" t="s">
        <v>187</v>
      </c>
      <c r="C5725" t="s">
        <v>26</v>
      </c>
      <c r="E5725">
        <v>29</v>
      </c>
      <c r="F5725">
        <v>82.611909999999995</v>
      </c>
      <c r="G5725">
        <v>0</v>
      </c>
      <c r="H5725">
        <v>0</v>
      </c>
      <c r="I5725" t="s">
        <v>34</v>
      </c>
      <c r="J5725" t="s">
        <v>28</v>
      </c>
      <c r="K5725" t="s">
        <v>28</v>
      </c>
      <c r="L5725" t="s">
        <v>28</v>
      </c>
      <c r="M5725" t="s">
        <v>28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33</v>
      </c>
      <c r="T5725">
        <v>0</v>
      </c>
      <c r="V5725">
        <v>63</v>
      </c>
      <c r="W5725">
        <v>139</v>
      </c>
    </row>
    <row r="5726" spans="1:23" x14ac:dyDescent="0.25">
      <c r="A5726" t="s">
        <v>187</v>
      </c>
      <c r="C5726" t="s">
        <v>26</v>
      </c>
      <c r="E5726">
        <v>27</v>
      </c>
      <c r="F5726">
        <v>82.611909999999995</v>
      </c>
      <c r="G5726">
        <v>0</v>
      </c>
      <c r="H5726">
        <v>0</v>
      </c>
      <c r="I5726" t="s">
        <v>34</v>
      </c>
      <c r="J5726" t="s">
        <v>28</v>
      </c>
      <c r="K5726" t="s">
        <v>28</v>
      </c>
      <c r="L5726" t="s">
        <v>28</v>
      </c>
      <c r="M5726" t="s">
        <v>28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33</v>
      </c>
      <c r="T5726">
        <v>0</v>
      </c>
      <c r="V5726">
        <v>62</v>
      </c>
      <c r="W5726">
        <v>140</v>
      </c>
    </row>
    <row r="5727" spans="1:23" x14ac:dyDescent="0.25">
      <c r="A5727" t="s">
        <v>187</v>
      </c>
      <c r="C5727" t="s">
        <v>26</v>
      </c>
      <c r="E5727">
        <v>26</v>
      </c>
      <c r="F5727">
        <v>82.611909999999995</v>
      </c>
      <c r="G5727">
        <v>0</v>
      </c>
      <c r="H5727">
        <v>0</v>
      </c>
      <c r="I5727" t="s">
        <v>34</v>
      </c>
      <c r="J5727" t="s">
        <v>28</v>
      </c>
      <c r="K5727" t="s">
        <v>28</v>
      </c>
      <c r="L5727" t="s">
        <v>28</v>
      </c>
      <c r="M5727" t="s">
        <v>28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33</v>
      </c>
      <c r="T5727">
        <v>0</v>
      </c>
      <c r="V5727">
        <v>62</v>
      </c>
      <c r="W5727">
        <v>145</v>
      </c>
    </row>
    <row r="5728" spans="1:23" x14ac:dyDescent="0.25">
      <c r="A5728" t="s">
        <v>360</v>
      </c>
      <c r="C5728" t="s">
        <v>26</v>
      </c>
      <c r="E5728">
        <v>30</v>
      </c>
      <c r="F5728">
        <v>69.998633999999996</v>
      </c>
      <c r="G5728">
        <v>0</v>
      </c>
      <c r="H5728">
        <v>0</v>
      </c>
      <c r="I5728" t="s">
        <v>34</v>
      </c>
      <c r="J5728" t="s">
        <v>28</v>
      </c>
      <c r="K5728" t="s">
        <v>28</v>
      </c>
      <c r="L5728" t="s">
        <v>28</v>
      </c>
      <c r="M5728" t="s">
        <v>28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33</v>
      </c>
      <c r="T5728">
        <v>0</v>
      </c>
      <c r="W5728">
        <v>101</v>
      </c>
    </row>
    <row r="5729" spans="1:23" x14ac:dyDescent="0.25">
      <c r="A5729" t="s">
        <v>360</v>
      </c>
      <c r="C5729" t="s">
        <v>26</v>
      </c>
      <c r="E5729">
        <v>28</v>
      </c>
      <c r="F5729">
        <v>69.998633999999996</v>
      </c>
      <c r="G5729">
        <v>0</v>
      </c>
      <c r="H5729">
        <v>0</v>
      </c>
      <c r="I5729" t="s">
        <v>34</v>
      </c>
      <c r="J5729" t="s">
        <v>28</v>
      </c>
      <c r="K5729" t="s">
        <v>28</v>
      </c>
      <c r="L5729" t="s">
        <v>28</v>
      </c>
      <c r="M5729" t="s">
        <v>28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33</v>
      </c>
      <c r="T5729">
        <v>0</v>
      </c>
      <c r="W5729">
        <v>98</v>
      </c>
    </row>
    <row r="5730" spans="1:23" x14ac:dyDescent="0.25">
      <c r="A5730" t="s">
        <v>360</v>
      </c>
      <c r="C5730" t="s">
        <v>26</v>
      </c>
      <c r="E5730">
        <v>30</v>
      </c>
      <c r="F5730">
        <v>69.998633999999996</v>
      </c>
      <c r="G5730">
        <v>0</v>
      </c>
      <c r="H5730">
        <v>0</v>
      </c>
      <c r="I5730" t="s">
        <v>34</v>
      </c>
      <c r="J5730" t="s">
        <v>28</v>
      </c>
      <c r="K5730" t="s">
        <v>28</v>
      </c>
      <c r="L5730" t="s">
        <v>28</v>
      </c>
      <c r="M5730" t="s">
        <v>28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33</v>
      </c>
      <c r="T5730">
        <v>0</v>
      </c>
      <c r="W5730">
        <v>95</v>
      </c>
    </row>
    <row r="5731" spans="1:23" x14ac:dyDescent="0.25">
      <c r="A5731" t="s">
        <v>360</v>
      </c>
      <c r="C5731" t="s">
        <v>26</v>
      </c>
      <c r="E5731">
        <v>30</v>
      </c>
      <c r="F5731">
        <v>69.998633999999996</v>
      </c>
      <c r="G5731">
        <v>0</v>
      </c>
      <c r="H5731">
        <v>0</v>
      </c>
      <c r="I5731" t="s">
        <v>34</v>
      </c>
      <c r="J5731" t="s">
        <v>28</v>
      </c>
      <c r="K5731" t="s">
        <v>28</v>
      </c>
      <c r="L5731" t="s">
        <v>28</v>
      </c>
      <c r="M5731" t="s">
        <v>28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33</v>
      </c>
      <c r="T5731">
        <v>0</v>
      </c>
      <c r="W5731">
        <v>90</v>
      </c>
    </row>
    <row r="5732" spans="1:23" x14ac:dyDescent="0.25">
      <c r="A5732" t="s">
        <v>360</v>
      </c>
      <c r="C5732" t="s">
        <v>26</v>
      </c>
      <c r="E5732">
        <v>28</v>
      </c>
      <c r="F5732">
        <v>69.998633999999996</v>
      </c>
      <c r="G5732">
        <v>0</v>
      </c>
      <c r="H5732">
        <v>0</v>
      </c>
      <c r="I5732" t="s">
        <v>34</v>
      </c>
      <c r="J5732" t="s">
        <v>28</v>
      </c>
      <c r="K5732" t="s">
        <v>28</v>
      </c>
      <c r="L5732" t="s">
        <v>28</v>
      </c>
      <c r="M5732" t="s">
        <v>28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33</v>
      </c>
      <c r="T5732">
        <v>0</v>
      </c>
      <c r="W5732">
        <v>83</v>
      </c>
    </row>
    <row r="5733" spans="1:23" x14ac:dyDescent="0.25">
      <c r="A5733" t="s">
        <v>360</v>
      </c>
      <c r="C5733" t="s">
        <v>26</v>
      </c>
      <c r="E5733">
        <v>30</v>
      </c>
      <c r="F5733">
        <v>69.998633999999996</v>
      </c>
      <c r="G5733">
        <v>0</v>
      </c>
      <c r="H5733">
        <v>0</v>
      </c>
      <c r="I5733" t="s">
        <v>34</v>
      </c>
      <c r="J5733" t="s">
        <v>28</v>
      </c>
      <c r="K5733" t="s">
        <v>28</v>
      </c>
      <c r="L5733" t="s">
        <v>28</v>
      </c>
      <c r="M5733" t="s">
        <v>28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33</v>
      </c>
      <c r="T5733">
        <v>0</v>
      </c>
      <c r="W5733">
        <v>92</v>
      </c>
    </row>
    <row r="5734" spans="1:23" x14ac:dyDescent="0.25">
      <c r="A5734" t="s">
        <v>360</v>
      </c>
      <c r="C5734" t="s">
        <v>26</v>
      </c>
      <c r="E5734">
        <v>28</v>
      </c>
      <c r="F5734">
        <v>69.998633999999996</v>
      </c>
      <c r="G5734">
        <v>0</v>
      </c>
      <c r="H5734">
        <v>0</v>
      </c>
      <c r="I5734" t="s">
        <v>34</v>
      </c>
      <c r="J5734" t="s">
        <v>405</v>
      </c>
      <c r="K5734" t="s">
        <v>28</v>
      </c>
      <c r="L5734" t="s">
        <v>28</v>
      </c>
      <c r="M5734" t="s">
        <v>28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33</v>
      </c>
      <c r="T5734">
        <v>0</v>
      </c>
      <c r="V5734">
        <v>63</v>
      </c>
      <c r="W5734">
        <v>93</v>
      </c>
    </row>
    <row r="5735" spans="1:23" x14ac:dyDescent="0.25">
      <c r="A5735" t="s">
        <v>360</v>
      </c>
      <c r="C5735" t="s">
        <v>26</v>
      </c>
      <c r="E5735">
        <v>27</v>
      </c>
      <c r="F5735">
        <v>69.998633999999996</v>
      </c>
      <c r="G5735">
        <v>0</v>
      </c>
      <c r="H5735">
        <v>0</v>
      </c>
      <c r="I5735" t="s">
        <v>34</v>
      </c>
      <c r="J5735" t="s">
        <v>28</v>
      </c>
      <c r="K5735" t="s">
        <v>28</v>
      </c>
      <c r="L5735" t="s">
        <v>28</v>
      </c>
      <c r="M5735" t="s">
        <v>28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33</v>
      </c>
      <c r="T5735">
        <v>0</v>
      </c>
      <c r="V5735">
        <v>62</v>
      </c>
      <c r="W5735">
        <v>96</v>
      </c>
    </row>
    <row r="5736" spans="1:23" x14ac:dyDescent="0.25">
      <c r="A5736" t="s">
        <v>360</v>
      </c>
      <c r="C5736" t="s">
        <v>26</v>
      </c>
      <c r="E5736">
        <v>27</v>
      </c>
      <c r="F5736">
        <v>69.998633999999996</v>
      </c>
      <c r="G5736">
        <v>0</v>
      </c>
      <c r="H5736">
        <v>0</v>
      </c>
      <c r="I5736" t="s">
        <v>34</v>
      </c>
      <c r="J5736" t="s">
        <v>28</v>
      </c>
      <c r="K5736" t="s">
        <v>28</v>
      </c>
      <c r="L5736" t="s">
        <v>28</v>
      </c>
      <c r="M5736" t="s">
        <v>28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33</v>
      </c>
      <c r="T5736">
        <v>0</v>
      </c>
      <c r="V5736">
        <v>62</v>
      </c>
      <c r="W5736">
        <v>95</v>
      </c>
    </row>
    <row r="5737" spans="1:23" x14ac:dyDescent="0.25">
      <c r="A5737" t="s">
        <v>360</v>
      </c>
      <c r="C5737" t="s">
        <v>26</v>
      </c>
      <c r="E5737">
        <v>28</v>
      </c>
      <c r="F5737">
        <v>69.998633999999996</v>
      </c>
      <c r="G5737">
        <v>0</v>
      </c>
      <c r="H5737">
        <v>0</v>
      </c>
      <c r="I5737" t="s">
        <v>34</v>
      </c>
      <c r="J5737" t="s">
        <v>38</v>
      </c>
      <c r="K5737" t="s">
        <v>28</v>
      </c>
      <c r="L5737" t="s">
        <v>28</v>
      </c>
      <c r="M5737" t="s">
        <v>28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33</v>
      </c>
      <c r="T5737">
        <v>0</v>
      </c>
      <c r="V5737">
        <v>62</v>
      </c>
      <c r="W5737">
        <v>91</v>
      </c>
    </row>
    <row r="5738" spans="1:23" x14ac:dyDescent="0.25">
      <c r="A5738" t="s">
        <v>360</v>
      </c>
      <c r="C5738" t="s">
        <v>26</v>
      </c>
      <c r="E5738">
        <v>26</v>
      </c>
      <c r="F5738">
        <v>69.998633999999996</v>
      </c>
      <c r="G5738">
        <v>0</v>
      </c>
      <c r="H5738">
        <v>0</v>
      </c>
      <c r="I5738" t="s">
        <v>34</v>
      </c>
      <c r="J5738" t="s">
        <v>38</v>
      </c>
      <c r="K5738" t="s">
        <v>28</v>
      </c>
      <c r="L5738" t="s">
        <v>28</v>
      </c>
      <c r="M5738" t="s">
        <v>28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33</v>
      </c>
      <c r="T5738">
        <v>0</v>
      </c>
      <c r="V5738">
        <v>61</v>
      </c>
      <c r="W5738">
        <v>95</v>
      </c>
    </row>
    <row r="5739" spans="1:23" x14ac:dyDescent="0.25">
      <c r="A5739" t="s">
        <v>360</v>
      </c>
      <c r="C5739" t="s">
        <v>26</v>
      </c>
      <c r="E5739">
        <v>27</v>
      </c>
      <c r="F5739">
        <v>69.998633999999996</v>
      </c>
      <c r="G5739">
        <v>0</v>
      </c>
      <c r="H5739">
        <v>0</v>
      </c>
      <c r="I5739" t="s">
        <v>34</v>
      </c>
      <c r="J5739" t="s">
        <v>28</v>
      </c>
      <c r="K5739" t="s">
        <v>28</v>
      </c>
      <c r="L5739" t="s">
        <v>28</v>
      </c>
      <c r="M5739" t="s">
        <v>28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33</v>
      </c>
      <c r="T5739">
        <v>0</v>
      </c>
      <c r="V5739">
        <v>61</v>
      </c>
      <c r="W5739">
        <v>100</v>
      </c>
    </row>
    <row r="5740" spans="1:23" x14ac:dyDescent="0.25">
      <c r="A5740" t="s">
        <v>360</v>
      </c>
      <c r="C5740" t="s">
        <v>26</v>
      </c>
      <c r="E5740">
        <v>26</v>
      </c>
      <c r="F5740">
        <v>69.998633999999996</v>
      </c>
      <c r="G5740">
        <v>0</v>
      </c>
      <c r="H5740">
        <v>0</v>
      </c>
      <c r="I5740" t="s">
        <v>34</v>
      </c>
      <c r="J5740" t="s">
        <v>28</v>
      </c>
      <c r="K5740" t="s">
        <v>28</v>
      </c>
      <c r="L5740" t="s">
        <v>28</v>
      </c>
      <c r="M5740" t="s">
        <v>28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33</v>
      </c>
      <c r="T5740">
        <v>0</v>
      </c>
    </row>
    <row r="5741" spans="1:23" x14ac:dyDescent="0.25">
      <c r="A5741" t="s">
        <v>360</v>
      </c>
      <c r="C5741" t="s">
        <v>26</v>
      </c>
      <c r="E5741">
        <v>25</v>
      </c>
      <c r="F5741">
        <v>69.998633999999996</v>
      </c>
      <c r="G5741">
        <v>0.5</v>
      </c>
      <c r="H5741">
        <v>0.5</v>
      </c>
      <c r="I5741" t="s">
        <v>52</v>
      </c>
      <c r="J5741" t="s">
        <v>41</v>
      </c>
      <c r="K5741" t="s">
        <v>28</v>
      </c>
      <c r="L5741" t="s">
        <v>28</v>
      </c>
      <c r="M5741" t="s">
        <v>28</v>
      </c>
      <c r="N5741">
        <v>0</v>
      </c>
      <c r="O5741">
        <v>0.5</v>
      </c>
      <c r="P5741">
        <v>0.5</v>
      </c>
      <c r="Q5741">
        <v>0</v>
      </c>
      <c r="R5741">
        <v>0</v>
      </c>
      <c r="S5741">
        <v>33</v>
      </c>
      <c r="T5741">
        <v>1.5</v>
      </c>
      <c r="V5741">
        <v>62</v>
      </c>
      <c r="W5741">
        <v>98</v>
      </c>
    </row>
    <row r="5742" spans="1:23" x14ac:dyDescent="0.25">
      <c r="A5742" t="s">
        <v>360</v>
      </c>
      <c r="C5742" t="s">
        <v>26</v>
      </c>
      <c r="E5742">
        <v>25</v>
      </c>
      <c r="F5742">
        <v>69.998633999999996</v>
      </c>
      <c r="G5742">
        <v>0.5</v>
      </c>
      <c r="H5742">
        <v>0.5</v>
      </c>
      <c r="I5742" t="s">
        <v>27</v>
      </c>
      <c r="J5742" t="s">
        <v>41</v>
      </c>
      <c r="K5742" t="s">
        <v>38</v>
      </c>
      <c r="L5742" t="s">
        <v>28</v>
      </c>
      <c r="M5742" t="s">
        <v>28</v>
      </c>
      <c r="N5742">
        <v>0.5</v>
      </c>
      <c r="O5742">
        <v>0.5</v>
      </c>
      <c r="P5742">
        <v>0.5</v>
      </c>
      <c r="Q5742">
        <v>0</v>
      </c>
      <c r="R5742">
        <v>0</v>
      </c>
      <c r="S5742">
        <v>33</v>
      </c>
      <c r="T5742">
        <v>2</v>
      </c>
      <c r="V5742">
        <v>62</v>
      </c>
      <c r="W5742">
        <v>97</v>
      </c>
    </row>
    <row r="5743" spans="1:23" x14ac:dyDescent="0.25">
      <c r="A5743" t="s">
        <v>64</v>
      </c>
      <c r="C5743" t="s">
        <v>30</v>
      </c>
      <c r="E5743">
        <v>29</v>
      </c>
      <c r="F5743">
        <v>72.432580000000002</v>
      </c>
      <c r="G5743">
        <v>0</v>
      </c>
      <c r="H5743">
        <v>0</v>
      </c>
      <c r="I5743" t="s">
        <v>34</v>
      </c>
      <c r="J5743" t="s">
        <v>28</v>
      </c>
      <c r="K5743" t="s">
        <v>28</v>
      </c>
      <c r="L5743" t="s">
        <v>28</v>
      </c>
      <c r="M5743" t="s">
        <v>28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23</v>
      </c>
      <c r="T5743">
        <v>0</v>
      </c>
      <c r="W5743">
        <v>169</v>
      </c>
    </row>
    <row r="5744" spans="1:23" x14ac:dyDescent="0.25">
      <c r="A5744" t="s">
        <v>64</v>
      </c>
      <c r="C5744" t="s">
        <v>30</v>
      </c>
      <c r="E5744">
        <v>27</v>
      </c>
      <c r="F5744">
        <v>72.432580000000002</v>
      </c>
      <c r="G5744">
        <v>0</v>
      </c>
      <c r="H5744">
        <v>0</v>
      </c>
      <c r="I5744" t="s">
        <v>34</v>
      </c>
      <c r="J5744" t="s">
        <v>28</v>
      </c>
      <c r="K5744" t="s">
        <v>28</v>
      </c>
      <c r="L5744" t="s">
        <v>28</v>
      </c>
      <c r="M5744" t="s">
        <v>28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23</v>
      </c>
      <c r="T5744">
        <v>0</v>
      </c>
      <c r="V5744">
        <v>68</v>
      </c>
      <c r="W5744">
        <v>169</v>
      </c>
    </row>
    <row r="5745" spans="1:23" x14ac:dyDescent="0.25">
      <c r="A5745" t="s">
        <v>64</v>
      </c>
      <c r="C5745" t="s">
        <v>30</v>
      </c>
      <c r="E5745">
        <v>29</v>
      </c>
      <c r="F5745">
        <v>72.432580000000002</v>
      </c>
      <c r="G5745">
        <v>0.5</v>
      </c>
      <c r="H5745">
        <v>0</v>
      </c>
      <c r="I5745" t="s">
        <v>75</v>
      </c>
      <c r="J5745" t="s">
        <v>41</v>
      </c>
      <c r="K5745" t="s">
        <v>28</v>
      </c>
      <c r="L5745" t="s">
        <v>28</v>
      </c>
      <c r="M5745" t="s">
        <v>28</v>
      </c>
      <c r="N5745">
        <v>0</v>
      </c>
      <c r="O5745">
        <v>0</v>
      </c>
      <c r="P5745">
        <v>0.5</v>
      </c>
      <c r="Q5745">
        <v>0</v>
      </c>
      <c r="R5745">
        <v>0</v>
      </c>
      <c r="S5745">
        <v>23</v>
      </c>
      <c r="T5745">
        <v>0.5</v>
      </c>
      <c r="V5745">
        <v>67</v>
      </c>
      <c r="W5745">
        <v>161</v>
      </c>
    </row>
    <row r="5746" spans="1:23" x14ac:dyDescent="0.25">
      <c r="A5746" t="s">
        <v>64</v>
      </c>
      <c r="C5746" t="s">
        <v>30</v>
      </c>
      <c r="E5746">
        <v>29</v>
      </c>
      <c r="F5746">
        <v>72.432580000000002</v>
      </c>
      <c r="G5746">
        <v>0</v>
      </c>
      <c r="H5746">
        <v>0</v>
      </c>
      <c r="I5746" t="s">
        <v>34</v>
      </c>
      <c r="J5746" t="s">
        <v>41</v>
      </c>
      <c r="K5746" t="s">
        <v>28</v>
      </c>
      <c r="L5746" t="s">
        <v>28</v>
      </c>
      <c r="M5746" t="s">
        <v>28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23</v>
      </c>
      <c r="T5746">
        <v>0</v>
      </c>
      <c r="V5746">
        <v>67</v>
      </c>
      <c r="W5746">
        <v>161</v>
      </c>
    </row>
    <row r="5747" spans="1:23" x14ac:dyDescent="0.25">
      <c r="A5747" t="s">
        <v>64</v>
      </c>
      <c r="C5747" t="s">
        <v>30</v>
      </c>
      <c r="E5747">
        <v>29</v>
      </c>
      <c r="F5747">
        <v>72.432580000000002</v>
      </c>
      <c r="G5747">
        <v>0.5</v>
      </c>
      <c r="H5747">
        <v>0.5</v>
      </c>
      <c r="I5747" t="s">
        <v>52</v>
      </c>
      <c r="J5747" t="s">
        <v>28</v>
      </c>
      <c r="K5747" t="s">
        <v>28</v>
      </c>
      <c r="L5747" t="s">
        <v>28</v>
      </c>
      <c r="M5747" t="s">
        <v>28</v>
      </c>
      <c r="N5747">
        <v>0</v>
      </c>
      <c r="O5747">
        <v>0.5</v>
      </c>
      <c r="P5747">
        <v>0.5</v>
      </c>
      <c r="Q5747">
        <v>0</v>
      </c>
      <c r="R5747">
        <v>0</v>
      </c>
      <c r="S5747">
        <v>23</v>
      </c>
      <c r="T5747">
        <v>1.5</v>
      </c>
      <c r="V5747">
        <v>67</v>
      </c>
      <c r="W5747">
        <v>168</v>
      </c>
    </row>
    <row r="5748" spans="1:23" x14ac:dyDescent="0.25">
      <c r="A5748" t="s">
        <v>64</v>
      </c>
      <c r="C5748" t="s">
        <v>30</v>
      </c>
      <c r="E5748">
        <v>26</v>
      </c>
      <c r="F5748">
        <v>72.432580000000002</v>
      </c>
      <c r="G5748">
        <v>0</v>
      </c>
      <c r="H5748">
        <v>0</v>
      </c>
      <c r="I5748" t="s">
        <v>34</v>
      </c>
      <c r="J5748" t="s">
        <v>35</v>
      </c>
      <c r="K5748" t="s">
        <v>38</v>
      </c>
      <c r="L5748" t="s">
        <v>28</v>
      </c>
      <c r="M5748" t="s">
        <v>28</v>
      </c>
      <c r="N5748">
        <v>0</v>
      </c>
      <c r="O5748">
        <v>0</v>
      </c>
      <c r="P5748">
        <v>0</v>
      </c>
      <c r="Q5748">
        <v>0.5</v>
      </c>
      <c r="R5748">
        <v>0</v>
      </c>
      <c r="S5748">
        <v>23</v>
      </c>
      <c r="T5748">
        <v>0.5</v>
      </c>
      <c r="V5748">
        <v>67</v>
      </c>
      <c r="W5748">
        <v>170</v>
      </c>
    </row>
    <row r="5749" spans="1:23" x14ac:dyDescent="0.25">
      <c r="A5749" t="s">
        <v>64</v>
      </c>
      <c r="C5749" t="s">
        <v>30</v>
      </c>
      <c r="E5749">
        <v>29</v>
      </c>
      <c r="F5749">
        <v>72.432580000000002</v>
      </c>
      <c r="G5749">
        <v>0</v>
      </c>
      <c r="H5749">
        <v>0</v>
      </c>
      <c r="I5749" t="s">
        <v>34</v>
      </c>
      <c r="J5749" t="s">
        <v>28</v>
      </c>
      <c r="K5749" t="s">
        <v>28</v>
      </c>
      <c r="L5749" t="s">
        <v>28</v>
      </c>
      <c r="M5749" t="s">
        <v>28</v>
      </c>
      <c r="N5749">
        <v>0</v>
      </c>
      <c r="O5749">
        <v>0.5</v>
      </c>
      <c r="P5749">
        <v>0</v>
      </c>
      <c r="Q5749">
        <v>0</v>
      </c>
      <c r="R5749">
        <v>0</v>
      </c>
      <c r="S5749">
        <v>23</v>
      </c>
      <c r="T5749">
        <v>0.5</v>
      </c>
      <c r="V5749">
        <v>67</v>
      </c>
      <c r="W5749">
        <v>169</v>
      </c>
    </row>
    <row r="5750" spans="1:23" x14ac:dyDescent="0.25">
      <c r="A5750" t="s">
        <v>64</v>
      </c>
      <c r="C5750" t="s">
        <v>30</v>
      </c>
      <c r="E5750">
        <v>30</v>
      </c>
      <c r="F5750">
        <v>72.432580000000002</v>
      </c>
      <c r="G5750">
        <v>0</v>
      </c>
      <c r="H5750">
        <v>0</v>
      </c>
      <c r="I5750" t="s">
        <v>34</v>
      </c>
      <c r="J5750" t="s">
        <v>35</v>
      </c>
      <c r="K5750" t="s">
        <v>28</v>
      </c>
      <c r="L5750" t="s">
        <v>28</v>
      </c>
      <c r="M5750" t="s">
        <v>28</v>
      </c>
      <c r="N5750">
        <v>0</v>
      </c>
      <c r="O5750">
        <v>0.5</v>
      </c>
      <c r="P5750">
        <v>0</v>
      </c>
      <c r="Q5750">
        <v>0</v>
      </c>
      <c r="R5750">
        <v>0</v>
      </c>
      <c r="S5750">
        <v>23</v>
      </c>
      <c r="T5750">
        <v>0.5</v>
      </c>
      <c r="V5750">
        <v>67</v>
      </c>
      <c r="W5750">
        <v>167</v>
      </c>
    </row>
    <row r="5751" spans="1:23" x14ac:dyDescent="0.25">
      <c r="A5751" t="s">
        <v>64</v>
      </c>
      <c r="C5751" t="s">
        <v>30</v>
      </c>
      <c r="E5751">
        <v>29</v>
      </c>
      <c r="F5751">
        <v>72.432580000000002</v>
      </c>
      <c r="G5751">
        <v>0.5</v>
      </c>
      <c r="H5751">
        <v>0</v>
      </c>
      <c r="I5751" t="s">
        <v>52</v>
      </c>
      <c r="J5751" t="s">
        <v>28</v>
      </c>
      <c r="K5751" t="s">
        <v>28</v>
      </c>
      <c r="L5751" t="s">
        <v>28</v>
      </c>
      <c r="M5751" t="s">
        <v>28</v>
      </c>
      <c r="N5751">
        <v>0</v>
      </c>
      <c r="O5751">
        <v>0</v>
      </c>
      <c r="P5751">
        <v>0.5</v>
      </c>
      <c r="Q5751">
        <v>0</v>
      </c>
      <c r="R5751">
        <v>0</v>
      </c>
      <c r="S5751">
        <v>23</v>
      </c>
      <c r="T5751">
        <v>0.5</v>
      </c>
      <c r="V5751">
        <v>67</v>
      </c>
      <c r="W5751">
        <v>167</v>
      </c>
    </row>
    <row r="5752" spans="1:23" x14ac:dyDescent="0.25">
      <c r="A5752" t="s">
        <v>64</v>
      </c>
      <c r="C5752" t="s">
        <v>30</v>
      </c>
      <c r="E5752">
        <v>27</v>
      </c>
      <c r="F5752">
        <v>72.432580000000002</v>
      </c>
      <c r="G5752">
        <v>0.5</v>
      </c>
      <c r="H5752">
        <v>0</v>
      </c>
      <c r="I5752" t="s">
        <v>52</v>
      </c>
      <c r="J5752" t="s">
        <v>35</v>
      </c>
      <c r="K5752" t="s">
        <v>38</v>
      </c>
      <c r="L5752" t="s">
        <v>28</v>
      </c>
      <c r="M5752" t="s">
        <v>28</v>
      </c>
      <c r="N5752">
        <v>0</v>
      </c>
      <c r="O5752">
        <v>0.5</v>
      </c>
      <c r="P5752">
        <v>0.5</v>
      </c>
      <c r="Q5752">
        <v>0</v>
      </c>
      <c r="R5752">
        <v>0</v>
      </c>
      <c r="S5752">
        <v>23</v>
      </c>
      <c r="T5752">
        <v>1</v>
      </c>
      <c r="V5752">
        <v>67</v>
      </c>
      <c r="W5752">
        <v>172</v>
      </c>
    </row>
    <row r="5753" spans="1:23" x14ac:dyDescent="0.25">
      <c r="A5753" t="s">
        <v>64</v>
      </c>
      <c r="C5753" t="s">
        <v>30</v>
      </c>
      <c r="E5753">
        <v>24</v>
      </c>
      <c r="F5753">
        <v>72.432580000000002</v>
      </c>
      <c r="G5753">
        <v>0.5</v>
      </c>
      <c r="H5753">
        <v>0.5</v>
      </c>
      <c r="I5753" t="s">
        <v>52</v>
      </c>
      <c r="J5753" t="s">
        <v>119</v>
      </c>
      <c r="K5753" t="s">
        <v>38</v>
      </c>
      <c r="L5753" t="s">
        <v>28</v>
      </c>
      <c r="M5753" t="s">
        <v>28</v>
      </c>
      <c r="N5753">
        <v>1</v>
      </c>
      <c r="O5753">
        <v>1</v>
      </c>
      <c r="P5753">
        <v>1</v>
      </c>
      <c r="Q5753">
        <v>0.5</v>
      </c>
      <c r="R5753">
        <v>1</v>
      </c>
      <c r="S5753">
        <v>23</v>
      </c>
      <c r="T5753">
        <v>5</v>
      </c>
      <c r="V5753">
        <v>65</v>
      </c>
      <c r="W5753">
        <v>171</v>
      </c>
    </row>
    <row r="5754" spans="1:23" x14ac:dyDescent="0.25">
      <c r="A5754" t="s">
        <v>64</v>
      </c>
      <c r="C5754" t="s">
        <v>30</v>
      </c>
      <c r="E5754">
        <v>25</v>
      </c>
      <c r="F5754">
        <v>72.432580000000002</v>
      </c>
      <c r="G5754">
        <v>1</v>
      </c>
      <c r="H5754">
        <v>1</v>
      </c>
      <c r="I5754" t="s">
        <v>27</v>
      </c>
      <c r="J5754" t="s">
        <v>245</v>
      </c>
      <c r="K5754" t="s">
        <v>119</v>
      </c>
      <c r="L5754" t="s">
        <v>41</v>
      </c>
      <c r="M5754" t="s">
        <v>38</v>
      </c>
      <c r="N5754">
        <v>1</v>
      </c>
      <c r="O5754">
        <v>1</v>
      </c>
      <c r="P5754">
        <v>1</v>
      </c>
      <c r="Q5754">
        <v>0.5</v>
      </c>
      <c r="R5754">
        <v>1</v>
      </c>
      <c r="S5754">
        <v>23</v>
      </c>
      <c r="T5754">
        <v>5.5</v>
      </c>
      <c r="V5754">
        <v>66</v>
      </c>
      <c r="W5754">
        <v>157</v>
      </c>
    </row>
    <row r="5755" spans="1:23" x14ac:dyDescent="0.25">
      <c r="A5755" t="s">
        <v>64</v>
      </c>
      <c r="C5755" t="s">
        <v>30</v>
      </c>
      <c r="E5755">
        <v>27</v>
      </c>
      <c r="F5755">
        <v>72.432580000000002</v>
      </c>
      <c r="G5755">
        <v>1</v>
      </c>
      <c r="H5755">
        <v>1</v>
      </c>
      <c r="I5755" t="s">
        <v>327</v>
      </c>
      <c r="J5755" t="s">
        <v>411</v>
      </c>
      <c r="K5755" t="s">
        <v>245</v>
      </c>
      <c r="L5755" t="s">
        <v>35</v>
      </c>
      <c r="M5755" t="s">
        <v>38</v>
      </c>
      <c r="N5755">
        <v>1</v>
      </c>
      <c r="O5755">
        <v>1</v>
      </c>
      <c r="P5755">
        <v>1</v>
      </c>
      <c r="Q5755">
        <v>1</v>
      </c>
      <c r="R5755">
        <v>1</v>
      </c>
      <c r="S5755">
        <v>23</v>
      </c>
      <c r="T5755">
        <v>6</v>
      </c>
      <c r="V5755">
        <v>66</v>
      </c>
      <c r="W5755">
        <v>148</v>
      </c>
    </row>
    <row r="5756" spans="1:23" x14ac:dyDescent="0.25">
      <c r="A5756" t="s">
        <v>889</v>
      </c>
      <c r="C5756" t="s">
        <v>26</v>
      </c>
      <c r="E5756">
        <v>26</v>
      </c>
      <c r="F5756">
        <v>82.190280000000001</v>
      </c>
      <c r="G5756">
        <v>0</v>
      </c>
      <c r="H5756">
        <v>0</v>
      </c>
      <c r="I5756" t="s">
        <v>34</v>
      </c>
      <c r="J5756" t="s">
        <v>119</v>
      </c>
      <c r="K5756" t="s">
        <v>28</v>
      </c>
      <c r="L5756" t="s">
        <v>28</v>
      </c>
      <c r="M5756" t="s">
        <v>28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33</v>
      </c>
      <c r="T5756">
        <v>0</v>
      </c>
      <c r="V5756">
        <v>62</v>
      </c>
      <c r="W5756">
        <v>125</v>
      </c>
    </row>
    <row r="5757" spans="1:23" x14ac:dyDescent="0.25">
      <c r="A5757" t="s">
        <v>889</v>
      </c>
      <c r="C5757" t="s">
        <v>26</v>
      </c>
      <c r="E5757">
        <v>25</v>
      </c>
      <c r="F5757">
        <v>82.190280000000001</v>
      </c>
      <c r="G5757">
        <v>0.5</v>
      </c>
      <c r="H5757">
        <v>0.5</v>
      </c>
      <c r="I5757" t="s">
        <v>27</v>
      </c>
      <c r="J5757" t="s">
        <v>28</v>
      </c>
      <c r="K5757" t="s">
        <v>28</v>
      </c>
      <c r="L5757" t="s">
        <v>28</v>
      </c>
      <c r="M5757" t="s">
        <v>28</v>
      </c>
      <c r="N5757">
        <v>0.5</v>
      </c>
      <c r="O5757">
        <v>0.5</v>
      </c>
      <c r="P5757">
        <v>0.5</v>
      </c>
      <c r="Q5757">
        <v>0.5</v>
      </c>
      <c r="R5757">
        <v>0</v>
      </c>
      <c r="S5757">
        <v>33</v>
      </c>
      <c r="T5757">
        <v>2.5</v>
      </c>
      <c r="V5757">
        <v>61</v>
      </c>
      <c r="W5757">
        <v>110</v>
      </c>
    </row>
    <row r="5758" spans="1:23" x14ac:dyDescent="0.25">
      <c r="A5758" t="s">
        <v>889</v>
      </c>
      <c r="C5758" t="s">
        <v>26</v>
      </c>
      <c r="E5758">
        <v>26</v>
      </c>
      <c r="F5758">
        <v>82.190280000000001</v>
      </c>
      <c r="G5758">
        <v>0.5</v>
      </c>
      <c r="H5758">
        <v>0.5</v>
      </c>
      <c r="I5758" t="s">
        <v>27</v>
      </c>
      <c r="J5758" t="s">
        <v>28</v>
      </c>
      <c r="K5758" t="s">
        <v>28</v>
      </c>
      <c r="L5758" t="s">
        <v>28</v>
      </c>
      <c r="M5758" t="s">
        <v>28</v>
      </c>
      <c r="N5758">
        <v>0.5</v>
      </c>
      <c r="O5758">
        <v>1</v>
      </c>
      <c r="P5758">
        <v>1</v>
      </c>
      <c r="Q5758">
        <v>0.5</v>
      </c>
      <c r="R5758">
        <v>0</v>
      </c>
      <c r="S5758">
        <v>33</v>
      </c>
      <c r="T5758">
        <v>3.5</v>
      </c>
      <c r="V5758">
        <v>61</v>
      </c>
      <c r="W5758">
        <v>116</v>
      </c>
    </row>
    <row r="5759" spans="1:23" x14ac:dyDescent="0.25">
      <c r="A5759" t="s">
        <v>889</v>
      </c>
      <c r="C5759" t="s">
        <v>26</v>
      </c>
      <c r="F5759">
        <v>82.190280000000001</v>
      </c>
      <c r="G5759">
        <v>2</v>
      </c>
      <c r="H5759">
        <v>2</v>
      </c>
      <c r="I5759" t="s">
        <v>27</v>
      </c>
      <c r="J5759" t="s">
        <v>28</v>
      </c>
      <c r="K5759" t="s">
        <v>28</v>
      </c>
      <c r="L5759" t="s">
        <v>28</v>
      </c>
      <c r="M5759" t="s">
        <v>28</v>
      </c>
      <c r="N5759">
        <v>2</v>
      </c>
      <c r="O5759">
        <v>3</v>
      </c>
      <c r="P5759">
        <v>3</v>
      </c>
      <c r="Q5759">
        <v>2</v>
      </c>
      <c r="R5759">
        <v>3</v>
      </c>
      <c r="S5759">
        <v>33</v>
      </c>
      <c r="T5759">
        <v>15</v>
      </c>
    </row>
    <row r="5760" spans="1:23" x14ac:dyDescent="0.25">
      <c r="A5760" t="s">
        <v>532</v>
      </c>
      <c r="C5760" t="s">
        <v>26</v>
      </c>
      <c r="E5760">
        <v>27</v>
      </c>
      <c r="F5760">
        <v>63.978096000000001</v>
      </c>
      <c r="G5760">
        <v>0</v>
      </c>
      <c r="H5760">
        <v>0</v>
      </c>
      <c r="I5760" t="s">
        <v>34</v>
      </c>
      <c r="J5760" t="s">
        <v>28</v>
      </c>
      <c r="K5760" t="s">
        <v>28</v>
      </c>
      <c r="L5760" t="s">
        <v>28</v>
      </c>
      <c r="M5760" t="s">
        <v>28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33</v>
      </c>
      <c r="T5760">
        <v>0</v>
      </c>
      <c r="V5760">
        <v>63</v>
      </c>
      <c r="W5760">
        <v>142</v>
      </c>
    </row>
    <row r="5761" spans="1:23" x14ac:dyDescent="0.25">
      <c r="A5761" t="s">
        <v>532</v>
      </c>
      <c r="C5761" t="s">
        <v>26</v>
      </c>
      <c r="E5761">
        <v>28</v>
      </c>
      <c r="F5761">
        <v>63.978096000000001</v>
      </c>
      <c r="G5761">
        <v>0</v>
      </c>
      <c r="H5761">
        <v>0</v>
      </c>
      <c r="I5761" t="s">
        <v>34</v>
      </c>
      <c r="J5761" t="s">
        <v>28</v>
      </c>
      <c r="K5761" t="s">
        <v>28</v>
      </c>
      <c r="L5761" t="s">
        <v>28</v>
      </c>
      <c r="M5761" t="s">
        <v>28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33</v>
      </c>
      <c r="T5761">
        <v>0</v>
      </c>
    </row>
    <row r="5762" spans="1:23" x14ac:dyDescent="0.25">
      <c r="A5762" t="s">
        <v>532</v>
      </c>
      <c r="C5762" t="s">
        <v>26</v>
      </c>
      <c r="E5762">
        <v>30</v>
      </c>
      <c r="F5762">
        <v>63.978096000000001</v>
      </c>
      <c r="G5762">
        <v>0</v>
      </c>
      <c r="H5762">
        <v>0</v>
      </c>
      <c r="I5762" t="s">
        <v>34</v>
      </c>
      <c r="J5762" t="s">
        <v>28</v>
      </c>
      <c r="K5762" t="s">
        <v>28</v>
      </c>
      <c r="L5762" t="s">
        <v>28</v>
      </c>
      <c r="M5762" t="s">
        <v>28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33</v>
      </c>
      <c r="T5762">
        <v>0</v>
      </c>
    </row>
    <row r="5763" spans="1:23" x14ac:dyDescent="0.25">
      <c r="A5763" t="s">
        <v>532</v>
      </c>
      <c r="C5763" t="s">
        <v>26</v>
      </c>
      <c r="E5763">
        <v>30</v>
      </c>
      <c r="F5763">
        <v>63.978096000000001</v>
      </c>
      <c r="G5763">
        <v>0</v>
      </c>
      <c r="H5763">
        <v>0</v>
      </c>
      <c r="I5763" t="s">
        <v>34</v>
      </c>
      <c r="J5763" t="s">
        <v>28</v>
      </c>
      <c r="K5763" t="s">
        <v>28</v>
      </c>
      <c r="L5763" t="s">
        <v>28</v>
      </c>
      <c r="M5763" t="s">
        <v>28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33</v>
      </c>
      <c r="T5763">
        <v>0</v>
      </c>
      <c r="V5763">
        <v>63</v>
      </c>
      <c r="W5763">
        <v>138</v>
      </c>
    </row>
    <row r="5764" spans="1:23" x14ac:dyDescent="0.25">
      <c r="A5764" t="s">
        <v>532</v>
      </c>
      <c r="C5764" t="s">
        <v>26</v>
      </c>
      <c r="E5764">
        <v>28</v>
      </c>
      <c r="F5764">
        <v>63.978096000000001</v>
      </c>
      <c r="G5764">
        <v>0</v>
      </c>
      <c r="H5764">
        <v>0</v>
      </c>
      <c r="I5764" t="s">
        <v>34</v>
      </c>
      <c r="J5764" t="s">
        <v>28</v>
      </c>
      <c r="K5764" t="s">
        <v>28</v>
      </c>
      <c r="L5764" t="s">
        <v>28</v>
      </c>
      <c r="M5764" t="s">
        <v>28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33</v>
      </c>
      <c r="T5764">
        <v>0</v>
      </c>
      <c r="V5764">
        <v>63</v>
      </c>
      <c r="W5764">
        <v>140</v>
      </c>
    </row>
    <row r="5765" spans="1:23" x14ac:dyDescent="0.25">
      <c r="A5765" t="s">
        <v>532</v>
      </c>
      <c r="C5765" t="s">
        <v>26</v>
      </c>
      <c r="E5765">
        <v>28</v>
      </c>
      <c r="F5765">
        <v>63.978096000000001</v>
      </c>
      <c r="G5765">
        <v>0</v>
      </c>
      <c r="H5765">
        <v>0</v>
      </c>
      <c r="I5765" t="s">
        <v>34</v>
      </c>
      <c r="J5765" t="s">
        <v>28</v>
      </c>
      <c r="K5765" t="s">
        <v>28</v>
      </c>
      <c r="L5765" t="s">
        <v>28</v>
      </c>
      <c r="M5765" t="s">
        <v>28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33</v>
      </c>
      <c r="T5765">
        <v>0</v>
      </c>
      <c r="V5765">
        <v>64</v>
      </c>
      <c r="W5765">
        <v>143</v>
      </c>
    </row>
    <row r="5766" spans="1:23" x14ac:dyDescent="0.25">
      <c r="A5766" t="s">
        <v>843</v>
      </c>
      <c r="C5766" t="s">
        <v>30</v>
      </c>
      <c r="E5766">
        <v>29</v>
      </c>
      <c r="F5766">
        <v>82.245040000000003</v>
      </c>
      <c r="G5766">
        <v>0</v>
      </c>
      <c r="H5766">
        <v>0</v>
      </c>
      <c r="I5766" t="s">
        <v>34</v>
      </c>
      <c r="J5766" t="s">
        <v>28</v>
      </c>
      <c r="K5766" t="s">
        <v>28</v>
      </c>
      <c r="L5766" t="s">
        <v>28</v>
      </c>
      <c r="M5766" t="s">
        <v>28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33</v>
      </c>
      <c r="T5766">
        <v>0</v>
      </c>
      <c r="V5766">
        <v>70</v>
      </c>
      <c r="W5766">
        <v>178</v>
      </c>
    </row>
    <row r="5767" spans="1:23" x14ac:dyDescent="0.25">
      <c r="A5767" t="s">
        <v>843</v>
      </c>
      <c r="C5767" t="s">
        <v>30</v>
      </c>
      <c r="E5767">
        <v>28</v>
      </c>
      <c r="F5767">
        <v>82.245040000000003</v>
      </c>
      <c r="G5767">
        <v>0</v>
      </c>
      <c r="H5767">
        <v>0</v>
      </c>
      <c r="I5767" t="s">
        <v>34</v>
      </c>
      <c r="J5767" t="s">
        <v>41</v>
      </c>
      <c r="K5767" t="s">
        <v>88</v>
      </c>
      <c r="L5767" t="s">
        <v>28</v>
      </c>
      <c r="M5767" t="s">
        <v>28</v>
      </c>
      <c r="N5767">
        <v>0</v>
      </c>
      <c r="O5767">
        <v>0.5</v>
      </c>
      <c r="P5767">
        <v>0</v>
      </c>
      <c r="Q5767">
        <v>0</v>
      </c>
      <c r="R5767">
        <v>0</v>
      </c>
      <c r="S5767">
        <v>33</v>
      </c>
      <c r="T5767">
        <v>0.5</v>
      </c>
      <c r="V5767">
        <v>70</v>
      </c>
      <c r="W5767">
        <v>168</v>
      </c>
    </row>
    <row r="5768" spans="1:23" x14ac:dyDescent="0.25">
      <c r="A5768" t="s">
        <v>843</v>
      </c>
      <c r="C5768" t="s">
        <v>30</v>
      </c>
      <c r="E5768">
        <v>29</v>
      </c>
      <c r="F5768">
        <v>82.245040000000003</v>
      </c>
      <c r="G5768">
        <v>0</v>
      </c>
      <c r="H5768">
        <v>0</v>
      </c>
      <c r="I5768" t="s">
        <v>34</v>
      </c>
      <c r="J5768" t="s">
        <v>41</v>
      </c>
      <c r="K5768" t="s">
        <v>28</v>
      </c>
      <c r="L5768" t="s">
        <v>28</v>
      </c>
      <c r="M5768" t="s">
        <v>28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33</v>
      </c>
      <c r="T5768">
        <v>0</v>
      </c>
      <c r="V5768">
        <v>70</v>
      </c>
      <c r="W5768">
        <v>178</v>
      </c>
    </row>
    <row r="5769" spans="1:23" x14ac:dyDescent="0.25">
      <c r="A5769" t="s">
        <v>843</v>
      </c>
      <c r="C5769" t="s">
        <v>30</v>
      </c>
      <c r="E5769">
        <v>29</v>
      </c>
      <c r="F5769">
        <v>82.245040000000003</v>
      </c>
      <c r="G5769">
        <v>0.5</v>
      </c>
      <c r="H5769">
        <v>0.5</v>
      </c>
      <c r="I5769" t="s">
        <v>52</v>
      </c>
      <c r="J5769" t="s">
        <v>41</v>
      </c>
      <c r="K5769" t="s">
        <v>96</v>
      </c>
      <c r="L5769" t="s">
        <v>28</v>
      </c>
      <c r="M5769" t="s">
        <v>28</v>
      </c>
      <c r="N5769">
        <v>0.5</v>
      </c>
      <c r="O5769">
        <v>0.5</v>
      </c>
      <c r="P5769">
        <v>0.5</v>
      </c>
      <c r="Q5769">
        <v>0</v>
      </c>
      <c r="R5769">
        <v>0</v>
      </c>
      <c r="S5769">
        <v>33</v>
      </c>
      <c r="T5769">
        <v>2</v>
      </c>
      <c r="V5769">
        <v>69</v>
      </c>
      <c r="W5769">
        <v>180</v>
      </c>
    </row>
    <row r="5770" spans="1:23" x14ac:dyDescent="0.25">
      <c r="A5770" t="s">
        <v>843</v>
      </c>
      <c r="C5770" t="s">
        <v>30</v>
      </c>
      <c r="E5770">
        <v>29</v>
      </c>
      <c r="F5770">
        <v>82.245040000000003</v>
      </c>
      <c r="G5770">
        <v>0</v>
      </c>
      <c r="H5770">
        <v>0</v>
      </c>
      <c r="I5770" t="s">
        <v>34</v>
      </c>
      <c r="J5770" t="s">
        <v>41</v>
      </c>
      <c r="K5770" t="s">
        <v>28</v>
      </c>
      <c r="L5770" t="s">
        <v>28</v>
      </c>
      <c r="M5770" t="s">
        <v>28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33</v>
      </c>
      <c r="T5770">
        <v>0</v>
      </c>
      <c r="V5770">
        <v>70</v>
      </c>
      <c r="W5770">
        <v>173</v>
      </c>
    </row>
    <row r="5771" spans="1:23" x14ac:dyDescent="0.25">
      <c r="A5771" t="s">
        <v>843</v>
      </c>
      <c r="C5771" t="s">
        <v>30</v>
      </c>
      <c r="E5771">
        <v>29</v>
      </c>
      <c r="F5771">
        <v>82.245040000000003</v>
      </c>
      <c r="G5771">
        <v>0</v>
      </c>
      <c r="H5771">
        <v>0</v>
      </c>
      <c r="I5771" t="s">
        <v>34</v>
      </c>
      <c r="J5771" t="s">
        <v>28</v>
      </c>
      <c r="K5771" t="s">
        <v>28</v>
      </c>
      <c r="L5771" t="s">
        <v>28</v>
      </c>
      <c r="M5771" t="s">
        <v>28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33</v>
      </c>
      <c r="T5771">
        <v>0</v>
      </c>
      <c r="V5771">
        <v>70</v>
      </c>
      <c r="W5771">
        <v>176</v>
      </c>
    </row>
    <row r="5772" spans="1:23" x14ac:dyDescent="0.25">
      <c r="A5772" t="s">
        <v>480</v>
      </c>
      <c r="C5772" t="s">
        <v>26</v>
      </c>
      <c r="E5772">
        <v>29</v>
      </c>
      <c r="F5772">
        <v>72.391509999999997</v>
      </c>
      <c r="G5772">
        <v>0.5</v>
      </c>
      <c r="H5772">
        <v>0</v>
      </c>
      <c r="I5772" t="s">
        <v>52</v>
      </c>
      <c r="J5772" t="s">
        <v>28</v>
      </c>
      <c r="K5772" t="s">
        <v>28</v>
      </c>
      <c r="L5772" t="s">
        <v>28</v>
      </c>
      <c r="M5772" t="s">
        <v>28</v>
      </c>
      <c r="N5772">
        <v>0</v>
      </c>
      <c r="O5772">
        <v>0</v>
      </c>
      <c r="P5772">
        <v>0.5</v>
      </c>
      <c r="Q5772">
        <v>0</v>
      </c>
      <c r="R5772">
        <v>0</v>
      </c>
      <c r="S5772">
        <v>34</v>
      </c>
      <c r="T5772">
        <v>0.5</v>
      </c>
      <c r="W5772">
        <v>121</v>
      </c>
    </row>
    <row r="5773" spans="1:23" x14ac:dyDescent="0.25">
      <c r="A5773" t="s">
        <v>480</v>
      </c>
      <c r="C5773" t="s">
        <v>26</v>
      </c>
      <c r="E5773">
        <v>29</v>
      </c>
      <c r="F5773">
        <v>72.391509999999997</v>
      </c>
      <c r="G5773">
        <v>0.5</v>
      </c>
      <c r="H5773">
        <v>0</v>
      </c>
      <c r="I5773" t="s">
        <v>203</v>
      </c>
      <c r="J5773" t="s">
        <v>405</v>
      </c>
      <c r="K5773" t="s">
        <v>28</v>
      </c>
      <c r="L5773" t="s">
        <v>28</v>
      </c>
      <c r="M5773" t="s">
        <v>28</v>
      </c>
      <c r="N5773">
        <v>0</v>
      </c>
      <c r="O5773">
        <v>0</v>
      </c>
      <c r="P5773">
        <v>0.5</v>
      </c>
      <c r="Q5773">
        <v>0</v>
      </c>
      <c r="R5773">
        <v>0</v>
      </c>
      <c r="S5773">
        <v>34</v>
      </c>
      <c r="T5773">
        <v>0.5</v>
      </c>
      <c r="W5773">
        <v>113</v>
      </c>
    </row>
    <row r="5774" spans="1:23" x14ac:dyDescent="0.25">
      <c r="A5774" t="s">
        <v>480</v>
      </c>
      <c r="C5774" t="s">
        <v>26</v>
      </c>
      <c r="E5774">
        <v>29</v>
      </c>
      <c r="F5774">
        <v>72.391509999999997</v>
      </c>
      <c r="G5774">
        <v>0</v>
      </c>
      <c r="H5774">
        <v>0</v>
      </c>
      <c r="I5774" t="s">
        <v>34</v>
      </c>
      <c r="J5774" t="s">
        <v>28</v>
      </c>
      <c r="K5774" t="s">
        <v>28</v>
      </c>
      <c r="L5774" t="s">
        <v>28</v>
      </c>
      <c r="M5774" t="s">
        <v>28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34</v>
      </c>
      <c r="T5774">
        <v>0</v>
      </c>
      <c r="W5774">
        <v>116</v>
      </c>
    </row>
    <row r="5775" spans="1:23" x14ac:dyDescent="0.25">
      <c r="A5775" t="s">
        <v>480</v>
      </c>
      <c r="C5775" t="s">
        <v>26</v>
      </c>
      <c r="E5775">
        <v>29</v>
      </c>
      <c r="F5775">
        <v>72.391509999999997</v>
      </c>
      <c r="G5775">
        <v>0.5</v>
      </c>
      <c r="H5775">
        <v>0</v>
      </c>
      <c r="I5775" t="s">
        <v>75</v>
      </c>
      <c r="J5775" t="s">
        <v>28</v>
      </c>
      <c r="K5775" t="s">
        <v>28</v>
      </c>
      <c r="L5775" t="s">
        <v>28</v>
      </c>
      <c r="M5775" t="s">
        <v>28</v>
      </c>
      <c r="N5775">
        <v>0</v>
      </c>
      <c r="O5775">
        <v>0</v>
      </c>
      <c r="P5775">
        <v>0.5</v>
      </c>
      <c r="Q5775">
        <v>0</v>
      </c>
      <c r="R5775">
        <v>0</v>
      </c>
      <c r="S5775">
        <v>34</v>
      </c>
      <c r="T5775">
        <v>0.5</v>
      </c>
      <c r="W5775">
        <v>119</v>
      </c>
    </row>
    <row r="5776" spans="1:23" x14ac:dyDescent="0.25">
      <c r="A5776" t="s">
        <v>480</v>
      </c>
      <c r="C5776" t="s">
        <v>26</v>
      </c>
      <c r="E5776">
        <v>29</v>
      </c>
      <c r="F5776">
        <v>72.391509999999997</v>
      </c>
      <c r="G5776">
        <v>0</v>
      </c>
      <c r="H5776">
        <v>0</v>
      </c>
      <c r="I5776" t="s">
        <v>34</v>
      </c>
      <c r="J5776" t="s">
        <v>28</v>
      </c>
      <c r="K5776" t="s">
        <v>28</v>
      </c>
      <c r="L5776" t="s">
        <v>28</v>
      </c>
      <c r="M5776" t="s">
        <v>28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34</v>
      </c>
      <c r="T5776">
        <v>0</v>
      </c>
      <c r="V5776">
        <v>64</v>
      </c>
      <c r="W5776">
        <v>115</v>
      </c>
    </row>
    <row r="5777" spans="1:23" x14ac:dyDescent="0.25">
      <c r="A5777" t="s">
        <v>480</v>
      </c>
      <c r="C5777" t="s">
        <v>26</v>
      </c>
      <c r="E5777">
        <v>29</v>
      </c>
      <c r="F5777">
        <v>72.391509999999997</v>
      </c>
      <c r="G5777">
        <v>0.5</v>
      </c>
      <c r="H5777">
        <v>0</v>
      </c>
      <c r="I5777" t="s">
        <v>27</v>
      </c>
      <c r="J5777" t="s">
        <v>28</v>
      </c>
      <c r="K5777" t="s">
        <v>28</v>
      </c>
      <c r="L5777" t="s">
        <v>28</v>
      </c>
      <c r="M5777" t="s">
        <v>28</v>
      </c>
      <c r="N5777">
        <v>0.5</v>
      </c>
      <c r="O5777">
        <v>0</v>
      </c>
      <c r="P5777">
        <v>0.5</v>
      </c>
      <c r="Q5777">
        <v>0</v>
      </c>
      <c r="R5777">
        <v>0</v>
      </c>
      <c r="S5777">
        <v>34</v>
      </c>
      <c r="T5777">
        <v>1</v>
      </c>
      <c r="V5777">
        <v>62</v>
      </c>
      <c r="W5777">
        <v>116</v>
      </c>
    </row>
    <row r="5778" spans="1:23" x14ac:dyDescent="0.25">
      <c r="A5778" t="s">
        <v>480</v>
      </c>
      <c r="C5778" t="s">
        <v>26</v>
      </c>
      <c r="E5778">
        <v>27</v>
      </c>
      <c r="F5778">
        <v>72.391509999999997</v>
      </c>
      <c r="G5778">
        <v>0.5</v>
      </c>
      <c r="H5778">
        <v>0</v>
      </c>
      <c r="I5778" t="s">
        <v>27</v>
      </c>
      <c r="J5778" t="s">
        <v>28</v>
      </c>
      <c r="K5778" t="s">
        <v>28</v>
      </c>
      <c r="L5778" t="s">
        <v>28</v>
      </c>
      <c r="M5778" t="s">
        <v>28</v>
      </c>
      <c r="N5778">
        <v>0.5</v>
      </c>
      <c r="O5778">
        <v>0.5</v>
      </c>
      <c r="P5778">
        <v>0.5</v>
      </c>
      <c r="Q5778">
        <v>0.5</v>
      </c>
      <c r="R5778">
        <v>0</v>
      </c>
      <c r="S5778">
        <v>34</v>
      </c>
      <c r="T5778">
        <v>2</v>
      </c>
      <c r="V5778">
        <v>64</v>
      </c>
      <c r="W5778">
        <v>119</v>
      </c>
    </row>
    <row r="5779" spans="1:23" x14ac:dyDescent="0.25">
      <c r="A5779" t="s">
        <v>480</v>
      </c>
      <c r="C5779" t="s">
        <v>26</v>
      </c>
      <c r="E5779">
        <v>27</v>
      </c>
      <c r="F5779">
        <v>72.391509999999997</v>
      </c>
      <c r="G5779">
        <v>1</v>
      </c>
      <c r="H5779">
        <v>1</v>
      </c>
      <c r="I5779" t="s">
        <v>27</v>
      </c>
      <c r="J5779" t="s">
        <v>38</v>
      </c>
      <c r="K5779" t="s">
        <v>28</v>
      </c>
      <c r="L5779" t="s">
        <v>28</v>
      </c>
      <c r="M5779" t="s">
        <v>28</v>
      </c>
      <c r="N5779">
        <v>1</v>
      </c>
      <c r="O5779">
        <v>1</v>
      </c>
      <c r="P5779">
        <v>1</v>
      </c>
      <c r="Q5779">
        <v>1</v>
      </c>
      <c r="R5779">
        <v>0</v>
      </c>
      <c r="S5779">
        <v>34</v>
      </c>
      <c r="T5779">
        <v>5</v>
      </c>
      <c r="V5779">
        <v>64</v>
      </c>
      <c r="W5779">
        <v>126</v>
      </c>
    </row>
    <row r="5780" spans="1:23" x14ac:dyDescent="0.25">
      <c r="A5780" t="s">
        <v>480</v>
      </c>
      <c r="C5780" t="s">
        <v>26</v>
      </c>
      <c r="E5780">
        <v>28</v>
      </c>
      <c r="F5780">
        <v>72.391509999999997</v>
      </c>
      <c r="G5780">
        <v>1</v>
      </c>
      <c r="H5780">
        <v>1</v>
      </c>
      <c r="I5780" t="s">
        <v>27</v>
      </c>
      <c r="J5780" t="s">
        <v>28</v>
      </c>
      <c r="K5780" t="s">
        <v>28</v>
      </c>
      <c r="L5780" t="s">
        <v>28</v>
      </c>
      <c r="M5780" t="s">
        <v>28</v>
      </c>
      <c r="N5780">
        <v>1</v>
      </c>
      <c r="O5780">
        <v>1</v>
      </c>
      <c r="P5780">
        <v>1</v>
      </c>
      <c r="Q5780">
        <v>1</v>
      </c>
      <c r="R5780">
        <v>0</v>
      </c>
      <c r="S5780">
        <v>34</v>
      </c>
      <c r="T5780">
        <v>5</v>
      </c>
      <c r="V5780">
        <v>63</v>
      </c>
      <c r="W5780">
        <v>128</v>
      </c>
    </row>
    <row r="5781" spans="1:23" x14ac:dyDescent="0.25">
      <c r="A5781" t="s">
        <v>1130</v>
      </c>
      <c r="C5781" t="s">
        <v>26</v>
      </c>
      <c r="E5781">
        <v>22</v>
      </c>
      <c r="F5781">
        <v>83.994519999999994</v>
      </c>
      <c r="G5781">
        <v>0.5</v>
      </c>
      <c r="H5781">
        <v>0.5</v>
      </c>
      <c r="I5781" t="s">
        <v>27</v>
      </c>
      <c r="J5781" t="s">
        <v>44</v>
      </c>
      <c r="K5781" t="s">
        <v>41</v>
      </c>
      <c r="L5781" t="s">
        <v>28</v>
      </c>
      <c r="M5781" t="s">
        <v>28</v>
      </c>
      <c r="N5781">
        <v>0.5</v>
      </c>
      <c r="O5781">
        <v>0.5</v>
      </c>
      <c r="P5781">
        <v>0.5</v>
      </c>
      <c r="Q5781">
        <v>0.5</v>
      </c>
      <c r="R5781">
        <v>0</v>
      </c>
      <c r="S5781">
        <v>33</v>
      </c>
      <c r="T5781">
        <v>2.5</v>
      </c>
      <c r="V5781">
        <v>63</v>
      </c>
      <c r="W5781">
        <v>168</v>
      </c>
    </row>
    <row r="5782" spans="1:23" x14ac:dyDescent="0.25">
      <c r="A5782" t="s">
        <v>99</v>
      </c>
      <c r="C5782" t="s">
        <v>26</v>
      </c>
      <c r="E5782">
        <v>29</v>
      </c>
      <c r="F5782">
        <v>46.182068000000001</v>
      </c>
      <c r="G5782">
        <v>0</v>
      </c>
      <c r="H5782">
        <v>0</v>
      </c>
      <c r="I5782" t="s">
        <v>34</v>
      </c>
      <c r="J5782" t="s">
        <v>28</v>
      </c>
      <c r="K5782" t="s">
        <v>28</v>
      </c>
      <c r="L5782" t="s">
        <v>28</v>
      </c>
      <c r="M5782" t="s">
        <v>28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34</v>
      </c>
      <c r="T5782">
        <v>0</v>
      </c>
      <c r="V5782">
        <v>65</v>
      </c>
      <c r="W5782">
        <v>169</v>
      </c>
    </row>
    <row r="5783" spans="1:23" x14ac:dyDescent="0.25">
      <c r="A5783" t="s">
        <v>99</v>
      </c>
      <c r="C5783" t="s">
        <v>26</v>
      </c>
      <c r="E5783">
        <v>29</v>
      </c>
      <c r="F5783">
        <v>46.182068000000001</v>
      </c>
      <c r="G5783">
        <v>0</v>
      </c>
      <c r="H5783">
        <v>0</v>
      </c>
      <c r="I5783" t="s">
        <v>34</v>
      </c>
      <c r="J5783" t="s">
        <v>28</v>
      </c>
      <c r="K5783" t="s">
        <v>28</v>
      </c>
      <c r="L5783" t="s">
        <v>28</v>
      </c>
      <c r="M5783" t="s">
        <v>28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34</v>
      </c>
      <c r="T5783">
        <v>0</v>
      </c>
      <c r="V5783">
        <v>65</v>
      </c>
      <c r="W5783">
        <v>184</v>
      </c>
    </row>
    <row r="5784" spans="1:23" x14ac:dyDescent="0.25">
      <c r="A5784" t="s">
        <v>99</v>
      </c>
      <c r="C5784" t="s">
        <v>26</v>
      </c>
      <c r="E5784">
        <v>30</v>
      </c>
      <c r="F5784">
        <v>46.182068000000001</v>
      </c>
      <c r="G5784">
        <v>0</v>
      </c>
      <c r="H5784">
        <v>0</v>
      </c>
      <c r="I5784" t="s">
        <v>34</v>
      </c>
      <c r="J5784" t="s">
        <v>41</v>
      </c>
      <c r="K5784" t="s">
        <v>28</v>
      </c>
      <c r="L5784" t="s">
        <v>28</v>
      </c>
      <c r="M5784" t="s">
        <v>28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34</v>
      </c>
      <c r="T5784">
        <v>0</v>
      </c>
      <c r="V5784">
        <v>66</v>
      </c>
      <c r="W5784">
        <v>154</v>
      </c>
    </row>
    <row r="5785" spans="1:23" x14ac:dyDescent="0.25">
      <c r="A5785" t="s">
        <v>99</v>
      </c>
      <c r="C5785" t="s">
        <v>26</v>
      </c>
      <c r="E5785">
        <v>30</v>
      </c>
      <c r="F5785">
        <v>46.182068000000001</v>
      </c>
      <c r="G5785">
        <v>0</v>
      </c>
      <c r="H5785">
        <v>0</v>
      </c>
      <c r="I5785" t="s">
        <v>34</v>
      </c>
      <c r="J5785" t="s">
        <v>41</v>
      </c>
      <c r="K5785" t="s">
        <v>28</v>
      </c>
      <c r="L5785" t="s">
        <v>28</v>
      </c>
      <c r="M5785" t="s">
        <v>28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34</v>
      </c>
      <c r="T5785">
        <v>0</v>
      </c>
      <c r="V5785">
        <v>65</v>
      </c>
      <c r="W5785">
        <v>184</v>
      </c>
    </row>
    <row r="5786" spans="1:23" x14ac:dyDescent="0.25">
      <c r="A5786" t="s">
        <v>840</v>
      </c>
      <c r="C5786" t="s">
        <v>30</v>
      </c>
      <c r="F5786">
        <v>66.707729999999998</v>
      </c>
      <c r="G5786">
        <v>0</v>
      </c>
      <c r="H5786">
        <v>0</v>
      </c>
      <c r="I5786" t="s">
        <v>28</v>
      </c>
      <c r="J5786" t="s">
        <v>28</v>
      </c>
      <c r="K5786" t="s">
        <v>28</v>
      </c>
      <c r="L5786" t="s">
        <v>28</v>
      </c>
      <c r="M5786" t="s">
        <v>28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23</v>
      </c>
      <c r="T5786">
        <v>0</v>
      </c>
    </row>
    <row r="5787" spans="1:23" x14ac:dyDescent="0.25">
      <c r="A5787" t="s">
        <v>840</v>
      </c>
      <c r="C5787" t="s">
        <v>30</v>
      </c>
      <c r="F5787">
        <v>66.707729999999998</v>
      </c>
      <c r="G5787">
        <v>0</v>
      </c>
      <c r="H5787">
        <v>0</v>
      </c>
      <c r="I5787" t="s">
        <v>28</v>
      </c>
      <c r="J5787" t="s">
        <v>28</v>
      </c>
      <c r="K5787" t="s">
        <v>28</v>
      </c>
      <c r="L5787" t="s">
        <v>28</v>
      </c>
      <c r="M5787" t="s">
        <v>28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23</v>
      </c>
      <c r="T5787">
        <v>0</v>
      </c>
    </row>
    <row r="5788" spans="1:23" x14ac:dyDescent="0.25">
      <c r="A5788" t="s">
        <v>840</v>
      </c>
      <c r="C5788" t="s">
        <v>30</v>
      </c>
      <c r="F5788">
        <v>66.707729999999998</v>
      </c>
      <c r="G5788">
        <v>0</v>
      </c>
      <c r="H5788">
        <v>0</v>
      </c>
      <c r="I5788" t="s">
        <v>28</v>
      </c>
      <c r="J5788" t="s">
        <v>28</v>
      </c>
      <c r="K5788" t="s">
        <v>28</v>
      </c>
      <c r="L5788" t="s">
        <v>28</v>
      </c>
      <c r="M5788" t="s">
        <v>28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23</v>
      </c>
      <c r="T5788">
        <v>0</v>
      </c>
    </row>
    <row r="5789" spans="1:23" x14ac:dyDescent="0.25">
      <c r="A5789" t="s">
        <v>840</v>
      </c>
      <c r="C5789" t="s">
        <v>30</v>
      </c>
      <c r="F5789">
        <v>66.707729999999998</v>
      </c>
      <c r="G5789">
        <v>0</v>
      </c>
      <c r="H5789">
        <v>0</v>
      </c>
      <c r="I5789" t="s">
        <v>28</v>
      </c>
      <c r="J5789" t="s">
        <v>28</v>
      </c>
      <c r="K5789" t="s">
        <v>28</v>
      </c>
      <c r="L5789" t="s">
        <v>28</v>
      </c>
      <c r="M5789" t="s">
        <v>28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23</v>
      </c>
      <c r="T5789">
        <v>0</v>
      </c>
    </row>
    <row r="5790" spans="1:23" x14ac:dyDescent="0.25">
      <c r="A5790" t="s">
        <v>840</v>
      </c>
      <c r="C5790" t="s">
        <v>30</v>
      </c>
      <c r="F5790">
        <v>66.707729999999998</v>
      </c>
      <c r="G5790">
        <v>0</v>
      </c>
      <c r="H5790">
        <v>0</v>
      </c>
      <c r="I5790" t="s">
        <v>34</v>
      </c>
      <c r="J5790" t="s">
        <v>28</v>
      </c>
      <c r="K5790" t="s">
        <v>28</v>
      </c>
      <c r="L5790" t="s">
        <v>28</v>
      </c>
      <c r="M5790" t="s">
        <v>28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23</v>
      </c>
      <c r="T5790">
        <v>0</v>
      </c>
    </row>
    <row r="5791" spans="1:23" x14ac:dyDescent="0.25">
      <c r="A5791" t="s">
        <v>840</v>
      </c>
      <c r="C5791" t="s">
        <v>30</v>
      </c>
      <c r="F5791">
        <v>66.707729999999998</v>
      </c>
      <c r="G5791">
        <v>0</v>
      </c>
      <c r="H5791">
        <v>0</v>
      </c>
      <c r="I5791" t="s">
        <v>34</v>
      </c>
      <c r="J5791" t="s">
        <v>28</v>
      </c>
      <c r="K5791" t="s">
        <v>28</v>
      </c>
      <c r="L5791" t="s">
        <v>28</v>
      </c>
      <c r="M5791" t="s">
        <v>28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23</v>
      </c>
      <c r="T5791">
        <v>0</v>
      </c>
      <c r="W5791">
        <v>180</v>
      </c>
    </row>
    <row r="5792" spans="1:23" x14ac:dyDescent="0.25">
      <c r="A5792" t="s">
        <v>840</v>
      </c>
      <c r="C5792" t="s">
        <v>30</v>
      </c>
      <c r="F5792">
        <v>66.707729999999998</v>
      </c>
      <c r="G5792">
        <v>0</v>
      </c>
      <c r="H5792">
        <v>0</v>
      </c>
      <c r="I5792" t="s">
        <v>34</v>
      </c>
      <c r="J5792" t="s">
        <v>28</v>
      </c>
      <c r="K5792" t="s">
        <v>28</v>
      </c>
      <c r="L5792" t="s">
        <v>28</v>
      </c>
      <c r="M5792" t="s">
        <v>28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23</v>
      </c>
      <c r="T5792">
        <v>0</v>
      </c>
      <c r="W5792">
        <v>187</v>
      </c>
    </row>
    <row r="5793" spans="1:23" x14ac:dyDescent="0.25">
      <c r="A5793" t="s">
        <v>840</v>
      </c>
      <c r="C5793" t="s">
        <v>30</v>
      </c>
      <c r="F5793">
        <v>66.707729999999998</v>
      </c>
      <c r="G5793">
        <v>0</v>
      </c>
      <c r="H5793">
        <v>0</v>
      </c>
      <c r="I5793" t="s">
        <v>34</v>
      </c>
      <c r="J5793" t="s">
        <v>28</v>
      </c>
      <c r="K5793" t="s">
        <v>28</v>
      </c>
      <c r="L5793" t="s">
        <v>28</v>
      </c>
      <c r="M5793" t="s">
        <v>28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23</v>
      </c>
      <c r="T5793">
        <v>0</v>
      </c>
      <c r="W5793">
        <v>185</v>
      </c>
    </row>
    <row r="5794" spans="1:23" x14ac:dyDescent="0.25">
      <c r="A5794" t="s">
        <v>840</v>
      </c>
      <c r="C5794" t="s">
        <v>30</v>
      </c>
      <c r="F5794">
        <v>66.707729999999998</v>
      </c>
      <c r="G5794">
        <v>0</v>
      </c>
      <c r="H5794">
        <v>0</v>
      </c>
      <c r="I5794" t="s">
        <v>34</v>
      </c>
      <c r="J5794" t="s">
        <v>28</v>
      </c>
      <c r="K5794" t="s">
        <v>28</v>
      </c>
      <c r="L5794" t="s">
        <v>28</v>
      </c>
      <c r="M5794" t="s">
        <v>28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23</v>
      </c>
      <c r="T5794">
        <v>0</v>
      </c>
      <c r="W5794">
        <v>183</v>
      </c>
    </row>
    <row r="5795" spans="1:23" x14ac:dyDescent="0.25">
      <c r="A5795" t="s">
        <v>840</v>
      </c>
      <c r="C5795" t="s">
        <v>30</v>
      </c>
      <c r="F5795">
        <v>66.707729999999998</v>
      </c>
      <c r="G5795">
        <v>0</v>
      </c>
      <c r="H5795">
        <v>0</v>
      </c>
      <c r="I5795" t="s">
        <v>34</v>
      </c>
      <c r="J5795" t="s">
        <v>28</v>
      </c>
      <c r="K5795" t="s">
        <v>28</v>
      </c>
      <c r="L5795" t="s">
        <v>28</v>
      </c>
      <c r="M5795" t="s">
        <v>28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23</v>
      </c>
      <c r="T5795">
        <v>0</v>
      </c>
      <c r="W5795">
        <v>184</v>
      </c>
    </row>
    <row r="5796" spans="1:23" x14ac:dyDescent="0.25">
      <c r="A5796" t="s">
        <v>840</v>
      </c>
      <c r="C5796" t="s">
        <v>30</v>
      </c>
      <c r="E5796">
        <v>29</v>
      </c>
      <c r="F5796">
        <v>66.707729999999998</v>
      </c>
      <c r="G5796">
        <v>0</v>
      </c>
      <c r="H5796">
        <v>0</v>
      </c>
      <c r="I5796" t="s">
        <v>34</v>
      </c>
      <c r="J5796" t="s">
        <v>88</v>
      </c>
      <c r="K5796" t="s">
        <v>28</v>
      </c>
      <c r="L5796" t="s">
        <v>28</v>
      </c>
      <c r="M5796" t="s">
        <v>28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23</v>
      </c>
      <c r="T5796">
        <v>0</v>
      </c>
      <c r="W5796">
        <v>174</v>
      </c>
    </row>
    <row r="5797" spans="1:23" x14ac:dyDescent="0.25">
      <c r="A5797" t="s">
        <v>840</v>
      </c>
      <c r="C5797" t="s">
        <v>30</v>
      </c>
      <c r="E5797">
        <v>30</v>
      </c>
      <c r="F5797">
        <v>66.707729999999998</v>
      </c>
      <c r="G5797">
        <v>0</v>
      </c>
      <c r="H5797">
        <v>0</v>
      </c>
      <c r="I5797" t="s">
        <v>34</v>
      </c>
      <c r="J5797" t="s">
        <v>28</v>
      </c>
      <c r="K5797" t="s">
        <v>28</v>
      </c>
      <c r="L5797" t="s">
        <v>28</v>
      </c>
      <c r="M5797" t="s">
        <v>28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23</v>
      </c>
      <c r="T5797">
        <v>0</v>
      </c>
      <c r="W5797">
        <v>185</v>
      </c>
    </row>
    <row r="5798" spans="1:23" x14ac:dyDescent="0.25">
      <c r="A5798" t="s">
        <v>840</v>
      </c>
      <c r="C5798" t="s">
        <v>30</v>
      </c>
      <c r="E5798">
        <v>28</v>
      </c>
      <c r="F5798">
        <v>66.707729999999998</v>
      </c>
      <c r="G5798">
        <v>0</v>
      </c>
      <c r="H5798">
        <v>0</v>
      </c>
      <c r="I5798" t="s">
        <v>34</v>
      </c>
      <c r="J5798" t="s">
        <v>28</v>
      </c>
      <c r="K5798" t="s">
        <v>28</v>
      </c>
      <c r="L5798" t="s">
        <v>28</v>
      </c>
      <c r="M5798" t="s">
        <v>28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23</v>
      </c>
      <c r="T5798">
        <v>0</v>
      </c>
      <c r="W5798">
        <v>186</v>
      </c>
    </row>
    <row r="5799" spans="1:23" x14ac:dyDescent="0.25">
      <c r="A5799" t="s">
        <v>840</v>
      </c>
      <c r="C5799" t="s">
        <v>30</v>
      </c>
      <c r="E5799">
        <v>30</v>
      </c>
      <c r="F5799">
        <v>66.707729999999998</v>
      </c>
      <c r="G5799">
        <v>0</v>
      </c>
      <c r="H5799">
        <v>0</v>
      </c>
      <c r="I5799" t="s">
        <v>34</v>
      </c>
      <c r="J5799" t="s">
        <v>28</v>
      </c>
      <c r="K5799" t="s">
        <v>28</v>
      </c>
      <c r="L5799" t="s">
        <v>28</v>
      </c>
      <c r="M5799" t="s">
        <v>28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23</v>
      </c>
      <c r="T5799">
        <v>0</v>
      </c>
      <c r="W5799">
        <v>184</v>
      </c>
    </row>
    <row r="5800" spans="1:23" x14ac:dyDescent="0.25">
      <c r="A5800" t="s">
        <v>840</v>
      </c>
      <c r="C5800" t="s">
        <v>30</v>
      </c>
      <c r="E5800">
        <v>29</v>
      </c>
      <c r="F5800">
        <v>66.707729999999998</v>
      </c>
      <c r="G5800">
        <v>0</v>
      </c>
      <c r="H5800">
        <v>0</v>
      </c>
      <c r="I5800" t="s">
        <v>34</v>
      </c>
      <c r="J5800" t="s">
        <v>28</v>
      </c>
      <c r="K5800" t="s">
        <v>28</v>
      </c>
      <c r="L5800" t="s">
        <v>28</v>
      </c>
      <c r="M5800" t="s">
        <v>28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23</v>
      </c>
      <c r="T5800">
        <v>0</v>
      </c>
      <c r="W5800">
        <v>183</v>
      </c>
    </row>
    <row r="5801" spans="1:23" x14ac:dyDescent="0.25">
      <c r="A5801" t="s">
        <v>840</v>
      </c>
      <c r="C5801" t="s">
        <v>30</v>
      </c>
      <c r="E5801">
        <v>30</v>
      </c>
      <c r="F5801">
        <v>66.707729999999998</v>
      </c>
      <c r="G5801">
        <v>0</v>
      </c>
      <c r="H5801">
        <v>0</v>
      </c>
      <c r="I5801" t="s">
        <v>34</v>
      </c>
      <c r="J5801" t="s">
        <v>28</v>
      </c>
      <c r="K5801" t="s">
        <v>28</v>
      </c>
      <c r="L5801" t="s">
        <v>28</v>
      </c>
      <c r="M5801" t="s">
        <v>28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23</v>
      </c>
      <c r="T5801">
        <v>0</v>
      </c>
      <c r="W5801">
        <v>182</v>
      </c>
    </row>
    <row r="5802" spans="1:23" x14ac:dyDescent="0.25">
      <c r="A5802" t="s">
        <v>840</v>
      </c>
      <c r="C5802" t="s">
        <v>30</v>
      </c>
      <c r="E5802">
        <v>29</v>
      </c>
      <c r="F5802">
        <v>66.707729999999998</v>
      </c>
      <c r="G5802">
        <v>0</v>
      </c>
      <c r="H5802">
        <v>0</v>
      </c>
      <c r="I5802" t="s">
        <v>34</v>
      </c>
      <c r="J5802" t="s">
        <v>28</v>
      </c>
      <c r="K5802" t="s">
        <v>28</v>
      </c>
      <c r="L5802" t="s">
        <v>28</v>
      </c>
      <c r="M5802" t="s">
        <v>28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23</v>
      </c>
      <c r="T5802">
        <v>0</v>
      </c>
      <c r="W5802">
        <v>171</v>
      </c>
    </row>
    <row r="5803" spans="1:23" x14ac:dyDescent="0.25">
      <c r="A5803" t="s">
        <v>840</v>
      </c>
      <c r="C5803" t="s">
        <v>30</v>
      </c>
      <c r="E5803">
        <v>30</v>
      </c>
      <c r="F5803">
        <v>66.707729999999998</v>
      </c>
      <c r="G5803">
        <v>0</v>
      </c>
      <c r="H5803">
        <v>0</v>
      </c>
      <c r="I5803" t="s">
        <v>34</v>
      </c>
      <c r="J5803" t="s">
        <v>28</v>
      </c>
      <c r="K5803" t="s">
        <v>28</v>
      </c>
      <c r="L5803" t="s">
        <v>28</v>
      </c>
      <c r="M5803" t="s">
        <v>28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23</v>
      </c>
      <c r="T5803">
        <v>0</v>
      </c>
      <c r="W5803">
        <v>177</v>
      </c>
    </row>
    <row r="5804" spans="1:23" x14ac:dyDescent="0.25">
      <c r="A5804" t="s">
        <v>840</v>
      </c>
      <c r="C5804" t="s">
        <v>30</v>
      </c>
      <c r="E5804">
        <v>30</v>
      </c>
      <c r="F5804">
        <v>66.707729999999998</v>
      </c>
      <c r="G5804">
        <v>0</v>
      </c>
      <c r="H5804">
        <v>0</v>
      </c>
      <c r="I5804" t="s">
        <v>34</v>
      </c>
      <c r="J5804" t="s">
        <v>28</v>
      </c>
      <c r="K5804" t="s">
        <v>28</v>
      </c>
      <c r="L5804" t="s">
        <v>28</v>
      </c>
      <c r="M5804" t="s">
        <v>28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23</v>
      </c>
      <c r="T5804">
        <v>0</v>
      </c>
      <c r="W5804">
        <v>177</v>
      </c>
    </row>
    <row r="5805" spans="1:23" x14ac:dyDescent="0.25">
      <c r="A5805" t="s">
        <v>840</v>
      </c>
      <c r="C5805" t="s">
        <v>30</v>
      </c>
      <c r="E5805">
        <v>30</v>
      </c>
      <c r="F5805">
        <v>66.707729999999998</v>
      </c>
      <c r="G5805">
        <v>0</v>
      </c>
      <c r="H5805">
        <v>0</v>
      </c>
      <c r="I5805" t="s">
        <v>34</v>
      </c>
      <c r="J5805" t="s">
        <v>28</v>
      </c>
      <c r="K5805" t="s">
        <v>28</v>
      </c>
      <c r="L5805" t="s">
        <v>28</v>
      </c>
      <c r="M5805" t="s">
        <v>28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23</v>
      </c>
      <c r="T5805">
        <v>0</v>
      </c>
      <c r="V5805">
        <v>69</v>
      </c>
      <c r="W5805">
        <v>175</v>
      </c>
    </row>
    <row r="5806" spans="1:23" x14ac:dyDescent="0.25">
      <c r="A5806" t="s">
        <v>840</v>
      </c>
      <c r="C5806" t="s">
        <v>30</v>
      </c>
      <c r="E5806">
        <v>29</v>
      </c>
      <c r="F5806">
        <v>66.707729999999998</v>
      </c>
      <c r="G5806">
        <v>0</v>
      </c>
      <c r="H5806">
        <v>0</v>
      </c>
      <c r="I5806" t="s">
        <v>34</v>
      </c>
      <c r="J5806" t="s">
        <v>28</v>
      </c>
      <c r="K5806" t="s">
        <v>28</v>
      </c>
      <c r="L5806" t="s">
        <v>28</v>
      </c>
      <c r="M5806" t="s">
        <v>28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23</v>
      </c>
      <c r="T5806">
        <v>0</v>
      </c>
      <c r="V5806">
        <v>68</v>
      </c>
      <c r="W5806">
        <v>174</v>
      </c>
    </row>
    <row r="5807" spans="1:23" x14ac:dyDescent="0.25">
      <c r="A5807" t="s">
        <v>840</v>
      </c>
      <c r="C5807" t="s">
        <v>30</v>
      </c>
      <c r="E5807">
        <v>29</v>
      </c>
      <c r="F5807">
        <v>66.707729999999998</v>
      </c>
      <c r="G5807">
        <v>0</v>
      </c>
      <c r="H5807">
        <v>0</v>
      </c>
      <c r="I5807" t="s">
        <v>34</v>
      </c>
      <c r="J5807" t="s">
        <v>28</v>
      </c>
      <c r="K5807" t="s">
        <v>28</v>
      </c>
      <c r="L5807" t="s">
        <v>28</v>
      </c>
      <c r="M5807" t="s">
        <v>28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23</v>
      </c>
      <c r="T5807">
        <v>0</v>
      </c>
      <c r="V5807">
        <v>68</v>
      </c>
      <c r="W5807">
        <v>174</v>
      </c>
    </row>
    <row r="5808" spans="1:23" x14ac:dyDescent="0.25">
      <c r="A5808" t="s">
        <v>840</v>
      </c>
      <c r="C5808" t="s">
        <v>30</v>
      </c>
      <c r="E5808">
        <v>29</v>
      </c>
      <c r="F5808">
        <v>66.707729999999998</v>
      </c>
      <c r="G5808">
        <v>0</v>
      </c>
      <c r="H5808">
        <v>0</v>
      </c>
      <c r="I5808" t="s">
        <v>34</v>
      </c>
      <c r="J5808" t="s">
        <v>28</v>
      </c>
      <c r="K5808" t="s">
        <v>28</v>
      </c>
      <c r="L5808" t="s">
        <v>28</v>
      </c>
      <c r="M5808" t="s">
        <v>28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23</v>
      </c>
      <c r="T5808">
        <v>0</v>
      </c>
      <c r="V5808">
        <v>68</v>
      </c>
      <c r="W5808">
        <v>183</v>
      </c>
    </row>
    <row r="5809" spans="1:23" x14ac:dyDescent="0.25">
      <c r="A5809" t="s">
        <v>937</v>
      </c>
      <c r="C5809" t="s">
        <v>26</v>
      </c>
      <c r="E5809">
        <v>30</v>
      </c>
      <c r="F5809">
        <v>68.73648</v>
      </c>
      <c r="G5809">
        <v>0</v>
      </c>
      <c r="H5809">
        <v>0</v>
      </c>
      <c r="I5809" t="s">
        <v>34</v>
      </c>
      <c r="J5809" t="s">
        <v>28</v>
      </c>
      <c r="K5809" t="s">
        <v>28</v>
      </c>
      <c r="L5809" t="s">
        <v>28</v>
      </c>
      <c r="M5809" t="s">
        <v>28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24</v>
      </c>
      <c r="T5809">
        <v>0</v>
      </c>
      <c r="V5809">
        <v>63</v>
      </c>
      <c r="W5809">
        <v>121</v>
      </c>
    </row>
    <row r="5810" spans="1:23" x14ac:dyDescent="0.25">
      <c r="A5810" t="s">
        <v>937</v>
      </c>
      <c r="C5810" t="s">
        <v>26</v>
      </c>
      <c r="E5810">
        <v>30</v>
      </c>
      <c r="F5810">
        <v>68.73648</v>
      </c>
      <c r="G5810">
        <v>0</v>
      </c>
      <c r="H5810">
        <v>0</v>
      </c>
      <c r="I5810" t="s">
        <v>34</v>
      </c>
      <c r="J5810" t="s">
        <v>28</v>
      </c>
      <c r="K5810" t="s">
        <v>28</v>
      </c>
      <c r="L5810" t="s">
        <v>28</v>
      </c>
      <c r="M5810" t="s">
        <v>28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24</v>
      </c>
      <c r="T5810">
        <v>0</v>
      </c>
      <c r="V5810">
        <v>62</v>
      </c>
      <c r="W5810">
        <v>118</v>
      </c>
    </row>
    <row r="5811" spans="1:23" x14ac:dyDescent="0.25">
      <c r="A5811" t="s">
        <v>937</v>
      </c>
      <c r="C5811" t="s">
        <v>26</v>
      </c>
      <c r="E5811">
        <v>29</v>
      </c>
      <c r="F5811">
        <v>68.73648</v>
      </c>
      <c r="G5811">
        <v>0</v>
      </c>
      <c r="H5811">
        <v>0</v>
      </c>
      <c r="I5811" t="s">
        <v>34</v>
      </c>
      <c r="J5811" t="s">
        <v>28</v>
      </c>
      <c r="K5811" t="s">
        <v>28</v>
      </c>
      <c r="L5811" t="s">
        <v>28</v>
      </c>
      <c r="M5811" t="s">
        <v>28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24</v>
      </c>
      <c r="T5811">
        <v>0</v>
      </c>
      <c r="V5811">
        <v>63</v>
      </c>
      <c r="W5811">
        <v>121</v>
      </c>
    </row>
    <row r="5812" spans="1:23" x14ac:dyDescent="0.25">
      <c r="A5812" t="s">
        <v>937</v>
      </c>
      <c r="C5812" t="s">
        <v>26</v>
      </c>
      <c r="E5812">
        <v>30</v>
      </c>
      <c r="F5812">
        <v>68.73648</v>
      </c>
      <c r="G5812">
        <v>0</v>
      </c>
      <c r="H5812">
        <v>0</v>
      </c>
      <c r="I5812" t="s">
        <v>34</v>
      </c>
      <c r="J5812" t="s">
        <v>28</v>
      </c>
      <c r="K5812" t="s">
        <v>28</v>
      </c>
      <c r="L5812" t="s">
        <v>28</v>
      </c>
      <c r="M5812" t="s">
        <v>28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24</v>
      </c>
      <c r="T5812">
        <v>0</v>
      </c>
      <c r="V5812">
        <v>63</v>
      </c>
      <c r="W5812">
        <v>117</v>
      </c>
    </row>
    <row r="5813" spans="1:23" x14ac:dyDescent="0.25">
      <c r="A5813" t="s">
        <v>937</v>
      </c>
      <c r="C5813" t="s">
        <v>26</v>
      </c>
      <c r="E5813">
        <v>30</v>
      </c>
      <c r="F5813">
        <v>68.73648</v>
      </c>
      <c r="G5813">
        <v>0</v>
      </c>
      <c r="H5813">
        <v>0</v>
      </c>
      <c r="I5813" t="s">
        <v>34</v>
      </c>
      <c r="J5813" t="s">
        <v>28</v>
      </c>
      <c r="K5813" t="s">
        <v>28</v>
      </c>
      <c r="L5813" t="s">
        <v>28</v>
      </c>
      <c r="M5813" t="s">
        <v>28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24</v>
      </c>
      <c r="T5813">
        <v>0</v>
      </c>
      <c r="V5813">
        <v>63</v>
      </c>
      <c r="W5813">
        <v>111</v>
      </c>
    </row>
    <row r="5814" spans="1:23" x14ac:dyDescent="0.25">
      <c r="A5814" t="s">
        <v>937</v>
      </c>
      <c r="C5814" t="s">
        <v>26</v>
      </c>
      <c r="E5814">
        <v>30</v>
      </c>
      <c r="F5814">
        <v>68.73648</v>
      </c>
      <c r="G5814">
        <v>0</v>
      </c>
      <c r="H5814">
        <v>0</v>
      </c>
      <c r="I5814" t="s">
        <v>34</v>
      </c>
      <c r="J5814" t="s">
        <v>28</v>
      </c>
      <c r="K5814" t="s">
        <v>28</v>
      </c>
      <c r="L5814" t="s">
        <v>28</v>
      </c>
      <c r="M5814" t="s">
        <v>28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24</v>
      </c>
      <c r="T5814">
        <v>0</v>
      </c>
    </row>
    <row r="5815" spans="1:23" x14ac:dyDescent="0.25">
      <c r="A5815" t="s">
        <v>1045</v>
      </c>
      <c r="C5815" t="s">
        <v>26</v>
      </c>
      <c r="E5815">
        <v>29</v>
      </c>
      <c r="F5815">
        <v>55.455165999999998</v>
      </c>
      <c r="G5815">
        <v>0</v>
      </c>
      <c r="H5815">
        <v>0</v>
      </c>
      <c r="I5815" t="s">
        <v>34</v>
      </c>
      <c r="J5815" t="s">
        <v>28</v>
      </c>
      <c r="K5815" t="s">
        <v>28</v>
      </c>
      <c r="L5815" t="s">
        <v>28</v>
      </c>
      <c r="M5815" t="s">
        <v>28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33</v>
      </c>
      <c r="T5815">
        <v>0</v>
      </c>
      <c r="W5815">
        <v>187</v>
      </c>
    </row>
    <row r="5816" spans="1:23" x14ac:dyDescent="0.25">
      <c r="A5816" t="s">
        <v>1045</v>
      </c>
      <c r="C5816" t="s">
        <v>26</v>
      </c>
      <c r="E5816">
        <v>29</v>
      </c>
      <c r="F5816">
        <v>55.455165999999998</v>
      </c>
      <c r="G5816">
        <v>0</v>
      </c>
      <c r="H5816">
        <v>0</v>
      </c>
      <c r="I5816" t="s">
        <v>34</v>
      </c>
      <c r="J5816" t="s">
        <v>28</v>
      </c>
      <c r="K5816" t="s">
        <v>28</v>
      </c>
      <c r="L5816" t="s">
        <v>28</v>
      </c>
      <c r="M5816" t="s">
        <v>28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33</v>
      </c>
      <c r="T5816">
        <v>0</v>
      </c>
      <c r="V5816">
        <v>68</v>
      </c>
      <c r="W5816">
        <v>189</v>
      </c>
    </row>
    <row r="5817" spans="1:23" x14ac:dyDescent="0.25">
      <c r="A5817" t="s">
        <v>1045</v>
      </c>
      <c r="C5817" t="s">
        <v>26</v>
      </c>
      <c r="E5817">
        <v>28</v>
      </c>
      <c r="F5817">
        <v>55.455165999999998</v>
      </c>
      <c r="G5817">
        <v>0</v>
      </c>
      <c r="H5817">
        <v>0</v>
      </c>
      <c r="I5817" t="s">
        <v>34</v>
      </c>
      <c r="J5817" t="s">
        <v>28</v>
      </c>
      <c r="K5817" t="s">
        <v>28</v>
      </c>
      <c r="L5817" t="s">
        <v>28</v>
      </c>
      <c r="M5817" t="s">
        <v>28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33</v>
      </c>
      <c r="T5817">
        <v>0</v>
      </c>
      <c r="V5817">
        <v>68</v>
      </c>
      <c r="W5817">
        <v>192</v>
      </c>
    </row>
    <row r="5818" spans="1:23" x14ac:dyDescent="0.25">
      <c r="A5818" t="s">
        <v>1045</v>
      </c>
      <c r="C5818" t="s">
        <v>26</v>
      </c>
      <c r="E5818">
        <v>29</v>
      </c>
      <c r="F5818">
        <v>55.455165999999998</v>
      </c>
      <c r="G5818">
        <v>0</v>
      </c>
      <c r="H5818">
        <v>0</v>
      </c>
      <c r="I5818" t="s">
        <v>34</v>
      </c>
      <c r="J5818" t="s">
        <v>28</v>
      </c>
      <c r="K5818" t="s">
        <v>28</v>
      </c>
      <c r="L5818" t="s">
        <v>28</v>
      </c>
      <c r="M5818" t="s">
        <v>28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33</v>
      </c>
      <c r="T5818">
        <v>0</v>
      </c>
      <c r="V5818">
        <v>68</v>
      </c>
      <c r="W5818">
        <v>189</v>
      </c>
    </row>
    <row r="5819" spans="1:23" x14ac:dyDescent="0.25">
      <c r="A5819" t="s">
        <v>1045</v>
      </c>
      <c r="C5819" t="s">
        <v>26</v>
      </c>
      <c r="E5819">
        <v>30</v>
      </c>
      <c r="F5819">
        <v>55.455165999999998</v>
      </c>
      <c r="G5819">
        <v>0</v>
      </c>
      <c r="H5819">
        <v>0</v>
      </c>
      <c r="I5819" t="s">
        <v>34</v>
      </c>
      <c r="J5819" t="s">
        <v>28</v>
      </c>
      <c r="K5819" t="s">
        <v>28</v>
      </c>
      <c r="L5819" t="s">
        <v>28</v>
      </c>
      <c r="M5819" t="s">
        <v>28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33</v>
      </c>
      <c r="T5819">
        <v>0</v>
      </c>
      <c r="V5819">
        <v>67</v>
      </c>
      <c r="W5819">
        <v>173</v>
      </c>
    </row>
    <row r="5820" spans="1:23" x14ac:dyDescent="0.25">
      <c r="A5820" t="s">
        <v>525</v>
      </c>
      <c r="C5820" t="s">
        <v>30</v>
      </c>
      <c r="E5820">
        <v>30</v>
      </c>
      <c r="F5820">
        <v>53.174537999999998</v>
      </c>
      <c r="G5820">
        <v>0</v>
      </c>
      <c r="H5820">
        <v>0</v>
      </c>
      <c r="I5820" t="s">
        <v>34</v>
      </c>
      <c r="J5820" t="s">
        <v>102</v>
      </c>
      <c r="K5820" t="s">
        <v>28</v>
      </c>
      <c r="L5820" t="s">
        <v>28</v>
      </c>
      <c r="M5820" t="s">
        <v>28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34</v>
      </c>
      <c r="T5820">
        <v>0</v>
      </c>
      <c r="V5820">
        <v>71</v>
      </c>
      <c r="W5820">
        <v>240</v>
      </c>
    </row>
    <row r="5821" spans="1:23" x14ac:dyDescent="0.25">
      <c r="A5821" t="s">
        <v>525</v>
      </c>
      <c r="C5821" t="s">
        <v>30</v>
      </c>
      <c r="E5821">
        <v>29</v>
      </c>
      <c r="F5821">
        <v>53.174537999999998</v>
      </c>
      <c r="G5821">
        <v>0</v>
      </c>
      <c r="H5821">
        <v>0</v>
      </c>
      <c r="I5821" t="s">
        <v>34</v>
      </c>
      <c r="J5821" t="s">
        <v>28</v>
      </c>
      <c r="K5821" t="s">
        <v>28</v>
      </c>
      <c r="L5821" t="s">
        <v>28</v>
      </c>
      <c r="M5821" t="s">
        <v>28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34</v>
      </c>
      <c r="T5821">
        <v>0</v>
      </c>
      <c r="V5821">
        <v>70</v>
      </c>
      <c r="W5821">
        <v>236</v>
      </c>
    </row>
    <row r="5822" spans="1:23" x14ac:dyDescent="0.25">
      <c r="A5822" t="s">
        <v>525</v>
      </c>
      <c r="C5822" t="s">
        <v>30</v>
      </c>
      <c r="E5822">
        <v>29</v>
      </c>
      <c r="F5822">
        <v>53.174537999999998</v>
      </c>
      <c r="G5822">
        <v>0.5</v>
      </c>
      <c r="H5822">
        <v>0</v>
      </c>
      <c r="I5822" t="s">
        <v>52</v>
      </c>
      <c r="J5822" t="s">
        <v>42</v>
      </c>
      <c r="K5822" t="s">
        <v>28</v>
      </c>
      <c r="L5822" t="s">
        <v>28</v>
      </c>
      <c r="M5822" t="s">
        <v>28</v>
      </c>
      <c r="N5822">
        <v>0</v>
      </c>
      <c r="O5822">
        <v>0</v>
      </c>
      <c r="P5822">
        <v>0.5</v>
      </c>
      <c r="Q5822">
        <v>0</v>
      </c>
      <c r="R5822">
        <v>0</v>
      </c>
      <c r="S5822">
        <v>34</v>
      </c>
      <c r="T5822">
        <v>0.5</v>
      </c>
      <c r="V5822">
        <v>70</v>
      </c>
      <c r="W5822">
        <v>227</v>
      </c>
    </row>
    <row r="5823" spans="1:23" x14ac:dyDescent="0.25">
      <c r="A5823" t="s">
        <v>525</v>
      </c>
      <c r="C5823" t="s">
        <v>30</v>
      </c>
      <c r="E5823">
        <v>29</v>
      </c>
      <c r="F5823">
        <v>53.174537999999998</v>
      </c>
      <c r="G5823">
        <v>0</v>
      </c>
      <c r="H5823">
        <v>0</v>
      </c>
      <c r="I5823" t="s">
        <v>34</v>
      </c>
      <c r="J5823" t="s">
        <v>28</v>
      </c>
      <c r="K5823" t="s">
        <v>28</v>
      </c>
      <c r="L5823" t="s">
        <v>28</v>
      </c>
      <c r="M5823" t="s">
        <v>28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34</v>
      </c>
      <c r="T5823">
        <v>0</v>
      </c>
      <c r="V5823">
        <v>70</v>
      </c>
      <c r="W5823">
        <v>227</v>
      </c>
    </row>
    <row r="5824" spans="1:23" x14ac:dyDescent="0.25">
      <c r="A5824" t="s">
        <v>740</v>
      </c>
      <c r="C5824" t="s">
        <v>26</v>
      </c>
      <c r="E5824">
        <v>30</v>
      </c>
      <c r="F5824">
        <v>72.982889999999998</v>
      </c>
      <c r="G5824">
        <v>0</v>
      </c>
      <c r="H5824">
        <v>0</v>
      </c>
      <c r="I5824" t="s">
        <v>34</v>
      </c>
      <c r="J5824" t="s">
        <v>28</v>
      </c>
      <c r="K5824" t="s">
        <v>28</v>
      </c>
      <c r="L5824" t="s">
        <v>28</v>
      </c>
      <c r="M5824" t="s">
        <v>28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33</v>
      </c>
      <c r="T5824">
        <v>0</v>
      </c>
      <c r="V5824">
        <v>64</v>
      </c>
      <c r="W5824">
        <v>141</v>
      </c>
    </row>
    <row r="5825" spans="1:23" x14ac:dyDescent="0.25">
      <c r="A5825" t="s">
        <v>740</v>
      </c>
      <c r="C5825" t="s">
        <v>26</v>
      </c>
      <c r="E5825">
        <v>30</v>
      </c>
      <c r="F5825">
        <v>72.982889999999998</v>
      </c>
      <c r="G5825">
        <v>0</v>
      </c>
      <c r="H5825">
        <v>0</v>
      </c>
      <c r="I5825" t="s">
        <v>34</v>
      </c>
      <c r="J5825" t="s">
        <v>28</v>
      </c>
      <c r="K5825" t="s">
        <v>28</v>
      </c>
      <c r="L5825" t="s">
        <v>28</v>
      </c>
      <c r="M5825" t="s">
        <v>28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33</v>
      </c>
      <c r="T5825">
        <v>0</v>
      </c>
      <c r="V5825">
        <v>64</v>
      </c>
      <c r="W5825">
        <v>144</v>
      </c>
    </row>
    <row r="5826" spans="1:23" x14ac:dyDescent="0.25">
      <c r="A5826" t="s">
        <v>740</v>
      </c>
      <c r="C5826" t="s">
        <v>26</v>
      </c>
      <c r="E5826">
        <v>30</v>
      </c>
      <c r="F5826">
        <v>72.982889999999998</v>
      </c>
      <c r="G5826">
        <v>0</v>
      </c>
      <c r="H5826">
        <v>0</v>
      </c>
      <c r="I5826" t="s">
        <v>34</v>
      </c>
      <c r="J5826" t="s">
        <v>42</v>
      </c>
      <c r="K5826" t="s">
        <v>28</v>
      </c>
      <c r="L5826" t="s">
        <v>28</v>
      </c>
      <c r="M5826" t="s">
        <v>28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33</v>
      </c>
      <c r="T5826">
        <v>0</v>
      </c>
      <c r="V5826">
        <v>64</v>
      </c>
      <c r="W5826">
        <v>137</v>
      </c>
    </row>
    <row r="5827" spans="1:23" x14ac:dyDescent="0.25">
      <c r="A5827" t="s">
        <v>740</v>
      </c>
      <c r="C5827" t="s">
        <v>26</v>
      </c>
      <c r="E5827">
        <v>29</v>
      </c>
      <c r="F5827">
        <v>72.982889999999998</v>
      </c>
      <c r="G5827">
        <v>0</v>
      </c>
      <c r="H5827">
        <v>0</v>
      </c>
      <c r="I5827" t="s">
        <v>34</v>
      </c>
      <c r="J5827" t="s">
        <v>28</v>
      </c>
      <c r="K5827" t="s">
        <v>28</v>
      </c>
      <c r="L5827" t="s">
        <v>28</v>
      </c>
      <c r="M5827" t="s">
        <v>28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33</v>
      </c>
      <c r="T5827">
        <v>0</v>
      </c>
      <c r="V5827">
        <v>63</v>
      </c>
      <c r="W5827">
        <v>141</v>
      </c>
    </row>
    <row r="5828" spans="1:23" x14ac:dyDescent="0.25">
      <c r="A5828" t="s">
        <v>965</v>
      </c>
      <c r="C5828" t="s">
        <v>26</v>
      </c>
      <c r="E5828">
        <v>30</v>
      </c>
      <c r="F5828">
        <v>67.178640000000001</v>
      </c>
      <c r="G5828">
        <v>0</v>
      </c>
      <c r="H5828">
        <v>0</v>
      </c>
      <c r="I5828" t="s">
        <v>34</v>
      </c>
      <c r="J5828" t="s">
        <v>28</v>
      </c>
      <c r="K5828" t="s">
        <v>28</v>
      </c>
      <c r="L5828" t="s">
        <v>28</v>
      </c>
      <c r="M5828" t="s">
        <v>28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33</v>
      </c>
      <c r="T5828">
        <v>0</v>
      </c>
      <c r="V5828">
        <v>63</v>
      </c>
      <c r="W5828">
        <v>149</v>
      </c>
    </row>
    <row r="5829" spans="1:23" x14ac:dyDescent="0.25">
      <c r="A5829" t="s">
        <v>602</v>
      </c>
      <c r="C5829" t="s">
        <v>26</v>
      </c>
      <c r="E5829">
        <v>30</v>
      </c>
      <c r="F5829">
        <v>66.622860000000003</v>
      </c>
      <c r="G5829">
        <v>0</v>
      </c>
      <c r="H5829">
        <v>0</v>
      </c>
      <c r="I5829" t="s">
        <v>34</v>
      </c>
      <c r="J5829" t="s">
        <v>28</v>
      </c>
      <c r="K5829" t="s">
        <v>28</v>
      </c>
      <c r="L5829" t="s">
        <v>28</v>
      </c>
      <c r="M5829" t="s">
        <v>28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33</v>
      </c>
      <c r="T5829">
        <v>0</v>
      </c>
      <c r="V5829">
        <v>69</v>
      </c>
      <c r="W5829">
        <v>173</v>
      </c>
    </row>
    <row r="5830" spans="1:23" x14ac:dyDescent="0.25">
      <c r="A5830" t="s">
        <v>602</v>
      </c>
      <c r="C5830" t="s">
        <v>26</v>
      </c>
      <c r="E5830">
        <v>30</v>
      </c>
      <c r="F5830">
        <v>66.622860000000003</v>
      </c>
      <c r="G5830">
        <v>0</v>
      </c>
      <c r="H5830">
        <v>0</v>
      </c>
      <c r="I5830" t="s">
        <v>34</v>
      </c>
      <c r="J5830" t="s">
        <v>28</v>
      </c>
      <c r="K5830" t="s">
        <v>28</v>
      </c>
      <c r="L5830" t="s">
        <v>28</v>
      </c>
      <c r="M5830" t="s">
        <v>28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33</v>
      </c>
      <c r="T5830">
        <v>0</v>
      </c>
      <c r="V5830">
        <v>69</v>
      </c>
      <c r="W5830">
        <v>177</v>
      </c>
    </row>
    <row r="5831" spans="1:23" x14ac:dyDescent="0.25">
      <c r="A5831" t="s">
        <v>602</v>
      </c>
      <c r="C5831" t="s">
        <v>26</v>
      </c>
      <c r="E5831">
        <v>30</v>
      </c>
      <c r="F5831">
        <v>66.622860000000003</v>
      </c>
      <c r="G5831">
        <v>0</v>
      </c>
      <c r="H5831">
        <v>0</v>
      </c>
      <c r="I5831" t="s">
        <v>34</v>
      </c>
      <c r="J5831" t="s">
        <v>28</v>
      </c>
      <c r="K5831" t="s">
        <v>28</v>
      </c>
      <c r="L5831" t="s">
        <v>28</v>
      </c>
      <c r="M5831" t="s">
        <v>28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33</v>
      </c>
      <c r="T5831">
        <v>0</v>
      </c>
      <c r="V5831">
        <v>68</v>
      </c>
      <c r="W5831">
        <v>167</v>
      </c>
    </row>
    <row r="5832" spans="1:23" x14ac:dyDescent="0.25">
      <c r="A5832" t="s">
        <v>602</v>
      </c>
      <c r="C5832" t="s">
        <v>26</v>
      </c>
      <c r="E5832">
        <v>30</v>
      </c>
      <c r="F5832">
        <v>66.622860000000003</v>
      </c>
      <c r="G5832">
        <v>0</v>
      </c>
      <c r="H5832">
        <v>0</v>
      </c>
      <c r="I5832" t="s">
        <v>34</v>
      </c>
      <c r="J5832" t="s">
        <v>28</v>
      </c>
      <c r="K5832" t="s">
        <v>28</v>
      </c>
      <c r="L5832" t="s">
        <v>28</v>
      </c>
      <c r="M5832" t="s">
        <v>28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33</v>
      </c>
      <c r="T5832">
        <v>0</v>
      </c>
      <c r="V5832">
        <v>68</v>
      </c>
      <c r="W5832">
        <v>172</v>
      </c>
    </row>
    <row r="5833" spans="1:23" x14ac:dyDescent="0.25">
      <c r="A5833" t="s">
        <v>602</v>
      </c>
      <c r="C5833" t="s">
        <v>26</v>
      </c>
      <c r="E5833">
        <v>30</v>
      </c>
      <c r="F5833">
        <v>66.622860000000003</v>
      </c>
      <c r="G5833">
        <v>0</v>
      </c>
      <c r="H5833">
        <v>0</v>
      </c>
      <c r="I5833" t="s">
        <v>34</v>
      </c>
      <c r="J5833" t="s">
        <v>28</v>
      </c>
      <c r="K5833" t="s">
        <v>28</v>
      </c>
      <c r="L5833" t="s">
        <v>28</v>
      </c>
      <c r="M5833" t="s">
        <v>28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33</v>
      </c>
      <c r="T5833">
        <v>0</v>
      </c>
      <c r="V5833">
        <v>69</v>
      </c>
      <c r="W5833">
        <v>164</v>
      </c>
    </row>
    <row r="5834" spans="1:23" x14ac:dyDescent="0.25">
      <c r="A5834" t="s">
        <v>602</v>
      </c>
      <c r="C5834" t="s">
        <v>26</v>
      </c>
      <c r="E5834">
        <v>30</v>
      </c>
      <c r="F5834">
        <v>66.622860000000003</v>
      </c>
      <c r="G5834">
        <v>0</v>
      </c>
      <c r="H5834">
        <v>0</v>
      </c>
      <c r="I5834" t="s">
        <v>34</v>
      </c>
      <c r="J5834" t="s">
        <v>28</v>
      </c>
      <c r="K5834" t="s">
        <v>28</v>
      </c>
      <c r="L5834" t="s">
        <v>28</v>
      </c>
      <c r="M5834" t="s">
        <v>28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33</v>
      </c>
      <c r="T5834">
        <v>0</v>
      </c>
      <c r="V5834">
        <v>68</v>
      </c>
      <c r="W5834">
        <v>176</v>
      </c>
    </row>
    <row r="5835" spans="1:23" x14ac:dyDescent="0.25">
      <c r="A5835" t="s">
        <v>602</v>
      </c>
      <c r="C5835" t="s">
        <v>26</v>
      </c>
      <c r="E5835">
        <v>30</v>
      </c>
      <c r="F5835">
        <v>66.622860000000003</v>
      </c>
      <c r="G5835">
        <v>0</v>
      </c>
      <c r="H5835">
        <v>0</v>
      </c>
      <c r="I5835" t="s">
        <v>34</v>
      </c>
      <c r="J5835" t="s">
        <v>28</v>
      </c>
      <c r="K5835" t="s">
        <v>28</v>
      </c>
      <c r="L5835" t="s">
        <v>28</v>
      </c>
      <c r="M5835" t="s">
        <v>28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33</v>
      </c>
      <c r="T5835">
        <v>0</v>
      </c>
      <c r="V5835">
        <v>69</v>
      </c>
      <c r="W5835">
        <v>173</v>
      </c>
    </row>
    <row r="5836" spans="1:23" x14ac:dyDescent="0.25">
      <c r="A5836" t="s">
        <v>602</v>
      </c>
      <c r="C5836" t="s">
        <v>26</v>
      </c>
      <c r="E5836">
        <v>30</v>
      </c>
      <c r="F5836">
        <v>66.622860000000003</v>
      </c>
      <c r="G5836">
        <v>0</v>
      </c>
      <c r="H5836">
        <v>0</v>
      </c>
      <c r="I5836" t="s">
        <v>34</v>
      </c>
      <c r="J5836" t="s">
        <v>28</v>
      </c>
      <c r="K5836" t="s">
        <v>28</v>
      </c>
      <c r="L5836" t="s">
        <v>28</v>
      </c>
      <c r="M5836" t="s">
        <v>28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33</v>
      </c>
      <c r="T5836">
        <v>0</v>
      </c>
      <c r="V5836">
        <v>69</v>
      </c>
      <c r="W5836">
        <v>176</v>
      </c>
    </row>
    <row r="5837" spans="1:23" x14ac:dyDescent="0.25">
      <c r="A5837" t="s">
        <v>382</v>
      </c>
      <c r="C5837" t="s">
        <v>30</v>
      </c>
      <c r="F5837">
        <v>73.916499999999999</v>
      </c>
      <c r="G5837">
        <v>0</v>
      </c>
      <c r="H5837">
        <v>0</v>
      </c>
      <c r="I5837" t="s">
        <v>34</v>
      </c>
      <c r="J5837" t="s">
        <v>28</v>
      </c>
      <c r="K5837" t="s">
        <v>28</v>
      </c>
      <c r="L5837" t="s">
        <v>28</v>
      </c>
      <c r="M5837" t="s">
        <v>28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23</v>
      </c>
      <c r="T5837">
        <v>0</v>
      </c>
      <c r="W5837">
        <v>184</v>
      </c>
    </row>
    <row r="5838" spans="1:23" x14ac:dyDescent="0.25">
      <c r="A5838" t="s">
        <v>382</v>
      </c>
      <c r="C5838" t="s">
        <v>30</v>
      </c>
      <c r="E5838">
        <v>30</v>
      </c>
      <c r="F5838">
        <v>73.916499999999999</v>
      </c>
      <c r="G5838">
        <v>0</v>
      </c>
      <c r="H5838">
        <v>0</v>
      </c>
      <c r="I5838" t="s">
        <v>34</v>
      </c>
      <c r="J5838" t="s">
        <v>28</v>
      </c>
      <c r="K5838" t="s">
        <v>28</v>
      </c>
      <c r="L5838" t="s">
        <v>28</v>
      </c>
      <c r="M5838" t="s">
        <v>28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23</v>
      </c>
      <c r="T5838">
        <v>0</v>
      </c>
      <c r="W5838">
        <v>185</v>
      </c>
    </row>
    <row r="5839" spans="1:23" x14ac:dyDescent="0.25">
      <c r="A5839" t="s">
        <v>382</v>
      </c>
      <c r="C5839" t="s">
        <v>30</v>
      </c>
      <c r="E5839">
        <v>29</v>
      </c>
      <c r="F5839">
        <v>73.916499999999999</v>
      </c>
      <c r="G5839">
        <v>0</v>
      </c>
      <c r="H5839">
        <v>0</v>
      </c>
      <c r="I5839" t="s">
        <v>34</v>
      </c>
      <c r="J5839" t="s">
        <v>28</v>
      </c>
      <c r="K5839" t="s">
        <v>28</v>
      </c>
      <c r="L5839" t="s">
        <v>28</v>
      </c>
      <c r="M5839" t="s">
        <v>28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23</v>
      </c>
      <c r="T5839">
        <v>0</v>
      </c>
      <c r="W5839">
        <v>188</v>
      </c>
    </row>
    <row r="5840" spans="1:23" x14ac:dyDescent="0.25">
      <c r="A5840" t="s">
        <v>382</v>
      </c>
      <c r="C5840" t="s">
        <v>30</v>
      </c>
      <c r="E5840">
        <v>29</v>
      </c>
      <c r="F5840">
        <v>73.916499999999999</v>
      </c>
      <c r="G5840">
        <v>0</v>
      </c>
      <c r="H5840">
        <v>0</v>
      </c>
      <c r="I5840" t="s">
        <v>34</v>
      </c>
      <c r="J5840" t="s">
        <v>28</v>
      </c>
      <c r="K5840" t="s">
        <v>28</v>
      </c>
      <c r="L5840" t="s">
        <v>28</v>
      </c>
      <c r="M5840" t="s">
        <v>28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23</v>
      </c>
      <c r="T5840">
        <v>0</v>
      </c>
      <c r="W5840">
        <v>187</v>
      </c>
    </row>
    <row r="5841" spans="1:23" x14ac:dyDescent="0.25">
      <c r="A5841" t="s">
        <v>382</v>
      </c>
      <c r="C5841" t="s">
        <v>30</v>
      </c>
      <c r="E5841">
        <v>30</v>
      </c>
      <c r="F5841">
        <v>73.916499999999999</v>
      </c>
      <c r="G5841">
        <v>0</v>
      </c>
      <c r="H5841">
        <v>0</v>
      </c>
      <c r="I5841" t="s">
        <v>34</v>
      </c>
      <c r="J5841" t="s">
        <v>28</v>
      </c>
      <c r="K5841" t="s">
        <v>28</v>
      </c>
      <c r="L5841" t="s">
        <v>28</v>
      </c>
      <c r="M5841" t="s">
        <v>28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23</v>
      </c>
      <c r="T5841">
        <v>0</v>
      </c>
      <c r="W5841">
        <v>187</v>
      </c>
    </row>
    <row r="5842" spans="1:23" x14ac:dyDescent="0.25">
      <c r="A5842" t="s">
        <v>382</v>
      </c>
      <c r="C5842" t="s">
        <v>30</v>
      </c>
      <c r="E5842">
        <v>29</v>
      </c>
      <c r="F5842">
        <v>73.916499999999999</v>
      </c>
      <c r="G5842">
        <v>0</v>
      </c>
      <c r="H5842">
        <v>0</v>
      </c>
      <c r="I5842" t="s">
        <v>34</v>
      </c>
      <c r="J5842" t="s">
        <v>28</v>
      </c>
      <c r="K5842" t="s">
        <v>28</v>
      </c>
      <c r="L5842" t="s">
        <v>28</v>
      </c>
      <c r="M5842" t="s">
        <v>28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23</v>
      </c>
      <c r="T5842">
        <v>0</v>
      </c>
      <c r="W5842">
        <v>187</v>
      </c>
    </row>
    <row r="5843" spans="1:23" x14ac:dyDescent="0.25">
      <c r="A5843" t="s">
        <v>382</v>
      </c>
      <c r="C5843" t="s">
        <v>30</v>
      </c>
      <c r="E5843">
        <v>28</v>
      </c>
      <c r="F5843">
        <v>73.916499999999999</v>
      </c>
      <c r="G5843">
        <v>0</v>
      </c>
      <c r="H5843">
        <v>0</v>
      </c>
      <c r="I5843" t="s">
        <v>34</v>
      </c>
      <c r="J5843" t="s">
        <v>88</v>
      </c>
      <c r="K5843" t="s">
        <v>28</v>
      </c>
      <c r="L5843" t="s">
        <v>28</v>
      </c>
      <c r="M5843" t="s">
        <v>28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23</v>
      </c>
      <c r="T5843">
        <v>0</v>
      </c>
      <c r="W5843">
        <v>184</v>
      </c>
    </row>
    <row r="5844" spans="1:23" x14ac:dyDescent="0.25">
      <c r="A5844" t="s">
        <v>382</v>
      </c>
      <c r="C5844" t="s">
        <v>30</v>
      </c>
      <c r="E5844">
        <v>30</v>
      </c>
      <c r="F5844">
        <v>73.916499999999999</v>
      </c>
      <c r="G5844">
        <v>0</v>
      </c>
      <c r="H5844">
        <v>0</v>
      </c>
      <c r="I5844" t="s">
        <v>34</v>
      </c>
      <c r="J5844" t="s">
        <v>28</v>
      </c>
      <c r="K5844" t="s">
        <v>28</v>
      </c>
      <c r="L5844" t="s">
        <v>28</v>
      </c>
      <c r="M5844" t="s">
        <v>28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23</v>
      </c>
      <c r="T5844">
        <v>0</v>
      </c>
      <c r="W5844">
        <v>181</v>
      </c>
    </row>
    <row r="5845" spans="1:23" x14ac:dyDescent="0.25">
      <c r="A5845" t="s">
        <v>382</v>
      </c>
      <c r="C5845" t="s">
        <v>30</v>
      </c>
      <c r="E5845">
        <v>29</v>
      </c>
      <c r="F5845">
        <v>73.916499999999999</v>
      </c>
      <c r="G5845">
        <v>0</v>
      </c>
      <c r="H5845">
        <v>0</v>
      </c>
      <c r="I5845" t="s">
        <v>34</v>
      </c>
      <c r="J5845" t="s">
        <v>28</v>
      </c>
      <c r="K5845" t="s">
        <v>28</v>
      </c>
      <c r="L5845" t="s">
        <v>28</v>
      </c>
      <c r="M5845" t="s">
        <v>28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23</v>
      </c>
      <c r="T5845">
        <v>0</v>
      </c>
      <c r="W5845">
        <v>184</v>
      </c>
    </row>
    <row r="5846" spans="1:23" x14ac:dyDescent="0.25">
      <c r="A5846" t="s">
        <v>382</v>
      </c>
      <c r="C5846" t="s">
        <v>30</v>
      </c>
      <c r="E5846">
        <v>30</v>
      </c>
      <c r="F5846">
        <v>73.916499999999999</v>
      </c>
      <c r="G5846">
        <v>0</v>
      </c>
      <c r="H5846">
        <v>0</v>
      </c>
      <c r="I5846" t="s">
        <v>34</v>
      </c>
      <c r="J5846" t="s">
        <v>28</v>
      </c>
      <c r="K5846" t="s">
        <v>28</v>
      </c>
      <c r="L5846" t="s">
        <v>28</v>
      </c>
      <c r="M5846" t="s">
        <v>28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23</v>
      </c>
      <c r="T5846">
        <v>0</v>
      </c>
      <c r="W5846">
        <v>180</v>
      </c>
    </row>
    <row r="5847" spans="1:23" x14ac:dyDescent="0.25">
      <c r="A5847" t="s">
        <v>382</v>
      </c>
      <c r="C5847" t="s">
        <v>30</v>
      </c>
      <c r="E5847">
        <v>30</v>
      </c>
      <c r="F5847">
        <v>73.916499999999999</v>
      </c>
      <c r="G5847">
        <v>0</v>
      </c>
      <c r="H5847">
        <v>0</v>
      </c>
      <c r="I5847" t="s">
        <v>34</v>
      </c>
      <c r="J5847" t="s">
        <v>28</v>
      </c>
      <c r="K5847" t="s">
        <v>28</v>
      </c>
      <c r="L5847" t="s">
        <v>28</v>
      </c>
      <c r="M5847" t="s">
        <v>28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23</v>
      </c>
      <c r="T5847">
        <v>0</v>
      </c>
      <c r="V5847">
        <v>69</v>
      </c>
      <c r="W5847">
        <v>170</v>
      </c>
    </row>
    <row r="5848" spans="1:23" x14ac:dyDescent="0.25">
      <c r="A5848" t="s">
        <v>382</v>
      </c>
      <c r="C5848" t="s">
        <v>30</v>
      </c>
      <c r="E5848">
        <v>28</v>
      </c>
      <c r="F5848">
        <v>73.916499999999999</v>
      </c>
      <c r="G5848">
        <v>0</v>
      </c>
      <c r="H5848">
        <v>0</v>
      </c>
      <c r="I5848" t="s">
        <v>34</v>
      </c>
      <c r="J5848" t="s">
        <v>28</v>
      </c>
      <c r="K5848" t="s">
        <v>28</v>
      </c>
      <c r="L5848" t="s">
        <v>28</v>
      </c>
      <c r="M5848" t="s">
        <v>28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23</v>
      </c>
      <c r="T5848">
        <v>0</v>
      </c>
      <c r="V5848">
        <v>69</v>
      </c>
      <c r="W5848">
        <v>178</v>
      </c>
    </row>
    <row r="5849" spans="1:23" x14ac:dyDescent="0.25">
      <c r="A5849" t="s">
        <v>382</v>
      </c>
      <c r="C5849" t="s">
        <v>30</v>
      </c>
      <c r="E5849">
        <v>30</v>
      </c>
      <c r="F5849">
        <v>73.916499999999999</v>
      </c>
      <c r="G5849">
        <v>0</v>
      </c>
      <c r="H5849">
        <v>0</v>
      </c>
      <c r="I5849" t="s">
        <v>34</v>
      </c>
      <c r="J5849" t="s">
        <v>28</v>
      </c>
      <c r="K5849" t="s">
        <v>28</v>
      </c>
      <c r="L5849" t="s">
        <v>28</v>
      </c>
      <c r="M5849" t="s">
        <v>28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23</v>
      </c>
      <c r="T5849">
        <v>0</v>
      </c>
      <c r="V5849">
        <v>69</v>
      </c>
      <c r="W5849">
        <v>174</v>
      </c>
    </row>
    <row r="5850" spans="1:23" x14ac:dyDescent="0.25">
      <c r="A5850" t="s">
        <v>382</v>
      </c>
      <c r="C5850" t="s">
        <v>30</v>
      </c>
      <c r="E5850">
        <v>29</v>
      </c>
      <c r="F5850">
        <v>73.916499999999999</v>
      </c>
      <c r="G5850">
        <v>0</v>
      </c>
      <c r="H5850">
        <v>0</v>
      </c>
      <c r="I5850" t="s">
        <v>34</v>
      </c>
      <c r="J5850" t="s">
        <v>28</v>
      </c>
      <c r="K5850" t="s">
        <v>28</v>
      </c>
      <c r="L5850" t="s">
        <v>28</v>
      </c>
      <c r="M5850" t="s">
        <v>28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23</v>
      </c>
      <c r="T5850">
        <v>0</v>
      </c>
      <c r="V5850">
        <v>69</v>
      </c>
      <c r="W5850">
        <v>175</v>
      </c>
    </row>
    <row r="5851" spans="1:23" x14ac:dyDescent="0.25">
      <c r="A5851" t="s">
        <v>382</v>
      </c>
      <c r="C5851" t="s">
        <v>30</v>
      </c>
      <c r="E5851">
        <v>25</v>
      </c>
      <c r="F5851">
        <v>73.916499999999999</v>
      </c>
      <c r="G5851">
        <v>0</v>
      </c>
      <c r="H5851">
        <v>0</v>
      </c>
      <c r="I5851" t="s">
        <v>34</v>
      </c>
      <c r="J5851" t="s">
        <v>28</v>
      </c>
      <c r="K5851" t="s">
        <v>28</v>
      </c>
      <c r="L5851" t="s">
        <v>28</v>
      </c>
      <c r="M5851" t="s">
        <v>28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23</v>
      </c>
      <c r="T5851">
        <v>0</v>
      </c>
      <c r="V5851">
        <v>69</v>
      </c>
      <c r="W5851">
        <v>175</v>
      </c>
    </row>
    <row r="5852" spans="1:23" x14ac:dyDescent="0.25">
      <c r="A5852" t="s">
        <v>382</v>
      </c>
      <c r="C5852" t="s">
        <v>30</v>
      </c>
      <c r="E5852">
        <v>30</v>
      </c>
      <c r="F5852">
        <v>73.916499999999999</v>
      </c>
      <c r="G5852">
        <v>0</v>
      </c>
      <c r="H5852">
        <v>0</v>
      </c>
      <c r="I5852" t="s">
        <v>34</v>
      </c>
      <c r="J5852" t="s">
        <v>28</v>
      </c>
      <c r="K5852" t="s">
        <v>28</v>
      </c>
      <c r="L5852" t="s">
        <v>28</v>
      </c>
      <c r="M5852" t="s">
        <v>28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23</v>
      </c>
      <c r="T5852">
        <v>0</v>
      </c>
      <c r="V5852">
        <v>68</v>
      </c>
      <c r="W5852">
        <v>175</v>
      </c>
    </row>
    <row r="5853" spans="1:23" x14ac:dyDescent="0.25">
      <c r="A5853" t="s">
        <v>382</v>
      </c>
      <c r="C5853" t="s">
        <v>30</v>
      </c>
      <c r="E5853">
        <v>30</v>
      </c>
      <c r="F5853">
        <v>73.916499999999999</v>
      </c>
      <c r="G5853">
        <v>0</v>
      </c>
      <c r="H5853">
        <v>0</v>
      </c>
      <c r="I5853" t="s">
        <v>34</v>
      </c>
      <c r="J5853" t="s">
        <v>28</v>
      </c>
      <c r="K5853" t="s">
        <v>28</v>
      </c>
      <c r="L5853" t="s">
        <v>28</v>
      </c>
      <c r="M5853" t="s">
        <v>28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23</v>
      </c>
      <c r="T5853">
        <v>0</v>
      </c>
      <c r="V5853">
        <v>68</v>
      </c>
      <c r="W5853">
        <v>169</v>
      </c>
    </row>
    <row r="5854" spans="1:23" x14ac:dyDescent="0.25">
      <c r="A5854" t="s">
        <v>382</v>
      </c>
      <c r="C5854" t="s">
        <v>30</v>
      </c>
      <c r="E5854">
        <v>29</v>
      </c>
      <c r="F5854">
        <v>73.916499999999999</v>
      </c>
      <c r="G5854">
        <v>0</v>
      </c>
      <c r="H5854">
        <v>0</v>
      </c>
      <c r="I5854" t="s">
        <v>34</v>
      </c>
      <c r="J5854" t="s">
        <v>28</v>
      </c>
      <c r="K5854" t="s">
        <v>28</v>
      </c>
      <c r="L5854" t="s">
        <v>28</v>
      </c>
      <c r="M5854" t="s">
        <v>28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23</v>
      </c>
      <c r="T5854">
        <v>0</v>
      </c>
      <c r="V5854">
        <v>68</v>
      </c>
      <c r="W5854">
        <v>161</v>
      </c>
    </row>
    <row r="5855" spans="1:23" x14ac:dyDescent="0.25">
      <c r="A5855" t="s">
        <v>382</v>
      </c>
      <c r="C5855" t="s">
        <v>30</v>
      </c>
      <c r="E5855">
        <v>28</v>
      </c>
      <c r="F5855">
        <v>73.916499999999999</v>
      </c>
      <c r="G5855">
        <v>0</v>
      </c>
      <c r="H5855">
        <v>0</v>
      </c>
      <c r="I5855" t="s">
        <v>34</v>
      </c>
      <c r="J5855" t="s">
        <v>245</v>
      </c>
      <c r="K5855" t="s">
        <v>28</v>
      </c>
      <c r="L5855" t="s">
        <v>28</v>
      </c>
      <c r="M5855" t="s">
        <v>28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23</v>
      </c>
      <c r="T5855">
        <v>0</v>
      </c>
      <c r="V5855">
        <v>67</v>
      </c>
      <c r="W5855">
        <v>150</v>
      </c>
    </row>
    <row r="5856" spans="1:23" x14ac:dyDescent="0.25">
      <c r="A5856" t="s">
        <v>382</v>
      </c>
      <c r="C5856" t="s">
        <v>30</v>
      </c>
      <c r="E5856">
        <v>27</v>
      </c>
      <c r="F5856">
        <v>73.916499999999999</v>
      </c>
      <c r="G5856">
        <v>0</v>
      </c>
      <c r="H5856">
        <v>0</v>
      </c>
      <c r="I5856" t="s">
        <v>34</v>
      </c>
      <c r="J5856" t="s">
        <v>41</v>
      </c>
      <c r="K5856" t="s">
        <v>28</v>
      </c>
      <c r="L5856" t="s">
        <v>28</v>
      </c>
      <c r="M5856" t="s">
        <v>28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23</v>
      </c>
      <c r="T5856">
        <v>0</v>
      </c>
      <c r="V5856">
        <v>67</v>
      </c>
      <c r="W5856">
        <v>146</v>
      </c>
    </row>
    <row r="5857" spans="1:23" x14ac:dyDescent="0.25">
      <c r="A5857" t="s">
        <v>382</v>
      </c>
      <c r="C5857" t="s">
        <v>30</v>
      </c>
      <c r="E5857">
        <v>28</v>
      </c>
      <c r="F5857">
        <v>73.916499999999999</v>
      </c>
      <c r="G5857">
        <v>0</v>
      </c>
      <c r="H5857">
        <v>0</v>
      </c>
      <c r="I5857" t="s">
        <v>34</v>
      </c>
      <c r="J5857" t="s">
        <v>28</v>
      </c>
      <c r="K5857" t="s">
        <v>28</v>
      </c>
      <c r="L5857" t="s">
        <v>28</v>
      </c>
      <c r="M5857" t="s">
        <v>28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23</v>
      </c>
      <c r="T5857">
        <v>0</v>
      </c>
    </row>
    <row r="5858" spans="1:23" x14ac:dyDescent="0.25">
      <c r="A5858" t="s">
        <v>452</v>
      </c>
      <c r="C5858" t="s">
        <v>26</v>
      </c>
      <c r="E5858">
        <v>28</v>
      </c>
      <c r="F5858">
        <v>68.8</v>
      </c>
      <c r="G5858">
        <v>0.5</v>
      </c>
      <c r="H5858">
        <v>0</v>
      </c>
      <c r="I5858" t="s">
        <v>920</v>
      </c>
      <c r="N5858">
        <v>0</v>
      </c>
      <c r="O5858">
        <v>0</v>
      </c>
      <c r="P5858">
        <v>0.5</v>
      </c>
      <c r="Q5858">
        <v>0.5</v>
      </c>
      <c r="R5858">
        <v>0</v>
      </c>
      <c r="T5858">
        <v>1</v>
      </c>
    </row>
    <row r="5859" spans="1:23" x14ac:dyDescent="0.25">
      <c r="A5859" t="s">
        <v>452</v>
      </c>
      <c r="C5859" t="s">
        <v>26</v>
      </c>
      <c r="E5859">
        <v>24</v>
      </c>
      <c r="F5859">
        <v>68.8</v>
      </c>
      <c r="G5859">
        <v>0.5</v>
      </c>
      <c r="H5859">
        <v>0</v>
      </c>
      <c r="I5859" t="s">
        <v>27</v>
      </c>
      <c r="N5859">
        <v>0.5</v>
      </c>
      <c r="O5859">
        <v>0.5</v>
      </c>
      <c r="P5859">
        <v>0.5</v>
      </c>
      <c r="Q5859">
        <v>0.5</v>
      </c>
      <c r="R5859">
        <v>0</v>
      </c>
      <c r="T5859">
        <v>2</v>
      </c>
      <c r="V5859">
        <v>67</v>
      </c>
      <c r="W5859">
        <v>187</v>
      </c>
    </row>
    <row r="5860" spans="1:23" x14ac:dyDescent="0.25">
      <c r="A5860" t="s">
        <v>452</v>
      </c>
      <c r="C5860" t="s">
        <v>26</v>
      </c>
      <c r="E5860">
        <v>24</v>
      </c>
      <c r="F5860">
        <v>68.8</v>
      </c>
      <c r="G5860">
        <v>2</v>
      </c>
      <c r="I5860" t="s">
        <v>27</v>
      </c>
    </row>
    <row r="5861" spans="1:23" x14ac:dyDescent="0.25">
      <c r="A5861" t="s">
        <v>778</v>
      </c>
      <c r="C5861" t="s">
        <v>30</v>
      </c>
      <c r="E5861">
        <v>30</v>
      </c>
      <c r="F5861">
        <v>66.765230000000003</v>
      </c>
      <c r="G5861">
        <v>0</v>
      </c>
      <c r="H5861">
        <v>0</v>
      </c>
      <c r="I5861" t="s">
        <v>34</v>
      </c>
      <c r="J5861" t="s">
        <v>28</v>
      </c>
      <c r="K5861" t="s">
        <v>28</v>
      </c>
      <c r="L5861" t="s">
        <v>28</v>
      </c>
      <c r="M5861" t="s">
        <v>28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24</v>
      </c>
      <c r="T5861">
        <v>0</v>
      </c>
      <c r="V5861">
        <v>70</v>
      </c>
      <c r="W5861">
        <v>251</v>
      </c>
    </row>
    <row r="5862" spans="1:23" x14ac:dyDescent="0.25">
      <c r="A5862" t="s">
        <v>778</v>
      </c>
      <c r="C5862" t="s">
        <v>30</v>
      </c>
      <c r="E5862">
        <v>30</v>
      </c>
      <c r="F5862">
        <v>66.765230000000003</v>
      </c>
      <c r="G5862">
        <v>0</v>
      </c>
      <c r="H5862">
        <v>0</v>
      </c>
      <c r="I5862" t="s">
        <v>34</v>
      </c>
      <c r="J5862" t="s">
        <v>132</v>
      </c>
      <c r="K5862" t="s">
        <v>28</v>
      </c>
      <c r="L5862" t="s">
        <v>28</v>
      </c>
      <c r="M5862" t="s">
        <v>28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24</v>
      </c>
      <c r="T5862">
        <v>0</v>
      </c>
      <c r="V5862">
        <v>69</v>
      </c>
      <c r="W5862">
        <v>251</v>
      </c>
    </row>
    <row r="5863" spans="1:23" x14ac:dyDescent="0.25">
      <c r="A5863" t="s">
        <v>778</v>
      </c>
      <c r="C5863" t="s">
        <v>30</v>
      </c>
      <c r="E5863">
        <v>30</v>
      </c>
      <c r="F5863">
        <v>66.765230000000003</v>
      </c>
      <c r="G5863">
        <v>0</v>
      </c>
      <c r="H5863">
        <v>0</v>
      </c>
      <c r="I5863" t="s">
        <v>34</v>
      </c>
      <c r="J5863" t="s">
        <v>132</v>
      </c>
      <c r="K5863" t="s">
        <v>28</v>
      </c>
      <c r="L5863" t="s">
        <v>28</v>
      </c>
      <c r="M5863" t="s">
        <v>28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24</v>
      </c>
      <c r="T5863">
        <v>0</v>
      </c>
      <c r="V5863">
        <v>69</v>
      </c>
      <c r="W5863">
        <v>250</v>
      </c>
    </row>
    <row r="5864" spans="1:23" x14ac:dyDescent="0.25">
      <c r="A5864" t="s">
        <v>778</v>
      </c>
      <c r="C5864" t="s">
        <v>30</v>
      </c>
      <c r="E5864">
        <v>30</v>
      </c>
      <c r="F5864">
        <v>66.765230000000003</v>
      </c>
      <c r="G5864">
        <v>0</v>
      </c>
      <c r="H5864">
        <v>0</v>
      </c>
      <c r="I5864" t="s">
        <v>34</v>
      </c>
      <c r="J5864" t="s">
        <v>132</v>
      </c>
      <c r="K5864" t="s">
        <v>28</v>
      </c>
      <c r="L5864" t="s">
        <v>28</v>
      </c>
      <c r="M5864" t="s">
        <v>28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24</v>
      </c>
      <c r="T5864">
        <v>0</v>
      </c>
      <c r="V5864">
        <v>69</v>
      </c>
      <c r="W5864">
        <v>258</v>
      </c>
    </row>
    <row r="5865" spans="1:23" x14ac:dyDescent="0.25">
      <c r="A5865" t="s">
        <v>778</v>
      </c>
      <c r="C5865" t="s">
        <v>30</v>
      </c>
      <c r="E5865">
        <v>30</v>
      </c>
      <c r="F5865">
        <v>66.765230000000003</v>
      </c>
      <c r="G5865">
        <v>0</v>
      </c>
      <c r="H5865">
        <v>0</v>
      </c>
      <c r="I5865" t="s">
        <v>34</v>
      </c>
      <c r="J5865" t="s">
        <v>28</v>
      </c>
      <c r="K5865" t="s">
        <v>28</v>
      </c>
      <c r="L5865" t="s">
        <v>28</v>
      </c>
      <c r="M5865" t="s">
        <v>28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24</v>
      </c>
      <c r="T5865">
        <v>0</v>
      </c>
      <c r="V5865">
        <v>69</v>
      </c>
      <c r="W5865">
        <v>251</v>
      </c>
    </row>
    <row r="5866" spans="1:23" x14ac:dyDescent="0.25">
      <c r="A5866" t="s">
        <v>778</v>
      </c>
      <c r="C5866" t="s">
        <v>30</v>
      </c>
      <c r="E5866">
        <v>30</v>
      </c>
      <c r="F5866">
        <v>66.765230000000003</v>
      </c>
      <c r="G5866">
        <v>0</v>
      </c>
      <c r="H5866">
        <v>0</v>
      </c>
      <c r="I5866" t="s">
        <v>34</v>
      </c>
      <c r="J5866" t="s">
        <v>28</v>
      </c>
      <c r="K5866" t="s">
        <v>28</v>
      </c>
      <c r="L5866" t="s">
        <v>28</v>
      </c>
      <c r="M5866" t="s">
        <v>28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24</v>
      </c>
      <c r="T5866">
        <v>0</v>
      </c>
      <c r="V5866">
        <v>69</v>
      </c>
      <c r="W5866">
        <v>254</v>
      </c>
    </row>
    <row r="5867" spans="1:23" x14ac:dyDescent="0.25">
      <c r="A5867" t="s">
        <v>778</v>
      </c>
      <c r="C5867" t="s">
        <v>30</v>
      </c>
      <c r="E5867">
        <v>29</v>
      </c>
      <c r="F5867">
        <v>66.765230000000003</v>
      </c>
      <c r="G5867">
        <v>0</v>
      </c>
      <c r="H5867">
        <v>0</v>
      </c>
      <c r="I5867" t="s">
        <v>34</v>
      </c>
      <c r="J5867" t="s">
        <v>36</v>
      </c>
      <c r="K5867" t="s">
        <v>28</v>
      </c>
      <c r="L5867" t="s">
        <v>28</v>
      </c>
      <c r="M5867" t="s">
        <v>28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24</v>
      </c>
      <c r="T5867">
        <v>0</v>
      </c>
      <c r="V5867">
        <v>69</v>
      </c>
      <c r="W5867">
        <v>244</v>
      </c>
    </row>
    <row r="5868" spans="1:23" x14ac:dyDescent="0.25">
      <c r="A5868" t="s">
        <v>778</v>
      </c>
      <c r="C5868" t="s">
        <v>30</v>
      </c>
      <c r="E5868">
        <v>30</v>
      </c>
      <c r="F5868">
        <v>66.765230000000003</v>
      </c>
      <c r="G5868">
        <v>0</v>
      </c>
      <c r="H5868">
        <v>0</v>
      </c>
      <c r="I5868" t="s">
        <v>34</v>
      </c>
      <c r="J5868" t="s">
        <v>28</v>
      </c>
      <c r="K5868" t="s">
        <v>28</v>
      </c>
      <c r="L5868" t="s">
        <v>28</v>
      </c>
      <c r="M5868" t="s">
        <v>28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24</v>
      </c>
      <c r="T5868">
        <v>0</v>
      </c>
      <c r="V5868">
        <v>69</v>
      </c>
      <c r="W5868">
        <v>255</v>
      </c>
    </row>
    <row r="5869" spans="1:23" x14ac:dyDescent="0.25">
      <c r="A5869" t="s">
        <v>367</v>
      </c>
      <c r="C5869" t="s">
        <v>30</v>
      </c>
      <c r="E5869">
        <v>28</v>
      </c>
      <c r="F5869">
        <v>68.172484999999995</v>
      </c>
      <c r="G5869">
        <v>0.5</v>
      </c>
      <c r="H5869">
        <v>0</v>
      </c>
      <c r="I5869" t="s">
        <v>75</v>
      </c>
      <c r="J5869" t="s">
        <v>41</v>
      </c>
      <c r="K5869" t="s">
        <v>28</v>
      </c>
      <c r="L5869" t="s">
        <v>28</v>
      </c>
      <c r="M5869" t="s">
        <v>28</v>
      </c>
      <c r="N5869">
        <v>0</v>
      </c>
      <c r="O5869">
        <v>0.5</v>
      </c>
      <c r="P5869">
        <v>0.5</v>
      </c>
      <c r="Q5869">
        <v>0.5</v>
      </c>
      <c r="R5869">
        <v>0</v>
      </c>
      <c r="S5869">
        <v>34</v>
      </c>
      <c r="T5869">
        <v>1.5</v>
      </c>
      <c r="V5869">
        <v>70</v>
      </c>
      <c r="W5869">
        <v>209</v>
      </c>
    </row>
    <row r="5870" spans="1:23" x14ac:dyDescent="0.25">
      <c r="A5870" t="s">
        <v>367</v>
      </c>
      <c r="C5870" t="s">
        <v>30</v>
      </c>
      <c r="E5870">
        <v>25</v>
      </c>
      <c r="F5870">
        <v>68.172484999999995</v>
      </c>
      <c r="G5870">
        <v>0</v>
      </c>
      <c r="H5870">
        <v>0</v>
      </c>
      <c r="I5870" t="s">
        <v>34</v>
      </c>
      <c r="J5870" t="s">
        <v>35</v>
      </c>
      <c r="K5870" t="s">
        <v>28</v>
      </c>
      <c r="L5870" t="s">
        <v>28</v>
      </c>
      <c r="M5870" t="s">
        <v>28</v>
      </c>
      <c r="N5870">
        <v>0</v>
      </c>
      <c r="O5870">
        <v>0.5</v>
      </c>
      <c r="P5870">
        <v>0</v>
      </c>
      <c r="Q5870">
        <v>0</v>
      </c>
      <c r="R5870">
        <v>0</v>
      </c>
      <c r="S5870">
        <v>34</v>
      </c>
      <c r="T5870">
        <v>0.5</v>
      </c>
      <c r="V5870">
        <v>70</v>
      </c>
      <c r="W5870">
        <v>187</v>
      </c>
    </row>
    <row r="5871" spans="1:23" x14ac:dyDescent="0.25">
      <c r="A5871" t="s">
        <v>367</v>
      </c>
      <c r="C5871" t="s">
        <v>30</v>
      </c>
      <c r="E5871">
        <v>24</v>
      </c>
      <c r="F5871">
        <v>68.172484999999995</v>
      </c>
      <c r="G5871">
        <v>0.5</v>
      </c>
      <c r="H5871">
        <v>0</v>
      </c>
      <c r="I5871" t="s">
        <v>27</v>
      </c>
      <c r="J5871" t="s">
        <v>28</v>
      </c>
      <c r="K5871" t="s">
        <v>28</v>
      </c>
      <c r="L5871" t="s">
        <v>28</v>
      </c>
      <c r="M5871" t="s">
        <v>28</v>
      </c>
      <c r="N5871">
        <v>0</v>
      </c>
      <c r="O5871">
        <v>0.5</v>
      </c>
      <c r="P5871">
        <v>0.5</v>
      </c>
      <c r="Q5871">
        <v>0</v>
      </c>
      <c r="R5871">
        <v>0</v>
      </c>
      <c r="S5871">
        <v>34</v>
      </c>
      <c r="T5871">
        <v>1</v>
      </c>
      <c r="V5871">
        <v>70</v>
      </c>
      <c r="W5871">
        <v>186</v>
      </c>
    </row>
    <row r="5872" spans="1:23" x14ac:dyDescent="0.25">
      <c r="A5872" t="s">
        <v>367</v>
      </c>
      <c r="C5872" t="s">
        <v>30</v>
      </c>
      <c r="E5872">
        <v>21</v>
      </c>
      <c r="F5872">
        <v>68.172484999999995</v>
      </c>
      <c r="G5872">
        <v>0.5</v>
      </c>
      <c r="H5872">
        <v>0</v>
      </c>
      <c r="I5872" t="s">
        <v>52</v>
      </c>
      <c r="J5872" t="s">
        <v>28</v>
      </c>
      <c r="K5872" t="s">
        <v>28</v>
      </c>
      <c r="L5872" t="s">
        <v>28</v>
      </c>
      <c r="M5872" t="s">
        <v>28</v>
      </c>
      <c r="N5872">
        <v>0</v>
      </c>
      <c r="O5872">
        <v>0</v>
      </c>
      <c r="P5872">
        <v>0.5</v>
      </c>
      <c r="Q5872">
        <v>0</v>
      </c>
      <c r="R5872">
        <v>0</v>
      </c>
      <c r="S5872">
        <v>34</v>
      </c>
      <c r="T5872">
        <v>0.5</v>
      </c>
      <c r="V5872">
        <v>69</v>
      </c>
      <c r="W5872">
        <v>199</v>
      </c>
    </row>
    <row r="5873" spans="1:23" x14ac:dyDescent="0.25">
      <c r="A5873" t="s">
        <v>367</v>
      </c>
      <c r="C5873" t="s">
        <v>30</v>
      </c>
      <c r="E5873">
        <v>29</v>
      </c>
      <c r="F5873">
        <v>68.172484999999995</v>
      </c>
      <c r="G5873">
        <v>0</v>
      </c>
      <c r="H5873">
        <v>0</v>
      </c>
      <c r="I5873" t="s">
        <v>34</v>
      </c>
      <c r="J5873" t="s">
        <v>41</v>
      </c>
      <c r="K5873" t="s">
        <v>28</v>
      </c>
      <c r="L5873" t="s">
        <v>28</v>
      </c>
      <c r="M5873" t="s">
        <v>28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34</v>
      </c>
      <c r="T5873">
        <v>0</v>
      </c>
      <c r="V5873">
        <v>70</v>
      </c>
      <c r="W5873">
        <v>202</v>
      </c>
    </row>
    <row r="5874" spans="1:23" x14ac:dyDescent="0.25">
      <c r="A5874" t="s">
        <v>367</v>
      </c>
      <c r="C5874" t="s">
        <v>30</v>
      </c>
      <c r="E5874">
        <v>26</v>
      </c>
      <c r="F5874">
        <v>68.172484999999995</v>
      </c>
      <c r="G5874">
        <v>0</v>
      </c>
      <c r="H5874">
        <v>0</v>
      </c>
      <c r="I5874" t="s">
        <v>34</v>
      </c>
      <c r="J5874" t="s">
        <v>35</v>
      </c>
      <c r="K5874" t="s">
        <v>28</v>
      </c>
      <c r="L5874" t="s">
        <v>28</v>
      </c>
      <c r="M5874" t="s">
        <v>28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34</v>
      </c>
      <c r="T5874">
        <v>0</v>
      </c>
      <c r="V5874">
        <v>70</v>
      </c>
      <c r="W5874">
        <v>193</v>
      </c>
    </row>
    <row r="5875" spans="1:23" x14ac:dyDescent="0.25">
      <c r="A5875" t="s">
        <v>367</v>
      </c>
      <c r="C5875" t="s">
        <v>30</v>
      </c>
      <c r="E5875">
        <v>27</v>
      </c>
      <c r="F5875">
        <v>68.172484999999995</v>
      </c>
      <c r="G5875">
        <v>0.5</v>
      </c>
      <c r="H5875">
        <v>0</v>
      </c>
      <c r="I5875" t="s">
        <v>52</v>
      </c>
      <c r="J5875" t="s">
        <v>41</v>
      </c>
      <c r="K5875" t="s">
        <v>28</v>
      </c>
      <c r="L5875" t="s">
        <v>28</v>
      </c>
      <c r="M5875" t="s">
        <v>28</v>
      </c>
      <c r="N5875">
        <v>0</v>
      </c>
      <c r="O5875">
        <v>0</v>
      </c>
      <c r="P5875">
        <v>0.5</v>
      </c>
      <c r="Q5875">
        <v>0</v>
      </c>
      <c r="R5875">
        <v>0</v>
      </c>
      <c r="S5875">
        <v>34</v>
      </c>
      <c r="T5875">
        <v>0.5</v>
      </c>
      <c r="V5875">
        <v>69</v>
      </c>
      <c r="W5875">
        <v>194</v>
      </c>
    </row>
    <row r="5876" spans="1:23" x14ac:dyDescent="0.25">
      <c r="A5876" t="s">
        <v>367</v>
      </c>
      <c r="C5876" t="s">
        <v>30</v>
      </c>
      <c r="E5876">
        <v>30</v>
      </c>
      <c r="F5876">
        <v>68.172484999999995</v>
      </c>
      <c r="G5876">
        <v>0</v>
      </c>
      <c r="H5876">
        <v>0</v>
      </c>
      <c r="I5876" t="s">
        <v>34</v>
      </c>
      <c r="J5876" t="s">
        <v>42</v>
      </c>
      <c r="K5876" t="s">
        <v>28</v>
      </c>
      <c r="L5876" t="s">
        <v>28</v>
      </c>
      <c r="M5876" t="s">
        <v>28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34</v>
      </c>
      <c r="T5876">
        <v>0</v>
      </c>
      <c r="V5876">
        <v>70</v>
      </c>
      <c r="W5876">
        <v>195</v>
      </c>
    </row>
    <row r="5877" spans="1:23" x14ac:dyDescent="0.25">
      <c r="A5877" t="s">
        <v>367</v>
      </c>
      <c r="C5877" t="s">
        <v>30</v>
      </c>
      <c r="E5877">
        <v>26</v>
      </c>
      <c r="F5877">
        <v>68.172484999999995</v>
      </c>
      <c r="G5877">
        <v>0.5</v>
      </c>
      <c r="H5877">
        <v>0</v>
      </c>
      <c r="I5877" t="s">
        <v>52</v>
      </c>
      <c r="J5877" t="s">
        <v>147</v>
      </c>
      <c r="K5877" t="s">
        <v>41</v>
      </c>
      <c r="L5877" t="s">
        <v>28</v>
      </c>
      <c r="M5877" t="s">
        <v>28</v>
      </c>
      <c r="N5877">
        <v>0</v>
      </c>
      <c r="O5877">
        <v>0.5</v>
      </c>
      <c r="P5877">
        <v>0.5</v>
      </c>
      <c r="Q5877">
        <v>0</v>
      </c>
      <c r="R5877">
        <v>0</v>
      </c>
      <c r="S5877">
        <v>34</v>
      </c>
      <c r="T5877">
        <v>1</v>
      </c>
      <c r="V5877">
        <v>70</v>
      </c>
      <c r="W5877">
        <v>186</v>
      </c>
    </row>
    <row r="5878" spans="1:23" x14ac:dyDescent="0.25">
      <c r="A5878" t="s">
        <v>367</v>
      </c>
      <c r="C5878" t="s">
        <v>30</v>
      </c>
      <c r="E5878">
        <v>23</v>
      </c>
      <c r="F5878">
        <v>68.172484999999995</v>
      </c>
      <c r="G5878">
        <v>0</v>
      </c>
      <c r="H5878">
        <v>0</v>
      </c>
      <c r="I5878" t="s">
        <v>34</v>
      </c>
      <c r="J5878" t="s">
        <v>35</v>
      </c>
      <c r="K5878" t="s">
        <v>28</v>
      </c>
      <c r="L5878" t="s">
        <v>28</v>
      </c>
      <c r="M5878" t="s">
        <v>28</v>
      </c>
      <c r="N5878">
        <v>0</v>
      </c>
      <c r="O5878">
        <v>0.5</v>
      </c>
      <c r="P5878">
        <v>0</v>
      </c>
      <c r="Q5878">
        <v>0</v>
      </c>
      <c r="R5878">
        <v>0</v>
      </c>
      <c r="S5878">
        <v>34</v>
      </c>
      <c r="T5878">
        <v>0.5</v>
      </c>
      <c r="V5878">
        <v>69</v>
      </c>
      <c r="W5878">
        <v>192</v>
      </c>
    </row>
    <row r="5879" spans="1:23" x14ac:dyDescent="0.25">
      <c r="A5879" t="s">
        <v>367</v>
      </c>
      <c r="C5879" t="s">
        <v>30</v>
      </c>
      <c r="E5879">
        <v>28</v>
      </c>
      <c r="F5879">
        <v>68.172484999999995</v>
      </c>
      <c r="G5879">
        <v>0.5</v>
      </c>
      <c r="H5879">
        <v>0</v>
      </c>
      <c r="I5879" t="s">
        <v>52</v>
      </c>
      <c r="J5879" t="s">
        <v>28</v>
      </c>
      <c r="K5879" t="s">
        <v>28</v>
      </c>
      <c r="L5879" t="s">
        <v>28</v>
      </c>
      <c r="M5879" t="s">
        <v>28</v>
      </c>
      <c r="N5879">
        <v>0</v>
      </c>
      <c r="O5879">
        <v>0.5</v>
      </c>
      <c r="P5879">
        <v>0.5</v>
      </c>
      <c r="Q5879">
        <v>0</v>
      </c>
      <c r="R5879">
        <v>0</v>
      </c>
      <c r="S5879">
        <v>34</v>
      </c>
      <c r="T5879">
        <v>1</v>
      </c>
      <c r="V5879">
        <v>70</v>
      </c>
      <c r="W5879">
        <v>197</v>
      </c>
    </row>
    <row r="5880" spans="1:23" x14ac:dyDescent="0.25">
      <c r="A5880" t="s">
        <v>571</v>
      </c>
      <c r="C5880" t="s">
        <v>30</v>
      </c>
      <c r="E5880">
        <v>28</v>
      </c>
      <c r="F5880">
        <v>81.377139999999997</v>
      </c>
      <c r="G5880">
        <v>1</v>
      </c>
      <c r="H5880">
        <v>1</v>
      </c>
      <c r="I5880" t="s">
        <v>44</v>
      </c>
      <c r="J5880" t="s">
        <v>41</v>
      </c>
      <c r="K5880" t="s">
        <v>28</v>
      </c>
      <c r="L5880" t="s">
        <v>28</v>
      </c>
      <c r="M5880" t="s">
        <v>28</v>
      </c>
      <c r="N5880">
        <v>0.5</v>
      </c>
      <c r="O5880">
        <v>1</v>
      </c>
      <c r="P5880">
        <v>1</v>
      </c>
      <c r="Q5880">
        <v>0.5</v>
      </c>
      <c r="R5880">
        <v>1</v>
      </c>
      <c r="S5880">
        <v>34</v>
      </c>
      <c r="T5880">
        <v>5</v>
      </c>
      <c r="V5880">
        <v>68</v>
      </c>
      <c r="W5880">
        <v>186</v>
      </c>
    </row>
    <row r="5881" spans="1:23" x14ac:dyDescent="0.25">
      <c r="A5881" t="s">
        <v>571</v>
      </c>
      <c r="C5881" t="s">
        <v>30</v>
      </c>
      <c r="E5881">
        <v>26</v>
      </c>
      <c r="F5881">
        <v>81.377139999999997</v>
      </c>
      <c r="G5881">
        <v>0.5</v>
      </c>
      <c r="H5881">
        <v>0.5</v>
      </c>
      <c r="I5881" t="s">
        <v>27</v>
      </c>
      <c r="J5881" t="s">
        <v>41</v>
      </c>
      <c r="K5881" t="s">
        <v>28</v>
      </c>
      <c r="L5881" t="s">
        <v>28</v>
      </c>
      <c r="M5881" t="s">
        <v>28</v>
      </c>
      <c r="N5881">
        <v>1</v>
      </c>
      <c r="O5881">
        <v>1</v>
      </c>
      <c r="P5881">
        <v>1</v>
      </c>
      <c r="Q5881">
        <v>0.5</v>
      </c>
      <c r="R5881">
        <v>0</v>
      </c>
      <c r="S5881">
        <v>34</v>
      </c>
      <c r="T5881">
        <v>4</v>
      </c>
      <c r="V5881">
        <v>68</v>
      </c>
      <c r="W5881">
        <v>186</v>
      </c>
    </row>
    <row r="5882" spans="1:23" x14ac:dyDescent="0.25">
      <c r="A5882" t="s">
        <v>571</v>
      </c>
      <c r="C5882" t="s">
        <v>30</v>
      </c>
      <c r="E5882">
        <v>26</v>
      </c>
      <c r="F5882">
        <v>81.377139999999997</v>
      </c>
      <c r="G5882">
        <v>0.5</v>
      </c>
      <c r="H5882">
        <v>0.5</v>
      </c>
      <c r="I5882" t="s">
        <v>27</v>
      </c>
      <c r="J5882" t="s">
        <v>28</v>
      </c>
      <c r="K5882" t="s">
        <v>28</v>
      </c>
      <c r="L5882" t="s">
        <v>28</v>
      </c>
      <c r="M5882" t="s">
        <v>28</v>
      </c>
      <c r="N5882">
        <v>0.5</v>
      </c>
      <c r="O5882">
        <v>0.5</v>
      </c>
      <c r="P5882">
        <v>1</v>
      </c>
      <c r="Q5882">
        <v>0.5</v>
      </c>
      <c r="R5882">
        <v>0</v>
      </c>
      <c r="S5882">
        <v>34</v>
      </c>
      <c r="T5882">
        <v>3</v>
      </c>
      <c r="V5882">
        <v>69</v>
      </c>
      <c r="W5882">
        <v>184</v>
      </c>
    </row>
    <row r="5883" spans="1:23" x14ac:dyDescent="0.25">
      <c r="A5883" t="s">
        <v>571</v>
      </c>
      <c r="C5883" t="s">
        <v>30</v>
      </c>
      <c r="E5883">
        <v>26</v>
      </c>
      <c r="F5883">
        <v>81.377139999999997</v>
      </c>
      <c r="G5883">
        <v>1</v>
      </c>
      <c r="H5883">
        <v>1</v>
      </c>
      <c r="I5883" t="s">
        <v>40</v>
      </c>
      <c r="J5883" t="s">
        <v>41</v>
      </c>
      <c r="K5883" t="s">
        <v>28</v>
      </c>
      <c r="L5883" t="s">
        <v>28</v>
      </c>
      <c r="M5883" t="s">
        <v>28</v>
      </c>
      <c r="N5883">
        <v>1</v>
      </c>
      <c r="O5883">
        <v>0.5</v>
      </c>
      <c r="P5883">
        <v>0.5</v>
      </c>
      <c r="Q5883">
        <v>1</v>
      </c>
      <c r="R5883">
        <v>1</v>
      </c>
      <c r="S5883">
        <v>34</v>
      </c>
      <c r="T5883">
        <v>5</v>
      </c>
      <c r="V5883">
        <v>68</v>
      </c>
      <c r="W5883">
        <v>176</v>
      </c>
    </row>
    <row r="5884" spans="1:23" x14ac:dyDescent="0.25">
      <c r="A5884" t="s">
        <v>571</v>
      </c>
      <c r="C5884" t="s">
        <v>30</v>
      </c>
      <c r="E5884">
        <v>19</v>
      </c>
      <c r="F5884">
        <v>81.377139999999997</v>
      </c>
      <c r="G5884">
        <v>2</v>
      </c>
      <c r="H5884">
        <v>2</v>
      </c>
      <c r="I5884" t="s">
        <v>27</v>
      </c>
      <c r="J5884" t="s">
        <v>245</v>
      </c>
      <c r="K5884" t="s">
        <v>28</v>
      </c>
      <c r="L5884" t="s">
        <v>28</v>
      </c>
      <c r="M5884" t="s">
        <v>28</v>
      </c>
      <c r="N5884">
        <v>2</v>
      </c>
      <c r="O5884">
        <v>2</v>
      </c>
      <c r="P5884">
        <v>1</v>
      </c>
      <c r="Q5884">
        <v>1</v>
      </c>
      <c r="R5884">
        <v>1</v>
      </c>
      <c r="S5884">
        <v>34</v>
      </c>
      <c r="T5884">
        <v>9</v>
      </c>
      <c r="V5884">
        <v>67</v>
      </c>
      <c r="W5884">
        <v>172</v>
      </c>
    </row>
    <row r="5885" spans="1:23" x14ac:dyDescent="0.25">
      <c r="A5885" t="s">
        <v>1031</v>
      </c>
      <c r="C5885" t="s">
        <v>26</v>
      </c>
      <c r="E5885">
        <v>30</v>
      </c>
      <c r="F5885">
        <v>69.223815999999999</v>
      </c>
      <c r="G5885">
        <v>0</v>
      </c>
      <c r="H5885">
        <v>0</v>
      </c>
      <c r="I5885" t="s">
        <v>34</v>
      </c>
      <c r="J5885" t="s">
        <v>28</v>
      </c>
      <c r="K5885" t="s">
        <v>28</v>
      </c>
      <c r="L5885" t="s">
        <v>28</v>
      </c>
      <c r="M5885" t="s">
        <v>28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44</v>
      </c>
      <c r="T5885">
        <v>0</v>
      </c>
      <c r="V5885">
        <v>63</v>
      </c>
      <c r="W5885">
        <v>157</v>
      </c>
    </row>
    <row r="5886" spans="1:23" x14ac:dyDescent="0.25">
      <c r="A5886" t="s">
        <v>1031</v>
      </c>
      <c r="C5886" t="s">
        <v>26</v>
      </c>
      <c r="E5886">
        <v>30</v>
      </c>
      <c r="F5886">
        <v>69.223815999999999</v>
      </c>
      <c r="G5886">
        <v>0</v>
      </c>
      <c r="H5886">
        <v>0</v>
      </c>
      <c r="I5886" t="s">
        <v>34</v>
      </c>
      <c r="J5886" t="s">
        <v>28</v>
      </c>
      <c r="K5886" t="s">
        <v>28</v>
      </c>
      <c r="L5886" t="s">
        <v>28</v>
      </c>
      <c r="M5886" t="s">
        <v>28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44</v>
      </c>
      <c r="T5886">
        <v>0</v>
      </c>
      <c r="V5886">
        <v>66</v>
      </c>
      <c r="W5886">
        <v>162</v>
      </c>
    </row>
    <row r="5887" spans="1:23" x14ac:dyDescent="0.25">
      <c r="A5887" t="s">
        <v>1031</v>
      </c>
      <c r="C5887" t="s">
        <v>26</v>
      </c>
      <c r="E5887">
        <v>28</v>
      </c>
      <c r="F5887">
        <v>69.223815999999999</v>
      </c>
      <c r="G5887">
        <v>0</v>
      </c>
      <c r="H5887">
        <v>0</v>
      </c>
      <c r="I5887" t="s">
        <v>34</v>
      </c>
      <c r="J5887" t="s">
        <v>28</v>
      </c>
      <c r="K5887" t="s">
        <v>28</v>
      </c>
      <c r="L5887" t="s">
        <v>28</v>
      </c>
      <c r="M5887" t="s">
        <v>28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44</v>
      </c>
      <c r="T5887">
        <v>0</v>
      </c>
      <c r="V5887">
        <v>63</v>
      </c>
      <c r="W5887">
        <v>160</v>
      </c>
    </row>
    <row r="5888" spans="1:23" x14ac:dyDescent="0.25">
      <c r="A5888" t="s">
        <v>1031</v>
      </c>
      <c r="C5888" t="s">
        <v>26</v>
      </c>
      <c r="E5888">
        <v>28</v>
      </c>
      <c r="F5888">
        <v>69.223815999999999</v>
      </c>
      <c r="G5888">
        <v>0</v>
      </c>
      <c r="H5888">
        <v>0</v>
      </c>
      <c r="I5888" t="s">
        <v>34</v>
      </c>
      <c r="J5888" t="s">
        <v>28</v>
      </c>
      <c r="K5888" t="s">
        <v>28</v>
      </c>
      <c r="L5888" t="s">
        <v>28</v>
      </c>
      <c r="M5888" t="s">
        <v>28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44</v>
      </c>
      <c r="T5888">
        <v>0</v>
      </c>
    </row>
    <row r="5889" spans="1:23" x14ac:dyDescent="0.25">
      <c r="A5889" t="s">
        <v>609</v>
      </c>
      <c r="C5889" t="s">
        <v>30</v>
      </c>
      <c r="E5889">
        <v>30</v>
      </c>
      <c r="F5889">
        <v>64.076660000000004</v>
      </c>
      <c r="G5889">
        <v>0</v>
      </c>
      <c r="H5889">
        <v>0</v>
      </c>
      <c r="I5889" t="s">
        <v>34</v>
      </c>
      <c r="J5889" t="s">
        <v>28</v>
      </c>
      <c r="K5889" t="s">
        <v>28</v>
      </c>
      <c r="L5889" t="s">
        <v>28</v>
      </c>
      <c r="M5889" t="s">
        <v>28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33</v>
      </c>
      <c r="T5889">
        <v>0</v>
      </c>
      <c r="W5889">
        <v>165</v>
      </c>
    </row>
    <row r="5890" spans="1:23" x14ac:dyDescent="0.25">
      <c r="A5890" t="s">
        <v>609</v>
      </c>
      <c r="C5890" t="s">
        <v>30</v>
      </c>
      <c r="E5890">
        <v>29</v>
      </c>
      <c r="F5890">
        <v>64.076660000000004</v>
      </c>
      <c r="G5890">
        <v>0</v>
      </c>
      <c r="H5890">
        <v>0</v>
      </c>
      <c r="I5890" t="s">
        <v>34</v>
      </c>
      <c r="J5890" t="s">
        <v>28</v>
      </c>
      <c r="K5890" t="s">
        <v>28</v>
      </c>
      <c r="L5890" t="s">
        <v>28</v>
      </c>
      <c r="M5890" t="s">
        <v>28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33</v>
      </c>
      <c r="T5890">
        <v>0</v>
      </c>
      <c r="V5890">
        <v>69</v>
      </c>
      <c r="W5890">
        <v>156</v>
      </c>
    </row>
    <row r="5891" spans="1:23" x14ac:dyDescent="0.25">
      <c r="A5891" t="s">
        <v>609</v>
      </c>
      <c r="C5891" t="s">
        <v>30</v>
      </c>
      <c r="E5891">
        <v>30</v>
      </c>
      <c r="F5891">
        <v>64.076660000000004</v>
      </c>
      <c r="G5891">
        <v>0</v>
      </c>
      <c r="H5891">
        <v>0</v>
      </c>
      <c r="I5891" t="s">
        <v>34</v>
      </c>
      <c r="J5891" t="s">
        <v>28</v>
      </c>
      <c r="K5891" t="s">
        <v>28</v>
      </c>
      <c r="L5891" t="s">
        <v>28</v>
      </c>
      <c r="M5891" t="s">
        <v>28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33</v>
      </c>
      <c r="T5891">
        <v>0</v>
      </c>
      <c r="V5891">
        <v>69</v>
      </c>
      <c r="W5891">
        <v>163</v>
      </c>
    </row>
    <row r="5892" spans="1:23" x14ac:dyDescent="0.25">
      <c r="A5892" t="s">
        <v>609</v>
      </c>
      <c r="C5892" t="s">
        <v>30</v>
      </c>
      <c r="E5892">
        <v>30</v>
      </c>
      <c r="F5892">
        <v>64.076660000000004</v>
      </c>
      <c r="G5892">
        <v>0</v>
      </c>
      <c r="H5892">
        <v>0</v>
      </c>
      <c r="I5892" t="s">
        <v>34</v>
      </c>
      <c r="J5892" t="s">
        <v>28</v>
      </c>
      <c r="K5892" t="s">
        <v>28</v>
      </c>
      <c r="L5892" t="s">
        <v>28</v>
      </c>
      <c r="M5892" t="s">
        <v>28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33</v>
      </c>
      <c r="T5892">
        <v>0</v>
      </c>
    </row>
    <row r="5893" spans="1:23" x14ac:dyDescent="0.25">
      <c r="A5893" t="s">
        <v>609</v>
      </c>
      <c r="C5893" t="s">
        <v>30</v>
      </c>
      <c r="E5893">
        <v>28</v>
      </c>
      <c r="F5893">
        <v>64.076660000000004</v>
      </c>
      <c r="G5893">
        <v>0</v>
      </c>
      <c r="H5893">
        <v>0</v>
      </c>
      <c r="I5893" t="s">
        <v>34</v>
      </c>
      <c r="J5893" t="s">
        <v>28</v>
      </c>
      <c r="K5893" t="s">
        <v>28</v>
      </c>
      <c r="L5893" t="s">
        <v>28</v>
      </c>
      <c r="M5893" t="s">
        <v>28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33</v>
      </c>
      <c r="T5893">
        <v>0</v>
      </c>
      <c r="V5893">
        <v>69</v>
      </c>
      <c r="W5893">
        <v>160</v>
      </c>
    </row>
    <row r="5894" spans="1:23" x14ac:dyDescent="0.25">
      <c r="A5894" t="s">
        <v>609</v>
      </c>
      <c r="C5894" t="s">
        <v>30</v>
      </c>
      <c r="E5894">
        <v>29</v>
      </c>
      <c r="F5894">
        <v>64.076660000000004</v>
      </c>
      <c r="G5894">
        <v>0</v>
      </c>
      <c r="H5894">
        <v>0</v>
      </c>
      <c r="I5894" t="s">
        <v>34</v>
      </c>
      <c r="J5894" t="s">
        <v>28</v>
      </c>
      <c r="K5894" t="s">
        <v>28</v>
      </c>
      <c r="L5894" t="s">
        <v>28</v>
      </c>
      <c r="M5894" t="s">
        <v>28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33</v>
      </c>
      <c r="T5894">
        <v>0</v>
      </c>
    </row>
    <row r="5895" spans="1:23" x14ac:dyDescent="0.25">
      <c r="A5895" t="s">
        <v>609</v>
      </c>
      <c r="C5895" t="s">
        <v>30</v>
      </c>
      <c r="E5895">
        <v>27</v>
      </c>
      <c r="F5895">
        <v>64.076660000000004</v>
      </c>
      <c r="G5895">
        <v>0</v>
      </c>
      <c r="H5895">
        <v>0</v>
      </c>
      <c r="I5895" t="s">
        <v>34</v>
      </c>
      <c r="J5895" t="s">
        <v>28</v>
      </c>
      <c r="K5895" t="s">
        <v>28</v>
      </c>
      <c r="L5895" t="s">
        <v>28</v>
      </c>
      <c r="M5895" t="s">
        <v>28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33</v>
      </c>
      <c r="T5895">
        <v>0</v>
      </c>
      <c r="V5895">
        <v>69</v>
      </c>
      <c r="W5895">
        <v>157</v>
      </c>
    </row>
    <row r="5896" spans="1:23" x14ac:dyDescent="0.25">
      <c r="A5896" t="s">
        <v>609</v>
      </c>
      <c r="C5896" t="s">
        <v>30</v>
      </c>
      <c r="E5896">
        <v>26</v>
      </c>
      <c r="F5896">
        <v>64.076660000000004</v>
      </c>
      <c r="G5896">
        <v>0</v>
      </c>
      <c r="H5896">
        <v>0</v>
      </c>
      <c r="I5896" t="s">
        <v>34</v>
      </c>
      <c r="J5896" t="s">
        <v>28</v>
      </c>
      <c r="K5896" t="s">
        <v>28</v>
      </c>
      <c r="L5896" t="s">
        <v>28</v>
      </c>
      <c r="M5896" t="s">
        <v>28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33</v>
      </c>
      <c r="T5896">
        <v>0</v>
      </c>
      <c r="V5896">
        <v>69</v>
      </c>
      <c r="W5896">
        <v>154</v>
      </c>
    </row>
    <row r="5897" spans="1:23" x14ac:dyDescent="0.25">
      <c r="A5897" t="s">
        <v>609</v>
      </c>
      <c r="C5897" t="s">
        <v>30</v>
      </c>
      <c r="E5897">
        <v>30</v>
      </c>
      <c r="F5897">
        <v>64.076660000000004</v>
      </c>
      <c r="G5897">
        <v>0</v>
      </c>
      <c r="H5897">
        <v>0</v>
      </c>
      <c r="I5897" t="s">
        <v>34</v>
      </c>
      <c r="J5897" t="s">
        <v>28</v>
      </c>
      <c r="K5897" t="s">
        <v>28</v>
      </c>
      <c r="L5897" t="s">
        <v>28</v>
      </c>
      <c r="M5897" t="s">
        <v>28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33</v>
      </c>
      <c r="T5897">
        <v>0</v>
      </c>
      <c r="V5897">
        <v>69</v>
      </c>
      <c r="W5897">
        <v>157</v>
      </c>
    </row>
    <row r="5898" spans="1:23" x14ac:dyDescent="0.25">
      <c r="A5898" t="s">
        <v>609</v>
      </c>
      <c r="C5898" t="s">
        <v>30</v>
      </c>
      <c r="E5898">
        <v>27</v>
      </c>
      <c r="F5898">
        <v>64.076660000000004</v>
      </c>
      <c r="G5898">
        <v>0</v>
      </c>
      <c r="H5898">
        <v>0</v>
      </c>
      <c r="I5898" t="s">
        <v>34</v>
      </c>
      <c r="J5898" t="s">
        <v>28</v>
      </c>
      <c r="K5898" t="s">
        <v>28</v>
      </c>
      <c r="L5898" t="s">
        <v>28</v>
      </c>
      <c r="M5898" t="s">
        <v>28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33</v>
      </c>
      <c r="T5898">
        <v>0</v>
      </c>
      <c r="V5898">
        <v>70</v>
      </c>
      <c r="W5898">
        <v>155</v>
      </c>
    </row>
    <row r="5899" spans="1:23" x14ac:dyDescent="0.25">
      <c r="A5899" t="s">
        <v>1182</v>
      </c>
      <c r="C5899" t="s">
        <v>30</v>
      </c>
      <c r="E5899">
        <v>30</v>
      </c>
      <c r="F5899">
        <v>87.093770000000006</v>
      </c>
      <c r="G5899">
        <v>0</v>
      </c>
      <c r="H5899">
        <v>0</v>
      </c>
      <c r="I5899" t="s">
        <v>34</v>
      </c>
      <c r="J5899" t="s">
        <v>28</v>
      </c>
      <c r="K5899" t="s">
        <v>28</v>
      </c>
      <c r="L5899" t="s">
        <v>28</v>
      </c>
      <c r="M5899" t="s">
        <v>28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24</v>
      </c>
      <c r="T5899">
        <v>0</v>
      </c>
      <c r="V5899">
        <v>68</v>
      </c>
      <c r="W5899">
        <v>211</v>
      </c>
    </row>
    <row r="5900" spans="1:23" x14ac:dyDescent="0.25">
      <c r="A5900" t="s">
        <v>1182</v>
      </c>
      <c r="C5900" t="s">
        <v>30</v>
      </c>
      <c r="E5900">
        <v>28</v>
      </c>
      <c r="F5900">
        <v>87.093770000000006</v>
      </c>
      <c r="G5900">
        <v>0</v>
      </c>
      <c r="H5900">
        <v>0</v>
      </c>
      <c r="I5900" t="s">
        <v>34</v>
      </c>
      <c r="J5900" t="s">
        <v>28</v>
      </c>
      <c r="K5900" t="s">
        <v>28</v>
      </c>
      <c r="L5900" t="s">
        <v>28</v>
      </c>
      <c r="M5900" t="s">
        <v>28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24</v>
      </c>
      <c r="T5900">
        <v>0</v>
      </c>
      <c r="V5900">
        <v>68</v>
      </c>
      <c r="W5900">
        <v>213</v>
      </c>
    </row>
    <row r="5901" spans="1:23" x14ac:dyDescent="0.25">
      <c r="A5901" t="s">
        <v>890</v>
      </c>
      <c r="C5901" t="s">
        <v>30</v>
      </c>
      <c r="E5901">
        <v>30</v>
      </c>
      <c r="F5901">
        <v>50.806297000000001</v>
      </c>
      <c r="G5901">
        <v>0</v>
      </c>
      <c r="H5901">
        <v>0</v>
      </c>
      <c r="I5901" t="s">
        <v>34</v>
      </c>
      <c r="J5901" t="s">
        <v>28</v>
      </c>
      <c r="K5901" t="s">
        <v>28</v>
      </c>
      <c r="L5901" t="s">
        <v>28</v>
      </c>
      <c r="M5901" t="s">
        <v>28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33</v>
      </c>
      <c r="T5901">
        <v>0</v>
      </c>
      <c r="V5901">
        <v>69</v>
      </c>
      <c r="W5901">
        <v>234</v>
      </c>
    </row>
    <row r="5902" spans="1:23" x14ac:dyDescent="0.25">
      <c r="A5902" t="s">
        <v>890</v>
      </c>
      <c r="C5902" t="s">
        <v>30</v>
      </c>
      <c r="E5902">
        <v>29</v>
      </c>
      <c r="F5902">
        <v>50.806297000000001</v>
      </c>
      <c r="G5902">
        <v>0</v>
      </c>
      <c r="H5902">
        <v>0</v>
      </c>
      <c r="I5902" t="s">
        <v>34</v>
      </c>
      <c r="J5902" t="s">
        <v>41</v>
      </c>
      <c r="K5902" t="s">
        <v>28</v>
      </c>
      <c r="L5902" t="s">
        <v>28</v>
      </c>
      <c r="M5902" t="s">
        <v>28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33</v>
      </c>
      <c r="T5902">
        <v>0</v>
      </c>
    </row>
    <row r="5903" spans="1:23" x14ac:dyDescent="0.25">
      <c r="A5903" t="s">
        <v>1170</v>
      </c>
      <c r="C5903" t="s">
        <v>30</v>
      </c>
      <c r="E5903">
        <v>30</v>
      </c>
      <c r="F5903">
        <v>64.706370000000007</v>
      </c>
      <c r="G5903">
        <v>0</v>
      </c>
      <c r="H5903">
        <v>0</v>
      </c>
      <c r="I5903" t="s">
        <v>34</v>
      </c>
      <c r="J5903" t="s">
        <v>28</v>
      </c>
      <c r="K5903" t="s">
        <v>28</v>
      </c>
      <c r="L5903" t="s">
        <v>28</v>
      </c>
      <c r="M5903" t="s">
        <v>28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34</v>
      </c>
      <c r="T5903">
        <v>0</v>
      </c>
      <c r="V5903">
        <v>70</v>
      </c>
      <c r="W5903">
        <v>290</v>
      </c>
    </row>
    <row r="5904" spans="1:23" x14ac:dyDescent="0.25">
      <c r="A5904" t="s">
        <v>1170</v>
      </c>
      <c r="C5904" t="s">
        <v>30</v>
      </c>
      <c r="E5904">
        <v>30</v>
      </c>
      <c r="F5904">
        <v>64.706370000000007</v>
      </c>
      <c r="G5904">
        <v>0</v>
      </c>
      <c r="H5904">
        <v>0</v>
      </c>
      <c r="I5904" t="s">
        <v>34</v>
      </c>
      <c r="J5904" t="s">
        <v>28</v>
      </c>
      <c r="K5904" t="s">
        <v>28</v>
      </c>
      <c r="L5904" t="s">
        <v>28</v>
      </c>
      <c r="M5904" t="s">
        <v>28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34</v>
      </c>
      <c r="T5904">
        <v>0</v>
      </c>
      <c r="V5904">
        <v>70</v>
      </c>
      <c r="W5904">
        <v>272</v>
      </c>
    </row>
    <row r="5905" spans="1:23" x14ac:dyDescent="0.25">
      <c r="A5905" t="s">
        <v>450</v>
      </c>
      <c r="C5905" t="s">
        <v>26</v>
      </c>
      <c r="E5905">
        <v>30</v>
      </c>
      <c r="F5905">
        <v>61.823410000000003</v>
      </c>
      <c r="G5905">
        <v>0</v>
      </c>
      <c r="H5905">
        <v>0</v>
      </c>
      <c r="I5905" t="s">
        <v>34</v>
      </c>
      <c r="J5905" t="s">
        <v>28</v>
      </c>
      <c r="K5905" t="s">
        <v>28</v>
      </c>
      <c r="L5905" t="s">
        <v>28</v>
      </c>
      <c r="M5905" t="s">
        <v>28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34</v>
      </c>
      <c r="T5905">
        <v>0</v>
      </c>
      <c r="V5905">
        <v>65</v>
      </c>
      <c r="W5905">
        <v>121</v>
      </c>
    </row>
    <row r="5906" spans="1:23" x14ac:dyDescent="0.25">
      <c r="A5906" t="s">
        <v>450</v>
      </c>
      <c r="C5906" t="s">
        <v>26</v>
      </c>
      <c r="E5906">
        <v>30</v>
      </c>
      <c r="F5906">
        <v>61.823410000000003</v>
      </c>
      <c r="G5906">
        <v>0</v>
      </c>
      <c r="H5906">
        <v>0</v>
      </c>
      <c r="I5906" t="s">
        <v>34</v>
      </c>
      <c r="J5906" t="s">
        <v>35</v>
      </c>
      <c r="K5906" t="s">
        <v>28</v>
      </c>
      <c r="L5906" t="s">
        <v>28</v>
      </c>
      <c r="M5906" t="s">
        <v>28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34</v>
      </c>
      <c r="T5906">
        <v>0</v>
      </c>
      <c r="V5906">
        <v>65</v>
      </c>
      <c r="W5906">
        <v>120</v>
      </c>
    </row>
    <row r="5907" spans="1:23" x14ac:dyDescent="0.25">
      <c r="A5907" t="s">
        <v>450</v>
      </c>
      <c r="C5907" t="s">
        <v>26</v>
      </c>
      <c r="E5907">
        <v>30</v>
      </c>
      <c r="F5907">
        <v>61.823410000000003</v>
      </c>
      <c r="G5907">
        <v>0</v>
      </c>
      <c r="H5907">
        <v>0</v>
      </c>
      <c r="I5907" t="s">
        <v>34</v>
      </c>
      <c r="J5907" t="s">
        <v>28</v>
      </c>
      <c r="K5907" t="s">
        <v>28</v>
      </c>
      <c r="L5907" t="s">
        <v>28</v>
      </c>
      <c r="M5907" t="s">
        <v>28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34</v>
      </c>
      <c r="T5907">
        <v>0</v>
      </c>
    </row>
    <row r="5908" spans="1:23" x14ac:dyDescent="0.25">
      <c r="A5908" t="s">
        <v>450</v>
      </c>
      <c r="C5908" t="s">
        <v>26</v>
      </c>
      <c r="E5908">
        <v>30</v>
      </c>
      <c r="F5908">
        <v>61.823410000000003</v>
      </c>
      <c r="G5908">
        <v>0</v>
      </c>
      <c r="H5908">
        <v>0</v>
      </c>
      <c r="I5908" t="s">
        <v>34</v>
      </c>
      <c r="J5908" t="s">
        <v>28</v>
      </c>
      <c r="K5908" t="s">
        <v>28</v>
      </c>
      <c r="L5908" t="s">
        <v>28</v>
      </c>
      <c r="M5908" t="s">
        <v>28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34</v>
      </c>
      <c r="T5908">
        <v>0</v>
      </c>
      <c r="V5908">
        <v>65</v>
      </c>
      <c r="W5908">
        <v>125</v>
      </c>
    </row>
    <row r="5909" spans="1:23" x14ac:dyDescent="0.25">
      <c r="A5909" t="s">
        <v>450</v>
      </c>
      <c r="C5909" t="s">
        <v>26</v>
      </c>
      <c r="E5909">
        <v>30</v>
      </c>
      <c r="F5909">
        <v>61.823410000000003</v>
      </c>
      <c r="G5909">
        <v>0</v>
      </c>
      <c r="H5909">
        <v>0</v>
      </c>
      <c r="I5909" t="s">
        <v>34</v>
      </c>
      <c r="J5909" t="s">
        <v>28</v>
      </c>
      <c r="K5909" t="s">
        <v>28</v>
      </c>
      <c r="L5909" t="s">
        <v>28</v>
      </c>
      <c r="M5909" t="s">
        <v>28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34</v>
      </c>
      <c r="T5909">
        <v>0</v>
      </c>
      <c r="V5909">
        <v>64</v>
      </c>
      <c r="W5909">
        <v>122</v>
      </c>
    </row>
    <row r="5910" spans="1:23" x14ac:dyDescent="0.25">
      <c r="A5910" t="s">
        <v>450</v>
      </c>
      <c r="C5910" t="s">
        <v>26</v>
      </c>
      <c r="E5910">
        <v>30</v>
      </c>
      <c r="F5910">
        <v>61.823410000000003</v>
      </c>
      <c r="G5910">
        <v>0</v>
      </c>
      <c r="H5910">
        <v>0</v>
      </c>
      <c r="I5910" t="s">
        <v>34</v>
      </c>
      <c r="J5910" t="s">
        <v>28</v>
      </c>
      <c r="K5910" t="s">
        <v>28</v>
      </c>
      <c r="L5910" t="s">
        <v>28</v>
      </c>
      <c r="M5910" t="s">
        <v>28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34</v>
      </c>
      <c r="T5910">
        <v>0</v>
      </c>
      <c r="V5910">
        <v>64</v>
      </c>
      <c r="W5910">
        <v>123</v>
      </c>
    </row>
    <row r="5911" spans="1:23" x14ac:dyDescent="0.25">
      <c r="A5911" t="s">
        <v>450</v>
      </c>
      <c r="C5911" t="s">
        <v>26</v>
      </c>
      <c r="E5911">
        <v>30</v>
      </c>
      <c r="F5911">
        <v>61.823410000000003</v>
      </c>
      <c r="G5911">
        <v>0</v>
      </c>
      <c r="H5911">
        <v>0</v>
      </c>
      <c r="I5911" t="s">
        <v>34</v>
      </c>
      <c r="J5911" t="s">
        <v>28</v>
      </c>
      <c r="K5911" t="s">
        <v>28</v>
      </c>
      <c r="L5911" t="s">
        <v>28</v>
      </c>
      <c r="M5911" t="s">
        <v>28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34</v>
      </c>
      <c r="T5911">
        <v>0</v>
      </c>
      <c r="V5911">
        <v>64</v>
      </c>
      <c r="W5911">
        <v>124</v>
      </c>
    </row>
    <row r="5912" spans="1:23" x14ac:dyDescent="0.25">
      <c r="A5912" t="s">
        <v>1050</v>
      </c>
      <c r="C5912" t="s">
        <v>30</v>
      </c>
      <c r="E5912">
        <v>30</v>
      </c>
      <c r="F5912">
        <v>53.190964000000001</v>
      </c>
      <c r="G5912">
        <v>0</v>
      </c>
      <c r="H5912">
        <v>0</v>
      </c>
      <c r="I5912" t="s">
        <v>34</v>
      </c>
      <c r="J5912" t="s">
        <v>28</v>
      </c>
      <c r="K5912" t="s">
        <v>28</v>
      </c>
      <c r="L5912" t="s">
        <v>28</v>
      </c>
      <c r="M5912" t="s">
        <v>28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33</v>
      </c>
      <c r="T5912">
        <v>0</v>
      </c>
      <c r="V5912">
        <v>69</v>
      </c>
      <c r="W5912">
        <v>174</v>
      </c>
    </row>
    <row r="5913" spans="1:23" x14ac:dyDescent="0.25">
      <c r="A5913" t="s">
        <v>1050</v>
      </c>
      <c r="C5913" t="s">
        <v>30</v>
      </c>
      <c r="E5913">
        <v>30</v>
      </c>
      <c r="F5913">
        <v>53.190964000000001</v>
      </c>
      <c r="G5913">
        <v>0</v>
      </c>
      <c r="H5913">
        <v>0</v>
      </c>
      <c r="I5913" t="s">
        <v>34</v>
      </c>
      <c r="J5913" t="s">
        <v>28</v>
      </c>
      <c r="K5913" t="s">
        <v>28</v>
      </c>
      <c r="L5913" t="s">
        <v>28</v>
      </c>
      <c r="M5913" t="s">
        <v>28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33</v>
      </c>
      <c r="T5913">
        <v>0</v>
      </c>
      <c r="V5913">
        <v>68</v>
      </c>
      <c r="W5913">
        <v>176</v>
      </c>
    </row>
    <row r="5914" spans="1:23" x14ac:dyDescent="0.25">
      <c r="A5914" t="s">
        <v>1151</v>
      </c>
      <c r="C5914" t="s">
        <v>26</v>
      </c>
      <c r="E5914">
        <v>29</v>
      </c>
      <c r="F5914">
        <v>63.211500000000001</v>
      </c>
      <c r="G5914">
        <v>0</v>
      </c>
      <c r="H5914">
        <v>0</v>
      </c>
      <c r="I5914" t="s">
        <v>34</v>
      </c>
      <c r="J5914" t="s">
        <v>28</v>
      </c>
      <c r="K5914" t="s">
        <v>28</v>
      </c>
      <c r="L5914" t="s">
        <v>28</v>
      </c>
      <c r="M5914" t="s">
        <v>28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33</v>
      </c>
      <c r="T5914">
        <v>0</v>
      </c>
      <c r="V5914">
        <v>67</v>
      </c>
      <c r="W5914">
        <v>238</v>
      </c>
    </row>
    <row r="5915" spans="1:23" x14ac:dyDescent="0.25">
      <c r="A5915" t="s">
        <v>1151</v>
      </c>
      <c r="C5915" t="s">
        <v>26</v>
      </c>
      <c r="E5915">
        <v>29</v>
      </c>
      <c r="F5915">
        <v>63.211500000000001</v>
      </c>
      <c r="G5915">
        <v>0</v>
      </c>
      <c r="H5915">
        <v>0</v>
      </c>
      <c r="I5915" t="s">
        <v>34</v>
      </c>
      <c r="J5915" t="s">
        <v>28</v>
      </c>
      <c r="K5915" t="s">
        <v>28</v>
      </c>
      <c r="L5915" t="s">
        <v>28</v>
      </c>
      <c r="M5915" t="s">
        <v>28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33</v>
      </c>
      <c r="T5915">
        <v>0</v>
      </c>
      <c r="V5915">
        <v>67</v>
      </c>
      <c r="W5915">
        <v>236</v>
      </c>
    </row>
    <row r="5916" spans="1:23" x14ac:dyDescent="0.25">
      <c r="A5916" t="s">
        <v>782</v>
      </c>
      <c r="C5916" t="s">
        <v>26</v>
      </c>
      <c r="E5916">
        <v>30</v>
      </c>
      <c r="F5916">
        <v>67.652289999999994</v>
      </c>
      <c r="G5916">
        <v>0</v>
      </c>
      <c r="H5916">
        <v>0</v>
      </c>
      <c r="I5916" t="s">
        <v>34</v>
      </c>
      <c r="J5916" t="s">
        <v>28</v>
      </c>
      <c r="K5916" t="s">
        <v>28</v>
      </c>
      <c r="L5916" t="s">
        <v>28</v>
      </c>
      <c r="M5916" t="s">
        <v>28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34</v>
      </c>
      <c r="T5916">
        <v>0</v>
      </c>
      <c r="W5916">
        <v>112</v>
      </c>
    </row>
    <row r="5917" spans="1:23" x14ac:dyDescent="0.25">
      <c r="A5917" t="s">
        <v>782</v>
      </c>
      <c r="C5917" t="s">
        <v>26</v>
      </c>
      <c r="E5917">
        <v>30</v>
      </c>
      <c r="F5917">
        <v>67.652289999999994</v>
      </c>
      <c r="G5917">
        <v>0</v>
      </c>
      <c r="H5917">
        <v>0</v>
      </c>
      <c r="I5917" t="s">
        <v>34</v>
      </c>
      <c r="J5917" t="s">
        <v>28</v>
      </c>
      <c r="K5917" t="s">
        <v>28</v>
      </c>
      <c r="L5917" t="s">
        <v>28</v>
      </c>
      <c r="M5917" t="s">
        <v>28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34</v>
      </c>
      <c r="T5917">
        <v>0</v>
      </c>
      <c r="W5917">
        <v>112</v>
      </c>
    </row>
    <row r="5918" spans="1:23" x14ac:dyDescent="0.25">
      <c r="A5918" t="s">
        <v>782</v>
      </c>
      <c r="C5918" t="s">
        <v>26</v>
      </c>
      <c r="E5918">
        <v>30</v>
      </c>
      <c r="F5918">
        <v>67.652289999999994</v>
      </c>
      <c r="G5918">
        <v>0</v>
      </c>
      <c r="H5918">
        <v>0</v>
      </c>
      <c r="I5918" t="s">
        <v>34</v>
      </c>
      <c r="J5918" t="s">
        <v>28</v>
      </c>
      <c r="K5918" t="s">
        <v>28</v>
      </c>
      <c r="L5918" t="s">
        <v>28</v>
      </c>
      <c r="M5918" t="s">
        <v>28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34</v>
      </c>
      <c r="T5918">
        <v>0</v>
      </c>
      <c r="W5918">
        <v>112</v>
      </c>
    </row>
    <row r="5919" spans="1:23" x14ac:dyDescent="0.25">
      <c r="A5919" t="s">
        <v>782</v>
      </c>
      <c r="C5919" t="s">
        <v>26</v>
      </c>
      <c r="E5919">
        <v>30</v>
      </c>
      <c r="F5919">
        <v>67.652289999999994</v>
      </c>
      <c r="G5919">
        <v>0</v>
      </c>
      <c r="H5919">
        <v>0</v>
      </c>
      <c r="I5919" t="s">
        <v>34</v>
      </c>
      <c r="J5919" t="s">
        <v>28</v>
      </c>
      <c r="K5919" t="s">
        <v>28</v>
      </c>
      <c r="L5919" t="s">
        <v>28</v>
      </c>
      <c r="M5919" t="s">
        <v>28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34</v>
      </c>
      <c r="T5919">
        <v>0</v>
      </c>
      <c r="W5919">
        <v>116</v>
      </c>
    </row>
    <row r="5920" spans="1:23" x14ac:dyDescent="0.25">
      <c r="A5920" t="s">
        <v>782</v>
      </c>
      <c r="C5920" t="s">
        <v>26</v>
      </c>
      <c r="E5920">
        <v>30</v>
      </c>
      <c r="F5920">
        <v>67.652289999999994</v>
      </c>
      <c r="G5920">
        <v>0</v>
      </c>
      <c r="H5920">
        <v>0</v>
      </c>
      <c r="I5920" t="s">
        <v>34</v>
      </c>
      <c r="J5920" t="s">
        <v>28</v>
      </c>
      <c r="K5920" t="s">
        <v>28</v>
      </c>
      <c r="L5920" t="s">
        <v>28</v>
      </c>
      <c r="M5920" t="s">
        <v>28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34</v>
      </c>
      <c r="T5920">
        <v>0</v>
      </c>
      <c r="W5920">
        <v>106</v>
      </c>
    </row>
    <row r="5921" spans="1:23" x14ac:dyDescent="0.25">
      <c r="A5921" t="s">
        <v>782</v>
      </c>
      <c r="C5921" t="s">
        <v>26</v>
      </c>
      <c r="E5921">
        <v>30</v>
      </c>
      <c r="F5921">
        <v>67.652289999999994</v>
      </c>
      <c r="G5921">
        <v>0</v>
      </c>
      <c r="H5921">
        <v>0</v>
      </c>
      <c r="I5921" t="s">
        <v>34</v>
      </c>
      <c r="J5921" t="s">
        <v>28</v>
      </c>
      <c r="K5921" t="s">
        <v>28</v>
      </c>
      <c r="L5921" t="s">
        <v>28</v>
      </c>
      <c r="M5921" t="s">
        <v>28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34</v>
      </c>
      <c r="T5921">
        <v>0</v>
      </c>
      <c r="V5921">
        <v>64</v>
      </c>
      <c r="W5921">
        <v>114</v>
      </c>
    </row>
    <row r="5922" spans="1:23" x14ac:dyDescent="0.25">
      <c r="A5922" t="s">
        <v>782</v>
      </c>
      <c r="C5922" t="s">
        <v>26</v>
      </c>
      <c r="E5922">
        <v>26</v>
      </c>
      <c r="F5922">
        <v>67.652289999999994</v>
      </c>
      <c r="G5922">
        <v>0</v>
      </c>
      <c r="H5922">
        <v>0</v>
      </c>
      <c r="I5922" t="s">
        <v>34</v>
      </c>
      <c r="J5922" t="s">
        <v>41</v>
      </c>
      <c r="K5922" t="s">
        <v>28</v>
      </c>
      <c r="L5922" t="s">
        <v>28</v>
      </c>
      <c r="M5922" t="s">
        <v>28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34</v>
      </c>
      <c r="T5922">
        <v>0</v>
      </c>
      <c r="V5922">
        <v>64</v>
      </c>
      <c r="W5922">
        <v>105</v>
      </c>
    </row>
    <row r="5923" spans="1:23" x14ac:dyDescent="0.25">
      <c r="A5923" t="s">
        <v>782</v>
      </c>
      <c r="C5923" t="s">
        <v>26</v>
      </c>
      <c r="E5923">
        <v>30</v>
      </c>
      <c r="F5923">
        <v>67.652289999999994</v>
      </c>
      <c r="G5923">
        <v>0.5</v>
      </c>
      <c r="H5923">
        <v>0.5</v>
      </c>
      <c r="I5923" t="s">
        <v>27</v>
      </c>
      <c r="J5923" t="s">
        <v>28</v>
      </c>
      <c r="K5923" t="s">
        <v>28</v>
      </c>
      <c r="L5923" t="s">
        <v>28</v>
      </c>
      <c r="M5923" t="s">
        <v>28</v>
      </c>
      <c r="N5923">
        <v>0.5</v>
      </c>
      <c r="O5923">
        <v>0.5</v>
      </c>
      <c r="P5923">
        <v>0.5</v>
      </c>
      <c r="Q5923">
        <v>0.5</v>
      </c>
      <c r="R5923">
        <v>0</v>
      </c>
      <c r="S5923">
        <v>34</v>
      </c>
      <c r="T5923">
        <v>2.5</v>
      </c>
      <c r="V5923">
        <v>64</v>
      </c>
      <c r="W5923">
        <v>108</v>
      </c>
    </row>
    <row r="5924" spans="1:23" x14ac:dyDescent="0.25">
      <c r="A5924" t="s">
        <v>782</v>
      </c>
      <c r="C5924" t="s">
        <v>26</v>
      </c>
      <c r="E5924">
        <v>26</v>
      </c>
      <c r="F5924">
        <v>67.652289999999994</v>
      </c>
      <c r="G5924">
        <v>0.5</v>
      </c>
      <c r="H5924">
        <v>0.5</v>
      </c>
      <c r="I5924" t="s">
        <v>27</v>
      </c>
      <c r="J5924" t="s">
        <v>28</v>
      </c>
      <c r="K5924" t="s">
        <v>28</v>
      </c>
      <c r="L5924" t="s">
        <v>28</v>
      </c>
      <c r="M5924" t="s">
        <v>28</v>
      </c>
      <c r="N5924">
        <v>0.5</v>
      </c>
      <c r="O5924">
        <v>0.5</v>
      </c>
      <c r="P5924">
        <v>1</v>
      </c>
      <c r="Q5924">
        <v>1</v>
      </c>
      <c r="R5924">
        <v>0</v>
      </c>
      <c r="S5924">
        <v>34</v>
      </c>
      <c r="T5924">
        <v>3.5</v>
      </c>
      <c r="V5924">
        <v>64</v>
      </c>
      <c r="W5924">
        <v>102</v>
      </c>
    </row>
    <row r="5925" spans="1:23" x14ac:dyDescent="0.25">
      <c r="A5925" t="s">
        <v>782</v>
      </c>
      <c r="C5925" t="s">
        <v>26</v>
      </c>
      <c r="E5925">
        <v>23</v>
      </c>
      <c r="F5925">
        <v>67.652289999999994</v>
      </c>
      <c r="G5925">
        <v>1</v>
      </c>
      <c r="H5925">
        <v>1</v>
      </c>
      <c r="I5925" t="s">
        <v>27</v>
      </c>
      <c r="J5925" t="s">
        <v>28</v>
      </c>
      <c r="K5925" t="s">
        <v>28</v>
      </c>
      <c r="L5925" t="s">
        <v>28</v>
      </c>
      <c r="M5925" t="s">
        <v>28</v>
      </c>
      <c r="N5925">
        <v>2</v>
      </c>
      <c r="O5925">
        <v>1</v>
      </c>
      <c r="P5925">
        <v>1</v>
      </c>
      <c r="Q5925">
        <v>2</v>
      </c>
      <c r="R5925">
        <v>0</v>
      </c>
      <c r="S5925">
        <v>34</v>
      </c>
      <c r="T5925">
        <v>7</v>
      </c>
      <c r="V5925">
        <v>63</v>
      </c>
      <c r="W5925">
        <v>101</v>
      </c>
    </row>
    <row r="5926" spans="1:23" x14ac:dyDescent="0.25">
      <c r="A5926" t="s">
        <v>782</v>
      </c>
      <c r="C5926" t="s">
        <v>26</v>
      </c>
      <c r="E5926">
        <v>21</v>
      </c>
      <c r="F5926">
        <v>67.652289999999994</v>
      </c>
      <c r="G5926">
        <v>2</v>
      </c>
      <c r="H5926">
        <v>2</v>
      </c>
      <c r="I5926" t="s">
        <v>27</v>
      </c>
      <c r="J5926" t="s">
        <v>35</v>
      </c>
      <c r="K5926" t="s">
        <v>28</v>
      </c>
      <c r="L5926" t="s">
        <v>28</v>
      </c>
      <c r="M5926" t="s">
        <v>28</v>
      </c>
      <c r="N5926">
        <v>2</v>
      </c>
      <c r="O5926">
        <v>2</v>
      </c>
      <c r="P5926">
        <v>2</v>
      </c>
      <c r="Q5926">
        <v>2</v>
      </c>
      <c r="R5926">
        <v>1</v>
      </c>
      <c r="S5926">
        <v>34</v>
      </c>
      <c r="T5926">
        <v>11</v>
      </c>
      <c r="V5926">
        <v>63</v>
      </c>
      <c r="W5926">
        <v>90</v>
      </c>
    </row>
    <row r="5927" spans="1:23" x14ac:dyDescent="0.25">
      <c r="A5927" t="s">
        <v>891</v>
      </c>
      <c r="C5927" t="s">
        <v>26</v>
      </c>
      <c r="E5927">
        <v>24</v>
      </c>
      <c r="F5927">
        <v>68.766599999999997</v>
      </c>
      <c r="G5927">
        <v>1</v>
      </c>
      <c r="H5927">
        <v>0.5</v>
      </c>
      <c r="I5927" t="s">
        <v>27</v>
      </c>
      <c r="J5927" t="s">
        <v>619</v>
      </c>
      <c r="K5927" t="s">
        <v>44</v>
      </c>
      <c r="L5927" t="s">
        <v>41</v>
      </c>
      <c r="M5927" t="s">
        <v>102</v>
      </c>
      <c r="N5927">
        <v>1</v>
      </c>
      <c r="O5927">
        <v>1</v>
      </c>
      <c r="P5927">
        <v>1</v>
      </c>
      <c r="Q5927">
        <v>1</v>
      </c>
      <c r="R5927">
        <v>0</v>
      </c>
      <c r="S5927">
        <v>34</v>
      </c>
      <c r="T5927">
        <v>4.5</v>
      </c>
      <c r="V5927">
        <v>61</v>
      </c>
      <c r="W5927">
        <v>126</v>
      </c>
    </row>
    <row r="5928" spans="1:23" x14ac:dyDescent="0.25">
      <c r="A5928" t="s">
        <v>891</v>
      </c>
      <c r="C5928" t="s">
        <v>26</v>
      </c>
      <c r="E5928">
        <v>24</v>
      </c>
      <c r="F5928">
        <v>68.766599999999997</v>
      </c>
      <c r="G5928">
        <v>1</v>
      </c>
      <c r="H5928">
        <v>2</v>
      </c>
      <c r="I5928" t="s">
        <v>44</v>
      </c>
      <c r="J5928" t="s">
        <v>35</v>
      </c>
      <c r="K5928" t="s">
        <v>28</v>
      </c>
      <c r="L5928" t="s">
        <v>28</v>
      </c>
      <c r="M5928" t="s">
        <v>28</v>
      </c>
      <c r="N5928">
        <v>1</v>
      </c>
      <c r="O5928">
        <v>1</v>
      </c>
      <c r="P5928">
        <v>1</v>
      </c>
      <c r="Q5928">
        <v>1</v>
      </c>
      <c r="R5928">
        <v>0</v>
      </c>
      <c r="S5928">
        <v>34</v>
      </c>
      <c r="T5928">
        <v>6</v>
      </c>
      <c r="V5928">
        <v>60</v>
      </c>
      <c r="W5928">
        <v>115</v>
      </c>
    </row>
    <row r="5929" spans="1:23" x14ac:dyDescent="0.25">
      <c r="A5929" t="s">
        <v>891</v>
      </c>
      <c r="C5929" t="s">
        <v>26</v>
      </c>
      <c r="E5929">
        <v>16</v>
      </c>
      <c r="F5929">
        <v>68.766599999999997</v>
      </c>
      <c r="G5929">
        <v>2</v>
      </c>
      <c r="H5929">
        <v>2</v>
      </c>
      <c r="I5929" t="s">
        <v>27</v>
      </c>
      <c r="J5929" t="s">
        <v>35</v>
      </c>
      <c r="K5929" t="s">
        <v>28</v>
      </c>
      <c r="L5929" t="s">
        <v>28</v>
      </c>
      <c r="M5929" t="s">
        <v>28</v>
      </c>
      <c r="N5929">
        <v>2</v>
      </c>
      <c r="O5929">
        <v>1</v>
      </c>
      <c r="P5929">
        <v>2</v>
      </c>
      <c r="Q5929">
        <v>2</v>
      </c>
      <c r="R5929">
        <v>1</v>
      </c>
      <c r="S5929">
        <v>34</v>
      </c>
      <c r="T5929">
        <v>10</v>
      </c>
      <c r="V5929">
        <v>61</v>
      </c>
      <c r="W5929">
        <v>133</v>
      </c>
    </row>
    <row r="5930" spans="1:23" x14ac:dyDescent="0.25">
      <c r="A5930" t="s">
        <v>1117</v>
      </c>
      <c r="C5930" t="s">
        <v>26</v>
      </c>
      <c r="E5930">
        <v>27</v>
      </c>
      <c r="F5930">
        <v>71.367549999999994</v>
      </c>
      <c r="G5930">
        <v>0.5</v>
      </c>
      <c r="H5930">
        <v>0</v>
      </c>
      <c r="I5930" t="s">
        <v>52</v>
      </c>
      <c r="J5930" t="s">
        <v>41</v>
      </c>
      <c r="K5930" t="s">
        <v>28</v>
      </c>
      <c r="L5930" t="s">
        <v>28</v>
      </c>
      <c r="M5930" t="s">
        <v>28</v>
      </c>
      <c r="N5930">
        <v>0</v>
      </c>
      <c r="O5930">
        <v>0.5</v>
      </c>
      <c r="P5930">
        <v>0.5</v>
      </c>
      <c r="Q5930">
        <v>0</v>
      </c>
      <c r="R5930">
        <v>0</v>
      </c>
      <c r="S5930">
        <v>34</v>
      </c>
      <c r="T5930">
        <v>1</v>
      </c>
      <c r="V5930">
        <v>66</v>
      </c>
      <c r="W5930">
        <v>142</v>
      </c>
    </row>
    <row r="5931" spans="1:23" x14ac:dyDescent="0.25">
      <c r="A5931" t="s">
        <v>1117</v>
      </c>
      <c r="C5931" t="s">
        <v>26</v>
      </c>
      <c r="E5931">
        <v>28</v>
      </c>
      <c r="F5931">
        <v>71.367549999999994</v>
      </c>
      <c r="G5931">
        <v>0</v>
      </c>
      <c r="H5931">
        <v>0</v>
      </c>
      <c r="I5931" t="s">
        <v>34</v>
      </c>
      <c r="J5931" t="s">
        <v>35</v>
      </c>
      <c r="K5931" t="s">
        <v>28</v>
      </c>
      <c r="L5931" t="s">
        <v>28</v>
      </c>
      <c r="M5931" t="s">
        <v>28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34</v>
      </c>
      <c r="T5931">
        <v>0</v>
      </c>
      <c r="V5931">
        <v>66</v>
      </c>
      <c r="W5931">
        <v>146</v>
      </c>
    </row>
    <row r="5932" spans="1:23" x14ac:dyDescent="0.25">
      <c r="A5932" t="s">
        <v>1117</v>
      </c>
      <c r="C5932" t="s">
        <v>26</v>
      </c>
      <c r="E5932">
        <v>23</v>
      </c>
      <c r="F5932">
        <v>71.367549999999994</v>
      </c>
      <c r="G5932">
        <v>0.5</v>
      </c>
      <c r="H5932">
        <v>0</v>
      </c>
      <c r="I5932" t="s">
        <v>52</v>
      </c>
      <c r="J5932" t="s">
        <v>245</v>
      </c>
      <c r="K5932" t="s">
        <v>41</v>
      </c>
      <c r="L5932" t="s">
        <v>38</v>
      </c>
      <c r="M5932" t="s">
        <v>28</v>
      </c>
      <c r="N5932">
        <v>0</v>
      </c>
      <c r="O5932">
        <v>0.5</v>
      </c>
      <c r="P5932">
        <v>1</v>
      </c>
      <c r="Q5932">
        <v>0.5</v>
      </c>
      <c r="R5932">
        <v>0</v>
      </c>
      <c r="S5932">
        <v>34</v>
      </c>
      <c r="T5932">
        <v>2</v>
      </c>
      <c r="V5932">
        <v>66</v>
      </c>
      <c r="W5932">
        <v>147</v>
      </c>
    </row>
    <row r="5933" spans="1:23" x14ac:dyDescent="0.25">
      <c r="A5933" t="s">
        <v>1117</v>
      </c>
      <c r="C5933" t="s">
        <v>26</v>
      </c>
      <c r="E5933">
        <v>27</v>
      </c>
      <c r="F5933">
        <v>71.367549999999994</v>
      </c>
      <c r="G5933">
        <v>0.5</v>
      </c>
      <c r="H5933">
        <v>0.5</v>
      </c>
      <c r="I5933" t="s">
        <v>27</v>
      </c>
      <c r="J5933" t="s">
        <v>706</v>
      </c>
      <c r="K5933" t="s">
        <v>245</v>
      </c>
      <c r="L5933" t="s">
        <v>35</v>
      </c>
      <c r="M5933" t="s">
        <v>28</v>
      </c>
      <c r="N5933">
        <v>1</v>
      </c>
      <c r="O5933">
        <v>1</v>
      </c>
      <c r="P5933">
        <v>1</v>
      </c>
      <c r="Q5933">
        <v>0.5</v>
      </c>
      <c r="R5933">
        <v>0</v>
      </c>
      <c r="S5933">
        <v>34</v>
      </c>
      <c r="T5933">
        <v>4</v>
      </c>
      <c r="V5933">
        <v>65</v>
      </c>
      <c r="W5933">
        <v>144</v>
      </c>
    </row>
    <row r="5934" spans="1:23" x14ac:dyDescent="0.25">
      <c r="A5934" t="s">
        <v>178</v>
      </c>
      <c r="C5934" t="s">
        <v>26</v>
      </c>
      <c r="E5934">
        <v>29</v>
      </c>
      <c r="F5934">
        <v>71.728949999999998</v>
      </c>
      <c r="G5934">
        <v>0</v>
      </c>
      <c r="H5934">
        <v>0</v>
      </c>
      <c r="I5934" t="s">
        <v>34</v>
      </c>
      <c r="J5934" t="s">
        <v>28</v>
      </c>
      <c r="K5934" t="s">
        <v>28</v>
      </c>
      <c r="L5934" t="s">
        <v>28</v>
      </c>
      <c r="M5934" t="s">
        <v>28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33</v>
      </c>
      <c r="T5934">
        <v>0</v>
      </c>
      <c r="V5934">
        <v>63</v>
      </c>
      <c r="W5934">
        <v>131</v>
      </c>
    </row>
    <row r="5935" spans="1:23" x14ac:dyDescent="0.25">
      <c r="A5935" t="s">
        <v>178</v>
      </c>
      <c r="C5935" t="s">
        <v>26</v>
      </c>
      <c r="E5935">
        <v>30</v>
      </c>
      <c r="F5935">
        <v>71.728949999999998</v>
      </c>
      <c r="G5935">
        <v>0</v>
      </c>
      <c r="H5935">
        <v>0</v>
      </c>
      <c r="I5935" t="s">
        <v>34</v>
      </c>
      <c r="J5935" t="s">
        <v>28</v>
      </c>
      <c r="K5935" t="s">
        <v>28</v>
      </c>
      <c r="L5935" t="s">
        <v>28</v>
      </c>
      <c r="M5935" t="s">
        <v>28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33</v>
      </c>
      <c r="T5935">
        <v>0</v>
      </c>
      <c r="V5935">
        <v>63</v>
      </c>
      <c r="W5935">
        <v>131</v>
      </c>
    </row>
    <row r="5936" spans="1:23" x14ac:dyDescent="0.25">
      <c r="A5936" t="s">
        <v>178</v>
      </c>
      <c r="C5936" t="s">
        <v>26</v>
      </c>
      <c r="E5936">
        <v>30</v>
      </c>
      <c r="F5936">
        <v>71.728949999999998</v>
      </c>
      <c r="G5936">
        <v>0</v>
      </c>
      <c r="H5936">
        <v>0</v>
      </c>
      <c r="I5936" t="s">
        <v>34</v>
      </c>
      <c r="J5936" t="s">
        <v>28</v>
      </c>
      <c r="K5936" t="s">
        <v>28</v>
      </c>
      <c r="L5936" t="s">
        <v>28</v>
      </c>
      <c r="M5936" t="s">
        <v>28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33</v>
      </c>
      <c r="T5936">
        <v>0</v>
      </c>
      <c r="V5936">
        <v>63</v>
      </c>
      <c r="W5936">
        <v>137</v>
      </c>
    </row>
    <row r="5937" spans="1:23" x14ac:dyDescent="0.25">
      <c r="A5937" t="s">
        <v>178</v>
      </c>
      <c r="C5937" t="s">
        <v>26</v>
      </c>
      <c r="E5937">
        <v>30</v>
      </c>
      <c r="F5937">
        <v>71.728949999999998</v>
      </c>
      <c r="G5937">
        <v>0</v>
      </c>
      <c r="H5937">
        <v>0</v>
      </c>
      <c r="I5937" t="s">
        <v>34</v>
      </c>
      <c r="J5937" t="s">
        <v>28</v>
      </c>
      <c r="K5937" t="s">
        <v>28</v>
      </c>
      <c r="L5937" t="s">
        <v>28</v>
      </c>
      <c r="M5937" t="s">
        <v>28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33</v>
      </c>
      <c r="T5937">
        <v>0</v>
      </c>
      <c r="V5937">
        <v>63</v>
      </c>
      <c r="W5937">
        <v>136</v>
      </c>
    </row>
    <row r="5938" spans="1:23" x14ac:dyDescent="0.25">
      <c r="A5938" t="s">
        <v>178</v>
      </c>
      <c r="C5938" t="s">
        <v>26</v>
      </c>
      <c r="E5938">
        <v>30</v>
      </c>
      <c r="F5938">
        <v>71.728949999999998</v>
      </c>
      <c r="G5938">
        <v>0</v>
      </c>
      <c r="H5938">
        <v>0</v>
      </c>
      <c r="I5938" t="s">
        <v>34</v>
      </c>
      <c r="J5938" t="s">
        <v>28</v>
      </c>
      <c r="K5938" t="s">
        <v>28</v>
      </c>
      <c r="L5938" t="s">
        <v>28</v>
      </c>
      <c r="M5938" t="s">
        <v>28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33</v>
      </c>
      <c r="T5938">
        <v>0</v>
      </c>
      <c r="V5938">
        <v>63</v>
      </c>
      <c r="W5938">
        <v>129</v>
      </c>
    </row>
    <row r="5939" spans="1:23" x14ac:dyDescent="0.25">
      <c r="A5939" t="s">
        <v>178</v>
      </c>
      <c r="C5939" t="s">
        <v>26</v>
      </c>
      <c r="E5939">
        <v>30</v>
      </c>
      <c r="F5939">
        <v>71.728949999999998</v>
      </c>
      <c r="G5939">
        <v>0</v>
      </c>
      <c r="H5939">
        <v>0</v>
      </c>
      <c r="I5939" t="s">
        <v>34</v>
      </c>
      <c r="J5939" t="s">
        <v>28</v>
      </c>
      <c r="K5939" t="s">
        <v>28</v>
      </c>
      <c r="L5939" t="s">
        <v>28</v>
      </c>
      <c r="M5939" t="s">
        <v>28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33</v>
      </c>
      <c r="T5939">
        <v>0</v>
      </c>
      <c r="V5939">
        <v>63</v>
      </c>
      <c r="W5939">
        <v>132</v>
      </c>
    </row>
    <row r="5940" spans="1:23" x14ac:dyDescent="0.25">
      <c r="A5940" t="s">
        <v>178</v>
      </c>
      <c r="C5940" t="s">
        <v>26</v>
      </c>
      <c r="E5940">
        <v>29</v>
      </c>
      <c r="F5940">
        <v>71.728949999999998</v>
      </c>
      <c r="G5940">
        <v>0</v>
      </c>
      <c r="H5940">
        <v>0</v>
      </c>
      <c r="I5940" t="s">
        <v>34</v>
      </c>
      <c r="J5940" t="s">
        <v>28</v>
      </c>
      <c r="K5940" t="s">
        <v>28</v>
      </c>
      <c r="L5940" t="s">
        <v>28</v>
      </c>
      <c r="M5940" t="s">
        <v>28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33</v>
      </c>
      <c r="T5940">
        <v>0</v>
      </c>
      <c r="V5940">
        <v>63</v>
      </c>
      <c r="W5940">
        <v>127</v>
      </c>
    </row>
    <row r="5941" spans="1:23" x14ac:dyDescent="0.25">
      <c r="A5941" t="s">
        <v>178</v>
      </c>
      <c r="C5941" t="s">
        <v>26</v>
      </c>
      <c r="E5941">
        <v>30</v>
      </c>
      <c r="F5941">
        <v>71.728949999999998</v>
      </c>
      <c r="G5941">
        <v>0</v>
      </c>
      <c r="H5941">
        <v>0</v>
      </c>
      <c r="I5941" t="s">
        <v>34</v>
      </c>
      <c r="J5941" t="s">
        <v>28</v>
      </c>
      <c r="K5941" t="s">
        <v>28</v>
      </c>
      <c r="L5941" t="s">
        <v>28</v>
      </c>
      <c r="M5941" t="s">
        <v>28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33</v>
      </c>
      <c r="T5941">
        <v>0</v>
      </c>
      <c r="V5941">
        <v>63</v>
      </c>
      <c r="W5941">
        <v>123</v>
      </c>
    </row>
    <row r="5942" spans="1:23" x14ac:dyDescent="0.25">
      <c r="A5942" t="s">
        <v>178</v>
      </c>
      <c r="C5942" t="s">
        <v>26</v>
      </c>
      <c r="E5942">
        <v>29</v>
      </c>
      <c r="F5942">
        <v>71.728949999999998</v>
      </c>
      <c r="G5942">
        <v>0</v>
      </c>
      <c r="H5942">
        <v>0</v>
      </c>
      <c r="I5942" t="s">
        <v>34</v>
      </c>
      <c r="J5942" t="s">
        <v>28</v>
      </c>
      <c r="K5942" t="s">
        <v>28</v>
      </c>
      <c r="L5942" t="s">
        <v>28</v>
      </c>
      <c r="M5942" t="s">
        <v>28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33</v>
      </c>
      <c r="T5942">
        <v>0</v>
      </c>
      <c r="V5942">
        <v>63</v>
      </c>
      <c r="W5942">
        <v>121</v>
      </c>
    </row>
    <row r="5943" spans="1:23" x14ac:dyDescent="0.25">
      <c r="A5943" t="s">
        <v>178</v>
      </c>
      <c r="C5943" t="s">
        <v>26</v>
      </c>
      <c r="E5943">
        <v>30</v>
      </c>
      <c r="F5943">
        <v>71.728949999999998</v>
      </c>
      <c r="G5943">
        <v>0</v>
      </c>
      <c r="H5943">
        <v>0</v>
      </c>
      <c r="I5943" t="s">
        <v>34</v>
      </c>
      <c r="J5943" t="s">
        <v>28</v>
      </c>
      <c r="K5943" t="s">
        <v>28</v>
      </c>
      <c r="L5943" t="s">
        <v>28</v>
      </c>
      <c r="M5943" t="s">
        <v>28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33</v>
      </c>
      <c r="T5943">
        <v>0</v>
      </c>
      <c r="V5943">
        <v>63</v>
      </c>
      <c r="W5943">
        <v>121</v>
      </c>
    </row>
    <row r="5944" spans="1:23" x14ac:dyDescent="0.25">
      <c r="A5944" t="s">
        <v>178</v>
      </c>
      <c r="C5944" t="s">
        <v>26</v>
      </c>
      <c r="E5944">
        <v>30</v>
      </c>
      <c r="F5944">
        <v>71.728949999999998</v>
      </c>
      <c r="G5944">
        <v>0</v>
      </c>
      <c r="H5944">
        <v>0</v>
      </c>
      <c r="I5944" t="s">
        <v>34</v>
      </c>
      <c r="J5944" t="s">
        <v>28</v>
      </c>
      <c r="K5944" t="s">
        <v>28</v>
      </c>
      <c r="L5944" t="s">
        <v>28</v>
      </c>
      <c r="M5944" t="s">
        <v>28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33</v>
      </c>
      <c r="T5944">
        <v>0</v>
      </c>
    </row>
    <row r="5945" spans="1:23" x14ac:dyDescent="0.25">
      <c r="A5945" t="s">
        <v>874</v>
      </c>
      <c r="C5945" t="s">
        <v>30</v>
      </c>
      <c r="E5945">
        <v>30</v>
      </c>
      <c r="F5945">
        <v>71.345659999999995</v>
      </c>
      <c r="G5945">
        <v>0</v>
      </c>
      <c r="H5945">
        <v>0</v>
      </c>
      <c r="I5945" t="s">
        <v>34</v>
      </c>
      <c r="J5945" t="s">
        <v>28</v>
      </c>
      <c r="K5945" t="s">
        <v>28</v>
      </c>
      <c r="L5945" t="s">
        <v>28</v>
      </c>
      <c r="M5945" t="s">
        <v>28</v>
      </c>
      <c r="N5945">
        <v>0</v>
      </c>
      <c r="O5945">
        <v>0.5</v>
      </c>
      <c r="P5945">
        <v>0</v>
      </c>
      <c r="Q5945">
        <v>0</v>
      </c>
      <c r="R5945">
        <v>0</v>
      </c>
      <c r="S5945">
        <v>33</v>
      </c>
      <c r="T5945">
        <v>0.5</v>
      </c>
      <c r="W5945">
        <v>187</v>
      </c>
    </row>
    <row r="5946" spans="1:23" x14ac:dyDescent="0.25">
      <c r="A5946" t="s">
        <v>874</v>
      </c>
      <c r="C5946" t="s">
        <v>30</v>
      </c>
      <c r="E5946">
        <v>30</v>
      </c>
      <c r="F5946">
        <v>71.345659999999995</v>
      </c>
      <c r="G5946">
        <v>0</v>
      </c>
      <c r="H5946">
        <v>0</v>
      </c>
      <c r="I5946" t="s">
        <v>34</v>
      </c>
      <c r="J5946" t="s">
        <v>28</v>
      </c>
      <c r="K5946" t="s">
        <v>28</v>
      </c>
      <c r="L5946" t="s">
        <v>28</v>
      </c>
      <c r="M5946" t="s">
        <v>28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33</v>
      </c>
      <c r="T5946">
        <v>0</v>
      </c>
      <c r="V5946">
        <v>66</v>
      </c>
      <c r="W5946">
        <v>182</v>
      </c>
    </row>
    <row r="5947" spans="1:23" x14ac:dyDescent="0.25">
      <c r="A5947" t="s">
        <v>874</v>
      </c>
      <c r="C5947" t="s">
        <v>30</v>
      </c>
      <c r="E5947">
        <v>23</v>
      </c>
      <c r="F5947">
        <v>71.345659999999995</v>
      </c>
      <c r="G5947">
        <v>0</v>
      </c>
      <c r="H5947">
        <v>0</v>
      </c>
      <c r="I5947" t="s">
        <v>34</v>
      </c>
      <c r="J5947" t="s">
        <v>28</v>
      </c>
      <c r="K5947" t="s">
        <v>28</v>
      </c>
      <c r="L5947" t="s">
        <v>28</v>
      </c>
      <c r="M5947" t="s">
        <v>28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33</v>
      </c>
      <c r="T5947">
        <v>0</v>
      </c>
      <c r="V5947">
        <v>67</v>
      </c>
      <c r="W5947">
        <v>190</v>
      </c>
    </row>
    <row r="5948" spans="1:23" x14ac:dyDescent="0.25">
      <c r="A5948" t="s">
        <v>874</v>
      </c>
      <c r="C5948" t="s">
        <v>30</v>
      </c>
      <c r="E5948">
        <v>26</v>
      </c>
      <c r="F5948">
        <v>71.345659999999995</v>
      </c>
      <c r="G5948">
        <v>0</v>
      </c>
      <c r="H5948">
        <v>0</v>
      </c>
      <c r="I5948" t="s">
        <v>34</v>
      </c>
      <c r="J5948" t="s">
        <v>28</v>
      </c>
      <c r="K5948" t="s">
        <v>28</v>
      </c>
      <c r="L5948" t="s">
        <v>28</v>
      </c>
      <c r="M5948" t="s">
        <v>28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33</v>
      </c>
      <c r="T5948">
        <v>0</v>
      </c>
      <c r="V5948">
        <v>66</v>
      </c>
      <c r="W5948">
        <v>189</v>
      </c>
    </row>
    <row r="5949" spans="1:23" x14ac:dyDescent="0.25">
      <c r="A5949" t="s">
        <v>874</v>
      </c>
      <c r="C5949" t="s">
        <v>30</v>
      </c>
      <c r="E5949">
        <v>29</v>
      </c>
      <c r="F5949">
        <v>71.345659999999995</v>
      </c>
      <c r="G5949">
        <v>0</v>
      </c>
      <c r="H5949">
        <v>0</v>
      </c>
      <c r="I5949" t="s">
        <v>34</v>
      </c>
      <c r="J5949" t="s">
        <v>258</v>
      </c>
      <c r="K5949" t="s">
        <v>28</v>
      </c>
      <c r="L5949" t="s">
        <v>28</v>
      </c>
      <c r="M5949" t="s">
        <v>28</v>
      </c>
      <c r="N5949">
        <v>0</v>
      </c>
      <c r="O5949">
        <v>0.5</v>
      </c>
      <c r="P5949">
        <v>0</v>
      </c>
      <c r="Q5949">
        <v>0</v>
      </c>
      <c r="R5949">
        <v>0</v>
      </c>
      <c r="S5949">
        <v>33</v>
      </c>
      <c r="T5949">
        <v>0.5</v>
      </c>
      <c r="V5949">
        <v>67</v>
      </c>
      <c r="W5949">
        <v>192</v>
      </c>
    </row>
    <row r="5950" spans="1:23" x14ac:dyDescent="0.25">
      <c r="A5950" t="s">
        <v>874</v>
      </c>
      <c r="C5950" t="s">
        <v>30</v>
      </c>
      <c r="E5950">
        <v>27</v>
      </c>
      <c r="F5950">
        <v>71.345659999999995</v>
      </c>
      <c r="G5950">
        <v>0.5</v>
      </c>
      <c r="H5950">
        <v>0</v>
      </c>
      <c r="I5950" t="s">
        <v>27</v>
      </c>
      <c r="J5950" t="s">
        <v>258</v>
      </c>
      <c r="K5950" t="s">
        <v>85</v>
      </c>
      <c r="L5950" t="s">
        <v>28</v>
      </c>
      <c r="M5950" t="s">
        <v>28</v>
      </c>
      <c r="N5950">
        <v>0</v>
      </c>
      <c r="O5950">
        <v>0</v>
      </c>
      <c r="P5950">
        <v>0.5</v>
      </c>
      <c r="Q5950">
        <v>0</v>
      </c>
      <c r="R5950">
        <v>0</v>
      </c>
      <c r="S5950">
        <v>33</v>
      </c>
      <c r="T5950">
        <v>0.5</v>
      </c>
      <c r="V5950">
        <v>66</v>
      </c>
      <c r="W5950">
        <v>189</v>
      </c>
    </row>
    <row r="5951" spans="1:23" x14ac:dyDescent="0.25">
      <c r="A5951" t="s">
        <v>874</v>
      </c>
      <c r="C5951" t="s">
        <v>30</v>
      </c>
      <c r="E5951">
        <v>28</v>
      </c>
      <c r="F5951">
        <v>71.345659999999995</v>
      </c>
      <c r="G5951">
        <v>0</v>
      </c>
      <c r="H5951">
        <v>0</v>
      </c>
      <c r="I5951" t="s">
        <v>34</v>
      </c>
      <c r="J5951" t="s">
        <v>119</v>
      </c>
      <c r="K5951" t="s">
        <v>28</v>
      </c>
      <c r="L5951" t="s">
        <v>28</v>
      </c>
      <c r="M5951" t="s">
        <v>28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33</v>
      </c>
      <c r="T5951">
        <v>0</v>
      </c>
      <c r="V5951">
        <v>66</v>
      </c>
      <c r="W5951">
        <v>190</v>
      </c>
    </row>
    <row r="5952" spans="1:23" x14ac:dyDescent="0.25">
      <c r="A5952" t="s">
        <v>874</v>
      </c>
      <c r="C5952" t="s">
        <v>30</v>
      </c>
      <c r="E5952">
        <v>30</v>
      </c>
      <c r="F5952">
        <v>71.345659999999995</v>
      </c>
      <c r="G5952">
        <v>0</v>
      </c>
      <c r="H5952">
        <v>0</v>
      </c>
      <c r="I5952" t="s">
        <v>34</v>
      </c>
      <c r="J5952" t="s">
        <v>28</v>
      </c>
      <c r="K5952" t="s">
        <v>28</v>
      </c>
      <c r="L5952" t="s">
        <v>28</v>
      </c>
      <c r="M5952" t="s">
        <v>28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33</v>
      </c>
      <c r="T5952">
        <v>0</v>
      </c>
      <c r="V5952">
        <v>67</v>
      </c>
      <c r="W5952">
        <v>191</v>
      </c>
    </row>
    <row r="5953" spans="1:23" x14ac:dyDescent="0.25">
      <c r="A5953" t="s">
        <v>874</v>
      </c>
      <c r="C5953" t="s">
        <v>30</v>
      </c>
      <c r="E5953">
        <v>28</v>
      </c>
      <c r="F5953">
        <v>71.345659999999995</v>
      </c>
      <c r="G5953">
        <v>0</v>
      </c>
      <c r="H5953">
        <v>0</v>
      </c>
      <c r="I5953" t="s">
        <v>34</v>
      </c>
      <c r="J5953" t="s">
        <v>28</v>
      </c>
      <c r="K5953" t="s">
        <v>28</v>
      </c>
      <c r="L5953" t="s">
        <v>28</v>
      </c>
      <c r="M5953" t="s">
        <v>28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33</v>
      </c>
      <c r="T5953">
        <v>0</v>
      </c>
      <c r="V5953">
        <v>68</v>
      </c>
      <c r="W5953">
        <v>195</v>
      </c>
    </row>
    <row r="5954" spans="1:23" x14ac:dyDescent="0.25">
      <c r="A5954" t="s">
        <v>68</v>
      </c>
      <c r="C5954" t="s">
        <v>26</v>
      </c>
      <c r="E5954">
        <v>26</v>
      </c>
      <c r="F5954">
        <v>80.730999999999995</v>
      </c>
      <c r="G5954">
        <v>0.5</v>
      </c>
      <c r="H5954">
        <v>0</v>
      </c>
      <c r="I5954" t="s">
        <v>52</v>
      </c>
      <c r="J5954" t="s">
        <v>28</v>
      </c>
      <c r="K5954" t="s">
        <v>28</v>
      </c>
      <c r="L5954" t="s">
        <v>28</v>
      </c>
      <c r="M5954" t="s">
        <v>28</v>
      </c>
      <c r="N5954">
        <v>0</v>
      </c>
      <c r="O5954">
        <v>0.5</v>
      </c>
      <c r="P5954">
        <v>0.5</v>
      </c>
      <c r="Q5954">
        <v>0</v>
      </c>
      <c r="R5954">
        <v>0</v>
      </c>
      <c r="S5954">
        <v>34</v>
      </c>
      <c r="T5954">
        <v>1</v>
      </c>
      <c r="V5954">
        <v>59</v>
      </c>
      <c r="W5954">
        <v>146</v>
      </c>
    </row>
    <row r="5955" spans="1:23" x14ac:dyDescent="0.25">
      <c r="A5955" t="s">
        <v>68</v>
      </c>
      <c r="C5955" t="s">
        <v>26</v>
      </c>
      <c r="E5955">
        <v>26</v>
      </c>
      <c r="F5955">
        <v>80.730999999999995</v>
      </c>
      <c r="G5955">
        <v>0.5</v>
      </c>
      <c r="H5955">
        <v>0</v>
      </c>
      <c r="I5955" t="s">
        <v>52</v>
      </c>
      <c r="J5955" t="s">
        <v>41</v>
      </c>
      <c r="K5955" t="s">
        <v>96</v>
      </c>
      <c r="L5955" t="s">
        <v>116</v>
      </c>
      <c r="M5955" t="s">
        <v>28</v>
      </c>
      <c r="N5955">
        <v>0</v>
      </c>
      <c r="O5955">
        <v>0.5</v>
      </c>
      <c r="P5955">
        <v>0.5</v>
      </c>
      <c r="Q5955">
        <v>0</v>
      </c>
      <c r="R5955">
        <v>0</v>
      </c>
      <c r="S5955">
        <v>34</v>
      </c>
      <c r="T5955">
        <v>1</v>
      </c>
      <c r="V5955">
        <v>59</v>
      </c>
      <c r="W5955">
        <v>152</v>
      </c>
    </row>
    <row r="5956" spans="1:23" x14ac:dyDescent="0.25">
      <c r="A5956" t="s">
        <v>68</v>
      </c>
      <c r="C5956" t="s">
        <v>26</v>
      </c>
      <c r="E5956">
        <v>29</v>
      </c>
      <c r="F5956">
        <v>80.730999999999995</v>
      </c>
      <c r="G5956">
        <v>0</v>
      </c>
      <c r="H5956">
        <v>0</v>
      </c>
      <c r="I5956" t="s">
        <v>34</v>
      </c>
      <c r="J5956" t="s">
        <v>28</v>
      </c>
      <c r="K5956" t="s">
        <v>28</v>
      </c>
      <c r="L5956" t="s">
        <v>28</v>
      </c>
      <c r="M5956" t="s">
        <v>28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34</v>
      </c>
      <c r="T5956">
        <v>0</v>
      </c>
      <c r="V5956">
        <v>59</v>
      </c>
      <c r="W5956">
        <v>159</v>
      </c>
    </row>
    <row r="5957" spans="1:23" x14ac:dyDescent="0.25">
      <c r="A5957" t="s">
        <v>68</v>
      </c>
      <c r="C5957" t="s">
        <v>26</v>
      </c>
      <c r="E5957">
        <v>28</v>
      </c>
      <c r="F5957">
        <v>80.730999999999995</v>
      </c>
      <c r="G5957">
        <v>0</v>
      </c>
      <c r="H5957">
        <v>0</v>
      </c>
      <c r="I5957" t="s">
        <v>34</v>
      </c>
      <c r="J5957" t="s">
        <v>28</v>
      </c>
      <c r="K5957" t="s">
        <v>28</v>
      </c>
      <c r="L5957" t="s">
        <v>28</v>
      </c>
      <c r="M5957" t="s">
        <v>28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34</v>
      </c>
      <c r="T5957">
        <v>0</v>
      </c>
      <c r="V5957">
        <v>59</v>
      </c>
      <c r="W5957">
        <v>137</v>
      </c>
    </row>
    <row r="5958" spans="1:23" x14ac:dyDescent="0.25">
      <c r="A5958" t="s">
        <v>496</v>
      </c>
      <c r="C5958" t="s">
        <v>26</v>
      </c>
      <c r="E5958">
        <v>30</v>
      </c>
      <c r="F5958">
        <v>71.433266000000003</v>
      </c>
      <c r="G5958">
        <v>0.5</v>
      </c>
      <c r="H5958">
        <v>0</v>
      </c>
      <c r="I5958" t="s">
        <v>75</v>
      </c>
      <c r="J5958" t="s">
        <v>28</v>
      </c>
      <c r="K5958" t="s">
        <v>28</v>
      </c>
      <c r="L5958" t="s">
        <v>28</v>
      </c>
      <c r="M5958" t="s">
        <v>28</v>
      </c>
      <c r="N5958">
        <v>0</v>
      </c>
      <c r="O5958">
        <v>0</v>
      </c>
      <c r="P5958">
        <v>0.5</v>
      </c>
      <c r="Q5958">
        <v>0</v>
      </c>
      <c r="R5958">
        <v>0</v>
      </c>
      <c r="S5958">
        <v>23</v>
      </c>
      <c r="T5958">
        <v>0.5</v>
      </c>
      <c r="W5958">
        <v>136</v>
      </c>
    </row>
    <row r="5959" spans="1:23" x14ac:dyDescent="0.25">
      <c r="A5959" t="s">
        <v>496</v>
      </c>
      <c r="C5959" t="s">
        <v>26</v>
      </c>
      <c r="E5959">
        <v>30</v>
      </c>
      <c r="F5959">
        <v>71.433266000000003</v>
      </c>
      <c r="G5959">
        <v>0.5</v>
      </c>
      <c r="H5959">
        <v>0</v>
      </c>
      <c r="I5959" t="s">
        <v>75</v>
      </c>
      <c r="J5959" t="s">
        <v>28</v>
      </c>
      <c r="K5959" t="s">
        <v>28</v>
      </c>
      <c r="L5959" t="s">
        <v>28</v>
      </c>
      <c r="M5959" t="s">
        <v>28</v>
      </c>
      <c r="N5959">
        <v>0</v>
      </c>
      <c r="O5959">
        <v>0</v>
      </c>
      <c r="P5959">
        <v>0.5</v>
      </c>
      <c r="Q5959">
        <v>0</v>
      </c>
      <c r="R5959">
        <v>0</v>
      </c>
      <c r="S5959">
        <v>23</v>
      </c>
      <c r="T5959">
        <v>0.5</v>
      </c>
      <c r="V5959">
        <v>68</v>
      </c>
      <c r="W5959">
        <v>133</v>
      </c>
    </row>
    <row r="5960" spans="1:23" x14ac:dyDescent="0.25">
      <c r="A5960" t="s">
        <v>496</v>
      </c>
      <c r="C5960" t="s">
        <v>26</v>
      </c>
      <c r="E5960">
        <v>30</v>
      </c>
      <c r="F5960">
        <v>71.433266000000003</v>
      </c>
      <c r="G5960">
        <v>0</v>
      </c>
      <c r="H5960">
        <v>0</v>
      </c>
      <c r="I5960" t="s">
        <v>34</v>
      </c>
      <c r="J5960" t="s">
        <v>28</v>
      </c>
      <c r="K5960" t="s">
        <v>28</v>
      </c>
      <c r="L5960" t="s">
        <v>28</v>
      </c>
      <c r="M5960" t="s">
        <v>28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23</v>
      </c>
      <c r="T5960">
        <v>0</v>
      </c>
      <c r="V5960">
        <v>67</v>
      </c>
      <c r="W5960">
        <v>132</v>
      </c>
    </row>
    <row r="5961" spans="1:23" x14ac:dyDescent="0.25">
      <c r="A5961" t="s">
        <v>496</v>
      </c>
      <c r="C5961" t="s">
        <v>26</v>
      </c>
      <c r="E5961">
        <v>29</v>
      </c>
      <c r="F5961">
        <v>71.433266000000003</v>
      </c>
      <c r="G5961">
        <v>0</v>
      </c>
      <c r="H5961">
        <v>0</v>
      </c>
      <c r="I5961" t="s">
        <v>34</v>
      </c>
      <c r="J5961" t="s">
        <v>28</v>
      </c>
      <c r="K5961" t="s">
        <v>28</v>
      </c>
      <c r="L5961" t="s">
        <v>28</v>
      </c>
      <c r="M5961" t="s">
        <v>28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23</v>
      </c>
      <c r="T5961">
        <v>0</v>
      </c>
      <c r="V5961">
        <v>68</v>
      </c>
      <c r="W5961">
        <v>133</v>
      </c>
    </row>
    <row r="5962" spans="1:23" x14ac:dyDescent="0.25">
      <c r="A5962" t="s">
        <v>496</v>
      </c>
      <c r="C5962" t="s">
        <v>26</v>
      </c>
      <c r="E5962">
        <v>30</v>
      </c>
      <c r="F5962">
        <v>71.433266000000003</v>
      </c>
      <c r="G5962">
        <v>0</v>
      </c>
      <c r="H5962">
        <v>0</v>
      </c>
      <c r="I5962" t="s">
        <v>34</v>
      </c>
      <c r="J5962" t="s">
        <v>28</v>
      </c>
      <c r="K5962" t="s">
        <v>28</v>
      </c>
      <c r="L5962" t="s">
        <v>28</v>
      </c>
      <c r="M5962" t="s">
        <v>28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23</v>
      </c>
      <c r="T5962">
        <v>0</v>
      </c>
      <c r="V5962">
        <v>67</v>
      </c>
      <c r="W5962">
        <v>135</v>
      </c>
    </row>
    <row r="5963" spans="1:23" x14ac:dyDescent="0.25">
      <c r="A5963" t="s">
        <v>496</v>
      </c>
      <c r="C5963" t="s">
        <v>26</v>
      </c>
      <c r="E5963">
        <v>29</v>
      </c>
      <c r="F5963">
        <v>71.433266000000003</v>
      </c>
      <c r="G5963">
        <v>0.5</v>
      </c>
      <c r="H5963">
        <v>0</v>
      </c>
      <c r="I5963" t="s">
        <v>52</v>
      </c>
      <c r="J5963" t="s">
        <v>35</v>
      </c>
      <c r="K5963" t="s">
        <v>116</v>
      </c>
      <c r="L5963" t="s">
        <v>38</v>
      </c>
      <c r="M5963" t="s">
        <v>28</v>
      </c>
      <c r="N5963">
        <v>0</v>
      </c>
      <c r="O5963">
        <v>0.5</v>
      </c>
      <c r="P5963">
        <v>0.5</v>
      </c>
      <c r="Q5963">
        <v>0</v>
      </c>
      <c r="R5963">
        <v>0</v>
      </c>
      <c r="S5963">
        <v>23</v>
      </c>
      <c r="T5963">
        <v>1</v>
      </c>
      <c r="V5963">
        <v>67</v>
      </c>
      <c r="W5963">
        <v>130</v>
      </c>
    </row>
    <row r="5964" spans="1:23" x14ac:dyDescent="0.25">
      <c r="A5964" t="s">
        <v>496</v>
      </c>
      <c r="C5964" t="s">
        <v>26</v>
      </c>
      <c r="E5964">
        <v>30</v>
      </c>
      <c r="F5964">
        <v>71.433266000000003</v>
      </c>
      <c r="G5964">
        <v>0</v>
      </c>
      <c r="H5964">
        <v>0</v>
      </c>
      <c r="I5964" t="s">
        <v>34</v>
      </c>
      <c r="J5964" t="s">
        <v>28</v>
      </c>
      <c r="K5964" t="s">
        <v>28</v>
      </c>
      <c r="L5964" t="s">
        <v>28</v>
      </c>
      <c r="M5964" t="s">
        <v>28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23</v>
      </c>
      <c r="T5964">
        <v>0</v>
      </c>
      <c r="V5964">
        <v>67</v>
      </c>
      <c r="W5964">
        <v>137</v>
      </c>
    </row>
    <row r="5965" spans="1:23" x14ac:dyDescent="0.25">
      <c r="A5965" t="s">
        <v>496</v>
      </c>
      <c r="C5965" t="s">
        <v>26</v>
      </c>
      <c r="E5965">
        <v>28</v>
      </c>
      <c r="F5965">
        <v>71.433266000000003</v>
      </c>
      <c r="G5965">
        <v>0.5</v>
      </c>
      <c r="H5965">
        <v>0</v>
      </c>
      <c r="I5965" t="s">
        <v>27</v>
      </c>
      <c r="J5965" t="s">
        <v>35</v>
      </c>
      <c r="K5965" t="s">
        <v>38</v>
      </c>
      <c r="L5965" t="s">
        <v>28</v>
      </c>
      <c r="M5965" t="s">
        <v>28</v>
      </c>
      <c r="N5965">
        <v>0</v>
      </c>
      <c r="O5965">
        <v>0.5</v>
      </c>
      <c r="P5965">
        <v>0.5</v>
      </c>
      <c r="Q5965">
        <v>0</v>
      </c>
      <c r="R5965">
        <v>0</v>
      </c>
      <c r="S5965">
        <v>23</v>
      </c>
      <c r="T5965">
        <v>1</v>
      </c>
      <c r="V5965">
        <v>67</v>
      </c>
      <c r="W5965">
        <v>136</v>
      </c>
    </row>
    <row r="5966" spans="1:23" x14ac:dyDescent="0.25">
      <c r="A5966" t="s">
        <v>496</v>
      </c>
      <c r="C5966" t="s">
        <v>26</v>
      </c>
      <c r="E5966">
        <v>29</v>
      </c>
      <c r="F5966">
        <v>71.433266000000003</v>
      </c>
      <c r="G5966">
        <v>0.5</v>
      </c>
      <c r="H5966">
        <v>0</v>
      </c>
      <c r="I5966" t="s">
        <v>27</v>
      </c>
      <c r="J5966" t="s">
        <v>35</v>
      </c>
      <c r="K5966" t="s">
        <v>116</v>
      </c>
      <c r="L5966" t="s">
        <v>38</v>
      </c>
      <c r="M5966" t="s">
        <v>88</v>
      </c>
      <c r="N5966">
        <v>0.5</v>
      </c>
      <c r="O5966">
        <v>0.5</v>
      </c>
      <c r="P5966">
        <v>0.5</v>
      </c>
      <c r="Q5966">
        <v>0</v>
      </c>
      <c r="R5966">
        <v>0</v>
      </c>
      <c r="S5966">
        <v>23</v>
      </c>
      <c r="T5966">
        <v>1.5</v>
      </c>
      <c r="V5966">
        <v>67</v>
      </c>
      <c r="W5966">
        <v>135</v>
      </c>
    </row>
    <row r="5967" spans="1:23" x14ac:dyDescent="0.25">
      <c r="A5967" t="s">
        <v>496</v>
      </c>
      <c r="C5967" t="s">
        <v>26</v>
      </c>
      <c r="E5967">
        <v>27</v>
      </c>
      <c r="F5967">
        <v>71.433266000000003</v>
      </c>
      <c r="G5967">
        <v>0.5</v>
      </c>
      <c r="H5967">
        <v>0</v>
      </c>
      <c r="I5967" t="s">
        <v>27</v>
      </c>
      <c r="J5967" t="s">
        <v>28</v>
      </c>
      <c r="K5967" t="s">
        <v>28</v>
      </c>
      <c r="L5967" t="s">
        <v>28</v>
      </c>
      <c r="M5967" t="s">
        <v>28</v>
      </c>
      <c r="N5967">
        <v>0</v>
      </c>
      <c r="O5967">
        <v>0.5</v>
      </c>
      <c r="P5967">
        <v>0.5</v>
      </c>
      <c r="Q5967">
        <v>0.5</v>
      </c>
      <c r="R5967">
        <v>0</v>
      </c>
      <c r="S5967">
        <v>23</v>
      </c>
      <c r="T5967">
        <v>1.5</v>
      </c>
      <c r="V5967">
        <v>67</v>
      </c>
      <c r="W5967">
        <v>138</v>
      </c>
    </row>
    <row r="5968" spans="1:23" x14ac:dyDescent="0.25">
      <c r="A5968" t="s">
        <v>32</v>
      </c>
      <c r="C5968" t="s">
        <v>26</v>
      </c>
      <c r="E5968">
        <v>29</v>
      </c>
      <c r="F5968">
        <v>68.076660000000004</v>
      </c>
      <c r="G5968">
        <v>0.5</v>
      </c>
      <c r="H5968">
        <v>0.5</v>
      </c>
      <c r="I5968" t="s">
        <v>27</v>
      </c>
      <c r="J5968" t="s">
        <v>28</v>
      </c>
      <c r="K5968" t="s">
        <v>28</v>
      </c>
      <c r="L5968" t="s">
        <v>28</v>
      </c>
      <c r="M5968" t="s">
        <v>28</v>
      </c>
      <c r="N5968">
        <v>0.5</v>
      </c>
      <c r="O5968">
        <v>1</v>
      </c>
      <c r="P5968">
        <v>0.5</v>
      </c>
      <c r="Q5968">
        <v>0.5</v>
      </c>
      <c r="R5968">
        <v>0</v>
      </c>
      <c r="S5968">
        <v>34</v>
      </c>
      <c r="T5968">
        <v>3</v>
      </c>
      <c r="V5968">
        <v>63</v>
      </c>
      <c r="W5968">
        <v>118</v>
      </c>
    </row>
    <row r="5969" spans="1:23" x14ac:dyDescent="0.25">
      <c r="A5969" t="s">
        <v>32</v>
      </c>
      <c r="C5969" t="s">
        <v>26</v>
      </c>
      <c r="E5969">
        <v>29</v>
      </c>
      <c r="F5969">
        <v>68.076660000000004</v>
      </c>
      <c r="G5969">
        <v>0.5</v>
      </c>
      <c r="H5969">
        <v>0.5</v>
      </c>
      <c r="I5969" t="s">
        <v>27</v>
      </c>
      <c r="J5969" t="s">
        <v>28</v>
      </c>
      <c r="K5969" t="s">
        <v>28</v>
      </c>
      <c r="L5969" t="s">
        <v>28</v>
      </c>
      <c r="M5969" t="s">
        <v>28</v>
      </c>
      <c r="N5969">
        <v>0.5</v>
      </c>
      <c r="O5969">
        <v>1</v>
      </c>
      <c r="P5969">
        <v>1</v>
      </c>
      <c r="Q5969">
        <v>0.5</v>
      </c>
      <c r="R5969">
        <v>0</v>
      </c>
      <c r="S5969">
        <v>34</v>
      </c>
      <c r="T5969">
        <v>3.5</v>
      </c>
      <c r="V5969">
        <v>63</v>
      </c>
      <c r="W5969">
        <v>118</v>
      </c>
    </row>
    <row r="5970" spans="1:23" x14ac:dyDescent="0.25">
      <c r="A5970" t="s">
        <v>32</v>
      </c>
      <c r="C5970" t="s">
        <v>26</v>
      </c>
      <c r="E5970">
        <v>28</v>
      </c>
      <c r="F5970">
        <v>68.076660000000004</v>
      </c>
      <c r="G5970">
        <v>1</v>
      </c>
      <c r="H5970">
        <v>1</v>
      </c>
      <c r="I5970" t="s">
        <v>27</v>
      </c>
      <c r="J5970" t="s">
        <v>28</v>
      </c>
      <c r="K5970" t="s">
        <v>28</v>
      </c>
      <c r="L5970" t="s">
        <v>28</v>
      </c>
      <c r="M5970" t="s">
        <v>28</v>
      </c>
      <c r="N5970">
        <v>0.5</v>
      </c>
      <c r="O5970">
        <v>1</v>
      </c>
      <c r="P5970">
        <v>1</v>
      </c>
      <c r="Q5970">
        <v>1</v>
      </c>
      <c r="R5970">
        <v>0</v>
      </c>
      <c r="S5970">
        <v>34</v>
      </c>
      <c r="T5970">
        <v>4.5</v>
      </c>
      <c r="V5970">
        <v>63</v>
      </c>
      <c r="W5970">
        <v>116</v>
      </c>
    </row>
    <row r="5971" spans="1:23" x14ac:dyDescent="0.25">
      <c r="A5971" t="s">
        <v>32</v>
      </c>
      <c r="C5971" t="s">
        <v>26</v>
      </c>
      <c r="E5971">
        <v>20</v>
      </c>
      <c r="F5971">
        <v>68.076660000000004</v>
      </c>
      <c r="G5971">
        <v>1</v>
      </c>
      <c r="H5971">
        <v>1</v>
      </c>
      <c r="I5971" t="s">
        <v>27</v>
      </c>
      <c r="J5971" t="s">
        <v>28</v>
      </c>
      <c r="K5971" t="s">
        <v>28</v>
      </c>
      <c r="L5971" t="s">
        <v>28</v>
      </c>
      <c r="M5971" t="s">
        <v>28</v>
      </c>
      <c r="N5971">
        <v>1</v>
      </c>
      <c r="O5971">
        <v>1</v>
      </c>
      <c r="P5971">
        <v>1</v>
      </c>
      <c r="Q5971">
        <v>1</v>
      </c>
      <c r="R5971">
        <v>0</v>
      </c>
      <c r="S5971">
        <v>34</v>
      </c>
      <c r="T5971">
        <v>5</v>
      </c>
      <c r="V5971">
        <v>63</v>
      </c>
      <c r="W5971">
        <v>119</v>
      </c>
    </row>
    <row r="5972" spans="1:23" x14ac:dyDescent="0.25">
      <c r="A5972" t="s">
        <v>869</v>
      </c>
      <c r="C5972" t="s">
        <v>30</v>
      </c>
      <c r="E5972">
        <v>30</v>
      </c>
      <c r="F5972">
        <v>65.223815999999999</v>
      </c>
      <c r="G5972">
        <v>0</v>
      </c>
      <c r="H5972">
        <v>0</v>
      </c>
      <c r="I5972" t="s">
        <v>34</v>
      </c>
      <c r="J5972" t="s">
        <v>28</v>
      </c>
      <c r="K5972" t="s">
        <v>28</v>
      </c>
      <c r="L5972" t="s">
        <v>28</v>
      </c>
      <c r="M5972" t="s">
        <v>28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34</v>
      </c>
      <c r="T5972">
        <v>0</v>
      </c>
      <c r="V5972">
        <v>68</v>
      </c>
      <c r="W5972">
        <v>181</v>
      </c>
    </row>
    <row r="5973" spans="1:23" x14ac:dyDescent="0.25">
      <c r="A5973" t="s">
        <v>869</v>
      </c>
      <c r="C5973" t="s">
        <v>30</v>
      </c>
      <c r="E5973">
        <v>30</v>
      </c>
      <c r="F5973">
        <v>65.223815999999999</v>
      </c>
      <c r="G5973">
        <v>0</v>
      </c>
      <c r="H5973">
        <v>0</v>
      </c>
      <c r="I5973" t="s">
        <v>34</v>
      </c>
      <c r="J5973" t="s">
        <v>28</v>
      </c>
      <c r="K5973" t="s">
        <v>28</v>
      </c>
      <c r="L5973" t="s">
        <v>28</v>
      </c>
      <c r="M5973" t="s">
        <v>28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34</v>
      </c>
      <c r="T5973">
        <v>0</v>
      </c>
      <c r="V5973">
        <v>68</v>
      </c>
      <c r="W5973">
        <v>195</v>
      </c>
    </row>
    <row r="5974" spans="1:23" x14ac:dyDescent="0.25">
      <c r="A5974" t="s">
        <v>869</v>
      </c>
      <c r="C5974" t="s">
        <v>30</v>
      </c>
      <c r="E5974">
        <v>30</v>
      </c>
      <c r="F5974">
        <v>65.223815999999999</v>
      </c>
      <c r="G5974">
        <v>0</v>
      </c>
      <c r="H5974">
        <v>0</v>
      </c>
      <c r="I5974" t="s">
        <v>34</v>
      </c>
      <c r="J5974" t="s">
        <v>28</v>
      </c>
      <c r="K5974" t="s">
        <v>28</v>
      </c>
      <c r="L5974" t="s">
        <v>28</v>
      </c>
      <c r="M5974" t="s">
        <v>28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34</v>
      </c>
      <c r="T5974">
        <v>0</v>
      </c>
      <c r="V5974">
        <v>69</v>
      </c>
      <c r="W5974">
        <v>192</v>
      </c>
    </row>
    <row r="5975" spans="1:23" x14ac:dyDescent="0.25">
      <c r="A5975" t="s">
        <v>362</v>
      </c>
      <c r="C5975" t="s">
        <v>26</v>
      </c>
      <c r="E5975">
        <v>29</v>
      </c>
      <c r="F5975">
        <v>68.038330000000002</v>
      </c>
      <c r="G5975">
        <v>0</v>
      </c>
      <c r="H5975">
        <v>0</v>
      </c>
      <c r="I5975" t="s">
        <v>34</v>
      </c>
      <c r="J5975" t="s">
        <v>42</v>
      </c>
      <c r="K5975" t="s">
        <v>28</v>
      </c>
      <c r="L5975" t="s">
        <v>28</v>
      </c>
      <c r="M5975" t="s">
        <v>28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33</v>
      </c>
      <c r="T5975">
        <v>0</v>
      </c>
    </row>
    <row r="5976" spans="1:23" x14ac:dyDescent="0.25">
      <c r="A5976" t="s">
        <v>362</v>
      </c>
      <c r="C5976" t="s">
        <v>26</v>
      </c>
      <c r="E5976">
        <v>30</v>
      </c>
      <c r="F5976">
        <v>68.038330000000002</v>
      </c>
      <c r="G5976">
        <v>0</v>
      </c>
      <c r="H5976">
        <v>0</v>
      </c>
      <c r="I5976" t="s">
        <v>34</v>
      </c>
      <c r="J5976" t="s">
        <v>28</v>
      </c>
      <c r="K5976" t="s">
        <v>28</v>
      </c>
      <c r="L5976" t="s">
        <v>28</v>
      </c>
      <c r="M5976" t="s">
        <v>28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33</v>
      </c>
      <c r="T5976">
        <v>0</v>
      </c>
      <c r="W5976">
        <v>224</v>
      </c>
    </row>
    <row r="5977" spans="1:23" x14ac:dyDescent="0.25">
      <c r="A5977" t="s">
        <v>362</v>
      </c>
      <c r="C5977" t="s">
        <v>26</v>
      </c>
      <c r="E5977">
        <v>29</v>
      </c>
      <c r="F5977">
        <v>68.038330000000002</v>
      </c>
      <c r="G5977">
        <v>0</v>
      </c>
      <c r="H5977">
        <v>0</v>
      </c>
      <c r="I5977" t="s">
        <v>34</v>
      </c>
      <c r="J5977" t="s">
        <v>28</v>
      </c>
      <c r="K5977" t="s">
        <v>28</v>
      </c>
      <c r="L5977" t="s">
        <v>28</v>
      </c>
      <c r="M5977" t="s">
        <v>28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33</v>
      </c>
      <c r="T5977">
        <v>0</v>
      </c>
      <c r="W5977">
        <v>230</v>
      </c>
    </row>
    <row r="5978" spans="1:23" x14ac:dyDescent="0.25">
      <c r="A5978" t="s">
        <v>362</v>
      </c>
      <c r="C5978" t="s">
        <v>26</v>
      </c>
      <c r="E5978">
        <v>28</v>
      </c>
      <c r="F5978">
        <v>68.038330000000002</v>
      </c>
      <c r="G5978">
        <v>0</v>
      </c>
      <c r="H5978">
        <v>0</v>
      </c>
      <c r="I5978" t="s">
        <v>34</v>
      </c>
      <c r="J5978" t="s">
        <v>28</v>
      </c>
      <c r="K5978" t="s">
        <v>28</v>
      </c>
      <c r="L5978" t="s">
        <v>28</v>
      </c>
      <c r="M5978" t="s">
        <v>28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33</v>
      </c>
      <c r="T5978">
        <v>0</v>
      </c>
      <c r="W5978">
        <v>235</v>
      </c>
    </row>
    <row r="5979" spans="1:23" x14ac:dyDescent="0.25">
      <c r="A5979" t="s">
        <v>362</v>
      </c>
      <c r="C5979" t="s">
        <v>26</v>
      </c>
      <c r="E5979">
        <v>30</v>
      </c>
      <c r="F5979">
        <v>68.038330000000002</v>
      </c>
      <c r="G5979">
        <v>0</v>
      </c>
      <c r="H5979">
        <v>0</v>
      </c>
      <c r="I5979" t="s">
        <v>34</v>
      </c>
      <c r="J5979" t="s">
        <v>28</v>
      </c>
      <c r="K5979" t="s">
        <v>28</v>
      </c>
      <c r="L5979" t="s">
        <v>28</v>
      </c>
      <c r="M5979" t="s">
        <v>28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33</v>
      </c>
      <c r="T5979">
        <v>0</v>
      </c>
      <c r="W5979">
        <v>225</v>
      </c>
    </row>
    <row r="5980" spans="1:23" x14ac:dyDescent="0.25">
      <c r="A5980" t="s">
        <v>362</v>
      </c>
      <c r="C5980" t="s">
        <v>26</v>
      </c>
      <c r="E5980">
        <v>30</v>
      </c>
      <c r="F5980">
        <v>68.038330000000002</v>
      </c>
      <c r="G5980">
        <v>0</v>
      </c>
      <c r="H5980">
        <v>0</v>
      </c>
      <c r="I5980" t="s">
        <v>34</v>
      </c>
      <c r="J5980" t="s">
        <v>119</v>
      </c>
      <c r="K5980" t="s">
        <v>28</v>
      </c>
      <c r="L5980" t="s">
        <v>28</v>
      </c>
      <c r="M5980" t="s">
        <v>28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33</v>
      </c>
      <c r="T5980">
        <v>0</v>
      </c>
      <c r="W5980">
        <v>201</v>
      </c>
    </row>
    <row r="5981" spans="1:23" x14ac:dyDescent="0.25">
      <c r="A5981" t="s">
        <v>362</v>
      </c>
      <c r="C5981" t="s">
        <v>26</v>
      </c>
      <c r="E5981">
        <v>28</v>
      </c>
      <c r="F5981">
        <v>68.038330000000002</v>
      </c>
      <c r="G5981">
        <v>0</v>
      </c>
      <c r="H5981">
        <v>0</v>
      </c>
      <c r="I5981" t="s">
        <v>34</v>
      </c>
      <c r="J5981" t="s">
        <v>28</v>
      </c>
      <c r="K5981" t="s">
        <v>28</v>
      </c>
      <c r="L5981" t="s">
        <v>28</v>
      </c>
      <c r="M5981" t="s">
        <v>28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33</v>
      </c>
      <c r="T5981">
        <v>0</v>
      </c>
      <c r="W5981">
        <v>210</v>
      </c>
    </row>
    <row r="5982" spans="1:23" x14ac:dyDescent="0.25">
      <c r="A5982" t="s">
        <v>362</v>
      </c>
      <c r="C5982" t="s">
        <v>26</v>
      </c>
      <c r="E5982">
        <v>29</v>
      </c>
      <c r="F5982">
        <v>68.038330000000002</v>
      </c>
      <c r="G5982">
        <v>0</v>
      </c>
      <c r="H5982">
        <v>0</v>
      </c>
      <c r="I5982" t="s">
        <v>34</v>
      </c>
      <c r="J5982" t="s">
        <v>28</v>
      </c>
      <c r="K5982" t="s">
        <v>28</v>
      </c>
      <c r="L5982" t="s">
        <v>28</v>
      </c>
      <c r="M5982" t="s">
        <v>28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33</v>
      </c>
      <c r="T5982">
        <v>0</v>
      </c>
      <c r="V5982">
        <v>63</v>
      </c>
      <c r="W5982">
        <v>205</v>
      </c>
    </row>
    <row r="5983" spans="1:23" x14ac:dyDescent="0.25">
      <c r="A5983" t="s">
        <v>362</v>
      </c>
      <c r="C5983" t="s">
        <v>26</v>
      </c>
      <c r="E5983">
        <v>30</v>
      </c>
      <c r="F5983">
        <v>68.038330000000002</v>
      </c>
      <c r="G5983">
        <v>0</v>
      </c>
      <c r="H5983">
        <v>0</v>
      </c>
      <c r="I5983" t="s">
        <v>34</v>
      </c>
      <c r="J5983" t="s">
        <v>28</v>
      </c>
      <c r="K5983" t="s">
        <v>28</v>
      </c>
      <c r="L5983" t="s">
        <v>28</v>
      </c>
      <c r="M5983" t="s">
        <v>28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33</v>
      </c>
      <c r="T5983">
        <v>0</v>
      </c>
      <c r="V5983">
        <v>63</v>
      </c>
      <c r="W5983">
        <v>207</v>
      </c>
    </row>
    <row r="5984" spans="1:23" x14ac:dyDescent="0.25">
      <c r="A5984" t="s">
        <v>362</v>
      </c>
      <c r="C5984" t="s">
        <v>26</v>
      </c>
      <c r="E5984">
        <v>30</v>
      </c>
      <c r="F5984">
        <v>68.038330000000002</v>
      </c>
      <c r="G5984">
        <v>0</v>
      </c>
      <c r="H5984">
        <v>0</v>
      </c>
      <c r="I5984" t="s">
        <v>34</v>
      </c>
      <c r="J5984" t="s">
        <v>28</v>
      </c>
      <c r="K5984" t="s">
        <v>28</v>
      </c>
      <c r="L5984" t="s">
        <v>28</v>
      </c>
      <c r="M5984" t="s">
        <v>28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33</v>
      </c>
      <c r="T5984">
        <v>0</v>
      </c>
      <c r="V5984">
        <v>62</v>
      </c>
      <c r="W5984">
        <v>206</v>
      </c>
    </row>
    <row r="5985" spans="1:23" x14ac:dyDescent="0.25">
      <c r="A5985" t="s">
        <v>362</v>
      </c>
      <c r="C5985" t="s">
        <v>26</v>
      </c>
      <c r="E5985">
        <v>30</v>
      </c>
      <c r="F5985">
        <v>68.038330000000002</v>
      </c>
      <c r="G5985">
        <v>0</v>
      </c>
      <c r="H5985">
        <v>0</v>
      </c>
      <c r="I5985" t="s">
        <v>34</v>
      </c>
      <c r="J5985" t="s">
        <v>28</v>
      </c>
      <c r="K5985" t="s">
        <v>28</v>
      </c>
      <c r="L5985" t="s">
        <v>28</v>
      </c>
      <c r="M5985" t="s">
        <v>28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33</v>
      </c>
      <c r="T5985">
        <v>0</v>
      </c>
      <c r="V5985">
        <v>63</v>
      </c>
      <c r="W5985">
        <v>205</v>
      </c>
    </row>
    <row r="5986" spans="1:23" x14ac:dyDescent="0.25">
      <c r="A5986" t="s">
        <v>362</v>
      </c>
      <c r="C5986" t="s">
        <v>26</v>
      </c>
      <c r="E5986">
        <v>29</v>
      </c>
      <c r="F5986">
        <v>68.038330000000002</v>
      </c>
      <c r="G5986">
        <v>0</v>
      </c>
      <c r="H5986">
        <v>0</v>
      </c>
      <c r="I5986" t="s">
        <v>34</v>
      </c>
      <c r="J5986" t="s">
        <v>28</v>
      </c>
      <c r="K5986" t="s">
        <v>28</v>
      </c>
      <c r="L5986" t="s">
        <v>28</v>
      </c>
      <c r="M5986" t="s">
        <v>28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33</v>
      </c>
      <c r="T5986">
        <v>0</v>
      </c>
      <c r="V5986">
        <v>62</v>
      </c>
      <c r="W5986">
        <v>206</v>
      </c>
    </row>
    <row r="5987" spans="1:23" x14ac:dyDescent="0.25">
      <c r="A5987" t="s">
        <v>362</v>
      </c>
      <c r="C5987" t="s">
        <v>26</v>
      </c>
      <c r="E5987">
        <v>30</v>
      </c>
      <c r="F5987">
        <v>68.038330000000002</v>
      </c>
      <c r="G5987">
        <v>0</v>
      </c>
      <c r="H5987">
        <v>0</v>
      </c>
      <c r="I5987" t="s">
        <v>34</v>
      </c>
      <c r="J5987" t="s">
        <v>28</v>
      </c>
      <c r="K5987" t="s">
        <v>28</v>
      </c>
      <c r="L5987" t="s">
        <v>28</v>
      </c>
      <c r="M5987" t="s">
        <v>28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33</v>
      </c>
      <c r="T5987">
        <v>0</v>
      </c>
      <c r="V5987">
        <v>62</v>
      </c>
      <c r="W5987">
        <v>209</v>
      </c>
    </row>
    <row r="5988" spans="1:23" x14ac:dyDescent="0.25">
      <c r="A5988" t="s">
        <v>362</v>
      </c>
      <c r="C5988" t="s">
        <v>26</v>
      </c>
      <c r="E5988">
        <v>29</v>
      </c>
      <c r="F5988">
        <v>68.038330000000002</v>
      </c>
      <c r="G5988">
        <v>0</v>
      </c>
      <c r="H5988">
        <v>0</v>
      </c>
      <c r="I5988" t="s">
        <v>34</v>
      </c>
      <c r="J5988" t="s">
        <v>28</v>
      </c>
      <c r="K5988" t="s">
        <v>28</v>
      </c>
      <c r="L5988" t="s">
        <v>28</v>
      </c>
      <c r="M5988" t="s">
        <v>28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33</v>
      </c>
      <c r="T5988">
        <v>0</v>
      </c>
      <c r="V5988">
        <v>62</v>
      </c>
      <c r="W5988">
        <v>201</v>
      </c>
    </row>
    <row r="5989" spans="1:23" x14ac:dyDescent="0.25">
      <c r="A5989" t="s">
        <v>362</v>
      </c>
      <c r="C5989" t="s">
        <v>26</v>
      </c>
      <c r="E5989">
        <v>30</v>
      </c>
      <c r="F5989">
        <v>68.038330000000002</v>
      </c>
      <c r="G5989">
        <v>0</v>
      </c>
      <c r="H5989">
        <v>0</v>
      </c>
      <c r="I5989" t="s">
        <v>34</v>
      </c>
      <c r="J5989" t="s">
        <v>28</v>
      </c>
      <c r="K5989" t="s">
        <v>28</v>
      </c>
      <c r="L5989" t="s">
        <v>28</v>
      </c>
      <c r="M5989" t="s">
        <v>28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33</v>
      </c>
      <c r="T5989">
        <v>0</v>
      </c>
      <c r="V5989">
        <v>63</v>
      </c>
      <c r="W5989">
        <v>202</v>
      </c>
    </row>
    <row r="5990" spans="1:23" x14ac:dyDescent="0.25">
      <c r="A5990" t="s">
        <v>362</v>
      </c>
      <c r="C5990" t="s">
        <v>26</v>
      </c>
      <c r="E5990">
        <v>30</v>
      </c>
      <c r="F5990">
        <v>68.038330000000002</v>
      </c>
      <c r="G5990">
        <v>0</v>
      </c>
      <c r="H5990">
        <v>0</v>
      </c>
      <c r="I5990" t="s">
        <v>34</v>
      </c>
      <c r="J5990" t="s">
        <v>28</v>
      </c>
      <c r="K5990" t="s">
        <v>28</v>
      </c>
      <c r="L5990" t="s">
        <v>28</v>
      </c>
      <c r="M5990" t="s">
        <v>28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33</v>
      </c>
      <c r="T5990">
        <v>0</v>
      </c>
      <c r="V5990">
        <v>63</v>
      </c>
      <c r="W5990">
        <v>201</v>
      </c>
    </row>
    <row r="5991" spans="1:23" x14ac:dyDescent="0.25">
      <c r="A5991" t="s">
        <v>362</v>
      </c>
      <c r="C5991" t="s">
        <v>26</v>
      </c>
      <c r="E5991">
        <v>30</v>
      </c>
      <c r="F5991">
        <v>68.038330000000002</v>
      </c>
      <c r="G5991">
        <v>0</v>
      </c>
      <c r="H5991">
        <v>0</v>
      </c>
      <c r="I5991" t="s">
        <v>34</v>
      </c>
      <c r="J5991" t="s">
        <v>28</v>
      </c>
      <c r="K5991" t="s">
        <v>28</v>
      </c>
      <c r="L5991" t="s">
        <v>28</v>
      </c>
      <c r="M5991" t="s">
        <v>28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33</v>
      </c>
      <c r="T5991">
        <v>0</v>
      </c>
      <c r="V5991">
        <v>62</v>
      </c>
      <c r="W5991">
        <v>197</v>
      </c>
    </row>
    <row r="5992" spans="1:23" x14ac:dyDescent="0.25">
      <c r="A5992" t="s">
        <v>362</v>
      </c>
      <c r="C5992" t="s">
        <v>26</v>
      </c>
      <c r="E5992">
        <v>30</v>
      </c>
      <c r="F5992">
        <v>68.038330000000002</v>
      </c>
      <c r="G5992">
        <v>0</v>
      </c>
      <c r="H5992">
        <v>0</v>
      </c>
      <c r="I5992" t="s">
        <v>34</v>
      </c>
      <c r="J5992" t="s">
        <v>28</v>
      </c>
      <c r="K5992" t="s">
        <v>28</v>
      </c>
      <c r="L5992" t="s">
        <v>28</v>
      </c>
      <c r="M5992" t="s">
        <v>28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33</v>
      </c>
      <c r="T5992">
        <v>0</v>
      </c>
    </row>
    <row r="5993" spans="1:23" x14ac:dyDescent="0.25">
      <c r="A5993" t="s">
        <v>267</v>
      </c>
      <c r="C5993" t="s">
        <v>30</v>
      </c>
      <c r="E5993">
        <v>30</v>
      </c>
      <c r="F5993">
        <v>70.8857</v>
      </c>
      <c r="G5993">
        <v>0</v>
      </c>
      <c r="H5993">
        <v>0</v>
      </c>
      <c r="I5993" t="s">
        <v>34</v>
      </c>
      <c r="J5993" t="s">
        <v>28</v>
      </c>
      <c r="K5993" t="s">
        <v>28</v>
      </c>
      <c r="L5993" t="s">
        <v>28</v>
      </c>
      <c r="M5993" t="s">
        <v>28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34</v>
      </c>
      <c r="T5993">
        <v>0</v>
      </c>
      <c r="V5993">
        <v>70</v>
      </c>
      <c r="W5993">
        <v>190</v>
      </c>
    </row>
    <row r="5994" spans="1:23" x14ac:dyDescent="0.25">
      <c r="A5994" t="s">
        <v>267</v>
      </c>
      <c r="C5994" t="s">
        <v>30</v>
      </c>
      <c r="E5994">
        <v>29</v>
      </c>
      <c r="F5994">
        <v>70.8857</v>
      </c>
      <c r="G5994">
        <v>0</v>
      </c>
      <c r="H5994">
        <v>0</v>
      </c>
      <c r="I5994" t="s">
        <v>34</v>
      </c>
      <c r="J5994" t="s">
        <v>28</v>
      </c>
      <c r="K5994" t="s">
        <v>28</v>
      </c>
      <c r="L5994" t="s">
        <v>28</v>
      </c>
      <c r="M5994" t="s">
        <v>28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34</v>
      </c>
      <c r="T5994">
        <v>0</v>
      </c>
      <c r="V5994">
        <v>70</v>
      </c>
      <c r="W5994">
        <v>184</v>
      </c>
    </row>
    <row r="5995" spans="1:23" x14ac:dyDescent="0.25">
      <c r="A5995" t="s">
        <v>267</v>
      </c>
      <c r="C5995" t="s">
        <v>30</v>
      </c>
      <c r="E5995">
        <v>29</v>
      </c>
      <c r="F5995">
        <v>70.8857</v>
      </c>
      <c r="G5995">
        <v>0</v>
      </c>
      <c r="H5995">
        <v>0</v>
      </c>
      <c r="I5995" t="s">
        <v>34</v>
      </c>
      <c r="J5995" t="s">
        <v>28</v>
      </c>
      <c r="K5995" t="s">
        <v>28</v>
      </c>
      <c r="L5995" t="s">
        <v>28</v>
      </c>
      <c r="M5995" t="s">
        <v>28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34</v>
      </c>
      <c r="T5995">
        <v>0</v>
      </c>
      <c r="V5995">
        <v>70</v>
      </c>
      <c r="W5995">
        <v>184</v>
      </c>
    </row>
    <row r="5996" spans="1:23" x14ac:dyDescent="0.25">
      <c r="A5996" t="s">
        <v>267</v>
      </c>
      <c r="C5996" t="s">
        <v>30</v>
      </c>
      <c r="E5996">
        <v>29</v>
      </c>
      <c r="F5996">
        <v>70.8857</v>
      </c>
      <c r="G5996">
        <v>0</v>
      </c>
      <c r="H5996">
        <v>0</v>
      </c>
      <c r="I5996" t="s">
        <v>34</v>
      </c>
      <c r="J5996" t="s">
        <v>28</v>
      </c>
      <c r="K5996" t="s">
        <v>28</v>
      </c>
      <c r="L5996" t="s">
        <v>28</v>
      </c>
      <c r="M5996" t="s">
        <v>28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34</v>
      </c>
      <c r="T5996">
        <v>0</v>
      </c>
      <c r="V5996">
        <v>70</v>
      </c>
      <c r="W5996">
        <v>185</v>
      </c>
    </row>
    <row r="5997" spans="1:23" x14ac:dyDescent="0.25">
      <c r="A5997" t="s">
        <v>523</v>
      </c>
      <c r="C5997" t="s">
        <v>26</v>
      </c>
      <c r="E5997">
        <v>25</v>
      </c>
      <c r="F5997">
        <v>76.717315999999997</v>
      </c>
      <c r="G5997">
        <v>0.5</v>
      </c>
      <c r="H5997">
        <v>0.5</v>
      </c>
      <c r="I5997" t="s">
        <v>27</v>
      </c>
      <c r="J5997" t="s">
        <v>35</v>
      </c>
      <c r="K5997" t="s">
        <v>28</v>
      </c>
      <c r="L5997" t="s">
        <v>28</v>
      </c>
      <c r="M5997" t="s">
        <v>28</v>
      </c>
      <c r="N5997">
        <v>0.5</v>
      </c>
      <c r="O5997">
        <v>0.5</v>
      </c>
      <c r="P5997">
        <v>1</v>
      </c>
      <c r="Q5997">
        <v>0.5</v>
      </c>
      <c r="R5997">
        <v>0</v>
      </c>
      <c r="S5997">
        <v>34</v>
      </c>
      <c r="T5997">
        <v>3</v>
      </c>
      <c r="V5997">
        <v>61</v>
      </c>
      <c r="W5997">
        <v>102</v>
      </c>
    </row>
    <row r="5998" spans="1:23" x14ac:dyDescent="0.25">
      <c r="A5998" t="s">
        <v>523</v>
      </c>
      <c r="C5998" t="s">
        <v>26</v>
      </c>
      <c r="E5998">
        <v>22</v>
      </c>
      <c r="F5998">
        <v>76.717315999999997</v>
      </c>
      <c r="G5998">
        <v>0.5</v>
      </c>
      <c r="H5998">
        <v>0.5</v>
      </c>
      <c r="I5998" t="s">
        <v>27</v>
      </c>
      <c r="J5998" t="s">
        <v>41</v>
      </c>
      <c r="K5998" t="s">
        <v>28</v>
      </c>
      <c r="L5998" t="s">
        <v>28</v>
      </c>
      <c r="M5998" t="s">
        <v>28</v>
      </c>
      <c r="N5998">
        <v>0.5</v>
      </c>
      <c r="O5998">
        <v>1</v>
      </c>
      <c r="P5998">
        <v>1</v>
      </c>
      <c r="Q5998">
        <v>1</v>
      </c>
      <c r="R5998">
        <v>0</v>
      </c>
      <c r="S5998">
        <v>34</v>
      </c>
      <c r="T5998">
        <v>4</v>
      </c>
      <c r="V5998">
        <v>62</v>
      </c>
      <c r="W5998">
        <v>105</v>
      </c>
    </row>
    <row r="5999" spans="1:23" x14ac:dyDescent="0.25">
      <c r="A5999" t="s">
        <v>523</v>
      </c>
      <c r="C5999" t="s">
        <v>26</v>
      </c>
      <c r="E5999">
        <v>22</v>
      </c>
      <c r="F5999">
        <v>76.717315999999997</v>
      </c>
      <c r="G5999">
        <v>1</v>
      </c>
      <c r="H5999">
        <v>1</v>
      </c>
      <c r="I5999" t="s">
        <v>27</v>
      </c>
      <c r="J5999" t="s">
        <v>28</v>
      </c>
      <c r="K5999" t="s">
        <v>28</v>
      </c>
      <c r="L5999" t="s">
        <v>28</v>
      </c>
      <c r="M5999" t="s">
        <v>28</v>
      </c>
      <c r="N5999">
        <v>1</v>
      </c>
      <c r="O5999">
        <v>1</v>
      </c>
      <c r="P5999">
        <v>1</v>
      </c>
      <c r="Q5999">
        <v>1</v>
      </c>
      <c r="R5999">
        <v>1</v>
      </c>
      <c r="S5999">
        <v>34</v>
      </c>
      <c r="T5999">
        <v>6</v>
      </c>
      <c r="V5999">
        <v>61</v>
      </c>
      <c r="W5999">
        <v>119</v>
      </c>
    </row>
    <row r="6000" spans="1:23" x14ac:dyDescent="0.25">
      <c r="A6000" t="s">
        <v>523</v>
      </c>
      <c r="C6000" t="s">
        <v>26</v>
      </c>
      <c r="F6000">
        <v>76.717315999999997</v>
      </c>
      <c r="G6000">
        <v>2</v>
      </c>
      <c r="H6000">
        <v>2</v>
      </c>
      <c r="I6000" t="s">
        <v>27</v>
      </c>
      <c r="J6000" t="s">
        <v>28</v>
      </c>
      <c r="K6000" t="s">
        <v>28</v>
      </c>
      <c r="L6000" t="s">
        <v>28</v>
      </c>
      <c r="M6000" t="s">
        <v>28</v>
      </c>
      <c r="N6000">
        <v>2</v>
      </c>
      <c r="O6000">
        <v>1</v>
      </c>
      <c r="P6000">
        <v>2</v>
      </c>
      <c r="Q6000">
        <v>2</v>
      </c>
      <c r="R6000">
        <v>1</v>
      </c>
      <c r="S6000">
        <v>34</v>
      </c>
      <c r="T6000">
        <v>10</v>
      </c>
      <c r="V6000">
        <v>60</v>
      </c>
      <c r="W6000">
        <v>124</v>
      </c>
    </row>
    <row r="6001" spans="1:23" x14ac:dyDescent="0.25">
      <c r="A6001" t="s">
        <v>234</v>
      </c>
      <c r="C6001" t="s">
        <v>30</v>
      </c>
      <c r="E6001">
        <v>21</v>
      </c>
      <c r="F6001">
        <v>65.311430000000001</v>
      </c>
      <c r="G6001">
        <v>1</v>
      </c>
      <c r="H6001">
        <v>0.5</v>
      </c>
      <c r="I6001" t="s">
        <v>44</v>
      </c>
      <c r="J6001" t="s">
        <v>88</v>
      </c>
      <c r="K6001" t="s">
        <v>28</v>
      </c>
      <c r="L6001" t="s">
        <v>28</v>
      </c>
      <c r="M6001" t="s">
        <v>28</v>
      </c>
      <c r="N6001">
        <v>1</v>
      </c>
      <c r="O6001">
        <v>1</v>
      </c>
      <c r="P6001">
        <v>1</v>
      </c>
      <c r="Q6001">
        <v>1</v>
      </c>
      <c r="R6001">
        <v>1</v>
      </c>
      <c r="S6001">
        <v>33</v>
      </c>
      <c r="T6001">
        <v>5.5</v>
      </c>
      <c r="V6001">
        <v>70</v>
      </c>
      <c r="W6001">
        <v>171</v>
      </c>
    </row>
    <row r="6002" spans="1:23" x14ac:dyDescent="0.25">
      <c r="A6002" t="s">
        <v>234</v>
      </c>
      <c r="C6002" t="s">
        <v>30</v>
      </c>
      <c r="E6002">
        <v>18</v>
      </c>
      <c r="F6002">
        <v>65.311430000000001</v>
      </c>
      <c r="G6002">
        <v>1</v>
      </c>
      <c r="H6002">
        <v>0.5</v>
      </c>
      <c r="I6002" t="s">
        <v>27</v>
      </c>
      <c r="J6002" t="s">
        <v>28</v>
      </c>
      <c r="K6002" t="s">
        <v>28</v>
      </c>
      <c r="L6002" t="s">
        <v>28</v>
      </c>
      <c r="M6002" t="s">
        <v>28</v>
      </c>
      <c r="N6002">
        <v>1</v>
      </c>
      <c r="O6002">
        <v>1</v>
      </c>
      <c r="P6002">
        <v>1</v>
      </c>
      <c r="Q6002">
        <v>1</v>
      </c>
      <c r="R6002">
        <v>1</v>
      </c>
      <c r="S6002">
        <v>33</v>
      </c>
      <c r="T6002">
        <v>5.5</v>
      </c>
      <c r="V6002">
        <v>69</v>
      </c>
      <c r="W6002">
        <v>173</v>
      </c>
    </row>
    <row r="6003" spans="1:23" x14ac:dyDescent="0.25">
      <c r="A6003" t="s">
        <v>234</v>
      </c>
      <c r="C6003" t="s">
        <v>30</v>
      </c>
      <c r="E6003">
        <v>18</v>
      </c>
      <c r="F6003">
        <v>65.311430000000001</v>
      </c>
      <c r="G6003">
        <v>2</v>
      </c>
      <c r="H6003">
        <v>2</v>
      </c>
      <c r="I6003" t="s">
        <v>40</v>
      </c>
      <c r="J6003" t="s">
        <v>28</v>
      </c>
      <c r="K6003" t="s">
        <v>28</v>
      </c>
      <c r="L6003" t="s">
        <v>28</v>
      </c>
      <c r="M6003" t="s">
        <v>28</v>
      </c>
      <c r="N6003">
        <v>3</v>
      </c>
      <c r="O6003">
        <v>2</v>
      </c>
      <c r="P6003">
        <v>2</v>
      </c>
      <c r="Q6003">
        <v>2</v>
      </c>
      <c r="R6003">
        <v>2</v>
      </c>
      <c r="S6003">
        <v>33</v>
      </c>
      <c r="T6003">
        <v>13</v>
      </c>
      <c r="V6003">
        <v>70</v>
      </c>
      <c r="W6003">
        <v>175</v>
      </c>
    </row>
    <row r="6004" spans="1:23" x14ac:dyDescent="0.25">
      <c r="A6004" t="s">
        <v>254</v>
      </c>
      <c r="C6004" t="s">
        <v>30</v>
      </c>
      <c r="E6004">
        <v>28</v>
      </c>
      <c r="F6004">
        <v>66.715950000000007</v>
      </c>
      <c r="G6004">
        <v>0</v>
      </c>
      <c r="H6004">
        <v>0</v>
      </c>
      <c r="I6004" t="s">
        <v>34</v>
      </c>
      <c r="J6004" t="s">
        <v>41</v>
      </c>
      <c r="K6004" t="s">
        <v>42</v>
      </c>
      <c r="L6004" t="s">
        <v>28</v>
      </c>
      <c r="M6004" t="s">
        <v>28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33</v>
      </c>
      <c r="T6004">
        <v>0</v>
      </c>
      <c r="V6004">
        <v>67</v>
      </c>
      <c r="W6004">
        <v>207</v>
      </c>
    </row>
    <row r="6005" spans="1:23" x14ac:dyDescent="0.25">
      <c r="A6005" t="s">
        <v>254</v>
      </c>
      <c r="C6005" t="s">
        <v>30</v>
      </c>
      <c r="E6005">
        <v>30</v>
      </c>
      <c r="F6005">
        <v>66.715950000000007</v>
      </c>
      <c r="G6005">
        <v>0</v>
      </c>
      <c r="H6005">
        <v>0</v>
      </c>
      <c r="I6005" t="s">
        <v>34</v>
      </c>
      <c r="J6005" t="s">
        <v>35</v>
      </c>
      <c r="K6005" t="s">
        <v>42</v>
      </c>
      <c r="L6005" t="s">
        <v>28</v>
      </c>
      <c r="M6005" t="s">
        <v>28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33</v>
      </c>
      <c r="T6005">
        <v>0</v>
      </c>
      <c r="V6005">
        <v>67</v>
      </c>
      <c r="W6005">
        <v>226</v>
      </c>
    </row>
    <row r="6006" spans="1:23" x14ac:dyDescent="0.25">
      <c r="A6006" t="s">
        <v>254</v>
      </c>
      <c r="C6006" t="s">
        <v>30</v>
      </c>
      <c r="E6006">
        <v>27</v>
      </c>
      <c r="F6006">
        <v>66.715950000000007</v>
      </c>
      <c r="G6006">
        <v>0</v>
      </c>
      <c r="H6006">
        <v>0</v>
      </c>
      <c r="I6006" t="s">
        <v>34</v>
      </c>
      <c r="J6006" t="s">
        <v>28</v>
      </c>
      <c r="K6006" t="s">
        <v>28</v>
      </c>
      <c r="L6006" t="s">
        <v>28</v>
      </c>
      <c r="M6006" t="s">
        <v>28</v>
      </c>
      <c r="N6006">
        <v>0</v>
      </c>
      <c r="O6006">
        <v>0.5</v>
      </c>
      <c r="P6006">
        <v>0</v>
      </c>
      <c r="Q6006">
        <v>0</v>
      </c>
      <c r="R6006">
        <v>0</v>
      </c>
      <c r="S6006">
        <v>33</v>
      </c>
      <c r="T6006">
        <v>0.5</v>
      </c>
      <c r="V6006">
        <v>67</v>
      </c>
      <c r="W6006">
        <v>230</v>
      </c>
    </row>
    <row r="6007" spans="1:23" x14ac:dyDescent="0.25">
      <c r="A6007" t="s">
        <v>351</v>
      </c>
      <c r="C6007" t="s">
        <v>26</v>
      </c>
      <c r="E6007">
        <v>29</v>
      </c>
      <c r="F6007">
        <v>47.460644000000002</v>
      </c>
      <c r="G6007">
        <v>0</v>
      </c>
      <c r="H6007">
        <v>0</v>
      </c>
      <c r="I6007" t="s">
        <v>34</v>
      </c>
      <c r="J6007" t="s">
        <v>28</v>
      </c>
      <c r="K6007" t="s">
        <v>28</v>
      </c>
      <c r="L6007" t="s">
        <v>28</v>
      </c>
      <c r="M6007" t="s">
        <v>28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24</v>
      </c>
      <c r="T6007">
        <v>0</v>
      </c>
      <c r="W6007">
        <v>231</v>
      </c>
    </row>
    <row r="6008" spans="1:23" x14ac:dyDescent="0.25">
      <c r="A6008" t="s">
        <v>351</v>
      </c>
      <c r="C6008" t="s">
        <v>26</v>
      </c>
      <c r="E6008">
        <v>30</v>
      </c>
      <c r="F6008">
        <v>47.460644000000002</v>
      </c>
      <c r="G6008">
        <v>0</v>
      </c>
      <c r="H6008">
        <v>0</v>
      </c>
      <c r="I6008" t="s">
        <v>34</v>
      </c>
      <c r="J6008" t="s">
        <v>28</v>
      </c>
      <c r="K6008" t="s">
        <v>28</v>
      </c>
      <c r="L6008" t="s">
        <v>28</v>
      </c>
      <c r="M6008" t="s">
        <v>28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24</v>
      </c>
      <c r="T6008">
        <v>0</v>
      </c>
      <c r="V6008">
        <v>66</v>
      </c>
      <c r="W6008">
        <v>235</v>
      </c>
    </row>
    <row r="6009" spans="1:23" x14ac:dyDescent="0.25">
      <c r="A6009" t="s">
        <v>351</v>
      </c>
      <c r="C6009" t="s">
        <v>26</v>
      </c>
      <c r="E6009">
        <v>30</v>
      </c>
      <c r="F6009">
        <v>47.460644000000002</v>
      </c>
      <c r="G6009">
        <v>0</v>
      </c>
      <c r="H6009">
        <v>0</v>
      </c>
      <c r="I6009" t="s">
        <v>34</v>
      </c>
      <c r="J6009" t="s">
        <v>405</v>
      </c>
      <c r="K6009" t="s">
        <v>28</v>
      </c>
      <c r="L6009" t="s">
        <v>28</v>
      </c>
      <c r="M6009" t="s">
        <v>28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24</v>
      </c>
      <c r="T6009">
        <v>0</v>
      </c>
      <c r="V6009">
        <v>66</v>
      </c>
      <c r="W6009">
        <v>254</v>
      </c>
    </row>
    <row r="6010" spans="1:23" x14ac:dyDescent="0.25">
      <c r="A6010" t="s">
        <v>351</v>
      </c>
      <c r="C6010" t="s">
        <v>26</v>
      </c>
      <c r="E6010">
        <v>30</v>
      </c>
      <c r="F6010">
        <v>47.460644000000002</v>
      </c>
      <c r="G6010">
        <v>0</v>
      </c>
      <c r="H6010">
        <v>0</v>
      </c>
      <c r="I6010" t="s">
        <v>34</v>
      </c>
      <c r="J6010" t="s">
        <v>38</v>
      </c>
      <c r="K6010" t="s">
        <v>28</v>
      </c>
      <c r="L6010" t="s">
        <v>28</v>
      </c>
      <c r="M6010" t="s">
        <v>28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24</v>
      </c>
      <c r="T6010">
        <v>0</v>
      </c>
      <c r="V6010">
        <v>66</v>
      </c>
      <c r="W6010">
        <v>275</v>
      </c>
    </row>
    <row r="6011" spans="1:23" x14ac:dyDescent="0.25">
      <c r="A6011" t="s">
        <v>351</v>
      </c>
      <c r="C6011" t="s">
        <v>26</v>
      </c>
      <c r="E6011">
        <v>30</v>
      </c>
      <c r="F6011">
        <v>47.460644000000002</v>
      </c>
      <c r="G6011">
        <v>0</v>
      </c>
      <c r="H6011">
        <v>0</v>
      </c>
      <c r="I6011" t="s">
        <v>34</v>
      </c>
      <c r="J6011" t="s">
        <v>38</v>
      </c>
      <c r="K6011" t="s">
        <v>28</v>
      </c>
      <c r="L6011" t="s">
        <v>28</v>
      </c>
      <c r="M6011" t="s">
        <v>28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24</v>
      </c>
      <c r="T6011">
        <v>0</v>
      </c>
      <c r="V6011">
        <v>65</v>
      </c>
      <c r="W6011">
        <v>256</v>
      </c>
    </row>
    <row r="6012" spans="1:23" x14ac:dyDescent="0.25">
      <c r="A6012" t="s">
        <v>729</v>
      </c>
      <c r="C6012" t="s">
        <v>26</v>
      </c>
      <c r="E6012">
        <v>26</v>
      </c>
      <c r="F6012">
        <v>70.387405000000001</v>
      </c>
      <c r="G6012">
        <v>0</v>
      </c>
      <c r="H6012">
        <v>0</v>
      </c>
      <c r="I6012" t="s">
        <v>34</v>
      </c>
      <c r="J6012" t="s">
        <v>28</v>
      </c>
      <c r="K6012" t="s">
        <v>28</v>
      </c>
      <c r="L6012" t="s">
        <v>28</v>
      </c>
      <c r="M6012" t="s">
        <v>28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33</v>
      </c>
      <c r="T6012">
        <v>0</v>
      </c>
      <c r="V6012">
        <v>65</v>
      </c>
      <c r="W6012">
        <v>140</v>
      </c>
    </row>
    <row r="6013" spans="1:23" x14ac:dyDescent="0.25">
      <c r="A6013" t="s">
        <v>729</v>
      </c>
      <c r="C6013" t="s">
        <v>26</v>
      </c>
      <c r="E6013">
        <v>30</v>
      </c>
      <c r="F6013">
        <v>70.387405000000001</v>
      </c>
      <c r="G6013">
        <v>0</v>
      </c>
      <c r="H6013">
        <v>0</v>
      </c>
      <c r="I6013" t="s">
        <v>34</v>
      </c>
      <c r="J6013" t="s">
        <v>28</v>
      </c>
      <c r="K6013" t="s">
        <v>28</v>
      </c>
      <c r="L6013" t="s">
        <v>28</v>
      </c>
      <c r="M6013" t="s">
        <v>28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33</v>
      </c>
      <c r="T6013">
        <v>0</v>
      </c>
      <c r="V6013">
        <v>65</v>
      </c>
      <c r="W6013">
        <v>143</v>
      </c>
    </row>
    <row r="6014" spans="1:23" x14ac:dyDescent="0.25">
      <c r="A6014" t="s">
        <v>729</v>
      </c>
      <c r="C6014" t="s">
        <v>26</v>
      </c>
      <c r="E6014">
        <v>29</v>
      </c>
      <c r="F6014">
        <v>70.387405000000001</v>
      </c>
      <c r="G6014">
        <v>0</v>
      </c>
      <c r="H6014">
        <v>0</v>
      </c>
      <c r="I6014" t="s">
        <v>34</v>
      </c>
      <c r="J6014" t="s">
        <v>28</v>
      </c>
      <c r="K6014" t="s">
        <v>28</v>
      </c>
      <c r="L6014" t="s">
        <v>28</v>
      </c>
      <c r="M6014" t="s">
        <v>28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33</v>
      </c>
      <c r="T6014">
        <v>0</v>
      </c>
      <c r="V6014">
        <v>65</v>
      </c>
      <c r="W6014">
        <v>139</v>
      </c>
    </row>
    <row r="6015" spans="1:23" x14ac:dyDescent="0.25">
      <c r="A6015" t="s">
        <v>729</v>
      </c>
      <c r="C6015" t="s">
        <v>26</v>
      </c>
      <c r="E6015">
        <v>30</v>
      </c>
      <c r="F6015">
        <v>70.387405000000001</v>
      </c>
      <c r="G6015">
        <v>0</v>
      </c>
      <c r="H6015">
        <v>0</v>
      </c>
      <c r="I6015" t="s">
        <v>34</v>
      </c>
      <c r="J6015" t="s">
        <v>28</v>
      </c>
      <c r="K6015" t="s">
        <v>28</v>
      </c>
      <c r="L6015" t="s">
        <v>28</v>
      </c>
      <c r="M6015" t="s">
        <v>28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33</v>
      </c>
      <c r="T6015">
        <v>0</v>
      </c>
      <c r="V6015">
        <v>65</v>
      </c>
      <c r="W6015">
        <v>144</v>
      </c>
    </row>
    <row r="6016" spans="1:23" x14ac:dyDescent="0.25">
      <c r="A6016" t="s">
        <v>729</v>
      </c>
      <c r="C6016" t="s">
        <v>26</v>
      </c>
      <c r="E6016">
        <v>29</v>
      </c>
      <c r="F6016">
        <v>70.387405000000001</v>
      </c>
      <c r="G6016">
        <v>0</v>
      </c>
      <c r="H6016">
        <v>0</v>
      </c>
      <c r="I6016" t="s">
        <v>34</v>
      </c>
      <c r="J6016" t="s">
        <v>28</v>
      </c>
      <c r="K6016" t="s">
        <v>28</v>
      </c>
      <c r="L6016" t="s">
        <v>28</v>
      </c>
      <c r="M6016" t="s">
        <v>28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33</v>
      </c>
      <c r="T6016">
        <v>0</v>
      </c>
      <c r="V6016">
        <v>65</v>
      </c>
      <c r="W6016">
        <v>141</v>
      </c>
    </row>
    <row r="6017" spans="1:23" x14ac:dyDescent="0.25">
      <c r="A6017" t="s">
        <v>729</v>
      </c>
      <c r="C6017" t="s">
        <v>26</v>
      </c>
      <c r="E6017">
        <v>30</v>
      </c>
      <c r="F6017">
        <v>70.387405000000001</v>
      </c>
      <c r="G6017">
        <v>0</v>
      </c>
      <c r="H6017">
        <v>0</v>
      </c>
      <c r="I6017" t="s">
        <v>34</v>
      </c>
      <c r="J6017" t="s">
        <v>28</v>
      </c>
      <c r="K6017" t="s">
        <v>28</v>
      </c>
      <c r="L6017" t="s">
        <v>28</v>
      </c>
      <c r="M6017" t="s">
        <v>28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33</v>
      </c>
      <c r="T6017">
        <v>0</v>
      </c>
      <c r="V6017">
        <v>65</v>
      </c>
      <c r="W6017">
        <v>141</v>
      </c>
    </row>
    <row r="6018" spans="1:23" x14ac:dyDescent="0.25">
      <c r="A6018" t="s">
        <v>69</v>
      </c>
      <c r="C6018" t="s">
        <v>30</v>
      </c>
      <c r="E6018">
        <v>26</v>
      </c>
      <c r="F6018">
        <v>83.687880000000007</v>
      </c>
      <c r="G6018">
        <v>0</v>
      </c>
      <c r="H6018">
        <v>0</v>
      </c>
      <c r="I6018" t="s">
        <v>34</v>
      </c>
      <c r="J6018" t="s">
        <v>28</v>
      </c>
      <c r="K6018" t="s">
        <v>28</v>
      </c>
      <c r="L6018" t="s">
        <v>28</v>
      </c>
      <c r="M6018" t="s">
        <v>28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34</v>
      </c>
      <c r="T6018">
        <v>0</v>
      </c>
      <c r="V6018">
        <v>67</v>
      </c>
      <c r="W6018">
        <v>143</v>
      </c>
    </row>
    <row r="6019" spans="1:23" x14ac:dyDescent="0.25">
      <c r="A6019" t="s">
        <v>69</v>
      </c>
      <c r="C6019" t="s">
        <v>30</v>
      </c>
      <c r="E6019">
        <v>26</v>
      </c>
      <c r="F6019">
        <v>83.687880000000007</v>
      </c>
      <c r="G6019">
        <v>0</v>
      </c>
      <c r="H6019">
        <v>0</v>
      </c>
      <c r="I6019" t="s">
        <v>34</v>
      </c>
      <c r="J6019" t="s">
        <v>258</v>
      </c>
      <c r="K6019" t="s">
        <v>28</v>
      </c>
      <c r="L6019" t="s">
        <v>28</v>
      </c>
      <c r="M6019" t="s">
        <v>28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34</v>
      </c>
      <c r="T6019">
        <v>0</v>
      </c>
      <c r="V6019">
        <v>67</v>
      </c>
      <c r="W6019">
        <v>142</v>
      </c>
    </row>
    <row r="6020" spans="1:23" x14ac:dyDescent="0.25">
      <c r="A6020" t="s">
        <v>69</v>
      </c>
      <c r="C6020" t="s">
        <v>30</v>
      </c>
      <c r="E6020">
        <v>26</v>
      </c>
      <c r="F6020">
        <v>83.687880000000007</v>
      </c>
      <c r="G6020">
        <v>0.5</v>
      </c>
      <c r="H6020">
        <v>0.5</v>
      </c>
      <c r="I6020" t="s">
        <v>27</v>
      </c>
      <c r="J6020" t="s">
        <v>28</v>
      </c>
      <c r="K6020" t="s">
        <v>28</v>
      </c>
      <c r="L6020" t="s">
        <v>28</v>
      </c>
      <c r="M6020" t="s">
        <v>28</v>
      </c>
      <c r="N6020">
        <v>0.5</v>
      </c>
      <c r="O6020">
        <v>0.5</v>
      </c>
      <c r="P6020">
        <v>0.5</v>
      </c>
      <c r="Q6020">
        <v>0.5</v>
      </c>
      <c r="R6020">
        <v>0</v>
      </c>
      <c r="S6020">
        <v>34</v>
      </c>
      <c r="T6020">
        <v>2.5</v>
      </c>
      <c r="V6020">
        <v>67</v>
      </c>
      <c r="W6020">
        <v>138</v>
      </c>
    </row>
    <row r="6021" spans="1:23" x14ac:dyDescent="0.25">
      <c r="A6021" t="s">
        <v>69</v>
      </c>
      <c r="C6021" t="s">
        <v>30</v>
      </c>
      <c r="E6021">
        <v>26</v>
      </c>
      <c r="F6021">
        <v>83.687880000000007</v>
      </c>
      <c r="G6021">
        <v>0.5</v>
      </c>
      <c r="H6021">
        <v>0</v>
      </c>
      <c r="I6021" t="s">
        <v>27</v>
      </c>
      <c r="J6021" t="s">
        <v>88</v>
      </c>
      <c r="K6021" t="s">
        <v>28</v>
      </c>
      <c r="L6021" t="s">
        <v>28</v>
      </c>
      <c r="M6021" t="s">
        <v>28</v>
      </c>
      <c r="N6021">
        <v>0.5</v>
      </c>
      <c r="O6021">
        <v>0.5</v>
      </c>
      <c r="P6021">
        <v>0.5</v>
      </c>
      <c r="Q6021">
        <v>0</v>
      </c>
      <c r="R6021">
        <v>0</v>
      </c>
      <c r="S6021">
        <v>34</v>
      </c>
      <c r="T6021">
        <v>1.5</v>
      </c>
      <c r="V6021">
        <v>67</v>
      </c>
      <c r="W6021">
        <v>127</v>
      </c>
    </row>
    <row r="6022" spans="1:23" x14ac:dyDescent="0.25">
      <c r="A6022" t="s">
        <v>69</v>
      </c>
      <c r="C6022" t="s">
        <v>30</v>
      </c>
      <c r="E6022">
        <v>27</v>
      </c>
      <c r="F6022">
        <v>83.687880000000007</v>
      </c>
      <c r="G6022">
        <v>0.5</v>
      </c>
      <c r="H6022">
        <v>0.5</v>
      </c>
      <c r="I6022" t="s">
        <v>27</v>
      </c>
      <c r="J6022" t="s">
        <v>28</v>
      </c>
      <c r="K6022" t="s">
        <v>28</v>
      </c>
      <c r="L6022" t="s">
        <v>28</v>
      </c>
      <c r="M6022" t="s">
        <v>28</v>
      </c>
      <c r="N6022">
        <v>0.5</v>
      </c>
      <c r="O6022">
        <v>1</v>
      </c>
      <c r="P6022">
        <v>0.5</v>
      </c>
      <c r="Q6022">
        <v>0</v>
      </c>
      <c r="R6022">
        <v>0</v>
      </c>
      <c r="S6022">
        <v>34</v>
      </c>
      <c r="T6022">
        <v>2.5</v>
      </c>
      <c r="V6022">
        <v>67</v>
      </c>
      <c r="W6022">
        <v>128</v>
      </c>
    </row>
    <row r="6023" spans="1:23" x14ac:dyDescent="0.25">
      <c r="A6023" t="s">
        <v>69</v>
      </c>
      <c r="C6023" t="s">
        <v>30</v>
      </c>
      <c r="E6023">
        <v>25</v>
      </c>
      <c r="F6023">
        <v>83.687880000000007</v>
      </c>
      <c r="G6023">
        <v>0.5</v>
      </c>
      <c r="H6023">
        <v>1</v>
      </c>
      <c r="I6023" t="s">
        <v>27</v>
      </c>
      <c r="J6023" t="s">
        <v>28</v>
      </c>
      <c r="K6023" t="s">
        <v>28</v>
      </c>
      <c r="L6023" t="s">
        <v>28</v>
      </c>
      <c r="M6023" t="s">
        <v>28</v>
      </c>
      <c r="N6023">
        <v>0.5</v>
      </c>
      <c r="O6023">
        <v>1</v>
      </c>
      <c r="P6023">
        <v>1</v>
      </c>
      <c r="Q6023">
        <v>0</v>
      </c>
      <c r="R6023">
        <v>0</v>
      </c>
      <c r="S6023">
        <v>34</v>
      </c>
      <c r="T6023">
        <v>3.5</v>
      </c>
      <c r="V6023">
        <v>67</v>
      </c>
      <c r="W6023">
        <v>129</v>
      </c>
    </row>
    <row r="6024" spans="1:23" x14ac:dyDescent="0.25">
      <c r="A6024" t="s">
        <v>69</v>
      </c>
      <c r="C6024" t="s">
        <v>30</v>
      </c>
      <c r="E6024">
        <v>25</v>
      </c>
      <c r="F6024">
        <v>83.687880000000007</v>
      </c>
      <c r="G6024">
        <v>0.5</v>
      </c>
      <c r="H6024">
        <v>0</v>
      </c>
      <c r="I6024" t="s">
        <v>27</v>
      </c>
      <c r="J6024" t="s">
        <v>28</v>
      </c>
      <c r="K6024" t="s">
        <v>28</v>
      </c>
      <c r="L6024" t="s">
        <v>28</v>
      </c>
      <c r="M6024" t="s">
        <v>28</v>
      </c>
      <c r="N6024">
        <v>0.5</v>
      </c>
      <c r="O6024">
        <v>0.5</v>
      </c>
      <c r="P6024">
        <v>1</v>
      </c>
      <c r="Q6024">
        <v>0.5</v>
      </c>
      <c r="R6024">
        <v>0</v>
      </c>
      <c r="S6024">
        <v>34</v>
      </c>
      <c r="T6024">
        <v>2.5</v>
      </c>
      <c r="V6024">
        <v>67</v>
      </c>
      <c r="W6024">
        <v>128</v>
      </c>
    </row>
    <row r="6025" spans="1:23" x14ac:dyDescent="0.25">
      <c r="A6025" t="s">
        <v>664</v>
      </c>
      <c r="C6025" t="s">
        <v>26</v>
      </c>
      <c r="E6025">
        <v>25</v>
      </c>
      <c r="F6025">
        <v>87.184119999999993</v>
      </c>
      <c r="G6025">
        <v>0.5</v>
      </c>
      <c r="H6025">
        <v>0</v>
      </c>
      <c r="I6025" t="s">
        <v>27</v>
      </c>
      <c r="J6025" t="s">
        <v>36</v>
      </c>
      <c r="K6025" t="s">
        <v>28</v>
      </c>
      <c r="L6025" t="s">
        <v>28</v>
      </c>
      <c r="M6025" t="s">
        <v>28</v>
      </c>
      <c r="N6025">
        <v>1</v>
      </c>
      <c r="O6025">
        <v>0.5</v>
      </c>
      <c r="P6025">
        <v>1</v>
      </c>
      <c r="Q6025">
        <v>0</v>
      </c>
      <c r="R6025">
        <v>0</v>
      </c>
      <c r="S6025">
        <v>34</v>
      </c>
      <c r="T6025">
        <v>2.5</v>
      </c>
      <c r="V6025">
        <v>59</v>
      </c>
      <c r="W6025">
        <v>132</v>
      </c>
    </row>
    <row r="6026" spans="1:23" x14ac:dyDescent="0.25">
      <c r="A6026" t="s">
        <v>664</v>
      </c>
      <c r="C6026" t="s">
        <v>26</v>
      </c>
      <c r="E6026">
        <v>23</v>
      </c>
      <c r="F6026">
        <v>87.184119999999993</v>
      </c>
      <c r="G6026">
        <v>1</v>
      </c>
      <c r="H6026">
        <v>1</v>
      </c>
      <c r="I6026" t="s">
        <v>27</v>
      </c>
      <c r="J6026" t="s">
        <v>28</v>
      </c>
      <c r="K6026" t="s">
        <v>28</v>
      </c>
      <c r="L6026" t="s">
        <v>28</v>
      </c>
      <c r="M6026" t="s">
        <v>28</v>
      </c>
      <c r="N6026">
        <v>1</v>
      </c>
      <c r="O6026">
        <v>0.5</v>
      </c>
      <c r="P6026">
        <v>1</v>
      </c>
      <c r="Q6026">
        <v>1</v>
      </c>
      <c r="R6026">
        <v>0</v>
      </c>
      <c r="S6026">
        <v>34</v>
      </c>
      <c r="T6026">
        <v>4.5</v>
      </c>
      <c r="V6026">
        <v>58</v>
      </c>
      <c r="W6026">
        <v>128</v>
      </c>
    </row>
    <row r="6027" spans="1:23" x14ac:dyDescent="0.25">
      <c r="A6027" t="s">
        <v>664</v>
      </c>
      <c r="C6027" t="s">
        <v>26</v>
      </c>
      <c r="E6027">
        <v>22</v>
      </c>
      <c r="F6027">
        <v>87.184119999999993</v>
      </c>
      <c r="G6027">
        <v>1</v>
      </c>
      <c r="H6027">
        <v>1</v>
      </c>
      <c r="I6027" t="s">
        <v>27</v>
      </c>
      <c r="J6027" t="s">
        <v>28</v>
      </c>
      <c r="K6027" t="s">
        <v>28</v>
      </c>
      <c r="L6027" t="s">
        <v>28</v>
      </c>
      <c r="M6027" t="s">
        <v>28</v>
      </c>
      <c r="N6027">
        <v>1</v>
      </c>
      <c r="O6027">
        <v>1</v>
      </c>
      <c r="P6027">
        <v>2</v>
      </c>
      <c r="Q6027">
        <v>1</v>
      </c>
      <c r="R6027">
        <v>0</v>
      </c>
      <c r="S6027">
        <v>34</v>
      </c>
      <c r="T6027">
        <v>6</v>
      </c>
      <c r="V6027">
        <v>59</v>
      </c>
      <c r="W6027">
        <v>132</v>
      </c>
    </row>
    <row r="6028" spans="1:23" x14ac:dyDescent="0.25">
      <c r="A6028" t="s">
        <v>664</v>
      </c>
      <c r="C6028" t="s">
        <v>26</v>
      </c>
      <c r="E6028">
        <v>19</v>
      </c>
      <c r="F6028">
        <v>87.184119999999993</v>
      </c>
      <c r="G6028">
        <v>1</v>
      </c>
      <c r="H6028">
        <v>1</v>
      </c>
      <c r="I6028" t="s">
        <v>27</v>
      </c>
      <c r="J6028" t="s">
        <v>28</v>
      </c>
      <c r="K6028" t="s">
        <v>28</v>
      </c>
      <c r="L6028" t="s">
        <v>28</v>
      </c>
      <c r="M6028" t="s">
        <v>28</v>
      </c>
      <c r="N6028">
        <v>1</v>
      </c>
      <c r="O6028">
        <v>1</v>
      </c>
      <c r="P6028">
        <v>2</v>
      </c>
      <c r="Q6028">
        <v>1</v>
      </c>
      <c r="R6028">
        <v>1</v>
      </c>
      <c r="S6028">
        <v>34</v>
      </c>
      <c r="T6028">
        <v>7</v>
      </c>
      <c r="V6028">
        <v>59</v>
      </c>
      <c r="W6028">
        <v>138</v>
      </c>
    </row>
    <row r="6029" spans="1:23" x14ac:dyDescent="0.25">
      <c r="A6029" t="s">
        <v>664</v>
      </c>
      <c r="C6029" t="s">
        <v>26</v>
      </c>
      <c r="E6029">
        <v>16</v>
      </c>
      <c r="F6029">
        <v>87.184119999999993</v>
      </c>
      <c r="G6029">
        <v>2</v>
      </c>
      <c r="H6029">
        <v>2</v>
      </c>
      <c r="I6029" t="s">
        <v>27</v>
      </c>
      <c r="J6029" t="s">
        <v>28</v>
      </c>
      <c r="K6029" t="s">
        <v>28</v>
      </c>
      <c r="L6029" t="s">
        <v>28</v>
      </c>
      <c r="M6029" t="s">
        <v>28</v>
      </c>
      <c r="N6029">
        <v>2</v>
      </c>
      <c r="O6029">
        <v>2</v>
      </c>
      <c r="P6029">
        <v>2</v>
      </c>
      <c r="Q6029">
        <v>2</v>
      </c>
      <c r="R6029">
        <v>1</v>
      </c>
      <c r="S6029">
        <v>34</v>
      </c>
      <c r="T6029">
        <v>11</v>
      </c>
      <c r="V6029">
        <v>58</v>
      </c>
      <c r="W6029">
        <v>153</v>
      </c>
    </row>
    <row r="6030" spans="1:23" x14ac:dyDescent="0.25">
      <c r="A6030" t="s">
        <v>359</v>
      </c>
      <c r="C6030" t="s">
        <v>26</v>
      </c>
      <c r="E6030">
        <v>30</v>
      </c>
      <c r="F6030">
        <v>63.145789999999998</v>
      </c>
      <c r="G6030">
        <v>0</v>
      </c>
      <c r="H6030">
        <v>0</v>
      </c>
      <c r="I6030" t="s">
        <v>34</v>
      </c>
      <c r="J6030" t="s">
        <v>119</v>
      </c>
      <c r="K6030" t="s">
        <v>28</v>
      </c>
      <c r="L6030" t="s">
        <v>28</v>
      </c>
      <c r="M6030" t="s">
        <v>28</v>
      </c>
      <c r="N6030">
        <v>0</v>
      </c>
      <c r="O6030">
        <v>0.5</v>
      </c>
      <c r="P6030">
        <v>0</v>
      </c>
      <c r="Q6030">
        <v>0</v>
      </c>
      <c r="R6030">
        <v>0</v>
      </c>
      <c r="S6030">
        <v>33</v>
      </c>
      <c r="T6030">
        <v>0.5</v>
      </c>
      <c r="V6030">
        <v>63</v>
      </c>
      <c r="W6030">
        <v>211</v>
      </c>
    </row>
    <row r="6031" spans="1:23" x14ac:dyDescent="0.25">
      <c r="A6031" t="s">
        <v>359</v>
      </c>
      <c r="C6031" t="s">
        <v>26</v>
      </c>
      <c r="E6031">
        <v>30</v>
      </c>
      <c r="F6031">
        <v>63.145789999999998</v>
      </c>
      <c r="G6031">
        <v>0.5</v>
      </c>
      <c r="H6031">
        <v>0</v>
      </c>
      <c r="I6031" t="s">
        <v>52</v>
      </c>
      <c r="J6031" t="s">
        <v>28</v>
      </c>
      <c r="K6031" t="s">
        <v>28</v>
      </c>
      <c r="L6031" t="s">
        <v>28</v>
      </c>
      <c r="M6031" t="s">
        <v>28</v>
      </c>
      <c r="N6031">
        <v>0</v>
      </c>
      <c r="O6031">
        <v>0.5</v>
      </c>
      <c r="P6031">
        <v>0.5</v>
      </c>
      <c r="Q6031">
        <v>0.5</v>
      </c>
      <c r="R6031">
        <v>0</v>
      </c>
      <c r="S6031">
        <v>33</v>
      </c>
      <c r="T6031">
        <v>1.5</v>
      </c>
      <c r="V6031">
        <v>63</v>
      </c>
      <c r="W6031">
        <v>206</v>
      </c>
    </row>
    <row r="6032" spans="1:23" x14ac:dyDescent="0.25">
      <c r="A6032" t="s">
        <v>359</v>
      </c>
      <c r="C6032" t="s">
        <v>26</v>
      </c>
      <c r="E6032">
        <v>28</v>
      </c>
      <c r="F6032">
        <v>63.145789999999998</v>
      </c>
      <c r="G6032">
        <v>0</v>
      </c>
      <c r="H6032">
        <v>0</v>
      </c>
      <c r="I6032" t="s">
        <v>34</v>
      </c>
      <c r="J6032" t="s">
        <v>28</v>
      </c>
      <c r="K6032" t="s">
        <v>28</v>
      </c>
      <c r="L6032" t="s">
        <v>28</v>
      </c>
      <c r="M6032" t="s">
        <v>28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33</v>
      </c>
      <c r="T6032">
        <v>0</v>
      </c>
      <c r="V6032">
        <v>64</v>
      </c>
      <c r="W6032">
        <v>224</v>
      </c>
    </row>
    <row r="6033" spans="1:23" x14ac:dyDescent="0.25">
      <c r="A6033" t="s">
        <v>359</v>
      </c>
      <c r="C6033" t="s">
        <v>26</v>
      </c>
      <c r="E6033">
        <v>28</v>
      </c>
      <c r="F6033">
        <v>63.145789999999998</v>
      </c>
      <c r="G6033">
        <v>0</v>
      </c>
      <c r="H6033">
        <v>0</v>
      </c>
      <c r="I6033" t="s">
        <v>34</v>
      </c>
      <c r="J6033" t="s">
        <v>35</v>
      </c>
      <c r="K6033" t="s">
        <v>28</v>
      </c>
      <c r="L6033" t="s">
        <v>28</v>
      </c>
      <c r="M6033" t="s">
        <v>28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33</v>
      </c>
      <c r="T6033">
        <v>0</v>
      </c>
      <c r="V6033">
        <v>54</v>
      </c>
      <c r="W6033">
        <v>220</v>
      </c>
    </row>
    <row r="6034" spans="1:23" x14ac:dyDescent="0.25">
      <c r="A6034" t="s">
        <v>359</v>
      </c>
      <c r="C6034" t="s">
        <v>26</v>
      </c>
      <c r="E6034">
        <v>30</v>
      </c>
      <c r="F6034">
        <v>63.145789999999998</v>
      </c>
      <c r="G6034">
        <v>0</v>
      </c>
      <c r="H6034">
        <v>0</v>
      </c>
      <c r="I6034" t="s">
        <v>34</v>
      </c>
      <c r="J6034" t="s">
        <v>28</v>
      </c>
      <c r="K6034" t="s">
        <v>28</v>
      </c>
      <c r="L6034" t="s">
        <v>28</v>
      </c>
      <c r="M6034" t="s">
        <v>28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33</v>
      </c>
      <c r="T6034">
        <v>0</v>
      </c>
      <c r="V6034">
        <v>64</v>
      </c>
      <c r="W6034">
        <v>214</v>
      </c>
    </row>
    <row r="6035" spans="1:23" x14ac:dyDescent="0.25">
      <c r="A6035" t="s">
        <v>635</v>
      </c>
      <c r="C6035" t="s">
        <v>30</v>
      </c>
      <c r="E6035">
        <v>30</v>
      </c>
      <c r="F6035">
        <v>69.930179999999993</v>
      </c>
      <c r="G6035">
        <v>0</v>
      </c>
      <c r="H6035">
        <v>0</v>
      </c>
      <c r="I6035" t="s">
        <v>34</v>
      </c>
      <c r="J6035" t="s">
        <v>28</v>
      </c>
      <c r="K6035" t="s">
        <v>28</v>
      </c>
      <c r="L6035" t="s">
        <v>28</v>
      </c>
      <c r="M6035" t="s">
        <v>28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33</v>
      </c>
      <c r="T6035">
        <v>0</v>
      </c>
      <c r="V6035">
        <v>68</v>
      </c>
      <c r="W6035">
        <v>211</v>
      </c>
    </row>
    <row r="6036" spans="1:23" x14ac:dyDescent="0.25">
      <c r="A6036" t="s">
        <v>635</v>
      </c>
      <c r="C6036" t="s">
        <v>30</v>
      </c>
      <c r="E6036">
        <v>29</v>
      </c>
      <c r="F6036">
        <v>69.930179999999993</v>
      </c>
      <c r="G6036">
        <v>0</v>
      </c>
      <c r="H6036">
        <v>0</v>
      </c>
      <c r="I6036" t="s">
        <v>34</v>
      </c>
      <c r="J6036" t="s">
        <v>28</v>
      </c>
      <c r="K6036" t="s">
        <v>28</v>
      </c>
      <c r="L6036" t="s">
        <v>28</v>
      </c>
      <c r="M6036" t="s">
        <v>28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33</v>
      </c>
      <c r="T6036">
        <v>0</v>
      </c>
      <c r="V6036">
        <v>66</v>
      </c>
      <c r="W6036">
        <v>209</v>
      </c>
    </row>
    <row r="6037" spans="1:23" x14ac:dyDescent="0.25">
      <c r="A6037" t="s">
        <v>635</v>
      </c>
      <c r="C6037" t="s">
        <v>30</v>
      </c>
      <c r="E6037">
        <v>30</v>
      </c>
      <c r="F6037">
        <v>69.930179999999993</v>
      </c>
      <c r="G6037">
        <v>0</v>
      </c>
      <c r="H6037">
        <v>0</v>
      </c>
      <c r="I6037" t="s">
        <v>34</v>
      </c>
      <c r="J6037" t="s">
        <v>28</v>
      </c>
      <c r="K6037" t="s">
        <v>28</v>
      </c>
      <c r="L6037" t="s">
        <v>28</v>
      </c>
      <c r="M6037" t="s">
        <v>28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33</v>
      </c>
      <c r="T6037">
        <v>0</v>
      </c>
      <c r="V6037">
        <v>67</v>
      </c>
      <c r="W6037">
        <v>202</v>
      </c>
    </row>
    <row r="6038" spans="1:23" x14ac:dyDescent="0.25">
      <c r="A6038" t="s">
        <v>635</v>
      </c>
      <c r="C6038" t="s">
        <v>30</v>
      </c>
      <c r="E6038">
        <v>30</v>
      </c>
      <c r="F6038">
        <v>69.930179999999993</v>
      </c>
      <c r="G6038">
        <v>0</v>
      </c>
      <c r="H6038">
        <v>0</v>
      </c>
      <c r="I6038" t="s">
        <v>34</v>
      </c>
      <c r="J6038" t="s">
        <v>28</v>
      </c>
      <c r="K6038" t="s">
        <v>28</v>
      </c>
      <c r="L6038" t="s">
        <v>28</v>
      </c>
      <c r="M6038" t="s">
        <v>28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33</v>
      </c>
      <c r="T6038">
        <v>0</v>
      </c>
      <c r="V6038">
        <v>68</v>
      </c>
      <c r="W6038">
        <v>211</v>
      </c>
    </row>
    <row r="6039" spans="1:23" x14ac:dyDescent="0.25">
      <c r="A6039" t="s">
        <v>635</v>
      </c>
      <c r="C6039" t="s">
        <v>30</v>
      </c>
      <c r="E6039">
        <v>29</v>
      </c>
      <c r="F6039">
        <v>69.930179999999993</v>
      </c>
      <c r="G6039">
        <v>0</v>
      </c>
      <c r="H6039">
        <v>0</v>
      </c>
      <c r="I6039" t="s">
        <v>34</v>
      </c>
      <c r="J6039" t="s">
        <v>28</v>
      </c>
      <c r="K6039" t="s">
        <v>28</v>
      </c>
      <c r="L6039" t="s">
        <v>28</v>
      </c>
      <c r="M6039" t="s">
        <v>28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33</v>
      </c>
      <c r="T6039">
        <v>0</v>
      </c>
      <c r="V6039">
        <v>66</v>
      </c>
      <c r="W6039">
        <v>209</v>
      </c>
    </row>
    <row r="6040" spans="1:23" x14ac:dyDescent="0.25">
      <c r="A6040" t="s">
        <v>635</v>
      </c>
      <c r="C6040" t="s">
        <v>30</v>
      </c>
      <c r="E6040">
        <v>30</v>
      </c>
      <c r="F6040">
        <v>69.930179999999993</v>
      </c>
      <c r="G6040">
        <v>0</v>
      </c>
      <c r="H6040">
        <v>0</v>
      </c>
      <c r="I6040" t="s">
        <v>34</v>
      </c>
      <c r="J6040" t="s">
        <v>28</v>
      </c>
      <c r="K6040" t="s">
        <v>28</v>
      </c>
      <c r="L6040" t="s">
        <v>28</v>
      </c>
      <c r="M6040" t="s">
        <v>28</v>
      </c>
      <c r="N6040">
        <v>0</v>
      </c>
      <c r="O6040">
        <v>0</v>
      </c>
      <c r="P6040">
        <v>0</v>
      </c>
      <c r="Q6040">
        <v>0.5</v>
      </c>
      <c r="R6040">
        <v>0</v>
      </c>
      <c r="S6040">
        <v>33</v>
      </c>
      <c r="T6040">
        <v>0.5</v>
      </c>
      <c r="V6040">
        <v>67</v>
      </c>
      <c r="W6040">
        <v>207</v>
      </c>
    </row>
    <row r="6041" spans="1:23" x14ac:dyDescent="0.25">
      <c r="A6041" t="s">
        <v>635</v>
      </c>
      <c r="C6041" t="s">
        <v>30</v>
      </c>
      <c r="E6041">
        <v>30</v>
      </c>
      <c r="F6041">
        <v>69.930179999999993</v>
      </c>
      <c r="G6041">
        <v>0</v>
      </c>
      <c r="H6041">
        <v>0</v>
      </c>
      <c r="I6041" t="s">
        <v>34</v>
      </c>
      <c r="J6041" t="s">
        <v>28</v>
      </c>
      <c r="K6041" t="s">
        <v>28</v>
      </c>
      <c r="L6041" t="s">
        <v>28</v>
      </c>
      <c r="M6041" t="s">
        <v>28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33</v>
      </c>
      <c r="T6041">
        <v>0</v>
      </c>
      <c r="V6041">
        <v>67</v>
      </c>
      <c r="W6041">
        <v>202</v>
      </c>
    </row>
    <row r="6042" spans="1:23" x14ac:dyDescent="0.25">
      <c r="A6042" t="s">
        <v>635</v>
      </c>
      <c r="C6042" t="s">
        <v>30</v>
      </c>
      <c r="E6042">
        <v>28</v>
      </c>
      <c r="F6042">
        <v>69.930179999999993</v>
      </c>
      <c r="G6042">
        <v>0</v>
      </c>
      <c r="H6042">
        <v>0</v>
      </c>
      <c r="I6042" t="s">
        <v>34</v>
      </c>
      <c r="J6042" t="s">
        <v>28</v>
      </c>
      <c r="K6042" t="s">
        <v>28</v>
      </c>
      <c r="L6042" t="s">
        <v>28</v>
      </c>
      <c r="M6042" t="s">
        <v>28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33</v>
      </c>
      <c r="T6042">
        <v>0</v>
      </c>
      <c r="V6042">
        <v>67</v>
      </c>
      <c r="W6042">
        <v>207</v>
      </c>
    </row>
    <row r="6043" spans="1:23" x14ac:dyDescent="0.25">
      <c r="A6043" t="s">
        <v>635</v>
      </c>
      <c r="C6043" t="s">
        <v>30</v>
      </c>
      <c r="E6043">
        <v>30</v>
      </c>
      <c r="F6043">
        <v>69.930179999999993</v>
      </c>
      <c r="G6043">
        <v>0</v>
      </c>
      <c r="H6043">
        <v>0</v>
      </c>
      <c r="I6043" t="s">
        <v>34</v>
      </c>
      <c r="J6043" t="s">
        <v>28</v>
      </c>
      <c r="K6043" t="s">
        <v>28</v>
      </c>
      <c r="L6043" t="s">
        <v>28</v>
      </c>
      <c r="M6043" t="s">
        <v>28</v>
      </c>
      <c r="N6043">
        <v>0</v>
      </c>
      <c r="O6043">
        <v>0</v>
      </c>
      <c r="P6043">
        <v>0</v>
      </c>
      <c r="Q6043">
        <v>0.5</v>
      </c>
      <c r="R6043">
        <v>0</v>
      </c>
      <c r="S6043">
        <v>33</v>
      </c>
      <c r="T6043">
        <v>0.5</v>
      </c>
      <c r="V6043">
        <v>67</v>
      </c>
      <c r="W6043">
        <v>207</v>
      </c>
    </row>
    <row r="6044" spans="1:23" x14ac:dyDescent="0.25">
      <c r="A6044" t="s">
        <v>635</v>
      </c>
      <c r="C6044" t="s">
        <v>30</v>
      </c>
      <c r="E6044">
        <v>29</v>
      </c>
      <c r="F6044">
        <v>69.930179999999993</v>
      </c>
      <c r="G6044">
        <v>0</v>
      </c>
      <c r="H6044">
        <v>0</v>
      </c>
      <c r="I6044" t="s">
        <v>34</v>
      </c>
      <c r="J6044" t="s">
        <v>28</v>
      </c>
      <c r="K6044" t="s">
        <v>28</v>
      </c>
      <c r="L6044" t="s">
        <v>28</v>
      </c>
      <c r="M6044" t="s">
        <v>28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33</v>
      </c>
      <c r="T6044">
        <v>0</v>
      </c>
      <c r="V6044">
        <v>67</v>
      </c>
      <c r="W6044">
        <v>178</v>
      </c>
    </row>
    <row r="6045" spans="1:23" x14ac:dyDescent="0.25">
      <c r="A6045" t="s">
        <v>635</v>
      </c>
      <c r="C6045" t="s">
        <v>30</v>
      </c>
      <c r="E6045">
        <v>28</v>
      </c>
      <c r="F6045">
        <v>69.930179999999993</v>
      </c>
      <c r="G6045">
        <v>0</v>
      </c>
      <c r="H6045">
        <v>0</v>
      </c>
      <c r="I6045" t="s">
        <v>34</v>
      </c>
      <c r="J6045" t="s">
        <v>28</v>
      </c>
      <c r="K6045" t="s">
        <v>28</v>
      </c>
      <c r="L6045" t="s">
        <v>28</v>
      </c>
      <c r="M6045" t="s">
        <v>28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33</v>
      </c>
      <c r="T6045">
        <v>0</v>
      </c>
      <c r="V6045">
        <v>67</v>
      </c>
      <c r="W6045">
        <v>207</v>
      </c>
    </row>
    <row r="6046" spans="1:23" x14ac:dyDescent="0.25">
      <c r="A6046" t="s">
        <v>635</v>
      </c>
      <c r="C6046" t="s">
        <v>30</v>
      </c>
      <c r="E6046">
        <v>28</v>
      </c>
      <c r="F6046">
        <v>69.930179999999993</v>
      </c>
      <c r="G6046">
        <v>0</v>
      </c>
      <c r="H6046">
        <v>0</v>
      </c>
      <c r="I6046" t="s">
        <v>34</v>
      </c>
      <c r="J6046" t="s">
        <v>28</v>
      </c>
      <c r="K6046" t="s">
        <v>28</v>
      </c>
      <c r="L6046" t="s">
        <v>28</v>
      </c>
      <c r="M6046" t="s">
        <v>28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33</v>
      </c>
      <c r="T6046">
        <v>0</v>
      </c>
      <c r="V6046">
        <v>67</v>
      </c>
      <c r="W6046">
        <v>177</v>
      </c>
    </row>
    <row r="6047" spans="1:23" x14ac:dyDescent="0.25">
      <c r="A6047" t="s">
        <v>635</v>
      </c>
      <c r="C6047" t="s">
        <v>30</v>
      </c>
      <c r="E6047">
        <v>29</v>
      </c>
      <c r="F6047">
        <v>69.930179999999993</v>
      </c>
      <c r="G6047">
        <v>0</v>
      </c>
      <c r="H6047">
        <v>0</v>
      </c>
      <c r="I6047" t="s">
        <v>34</v>
      </c>
      <c r="J6047" t="s">
        <v>28</v>
      </c>
      <c r="K6047" t="s">
        <v>28</v>
      </c>
      <c r="L6047" t="s">
        <v>28</v>
      </c>
      <c r="M6047" t="s">
        <v>28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33</v>
      </c>
      <c r="T6047">
        <v>0</v>
      </c>
      <c r="V6047">
        <v>67</v>
      </c>
      <c r="W6047">
        <v>178</v>
      </c>
    </row>
    <row r="6048" spans="1:23" x14ac:dyDescent="0.25">
      <c r="A6048" t="s">
        <v>635</v>
      </c>
      <c r="C6048" t="s">
        <v>30</v>
      </c>
      <c r="E6048">
        <v>28</v>
      </c>
      <c r="F6048">
        <v>69.930179999999993</v>
      </c>
      <c r="G6048">
        <v>0</v>
      </c>
      <c r="H6048">
        <v>0</v>
      </c>
      <c r="I6048" t="s">
        <v>34</v>
      </c>
      <c r="J6048" t="s">
        <v>28</v>
      </c>
      <c r="K6048" t="s">
        <v>28</v>
      </c>
      <c r="L6048" t="s">
        <v>28</v>
      </c>
      <c r="M6048" t="s">
        <v>28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33</v>
      </c>
      <c r="T6048">
        <v>0</v>
      </c>
      <c r="V6048">
        <v>67</v>
      </c>
      <c r="W6048">
        <v>194</v>
      </c>
    </row>
    <row r="6049" spans="1:23" x14ac:dyDescent="0.25">
      <c r="A6049" t="s">
        <v>635</v>
      </c>
      <c r="C6049" t="s">
        <v>30</v>
      </c>
      <c r="E6049">
        <v>28</v>
      </c>
      <c r="F6049">
        <v>69.930179999999993</v>
      </c>
      <c r="G6049">
        <v>0</v>
      </c>
      <c r="H6049">
        <v>0</v>
      </c>
      <c r="I6049" t="s">
        <v>34</v>
      </c>
      <c r="J6049" t="s">
        <v>28</v>
      </c>
      <c r="K6049" t="s">
        <v>28</v>
      </c>
      <c r="L6049" t="s">
        <v>28</v>
      </c>
      <c r="M6049" t="s">
        <v>28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33</v>
      </c>
      <c r="T6049">
        <v>0</v>
      </c>
      <c r="V6049">
        <v>67</v>
      </c>
      <c r="W6049">
        <v>177</v>
      </c>
    </row>
    <row r="6050" spans="1:23" x14ac:dyDescent="0.25">
      <c r="A6050" t="s">
        <v>635</v>
      </c>
      <c r="C6050" t="s">
        <v>30</v>
      </c>
      <c r="E6050">
        <v>30</v>
      </c>
      <c r="F6050">
        <v>69.930179999999993</v>
      </c>
      <c r="G6050">
        <v>0</v>
      </c>
      <c r="H6050">
        <v>0</v>
      </c>
      <c r="I6050" t="s">
        <v>34</v>
      </c>
      <c r="J6050" t="s">
        <v>119</v>
      </c>
      <c r="K6050" t="s">
        <v>28</v>
      </c>
      <c r="L6050" t="s">
        <v>28</v>
      </c>
      <c r="M6050" t="s">
        <v>28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33</v>
      </c>
      <c r="T6050">
        <v>0</v>
      </c>
      <c r="V6050">
        <v>66</v>
      </c>
      <c r="W6050">
        <v>188</v>
      </c>
    </row>
    <row r="6051" spans="1:23" x14ac:dyDescent="0.25">
      <c r="A6051" t="s">
        <v>635</v>
      </c>
      <c r="C6051" t="s">
        <v>30</v>
      </c>
      <c r="E6051">
        <v>28</v>
      </c>
      <c r="F6051">
        <v>69.930179999999993</v>
      </c>
      <c r="G6051">
        <v>0</v>
      </c>
      <c r="H6051">
        <v>0</v>
      </c>
      <c r="I6051" t="s">
        <v>34</v>
      </c>
      <c r="J6051" t="s">
        <v>28</v>
      </c>
      <c r="K6051" t="s">
        <v>28</v>
      </c>
      <c r="L6051" t="s">
        <v>28</v>
      </c>
      <c r="M6051" t="s">
        <v>28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33</v>
      </c>
      <c r="T6051">
        <v>0</v>
      </c>
      <c r="V6051">
        <v>67</v>
      </c>
      <c r="W6051">
        <v>194</v>
      </c>
    </row>
    <row r="6052" spans="1:23" x14ac:dyDescent="0.25">
      <c r="A6052" t="s">
        <v>635</v>
      </c>
      <c r="C6052" t="s">
        <v>30</v>
      </c>
      <c r="E6052">
        <v>30</v>
      </c>
      <c r="F6052">
        <v>69.930179999999993</v>
      </c>
      <c r="G6052">
        <v>0</v>
      </c>
      <c r="H6052">
        <v>0</v>
      </c>
      <c r="I6052" t="s">
        <v>34</v>
      </c>
      <c r="J6052" t="s">
        <v>119</v>
      </c>
      <c r="K6052" t="s">
        <v>28</v>
      </c>
      <c r="L6052" t="s">
        <v>28</v>
      </c>
      <c r="M6052" t="s">
        <v>28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33</v>
      </c>
      <c r="T6052">
        <v>0</v>
      </c>
      <c r="V6052">
        <v>66</v>
      </c>
      <c r="W6052">
        <v>188</v>
      </c>
    </row>
    <row r="6053" spans="1:23" x14ac:dyDescent="0.25">
      <c r="A6053" t="s">
        <v>802</v>
      </c>
      <c r="C6053" t="s">
        <v>26</v>
      </c>
      <c r="E6053">
        <v>28</v>
      </c>
      <c r="F6053">
        <v>79.611230000000006</v>
      </c>
      <c r="G6053">
        <v>0</v>
      </c>
      <c r="H6053">
        <v>0</v>
      </c>
      <c r="I6053" t="s">
        <v>34</v>
      </c>
      <c r="J6053" t="s">
        <v>28</v>
      </c>
      <c r="K6053" t="s">
        <v>28</v>
      </c>
      <c r="L6053" t="s">
        <v>28</v>
      </c>
      <c r="M6053" t="s">
        <v>28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33</v>
      </c>
      <c r="T6053">
        <v>0</v>
      </c>
      <c r="V6053">
        <v>61</v>
      </c>
      <c r="W6053">
        <v>143</v>
      </c>
    </row>
    <row r="6054" spans="1:23" x14ac:dyDescent="0.25">
      <c r="A6054" t="s">
        <v>802</v>
      </c>
      <c r="C6054" t="s">
        <v>26</v>
      </c>
      <c r="E6054">
        <v>27</v>
      </c>
      <c r="F6054">
        <v>79.611230000000006</v>
      </c>
      <c r="G6054">
        <v>0</v>
      </c>
      <c r="H6054">
        <v>0</v>
      </c>
      <c r="I6054" t="s">
        <v>34</v>
      </c>
      <c r="J6054" t="s">
        <v>28</v>
      </c>
      <c r="K6054" t="s">
        <v>28</v>
      </c>
      <c r="L6054" t="s">
        <v>28</v>
      </c>
      <c r="M6054" t="s">
        <v>28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33</v>
      </c>
      <c r="T6054">
        <v>0</v>
      </c>
      <c r="V6054">
        <v>60</v>
      </c>
      <c r="W6054">
        <v>141</v>
      </c>
    </row>
    <row r="6055" spans="1:23" x14ac:dyDescent="0.25">
      <c r="A6055" t="s">
        <v>868</v>
      </c>
      <c r="C6055" t="s">
        <v>30</v>
      </c>
      <c r="E6055">
        <v>30</v>
      </c>
      <c r="F6055">
        <v>81.620810000000006</v>
      </c>
      <c r="G6055">
        <v>0.5</v>
      </c>
      <c r="H6055">
        <v>0</v>
      </c>
      <c r="I6055" t="s">
        <v>327</v>
      </c>
      <c r="J6055" t="s">
        <v>245</v>
      </c>
      <c r="K6055" t="s">
        <v>28</v>
      </c>
      <c r="L6055" t="s">
        <v>28</v>
      </c>
      <c r="M6055" t="s">
        <v>28</v>
      </c>
      <c r="N6055">
        <v>0.5</v>
      </c>
      <c r="O6055">
        <v>0.5</v>
      </c>
      <c r="P6055">
        <v>0.5</v>
      </c>
      <c r="Q6055">
        <v>0.5</v>
      </c>
      <c r="R6055">
        <v>1</v>
      </c>
      <c r="S6055">
        <v>34</v>
      </c>
      <c r="T6055">
        <v>3</v>
      </c>
      <c r="V6055">
        <v>67</v>
      </c>
      <c r="W6055">
        <v>187</v>
      </c>
    </row>
    <row r="6056" spans="1:23" x14ac:dyDescent="0.25">
      <c r="A6056" t="s">
        <v>868</v>
      </c>
      <c r="C6056" t="s">
        <v>30</v>
      </c>
      <c r="E6056">
        <v>30</v>
      </c>
      <c r="F6056">
        <v>81.620810000000006</v>
      </c>
      <c r="G6056">
        <v>0.5</v>
      </c>
      <c r="H6056">
        <v>0</v>
      </c>
      <c r="I6056" t="s">
        <v>327</v>
      </c>
      <c r="J6056" t="s">
        <v>245</v>
      </c>
      <c r="K6056" t="s">
        <v>28</v>
      </c>
      <c r="L6056" t="s">
        <v>28</v>
      </c>
      <c r="M6056" t="s">
        <v>28</v>
      </c>
      <c r="N6056">
        <v>0.5</v>
      </c>
      <c r="O6056">
        <v>0.5</v>
      </c>
      <c r="P6056">
        <v>0.5</v>
      </c>
      <c r="Q6056">
        <v>0</v>
      </c>
      <c r="R6056">
        <v>0</v>
      </c>
      <c r="S6056">
        <v>34</v>
      </c>
      <c r="T6056">
        <v>1.5</v>
      </c>
      <c r="V6056">
        <v>67</v>
      </c>
      <c r="W6056">
        <v>191</v>
      </c>
    </row>
    <row r="6057" spans="1:23" x14ac:dyDescent="0.25">
      <c r="A6057" t="s">
        <v>868</v>
      </c>
      <c r="C6057" t="s">
        <v>30</v>
      </c>
      <c r="E6057">
        <v>29</v>
      </c>
      <c r="F6057">
        <v>81.620810000000006</v>
      </c>
      <c r="G6057">
        <v>0.5</v>
      </c>
      <c r="H6057">
        <v>0.5</v>
      </c>
      <c r="I6057" t="s">
        <v>327</v>
      </c>
      <c r="J6057" t="s">
        <v>41</v>
      </c>
      <c r="K6057" t="s">
        <v>28</v>
      </c>
      <c r="L6057" t="s">
        <v>28</v>
      </c>
      <c r="M6057" t="s">
        <v>28</v>
      </c>
      <c r="N6057">
        <v>0.5</v>
      </c>
      <c r="O6057">
        <v>0.5</v>
      </c>
      <c r="P6057">
        <v>0.5</v>
      </c>
      <c r="Q6057">
        <v>0.5</v>
      </c>
      <c r="R6057">
        <v>0</v>
      </c>
      <c r="S6057">
        <v>34</v>
      </c>
      <c r="T6057">
        <v>2.5</v>
      </c>
      <c r="V6057">
        <v>66</v>
      </c>
      <c r="W6057">
        <v>191</v>
      </c>
    </row>
    <row r="6058" spans="1:23" x14ac:dyDescent="0.25">
      <c r="A6058" t="s">
        <v>868</v>
      </c>
      <c r="C6058" t="s">
        <v>30</v>
      </c>
      <c r="E6058">
        <v>29</v>
      </c>
      <c r="F6058">
        <v>81.620810000000006</v>
      </c>
      <c r="G6058">
        <v>1</v>
      </c>
      <c r="H6058">
        <v>0</v>
      </c>
      <c r="I6058" t="s">
        <v>327</v>
      </c>
      <c r="J6058" t="s">
        <v>28</v>
      </c>
      <c r="K6058" t="s">
        <v>28</v>
      </c>
      <c r="L6058" t="s">
        <v>28</v>
      </c>
      <c r="M6058" t="s">
        <v>28</v>
      </c>
      <c r="N6058">
        <v>0.5</v>
      </c>
      <c r="O6058">
        <v>0.5</v>
      </c>
      <c r="P6058">
        <v>0</v>
      </c>
      <c r="Q6058">
        <v>0</v>
      </c>
      <c r="R6058">
        <v>0</v>
      </c>
      <c r="S6058">
        <v>34</v>
      </c>
      <c r="T6058">
        <v>1</v>
      </c>
      <c r="V6058">
        <v>67</v>
      </c>
      <c r="W6058">
        <v>192</v>
      </c>
    </row>
    <row r="6059" spans="1:23" x14ac:dyDescent="0.25">
      <c r="A6059" t="s">
        <v>376</v>
      </c>
      <c r="C6059" t="s">
        <v>26</v>
      </c>
      <c r="E6059">
        <v>29</v>
      </c>
      <c r="F6059">
        <v>74.548940000000002</v>
      </c>
      <c r="G6059">
        <v>0</v>
      </c>
      <c r="H6059">
        <v>0</v>
      </c>
      <c r="I6059" t="s">
        <v>34</v>
      </c>
      <c r="J6059" t="s">
        <v>41</v>
      </c>
      <c r="K6059" t="s">
        <v>28</v>
      </c>
      <c r="L6059" t="s">
        <v>28</v>
      </c>
      <c r="M6059" t="s">
        <v>28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33</v>
      </c>
      <c r="T6059">
        <v>0</v>
      </c>
      <c r="V6059">
        <v>62</v>
      </c>
      <c r="W6059">
        <v>153</v>
      </c>
    </row>
    <row r="6060" spans="1:23" x14ac:dyDescent="0.25">
      <c r="A6060" t="s">
        <v>376</v>
      </c>
      <c r="C6060" t="s">
        <v>26</v>
      </c>
      <c r="E6060">
        <v>28</v>
      </c>
      <c r="F6060">
        <v>74.548940000000002</v>
      </c>
      <c r="G6060">
        <v>0</v>
      </c>
      <c r="H6060">
        <v>0</v>
      </c>
      <c r="I6060" t="s">
        <v>34</v>
      </c>
      <c r="J6060" t="s">
        <v>28</v>
      </c>
      <c r="K6060" t="s">
        <v>28</v>
      </c>
      <c r="L6060" t="s">
        <v>28</v>
      </c>
      <c r="M6060" t="s">
        <v>28</v>
      </c>
      <c r="N6060">
        <v>0</v>
      </c>
      <c r="O6060">
        <v>0.5</v>
      </c>
      <c r="P6060">
        <v>0</v>
      </c>
      <c r="Q6060">
        <v>0</v>
      </c>
      <c r="R6060">
        <v>0</v>
      </c>
      <c r="S6060">
        <v>33</v>
      </c>
      <c r="T6060">
        <v>0.5</v>
      </c>
      <c r="V6060">
        <v>61</v>
      </c>
      <c r="W6060">
        <v>166</v>
      </c>
    </row>
    <row r="6061" spans="1:23" x14ac:dyDescent="0.25">
      <c r="A6061" t="s">
        <v>376</v>
      </c>
      <c r="C6061" t="s">
        <v>26</v>
      </c>
      <c r="E6061">
        <v>30</v>
      </c>
      <c r="F6061">
        <v>74.548940000000002</v>
      </c>
      <c r="G6061">
        <v>0</v>
      </c>
      <c r="H6061">
        <v>0</v>
      </c>
      <c r="I6061" t="s">
        <v>34</v>
      </c>
      <c r="J6061" t="s">
        <v>28</v>
      </c>
      <c r="K6061" t="s">
        <v>28</v>
      </c>
      <c r="L6061" t="s">
        <v>28</v>
      </c>
      <c r="M6061" t="s">
        <v>28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33</v>
      </c>
      <c r="T6061">
        <v>0</v>
      </c>
      <c r="V6061">
        <v>62</v>
      </c>
      <c r="W6061">
        <v>172</v>
      </c>
    </row>
    <row r="6062" spans="1:23" x14ac:dyDescent="0.25">
      <c r="A6062" t="s">
        <v>376</v>
      </c>
      <c r="C6062" t="s">
        <v>26</v>
      </c>
      <c r="E6062">
        <v>25</v>
      </c>
      <c r="F6062">
        <v>74.548940000000002</v>
      </c>
      <c r="G6062">
        <v>0</v>
      </c>
      <c r="H6062">
        <v>0</v>
      </c>
      <c r="I6062" t="s">
        <v>34</v>
      </c>
      <c r="J6062" t="s">
        <v>28</v>
      </c>
      <c r="K6062" t="s">
        <v>28</v>
      </c>
      <c r="L6062" t="s">
        <v>28</v>
      </c>
      <c r="M6062" t="s">
        <v>28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33</v>
      </c>
      <c r="T6062">
        <v>0</v>
      </c>
      <c r="V6062">
        <v>62</v>
      </c>
      <c r="W6062">
        <v>166</v>
      </c>
    </row>
    <row r="6063" spans="1:23" x14ac:dyDescent="0.25">
      <c r="A6063" t="s">
        <v>376</v>
      </c>
      <c r="C6063" t="s">
        <v>26</v>
      </c>
      <c r="E6063">
        <v>28</v>
      </c>
      <c r="F6063">
        <v>74.548940000000002</v>
      </c>
      <c r="G6063">
        <v>0</v>
      </c>
      <c r="H6063">
        <v>0</v>
      </c>
      <c r="I6063" t="s">
        <v>34</v>
      </c>
      <c r="J6063" t="s">
        <v>28</v>
      </c>
      <c r="K6063" t="s">
        <v>28</v>
      </c>
      <c r="L6063" t="s">
        <v>28</v>
      </c>
      <c r="M6063" t="s">
        <v>28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33</v>
      </c>
      <c r="T6063">
        <v>0</v>
      </c>
      <c r="V6063">
        <v>61</v>
      </c>
      <c r="W6063">
        <v>150</v>
      </c>
    </row>
    <row r="6064" spans="1:23" x14ac:dyDescent="0.25">
      <c r="A6064" t="s">
        <v>376</v>
      </c>
      <c r="C6064" t="s">
        <v>26</v>
      </c>
      <c r="E6064">
        <v>30</v>
      </c>
      <c r="F6064">
        <v>74.548940000000002</v>
      </c>
      <c r="G6064">
        <v>0</v>
      </c>
      <c r="H6064">
        <v>0</v>
      </c>
      <c r="I6064" t="s">
        <v>34</v>
      </c>
      <c r="J6064" t="s">
        <v>28</v>
      </c>
      <c r="K6064" t="s">
        <v>28</v>
      </c>
      <c r="L6064" t="s">
        <v>28</v>
      </c>
      <c r="M6064" t="s">
        <v>28</v>
      </c>
      <c r="N6064">
        <v>0</v>
      </c>
      <c r="O6064">
        <v>0.5</v>
      </c>
      <c r="P6064">
        <v>0</v>
      </c>
      <c r="Q6064">
        <v>0</v>
      </c>
      <c r="R6064">
        <v>0</v>
      </c>
      <c r="S6064">
        <v>33</v>
      </c>
      <c r="T6064">
        <v>0.5</v>
      </c>
      <c r="V6064">
        <v>61</v>
      </c>
      <c r="W6064">
        <v>150</v>
      </c>
    </row>
    <row r="6065" spans="1:23" x14ac:dyDescent="0.25">
      <c r="A6065" t="s">
        <v>376</v>
      </c>
      <c r="C6065" t="s">
        <v>26</v>
      </c>
      <c r="E6065">
        <v>28</v>
      </c>
      <c r="F6065">
        <v>74.548940000000002</v>
      </c>
      <c r="G6065">
        <v>0</v>
      </c>
      <c r="H6065">
        <v>0</v>
      </c>
      <c r="I6065" t="s">
        <v>34</v>
      </c>
      <c r="J6065" t="s">
        <v>28</v>
      </c>
      <c r="K6065" t="s">
        <v>28</v>
      </c>
      <c r="L6065" t="s">
        <v>28</v>
      </c>
      <c r="M6065" t="s">
        <v>28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33</v>
      </c>
      <c r="T6065">
        <v>0</v>
      </c>
      <c r="V6065">
        <v>61</v>
      </c>
      <c r="W6065">
        <v>160</v>
      </c>
    </row>
    <row r="6066" spans="1:23" x14ac:dyDescent="0.25">
      <c r="A6066" t="s">
        <v>376</v>
      </c>
      <c r="C6066" t="s">
        <v>26</v>
      </c>
      <c r="E6066">
        <v>30</v>
      </c>
      <c r="F6066">
        <v>74.548940000000002</v>
      </c>
      <c r="G6066">
        <v>0</v>
      </c>
      <c r="H6066">
        <v>0</v>
      </c>
      <c r="I6066" t="s">
        <v>34</v>
      </c>
      <c r="J6066" t="s">
        <v>28</v>
      </c>
      <c r="K6066" t="s">
        <v>28</v>
      </c>
      <c r="L6066" t="s">
        <v>28</v>
      </c>
      <c r="M6066" t="s">
        <v>28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33</v>
      </c>
      <c r="T6066">
        <v>0</v>
      </c>
      <c r="V6066">
        <v>61</v>
      </c>
      <c r="W6066">
        <v>148</v>
      </c>
    </row>
    <row r="6067" spans="1:23" x14ac:dyDescent="0.25">
      <c r="A6067" t="s">
        <v>376</v>
      </c>
      <c r="C6067" t="s">
        <v>26</v>
      </c>
      <c r="E6067">
        <v>29</v>
      </c>
      <c r="F6067">
        <v>74.548940000000002</v>
      </c>
      <c r="G6067">
        <v>0</v>
      </c>
      <c r="H6067">
        <v>0</v>
      </c>
      <c r="I6067" t="s">
        <v>34</v>
      </c>
      <c r="J6067" t="s">
        <v>28</v>
      </c>
      <c r="K6067" t="s">
        <v>28</v>
      </c>
      <c r="L6067" t="s">
        <v>28</v>
      </c>
      <c r="M6067" t="s">
        <v>28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33</v>
      </c>
      <c r="T6067">
        <v>0</v>
      </c>
    </row>
    <row r="6068" spans="1:23" x14ac:dyDescent="0.25">
      <c r="A6068" t="s">
        <v>390</v>
      </c>
      <c r="C6068" t="s">
        <v>26</v>
      </c>
      <c r="E6068">
        <v>30</v>
      </c>
      <c r="F6068">
        <v>67.920599999999993</v>
      </c>
      <c r="G6068">
        <v>0</v>
      </c>
      <c r="H6068">
        <v>0</v>
      </c>
      <c r="I6068" t="s">
        <v>34</v>
      </c>
      <c r="J6068" t="s">
        <v>337</v>
      </c>
      <c r="K6068" t="s">
        <v>28</v>
      </c>
      <c r="L6068" t="s">
        <v>28</v>
      </c>
      <c r="M6068" t="s">
        <v>28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24</v>
      </c>
      <c r="T6068">
        <v>0</v>
      </c>
      <c r="V6068">
        <v>66</v>
      </c>
      <c r="W6068">
        <v>124</v>
      </c>
    </row>
    <row r="6069" spans="1:23" x14ac:dyDescent="0.25">
      <c r="A6069" t="s">
        <v>390</v>
      </c>
      <c r="C6069" t="s">
        <v>26</v>
      </c>
      <c r="E6069">
        <v>29</v>
      </c>
      <c r="F6069">
        <v>67.920599999999993</v>
      </c>
      <c r="G6069">
        <v>0</v>
      </c>
      <c r="H6069">
        <v>0</v>
      </c>
      <c r="I6069" t="s">
        <v>34</v>
      </c>
      <c r="J6069" t="s">
        <v>28</v>
      </c>
      <c r="K6069" t="s">
        <v>28</v>
      </c>
      <c r="L6069" t="s">
        <v>28</v>
      </c>
      <c r="M6069" t="s">
        <v>28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24</v>
      </c>
      <c r="T6069">
        <v>0</v>
      </c>
      <c r="V6069">
        <v>66</v>
      </c>
      <c r="W6069">
        <v>120</v>
      </c>
    </row>
    <row r="6070" spans="1:23" x14ac:dyDescent="0.25">
      <c r="A6070" t="s">
        <v>390</v>
      </c>
      <c r="C6070" t="s">
        <v>26</v>
      </c>
      <c r="E6070">
        <v>30</v>
      </c>
      <c r="F6070">
        <v>67.920599999999993</v>
      </c>
      <c r="G6070">
        <v>0</v>
      </c>
      <c r="H6070">
        <v>0</v>
      </c>
      <c r="I6070" t="s">
        <v>34</v>
      </c>
      <c r="J6070" t="s">
        <v>28</v>
      </c>
      <c r="K6070" t="s">
        <v>28</v>
      </c>
      <c r="L6070" t="s">
        <v>28</v>
      </c>
      <c r="M6070" t="s">
        <v>28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24</v>
      </c>
      <c r="T6070">
        <v>0</v>
      </c>
      <c r="V6070">
        <v>65</v>
      </c>
      <c r="W6070">
        <v>116</v>
      </c>
    </row>
    <row r="6071" spans="1:23" x14ac:dyDescent="0.25">
      <c r="A6071" t="s">
        <v>390</v>
      </c>
      <c r="C6071" t="s">
        <v>26</v>
      </c>
      <c r="E6071">
        <v>30</v>
      </c>
      <c r="F6071">
        <v>67.920599999999993</v>
      </c>
      <c r="G6071">
        <v>0</v>
      </c>
      <c r="H6071">
        <v>0</v>
      </c>
      <c r="I6071" t="s">
        <v>34</v>
      </c>
      <c r="J6071" t="s">
        <v>28</v>
      </c>
      <c r="K6071" t="s">
        <v>28</v>
      </c>
      <c r="L6071" t="s">
        <v>28</v>
      </c>
      <c r="M6071" t="s">
        <v>28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24</v>
      </c>
      <c r="T6071">
        <v>0</v>
      </c>
      <c r="V6071">
        <v>66</v>
      </c>
      <c r="W6071">
        <v>120</v>
      </c>
    </row>
    <row r="6072" spans="1:23" x14ac:dyDescent="0.25">
      <c r="A6072" t="s">
        <v>390</v>
      </c>
      <c r="C6072" t="s">
        <v>26</v>
      </c>
      <c r="E6072">
        <v>28</v>
      </c>
      <c r="F6072">
        <v>67.920599999999993</v>
      </c>
      <c r="G6072">
        <v>0</v>
      </c>
      <c r="H6072">
        <v>0</v>
      </c>
      <c r="I6072" t="s">
        <v>34</v>
      </c>
      <c r="J6072" t="s">
        <v>28</v>
      </c>
      <c r="K6072" t="s">
        <v>28</v>
      </c>
      <c r="L6072" t="s">
        <v>28</v>
      </c>
      <c r="M6072" t="s">
        <v>28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24</v>
      </c>
      <c r="T6072">
        <v>0</v>
      </c>
      <c r="V6072">
        <v>66</v>
      </c>
      <c r="W6072">
        <v>118</v>
      </c>
    </row>
    <row r="6073" spans="1:23" x14ac:dyDescent="0.25">
      <c r="A6073" t="s">
        <v>390</v>
      </c>
      <c r="C6073" t="s">
        <v>26</v>
      </c>
      <c r="E6073">
        <v>30</v>
      </c>
      <c r="F6073">
        <v>67.920599999999993</v>
      </c>
      <c r="G6073">
        <v>0</v>
      </c>
      <c r="H6073">
        <v>0</v>
      </c>
      <c r="I6073" t="s">
        <v>34</v>
      </c>
      <c r="J6073" t="s">
        <v>28</v>
      </c>
      <c r="K6073" t="s">
        <v>28</v>
      </c>
      <c r="L6073" t="s">
        <v>28</v>
      </c>
      <c r="M6073" t="s">
        <v>28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24</v>
      </c>
      <c r="T6073">
        <v>0</v>
      </c>
    </row>
    <row r="6074" spans="1:23" x14ac:dyDescent="0.25">
      <c r="A6074" t="s">
        <v>338</v>
      </c>
      <c r="C6074" t="s">
        <v>30</v>
      </c>
      <c r="E6074">
        <v>29</v>
      </c>
      <c r="F6074">
        <v>55.827514999999998</v>
      </c>
      <c r="G6074">
        <v>0</v>
      </c>
      <c r="H6074">
        <v>0</v>
      </c>
      <c r="I6074" t="s">
        <v>34</v>
      </c>
      <c r="J6074" t="s">
        <v>28</v>
      </c>
      <c r="K6074" t="s">
        <v>28</v>
      </c>
      <c r="L6074" t="s">
        <v>28</v>
      </c>
      <c r="M6074" t="s">
        <v>28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24</v>
      </c>
      <c r="T6074">
        <v>0</v>
      </c>
      <c r="V6074">
        <v>71</v>
      </c>
      <c r="W6074">
        <v>228</v>
      </c>
    </row>
    <row r="6075" spans="1:23" x14ac:dyDescent="0.25">
      <c r="A6075" t="s">
        <v>805</v>
      </c>
      <c r="C6075" t="s">
        <v>26</v>
      </c>
      <c r="E6075">
        <v>29</v>
      </c>
      <c r="F6075">
        <v>60.668036999999998</v>
      </c>
      <c r="G6075">
        <v>0</v>
      </c>
      <c r="H6075">
        <v>0</v>
      </c>
      <c r="I6075" t="s">
        <v>34</v>
      </c>
      <c r="J6075" t="s">
        <v>35</v>
      </c>
      <c r="K6075" t="s">
        <v>28</v>
      </c>
      <c r="L6075" t="s">
        <v>28</v>
      </c>
      <c r="M6075" t="s">
        <v>28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33</v>
      </c>
      <c r="T6075">
        <v>0</v>
      </c>
      <c r="V6075">
        <v>59</v>
      </c>
      <c r="W6075">
        <v>149</v>
      </c>
    </row>
    <row r="6076" spans="1:23" x14ac:dyDescent="0.25">
      <c r="A6076" t="s">
        <v>653</v>
      </c>
      <c r="C6076" t="s">
        <v>26</v>
      </c>
      <c r="E6076">
        <v>28</v>
      </c>
      <c r="F6076">
        <v>75.512664999999998</v>
      </c>
      <c r="G6076">
        <v>0</v>
      </c>
      <c r="H6076">
        <v>0</v>
      </c>
      <c r="I6076" t="s">
        <v>34</v>
      </c>
      <c r="J6076" t="s">
        <v>28</v>
      </c>
      <c r="K6076" t="s">
        <v>28</v>
      </c>
      <c r="L6076" t="s">
        <v>28</v>
      </c>
      <c r="M6076" t="s">
        <v>28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24</v>
      </c>
      <c r="T6076">
        <v>0</v>
      </c>
      <c r="V6076">
        <v>62</v>
      </c>
      <c r="W6076">
        <v>160</v>
      </c>
    </row>
    <row r="6077" spans="1:23" x14ac:dyDescent="0.25">
      <c r="A6077" t="s">
        <v>653</v>
      </c>
      <c r="C6077" t="s">
        <v>26</v>
      </c>
      <c r="E6077">
        <v>29</v>
      </c>
      <c r="F6077">
        <v>75.512664999999998</v>
      </c>
      <c r="G6077">
        <v>0</v>
      </c>
      <c r="H6077">
        <v>0</v>
      </c>
      <c r="I6077" t="s">
        <v>34</v>
      </c>
      <c r="J6077" t="s">
        <v>28</v>
      </c>
      <c r="K6077" t="s">
        <v>28</v>
      </c>
      <c r="L6077" t="s">
        <v>28</v>
      </c>
      <c r="M6077" t="s">
        <v>28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24</v>
      </c>
      <c r="T6077">
        <v>0</v>
      </c>
      <c r="V6077">
        <v>62</v>
      </c>
      <c r="W6077">
        <v>157</v>
      </c>
    </row>
    <row r="6078" spans="1:23" x14ac:dyDescent="0.25">
      <c r="A6078" t="s">
        <v>113</v>
      </c>
      <c r="C6078" t="s">
        <v>30</v>
      </c>
      <c r="E6078">
        <v>28</v>
      </c>
      <c r="F6078">
        <v>64.870636000000005</v>
      </c>
      <c r="G6078">
        <v>0</v>
      </c>
      <c r="H6078">
        <v>0</v>
      </c>
      <c r="I6078" t="s">
        <v>34</v>
      </c>
      <c r="J6078" t="s">
        <v>41</v>
      </c>
      <c r="K6078" t="s">
        <v>42</v>
      </c>
      <c r="L6078" t="s">
        <v>28</v>
      </c>
      <c r="M6078" t="s">
        <v>28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23</v>
      </c>
      <c r="T6078">
        <v>0</v>
      </c>
      <c r="V6078">
        <v>70</v>
      </c>
      <c r="W6078">
        <v>216</v>
      </c>
    </row>
    <row r="6079" spans="1:23" x14ac:dyDescent="0.25">
      <c r="A6079" t="s">
        <v>113</v>
      </c>
      <c r="C6079" t="s">
        <v>30</v>
      </c>
      <c r="E6079">
        <v>29</v>
      </c>
      <c r="F6079">
        <v>64.870636000000005</v>
      </c>
      <c r="G6079">
        <v>0</v>
      </c>
      <c r="H6079">
        <v>0</v>
      </c>
      <c r="I6079" t="s">
        <v>34</v>
      </c>
      <c r="J6079" t="s">
        <v>41</v>
      </c>
      <c r="K6079" t="s">
        <v>42</v>
      </c>
      <c r="L6079" t="s">
        <v>28</v>
      </c>
      <c r="M6079" t="s">
        <v>28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23</v>
      </c>
      <c r="T6079">
        <v>0</v>
      </c>
      <c r="V6079">
        <v>70</v>
      </c>
      <c r="W6079">
        <v>213</v>
      </c>
    </row>
    <row r="6080" spans="1:23" x14ac:dyDescent="0.25">
      <c r="A6080" t="s">
        <v>113</v>
      </c>
      <c r="C6080" t="s">
        <v>30</v>
      </c>
      <c r="E6080">
        <v>29</v>
      </c>
      <c r="F6080">
        <v>64.870636000000005</v>
      </c>
      <c r="G6080">
        <v>0.5</v>
      </c>
      <c r="H6080">
        <v>0</v>
      </c>
      <c r="I6080" t="s">
        <v>52</v>
      </c>
      <c r="J6080" t="s">
        <v>41</v>
      </c>
      <c r="K6080" t="s">
        <v>42</v>
      </c>
      <c r="L6080" t="s">
        <v>28</v>
      </c>
      <c r="M6080" t="s">
        <v>28</v>
      </c>
      <c r="N6080">
        <v>0</v>
      </c>
      <c r="O6080">
        <v>0</v>
      </c>
      <c r="P6080">
        <v>0.5</v>
      </c>
      <c r="Q6080">
        <v>0</v>
      </c>
      <c r="R6080">
        <v>0</v>
      </c>
      <c r="S6080">
        <v>23</v>
      </c>
      <c r="T6080">
        <v>0.5</v>
      </c>
      <c r="V6080">
        <v>69</v>
      </c>
      <c r="W6080">
        <v>217</v>
      </c>
    </row>
    <row r="6081" spans="1:23" x14ac:dyDescent="0.25">
      <c r="A6081" t="s">
        <v>113</v>
      </c>
      <c r="C6081" t="s">
        <v>30</v>
      </c>
      <c r="E6081">
        <v>27</v>
      </c>
      <c r="F6081">
        <v>64.870636000000005</v>
      </c>
      <c r="G6081">
        <v>0</v>
      </c>
      <c r="H6081">
        <v>0</v>
      </c>
      <c r="I6081" t="s">
        <v>34</v>
      </c>
      <c r="J6081" t="s">
        <v>28</v>
      </c>
      <c r="K6081" t="s">
        <v>28</v>
      </c>
      <c r="L6081" t="s">
        <v>28</v>
      </c>
      <c r="M6081" t="s">
        <v>28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23</v>
      </c>
      <c r="T6081">
        <v>0</v>
      </c>
      <c r="V6081">
        <v>70</v>
      </c>
      <c r="W6081">
        <v>205</v>
      </c>
    </row>
    <row r="6082" spans="1:23" x14ac:dyDescent="0.25">
      <c r="A6082" t="s">
        <v>113</v>
      </c>
      <c r="C6082" t="s">
        <v>30</v>
      </c>
      <c r="E6082">
        <v>30</v>
      </c>
      <c r="F6082">
        <v>64.870636000000005</v>
      </c>
      <c r="G6082">
        <v>0.5</v>
      </c>
      <c r="H6082">
        <v>0</v>
      </c>
      <c r="I6082" t="s">
        <v>52</v>
      </c>
      <c r="J6082" t="s">
        <v>41</v>
      </c>
      <c r="K6082" t="s">
        <v>80</v>
      </c>
      <c r="L6082" t="s">
        <v>42</v>
      </c>
      <c r="M6082" t="s">
        <v>28</v>
      </c>
      <c r="N6082">
        <v>0</v>
      </c>
      <c r="O6082">
        <v>0.5</v>
      </c>
      <c r="P6082">
        <v>0.5</v>
      </c>
      <c r="Q6082">
        <v>0</v>
      </c>
      <c r="R6082">
        <v>0</v>
      </c>
      <c r="S6082">
        <v>23</v>
      </c>
      <c r="T6082">
        <v>1</v>
      </c>
      <c r="V6082">
        <v>70</v>
      </c>
      <c r="W6082">
        <v>207</v>
      </c>
    </row>
    <row r="6083" spans="1:23" x14ac:dyDescent="0.25">
      <c r="A6083" t="s">
        <v>113</v>
      </c>
      <c r="C6083" t="s">
        <v>30</v>
      </c>
      <c r="E6083">
        <v>28</v>
      </c>
      <c r="F6083">
        <v>64.870636000000005</v>
      </c>
      <c r="G6083">
        <v>0</v>
      </c>
      <c r="H6083">
        <v>0</v>
      </c>
      <c r="I6083" t="s">
        <v>34</v>
      </c>
      <c r="J6083" t="s">
        <v>35</v>
      </c>
      <c r="K6083" t="s">
        <v>28</v>
      </c>
      <c r="L6083" t="s">
        <v>28</v>
      </c>
      <c r="M6083" t="s">
        <v>28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23</v>
      </c>
      <c r="T6083">
        <v>0</v>
      </c>
      <c r="V6083">
        <v>70</v>
      </c>
      <c r="W6083">
        <v>201</v>
      </c>
    </row>
    <row r="6084" spans="1:23" x14ac:dyDescent="0.25">
      <c r="A6084" t="s">
        <v>113</v>
      </c>
      <c r="C6084" t="s">
        <v>30</v>
      </c>
      <c r="E6084">
        <v>30</v>
      </c>
      <c r="F6084">
        <v>64.870636000000005</v>
      </c>
      <c r="G6084">
        <v>0.5</v>
      </c>
      <c r="H6084">
        <v>0.5</v>
      </c>
      <c r="I6084" t="s">
        <v>52</v>
      </c>
      <c r="J6084" t="s">
        <v>41</v>
      </c>
      <c r="K6084" t="s">
        <v>28</v>
      </c>
      <c r="L6084" t="s">
        <v>28</v>
      </c>
      <c r="M6084" t="s">
        <v>28</v>
      </c>
      <c r="N6084">
        <v>0.5</v>
      </c>
      <c r="O6084">
        <v>0</v>
      </c>
      <c r="P6084">
        <v>0.5</v>
      </c>
      <c r="Q6084">
        <v>0</v>
      </c>
      <c r="R6084">
        <v>0</v>
      </c>
      <c r="S6084">
        <v>23</v>
      </c>
      <c r="T6084">
        <v>1.5</v>
      </c>
    </row>
    <row r="6085" spans="1:23" x14ac:dyDescent="0.25">
      <c r="A6085" t="s">
        <v>365</v>
      </c>
      <c r="C6085" t="s">
        <v>26</v>
      </c>
      <c r="E6085">
        <v>26</v>
      </c>
      <c r="F6085">
        <v>88.128680000000003</v>
      </c>
      <c r="G6085">
        <v>0</v>
      </c>
      <c r="H6085">
        <v>0</v>
      </c>
      <c r="I6085" t="s">
        <v>34</v>
      </c>
      <c r="J6085" t="s">
        <v>28</v>
      </c>
      <c r="K6085" t="s">
        <v>28</v>
      </c>
      <c r="L6085" t="s">
        <v>28</v>
      </c>
      <c r="M6085" t="s">
        <v>28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33</v>
      </c>
      <c r="T6085">
        <v>0</v>
      </c>
      <c r="V6085">
        <v>59</v>
      </c>
      <c r="W6085">
        <v>137</v>
      </c>
    </row>
    <row r="6086" spans="1:23" x14ac:dyDescent="0.25">
      <c r="A6086" t="s">
        <v>365</v>
      </c>
      <c r="C6086" t="s">
        <v>26</v>
      </c>
      <c r="E6086">
        <v>26</v>
      </c>
      <c r="F6086">
        <v>88.128680000000003</v>
      </c>
      <c r="G6086">
        <v>0</v>
      </c>
      <c r="H6086">
        <v>0</v>
      </c>
      <c r="I6086" t="s">
        <v>34</v>
      </c>
      <c r="J6086" t="s">
        <v>28</v>
      </c>
      <c r="K6086" t="s">
        <v>28</v>
      </c>
      <c r="L6086" t="s">
        <v>28</v>
      </c>
      <c r="M6086" t="s">
        <v>28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33</v>
      </c>
      <c r="T6086">
        <v>0</v>
      </c>
      <c r="V6086">
        <v>59</v>
      </c>
      <c r="W6086">
        <v>140</v>
      </c>
    </row>
    <row r="6087" spans="1:23" x14ac:dyDescent="0.25">
      <c r="A6087" t="s">
        <v>365</v>
      </c>
      <c r="C6087" t="s">
        <v>26</v>
      </c>
      <c r="E6087">
        <v>26</v>
      </c>
      <c r="F6087">
        <v>88.128680000000003</v>
      </c>
      <c r="G6087">
        <v>0</v>
      </c>
      <c r="H6087">
        <v>0</v>
      </c>
      <c r="I6087" t="s">
        <v>34</v>
      </c>
      <c r="J6087" t="s">
        <v>28</v>
      </c>
      <c r="K6087" t="s">
        <v>28</v>
      </c>
      <c r="L6087" t="s">
        <v>28</v>
      </c>
      <c r="M6087" t="s">
        <v>28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33</v>
      </c>
      <c r="T6087">
        <v>0</v>
      </c>
      <c r="V6087">
        <v>59</v>
      </c>
      <c r="W6087">
        <v>130</v>
      </c>
    </row>
    <row r="6088" spans="1:23" x14ac:dyDescent="0.25">
      <c r="A6088" t="s">
        <v>365</v>
      </c>
      <c r="C6088" t="s">
        <v>26</v>
      </c>
      <c r="E6088">
        <v>26</v>
      </c>
      <c r="F6088">
        <v>88.128680000000003</v>
      </c>
      <c r="G6088">
        <v>0</v>
      </c>
      <c r="H6088">
        <v>0</v>
      </c>
      <c r="I6088" t="s">
        <v>34</v>
      </c>
      <c r="J6088" t="s">
        <v>28</v>
      </c>
      <c r="K6088" t="s">
        <v>28</v>
      </c>
      <c r="L6088" t="s">
        <v>28</v>
      </c>
      <c r="M6088" t="s">
        <v>28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33</v>
      </c>
      <c r="T6088">
        <v>0</v>
      </c>
      <c r="V6088">
        <v>59</v>
      </c>
      <c r="W6088">
        <v>132</v>
      </c>
    </row>
    <row r="6089" spans="1:23" x14ac:dyDescent="0.25">
      <c r="A6089" t="s">
        <v>365</v>
      </c>
      <c r="C6089" t="s">
        <v>26</v>
      </c>
      <c r="E6089">
        <v>22</v>
      </c>
      <c r="F6089">
        <v>88.128680000000003</v>
      </c>
      <c r="G6089">
        <v>1</v>
      </c>
      <c r="H6089">
        <v>0.5</v>
      </c>
      <c r="I6089" t="s">
        <v>27</v>
      </c>
      <c r="J6089" t="s">
        <v>28</v>
      </c>
      <c r="K6089" t="s">
        <v>28</v>
      </c>
      <c r="L6089" t="s">
        <v>28</v>
      </c>
      <c r="M6089" t="s">
        <v>28</v>
      </c>
      <c r="N6089">
        <v>1</v>
      </c>
      <c r="O6089">
        <v>1</v>
      </c>
      <c r="P6089">
        <v>1</v>
      </c>
      <c r="Q6089">
        <v>1</v>
      </c>
      <c r="R6089">
        <v>0</v>
      </c>
      <c r="S6089">
        <v>33</v>
      </c>
      <c r="T6089">
        <v>4.5</v>
      </c>
      <c r="V6089">
        <v>58</v>
      </c>
      <c r="W6089">
        <v>126</v>
      </c>
    </row>
    <row r="6090" spans="1:23" x14ac:dyDescent="0.25">
      <c r="A6090" t="s">
        <v>697</v>
      </c>
      <c r="C6090" t="s">
        <v>30</v>
      </c>
      <c r="E6090">
        <v>26</v>
      </c>
      <c r="F6090">
        <v>70.483230000000006</v>
      </c>
      <c r="G6090">
        <v>0.5</v>
      </c>
      <c r="H6090">
        <v>0.5</v>
      </c>
      <c r="I6090" t="s">
        <v>368</v>
      </c>
      <c r="J6090" t="s">
        <v>147</v>
      </c>
      <c r="K6090" t="s">
        <v>28</v>
      </c>
      <c r="L6090" t="s">
        <v>28</v>
      </c>
      <c r="M6090" t="s">
        <v>28</v>
      </c>
      <c r="N6090">
        <v>0.5</v>
      </c>
      <c r="O6090">
        <v>0.5</v>
      </c>
      <c r="P6090">
        <v>0.5</v>
      </c>
      <c r="Q6090">
        <v>0.5</v>
      </c>
      <c r="R6090">
        <v>0</v>
      </c>
      <c r="S6090">
        <v>24</v>
      </c>
      <c r="T6090">
        <v>2.5</v>
      </c>
      <c r="V6090">
        <v>71</v>
      </c>
      <c r="W6090">
        <v>252</v>
      </c>
    </row>
    <row r="6091" spans="1:23" x14ac:dyDescent="0.25">
      <c r="A6091" t="s">
        <v>697</v>
      </c>
      <c r="C6091" t="s">
        <v>30</v>
      </c>
      <c r="E6091">
        <v>16</v>
      </c>
      <c r="F6091">
        <v>70.483230000000006</v>
      </c>
      <c r="G6091">
        <v>1</v>
      </c>
      <c r="H6091">
        <v>1</v>
      </c>
      <c r="I6091" t="s">
        <v>368</v>
      </c>
      <c r="J6091" t="s">
        <v>44</v>
      </c>
      <c r="K6091" t="s">
        <v>41</v>
      </c>
      <c r="L6091" t="s">
        <v>28</v>
      </c>
      <c r="M6091" t="s">
        <v>28</v>
      </c>
      <c r="N6091">
        <v>1</v>
      </c>
      <c r="O6091">
        <v>1</v>
      </c>
      <c r="P6091">
        <v>1</v>
      </c>
      <c r="Q6091">
        <v>2</v>
      </c>
      <c r="R6091">
        <v>1</v>
      </c>
      <c r="S6091">
        <v>24</v>
      </c>
      <c r="T6091">
        <v>7</v>
      </c>
      <c r="V6091">
        <v>70</v>
      </c>
      <c r="W6091">
        <v>238</v>
      </c>
    </row>
    <row r="6092" spans="1:23" x14ac:dyDescent="0.25">
      <c r="A6092" t="s">
        <v>697</v>
      </c>
      <c r="C6092" t="s">
        <v>30</v>
      </c>
      <c r="F6092">
        <v>70.483230000000006</v>
      </c>
      <c r="G6092">
        <v>3</v>
      </c>
      <c r="H6092">
        <v>3</v>
      </c>
      <c r="I6092" t="s">
        <v>200</v>
      </c>
      <c r="J6092" t="s">
        <v>356</v>
      </c>
      <c r="K6092" t="s">
        <v>562</v>
      </c>
      <c r="L6092" t="s">
        <v>28</v>
      </c>
      <c r="M6092" t="s">
        <v>28</v>
      </c>
      <c r="N6092">
        <v>3</v>
      </c>
      <c r="O6092">
        <v>3</v>
      </c>
      <c r="P6092">
        <v>3</v>
      </c>
      <c r="Q6092">
        <v>3</v>
      </c>
      <c r="R6092">
        <v>3</v>
      </c>
      <c r="S6092">
        <v>24</v>
      </c>
      <c r="T6092">
        <v>18</v>
      </c>
    </row>
    <row r="6093" spans="1:23" x14ac:dyDescent="0.25">
      <c r="A6093" t="s">
        <v>544</v>
      </c>
      <c r="C6093" t="s">
        <v>30</v>
      </c>
      <c r="E6093">
        <v>30</v>
      </c>
      <c r="F6093">
        <v>62.828200000000002</v>
      </c>
      <c r="G6093">
        <v>0</v>
      </c>
      <c r="H6093">
        <v>0</v>
      </c>
      <c r="I6093" t="s">
        <v>34</v>
      </c>
      <c r="J6093" t="s">
        <v>28</v>
      </c>
      <c r="K6093" t="s">
        <v>28</v>
      </c>
      <c r="L6093" t="s">
        <v>28</v>
      </c>
      <c r="M6093" t="s">
        <v>28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33</v>
      </c>
      <c r="T6093">
        <v>0</v>
      </c>
      <c r="V6093">
        <v>71</v>
      </c>
      <c r="W6093">
        <v>179</v>
      </c>
    </row>
    <row r="6094" spans="1:23" x14ac:dyDescent="0.25">
      <c r="A6094" t="s">
        <v>544</v>
      </c>
      <c r="C6094" t="s">
        <v>30</v>
      </c>
      <c r="E6094">
        <v>30</v>
      </c>
      <c r="F6094">
        <v>62.828200000000002</v>
      </c>
      <c r="G6094">
        <v>0</v>
      </c>
      <c r="H6094">
        <v>0</v>
      </c>
      <c r="I6094" t="s">
        <v>34</v>
      </c>
      <c r="J6094" t="s">
        <v>28</v>
      </c>
      <c r="K6094" t="s">
        <v>28</v>
      </c>
      <c r="L6094" t="s">
        <v>28</v>
      </c>
      <c r="M6094" t="s">
        <v>28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33</v>
      </c>
      <c r="T6094">
        <v>0</v>
      </c>
    </row>
    <row r="6095" spans="1:23" x14ac:dyDescent="0.25">
      <c r="A6095" t="s">
        <v>544</v>
      </c>
      <c r="C6095" t="s">
        <v>30</v>
      </c>
      <c r="E6095">
        <v>30</v>
      </c>
      <c r="F6095">
        <v>62.828200000000002</v>
      </c>
      <c r="G6095">
        <v>0</v>
      </c>
      <c r="H6095">
        <v>0</v>
      </c>
      <c r="I6095" t="s">
        <v>34</v>
      </c>
      <c r="J6095" t="s">
        <v>28</v>
      </c>
      <c r="K6095" t="s">
        <v>28</v>
      </c>
      <c r="L6095" t="s">
        <v>28</v>
      </c>
      <c r="M6095" t="s">
        <v>28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33</v>
      </c>
      <c r="T6095">
        <v>0</v>
      </c>
      <c r="V6095">
        <v>71</v>
      </c>
      <c r="W6095">
        <v>181</v>
      </c>
    </row>
    <row r="6096" spans="1:23" x14ac:dyDescent="0.25">
      <c r="A6096" t="s">
        <v>544</v>
      </c>
      <c r="C6096" t="s">
        <v>30</v>
      </c>
      <c r="E6096">
        <v>30</v>
      </c>
      <c r="F6096">
        <v>62.828200000000002</v>
      </c>
      <c r="G6096">
        <v>0</v>
      </c>
      <c r="H6096">
        <v>0</v>
      </c>
      <c r="I6096" t="s">
        <v>34</v>
      </c>
      <c r="J6096" t="s">
        <v>28</v>
      </c>
      <c r="K6096" t="s">
        <v>28</v>
      </c>
      <c r="L6096" t="s">
        <v>28</v>
      </c>
      <c r="M6096" t="s">
        <v>28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33</v>
      </c>
      <c r="T6096">
        <v>0</v>
      </c>
      <c r="V6096">
        <v>71</v>
      </c>
      <c r="W6096">
        <v>178</v>
      </c>
    </row>
    <row r="6097" spans="1:23" x14ac:dyDescent="0.25">
      <c r="A6097" t="s">
        <v>544</v>
      </c>
      <c r="C6097" t="s">
        <v>30</v>
      </c>
      <c r="E6097">
        <v>30</v>
      </c>
      <c r="F6097">
        <v>62.828200000000002</v>
      </c>
      <c r="G6097">
        <v>0</v>
      </c>
      <c r="H6097">
        <v>0</v>
      </c>
      <c r="I6097" t="s">
        <v>34</v>
      </c>
      <c r="J6097" t="s">
        <v>28</v>
      </c>
      <c r="K6097" t="s">
        <v>28</v>
      </c>
      <c r="L6097" t="s">
        <v>28</v>
      </c>
      <c r="M6097" t="s">
        <v>28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33</v>
      </c>
      <c r="T6097">
        <v>0</v>
      </c>
      <c r="V6097">
        <v>71</v>
      </c>
      <c r="W6097">
        <v>179</v>
      </c>
    </row>
    <row r="6098" spans="1:23" x14ac:dyDescent="0.25">
      <c r="A6098" t="s">
        <v>544</v>
      </c>
      <c r="C6098" t="s">
        <v>30</v>
      </c>
      <c r="E6098">
        <v>30</v>
      </c>
      <c r="F6098">
        <v>62.828200000000002</v>
      </c>
      <c r="G6098">
        <v>0</v>
      </c>
      <c r="H6098">
        <v>0</v>
      </c>
      <c r="I6098" t="s">
        <v>34</v>
      </c>
      <c r="J6098" t="s">
        <v>28</v>
      </c>
      <c r="K6098" t="s">
        <v>28</v>
      </c>
      <c r="L6098" t="s">
        <v>28</v>
      </c>
      <c r="M6098" t="s">
        <v>28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33</v>
      </c>
      <c r="T6098">
        <v>0</v>
      </c>
    </row>
    <row r="6099" spans="1:23" x14ac:dyDescent="0.25">
      <c r="A6099" t="s">
        <v>156</v>
      </c>
      <c r="C6099" t="s">
        <v>30</v>
      </c>
      <c r="E6099">
        <v>30</v>
      </c>
      <c r="F6099">
        <v>76.106769999999997</v>
      </c>
      <c r="G6099">
        <v>0.5</v>
      </c>
      <c r="H6099">
        <v>0</v>
      </c>
      <c r="I6099" t="s">
        <v>52</v>
      </c>
      <c r="J6099" t="s">
        <v>41</v>
      </c>
      <c r="K6099" t="s">
        <v>28</v>
      </c>
      <c r="L6099" t="s">
        <v>28</v>
      </c>
      <c r="M6099" t="s">
        <v>28</v>
      </c>
      <c r="N6099">
        <v>0</v>
      </c>
      <c r="O6099">
        <v>0.5</v>
      </c>
      <c r="P6099">
        <v>0.5</v>
      </c>
      <c r="Q6099">
        <v>0</v>
      </c>
      <c r="R6099">
        <v>0</v>
      </c>
      <c r="S6099">
        <v>23</v>
      </c>
      <c r="T6099">
        <v>1</v>
      </c>
      <c r="V6099">
        <v>71</v>
      </c>
      <c r="W6099">
        <v>160</v>
      </c>
    </row>
    <row r="6100" spans="1:23" x14ac:dyDescent="0.25">
      <c r="A6100" t="s">
        <v>156</v>
      </c>
      <c r="C6100" t="s">
        <v>30</v>
      </c>
      <c r="E6100">
        <v>30</v>
      </c>
      <c r="F6100">
        <v>76.106769999999997</v>
      </c>
      <c r="G6100">
        <v>0</v>
      </c>
      <c r="H6100">
        <v>0</v>
      </c>
      <c r="I6100" t="s">
        <v>34</v>
      </c>
      <c r="J6100" t="s">
        <v>35</v>
      </c>
      <c r="K6100" t="s">
        <v>28</v>
      </c>
      <c r="L6100" t="s">
        <v>28</v>
      </c>
      <c r="M6100" t="s">
        <v>28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23</v>
      </c>
      <c r="T6100">
        <v>0</v>
      </c>
      <c r="V6100">
        <v>71</v>
      </c>
      <c r="W6100">
        <v>194</v>
      </c>
    </row>
    <row r="6101" spans="1:23" x14ac:dyDescent="0.25">
      <c r="A6101" t="s">
        <v>210</v>
      </c>
      <c r="C6101" t="s">
        <v>30</v>
      </c>
      <c r="F6101">
        <v>59.822040000000001</v>
      </c>
      <c r="G6101">
        <v>0</v>
      </c>
      <c r="H6101">
        <v>0</v>
      </c>
      <c r="I6101" t="s">
        <v>28</v>
      </c>
      <c r="J6101" t="s">
        <v>28</v>
      </c>
      <c r="K6101" t="s">
        <v>28</v>
      </c>
      <c r="L6101" t="s">
        <v>28</v>
      </c>
      <c r="M6101" t="s">
        <v>28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34</v>
      </c>
      <c r="T6101">
        <v>0</v>
      </c>
    </row>
    <row r="6102" spans="1:23" x14ac:dyDescent="0.25">
      <c r="A6102" t="s">
        <v>210</v>
      </c>
      <c r="C6102" t="s">
        <v>30</v>
      </c>
      <c r="F6102">
        <v>59.822040000000001</v>
      </c>
      <c r="G6102">
        <v>0</v>
      </c>
      <c r="H6102">
        <v>0</v>
      </c>
      <c r="I6102" t="s">
        <v>28</v>
      </c>
      <c r="J6102" t="s">
        <v>28</v>
      </c>
      <c r="K6102" t="s">
        <v>28</v>
      </c>
      <c r="L6102" t="s">
        <v>28</v>
      </c>
      <c r="M6102" t="s">
        <v>28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34</v>
      </c>
      <c r="T6102">
        <v>0</v>
      </c>
    </row>
    <row r="6103" spans="1:23" x14ac:dyDescent="0.25">
      <c r="A6103" t="s">
        <v>210</v>
      </c>
      <c r="C6103" t="s">
        <v>30</v>
      </c>
      <c r="F6103">
        <v>59.822040000000001</v>
      </c>
      <c r="G6103">
        <v>0</v>
      </c>
      <c r="H6103">
        <v>0</v>
      </c>
      <c r="I6103" t="s">
        <v>28</v>
      </c>
      <c r="J6103" t="s">
        <v>28</v>
      </c>
      <c r="K6103" t="s">
        <v>28</v>
      </c>
      <c r="L6103" t="s">
        <v>28</v>
      </c>
      <c r="M6103" t="s">
        <v>28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34</v>
      </c>
      <c r="T6103">
        <v>0</v>
      </c>
    </row>
    <row r="6104" spans="1:23" x14ac:dyDescent="0.25">
      <c r="A6104" t="s">
        <v>210</v>
      </c>
      <c r="C6104" t="s">
        <v>30</v>
      </c>
      <c r="E6104">
        <v>27</v>
      </c>
      <c r="F6104">
        <v>59.822040000000001</v>
      </c>
      <c r="G6104">
        <v>0.5</v>
      </c>
      <c r="H6104">
        <v>0</v>
      </c>
      <c r="I6104" t="s">
        <v>27</v>
      </c>
      <c r="J6104" t="s">
        <v>36</v>
      </c>
      <c r="K6104" t="s">
        <v>28</v>
      </c>
      <c r="L6104" t="s">
        <v>28</v>
      </c>
      <c r="M6104" t="s">
        <v>28</v>
      </c>
      <c r="N6104">
        <v>0.5</v>
      </c>
      <c r="O6104">
        <v>0.5</v>
      </c>
      <c r="P6104">
        <v>0.5</v>
      </c>
      <c r="Q6104">
        <v>0</v>
      </c>
      <c r="R6104">
        <v>0</v>
      </c>
      <c r="S6104">
        <v>34</v>
      </c>
      <c r="T6104">
        <v>1.5</v>
      </c>
      <c r="V6104">
        <v>67</v>
      </c>
      <c r="W6104">
        <v>186</v>
      </c>
    </row>
    <row r="6105" spans="1:23" x14ac:dyDescent="0.25">
      <c r="A6105" t="s">
        <v>210</v>
      </c>
      <c r="C6105" t="s">
        <v>30</v>
      </c>
      <c r="E6105">
        <v>25</v>
      </c>
      <c r="F6105">
        <v>59.822040000000001</v>
      </c>
      <c r="G6105">
        <v>0.5</v>
      </c>
      <c r="H6105">
        <v>0</v>
      </c>
      <c r="I6105" t="s">
        <v>27</v>
      </c>
      <c r="J6105" t="s">
        <v>28</v>
      </c>
      <c r="K6105" t="s">
        <v>28</v>
      </c>
      <c r="L6105" t="s">
        <v>28</v>
      </c>
      <c r="M6105" t="s">
        <v>28</v>
      </c>
      <c r="N6105">
        <v>0.5</v>
      </c>
      <c r="O6105">
        <v>0.5</v>
      </c>
      <c r="P6105">
        <v>0.5</v>
      </c>
      <c r="Q6105">
        <v>0.5</v>
      </c>
      <c r="R6105">
        <v>0</v>
      </c>
      <c r="S6105">
        <v>34</v>
      </c>
      <c r="T6105">
        <v>2</v>
      </c>
      <c r="V6105">
        <v>67</v>
      </c>
      <c r="W6105">
        <v>174</v>
      </c>
    </row>
    <row r="6106" spans="1:23" x14ac:dyDescent="0.25">
      <c r="A6106" t="s">
        <v>210</v>
      </c>
      <c r="C6106" t="s">
        <v>30</v>
      </c>
      <c r="F6106">
        <v>59.822040000000001</v>
      </c>
      <c r="G6106">
        <v>0</v>
      </c>
      <c r="H6106">
        <v>0</v>
      </c>
      <c r="I6106" t="s">
        <v>34</v>
      </c>
      <c r="J6106" t="s">
        <v>28</v>
      </c>
      <c r="K6106" t="s">
        <v>28</v>
      </c>
      <c r="L6106" t="s">
        <v>28</v>
      </c>
      <c r="M6106" t="s">
        <v>28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34</v>
      </c>
      <c r="T6106">
        <v>0</v>
      </c>
    </row>
    <row r="6107" spans="1:23" x14ac:dyDescent="0.25">
      <c r="A6107" t="s">
        <v>210</v>
      </c>
      <c r="C6107" t="s">
        <v>30</v>
      </c>
      <c r="F6107">
        <v>59.822040000000001</v>
      </c>
      <c r="G6107">
        <v>0</v>
      </c>
      <c r="H6107">
        <v>0</v>
      </c>
      <c r="I6107" t="s">
        <v>34</v>
      </c>
      <c r="J6107" t="s">
        <v>28</v>
      </c>
      <c r="K6107" t="s">
        <v>28</v>
      </c>
      <c r="L6107" t="s">
        <v>28</v>
      </c>
      <c r="M6107" t="s">
        <v>28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34</v>
      </c>
      <c r="T6107">
        <v>0</v>
      </c>
    </row>
    <row r="6108" spans="1:23" x14ac:dyDescent="0.25">
      <c r="A6108" t="s">
        <v>210</v>
      </c>
      <c r="C6108" t="s">
        <v>30</v>
      </c>
      <c r="F6108">
        <v>59.822040000000001</v>
      </c>
      <c r="G6108">
        <v>0</v>
      </c>
      <c r="H6108">
        <v>0</v>
      </c>
      <c r="I6108" t="s">
        <v>34</v>
      </c>
      <c r="J6108" t="s">
        <v>28</v>
      </c>
      <c r="K6108" t="s">
        <v>28</v>
      </c>
      <c r="L6108" t="s">
        <v>28</v>
      </c>
      <c r="M6108" t="s">
        <v>28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34</v>
      </c>
      <c r="T6108">
        <v>0</v>
      </c>
      <c r="W6108">
        <v>205</v>
      </c>
    </row>
    <row r="6109" spans="1:23" x14ac:dyDescent="0.25">
      <c r="A6109" t="s">
        <v>210</v>
      </c>
      <c r="C6109" t="s">
        <v>30</v>
      </c>
      <c r="F6109">
        <v>59.822040000000001</v>
      </c>
      <c r="G6109">
        <v>0</v>
      </c>
      <c r="H6109">
        <v>0</v>
      </c>
      <c r="I6109" t="s">
        <v>34</v>
      </c>
      <c r="J6109" t="s">
        <v>28</v>
      </c>
      <c r="K6109" t="s">
        <v>28</v>
      </c>
      <c r="L6109" t="s">
        <v>28</v>
      </c>
      <c r="M6109" t="s">
        <v>28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34</v>
      </c>
      <c r="T6109">
        <v>0</v>
      </c>
      <c r="W6109">
        <v>204</v>
      </c>
    </row>
    <row r="6110" spans="1:23" x14ac:dyDescent="0.25">
      <c r="A6110" t="s">
        <v>210</v>
      </c>
      <c r="C6110" t="s">
        <v>30</v>
      </c>
      <c r="F6110">
        <v>59.822040000000001</v>
      </c>
      <c r="G6110">
        <v>0</v>
      </c>
      <c r="H6110">
        <v>0</v>
      </c>
      <c r="I6110" t="s">
        <v>34</v>
      </c>
      <c r="J6110" t="s">
        <v>28</v>
      </c>
      <c r="K6110" t="s">
        <v>28</v>
      </c>
      <c r="L6110" t="s">
        <v>28</v>
      </c>
      <c r="M6110" t="s">
        <v>28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34</v>
      </c>
      <c r="T6110">
        <v>0</v>
      </c>
      <c r="W6110">
        <v>203</v>
      </c>
    </row>
    <row r="6111" spans="1:23" x14ac:dyDescent="0.25">
      <c r="A6111" t="s">
        <v>210</v>
      </c>
      <c r="C6111" t="s">
        <v>30</v>
      </c>
      <c r="F6111">
        <v>59.822040000000001</v>
      </c>
      <c r="G6111">
        <v>0</v>
      </c>
      <c r="H6111">
        <v>0</v>
      </c>
      <c r="I6111" t="s">
        <v>34</v>
      </c>
      <c r="J6111" t="s">
        <v>28</v>
      </c>
      <c r="K6111" t="s">
        <v>28</v>
      </c>
      <c r="L6111" t="s">
        <v>28</v>
      </c>
      <c r="M6111" t="s">
        <v>28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34</v>
      </c>
      <c r="T6111">
        <v>0</v>
      </c>
      <c r="W6111">
        <v>197</v>
      </c>
    </row>
    <row r="6112" spans="1:23" x14ac:dyDescent="0.25">
      <c r="A6112" t="s">
        <v>210</v>
      </c>
      <c r="C6112" t="s">
        <v>30</v>
      </c>
      <c r="E6112">
        <v>30</v>
      </c>
      <c r="F6112">
        <v>59.822040000000001</v>
      </c>
      <c r="G6112">
        <v>0</v>
      </c>
      <c r="H6112">
        <v>0</v>
      </c>
      <c r="I6112" t="s">
        <v>34</v>
      </c>
      <c r="J6112" t="s">
        <v>28</v>
      </c>
      <c r="K6112" t="s">
        <v>28</v>
      </c>
      <c r="L6112" t="s">
        <v>28</v>
      </c>
      <c r="M6112" t="s">
        <v>28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34</v>
      </c>
      <c r="T6112">
        <v>0</v>
      </c>
      <c r="W6112">
        <v>195</v>
      </c>
    </row>
    <row r="6113" spans="1:23" x14ac:dyDescent="0.25">
      <c r="A6113" t="s">
        <v>210</v>
      </c>
      <c r="C6113" t="s">
        <v>30</v>
      </c>
      <c r="E6113">
        <v>29</v>
      </c>
      <c r="F6113">
        <v>59.822040000000001</v>
      </c>
      <c r="G6113">
        <v>0</v>
      </c>
      <c r="H6113">
        <v>0</v>
      </c>
      <c r="I6113" t="s">
        <v>34</v>
      </c>
      <c r="J6113" t="s">
        <v>28</v>
      </c>
      <c r="K6113" t="s">
        <v>28</v>
      </c>
      <c r="L6113" t="s">
        <v>28</v>
      </c>
      <c r="M6113" t="s">
        <v>28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34</v>
      </c>
      <c r="T6113">
        <v>0</v>
      </c>
      <c r="W6113">
        <v>196</v>
      </c>
    </row>
    <row r="6114" spans="1:23" x14ac:dyDescent="0.25">
      <c r="A6114" t="s">
        <v>210</v>
      </c>
      <c r="C6114" t="s">
        <v>30</v>
      </c>
      <c r="E6114">
        <v>29</v>
      </c>
      <c r="F6114">
        <v>59.822040000000001</v>
      </c>
      <c r="G6114">
        <v>0</v>
      </c>
      <c r="H6114">
        <v>0</v>
      </c>
      <c r="I6114" t="s">
        <v>34</v>
      </c>
      <c r="J6114" t="s">
        <v>28</v>
      </c>
      <c r="K6114" t="s">
        <v>28</v>
      </c>
      <c r="L6114" t="s">
        <v>28</v>
      </c>
      <c r="M6114" t="s">
        <v>28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34</v>
      </c>
      <c r="T6114">
        <v>0</v>
      </c>
    </row>
    <row r="6115" spans="1:23" x14ac:dyDescent="0.25">
      <c r="A6115" t="s">
        <v>210</v>
      </c>
      <c r="C6115" t="s">
        <v>30</v>
      </c>
      <c r="E6115">
        <v>30</v>
      </c>
      <c r="F6115">
        <v>59.822040000000001</v>
      </c>
      <c r="G6115">
        <v>0</v>
      </c>
      <c r="H6115">
        <v>0</v>
      </c>
      <c r="I6115" t="s">
        <v>34</v>
      </c>
      <c r="J6115" t="s">
        <v>42</v>
      </c>
      <c r="K6115" t="s">
        <v>28</v>
      </c>
      <c r="L6115" t="s">
        <v>28</v>
      </c>
      <c r="M6115" t="s">
        <v>28</v>
      </c>
      <c r="N6115">
        <v>0</v>
      </c>
      <c r="O6115">
        <v>0.5</v>
      </c>
      <c r="P6115">
        <v>0</v>
      </c>
      <c r="Q6115">
        <v>0</v>
      </c>
      <c r="R6115">
        <v>0</v>
      </c>
      <c r="S6115">
        <v>34</v>
      </c>
      <c r="T6115">
        <v>0.5</v>
      </c>
      <c r="W6115">
        <v>187</v>
      </c>
    </row>
    <row r="6116" spans="1:23" x14ac:dyDescent="0.25">
      <c r="A6116" t="s">
        <v>210</v>
      </c>
      <c r="C6116" t="s">
        <v>30</v>
      </c>
      <c r="E6116">
        <v>29</v>
      </c>
      <c r="F6116">
        <v>59.822040000000001</v>
      </c>
      <c r="G6116">
        <v>0</v>
      </c>
      <c r="H6116">
        <v>0</v>
      </c>
      <c r="I6116" t="s">
        <v>34</v>
      </c>
      <c r="J6116" t="s">
        <v>28</v>
      </c>
      <c r="K6116" t="s">
        <v>28</v>
      </c>
      <c r="L6116" t="s">
        <v>28</v>
      </c>
      <c r="M6116" t="s">
        <v>28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34</v>
      </c>
      <c r="T6116">
        <v>0</v>
      </c>
      <c r="W6116">
        <v>187</v>
      </c>
    </row>
    <row r="6117" spans="1:23" x14ac:dyDescent="0.25">
      <c r="A6117" t="s">
        <v>210</v>
      </c>
      <c r="C6117" t="s">
        <v>30</v>
      </c>
      <c r="E6117">
        <v>30</v>
      </c>
      <c r="F6117">
        <v>59.822040000000001</v>
      </c>
      <c r="G6117">
        <v>0</v>
      </c>
      <c r="H6117">
        <v>0</v>
      </c>
      <c r="I6117" t="s">
        <v>34</v>
      </c>
      <c r="J6117" t="s">
        <v>28</v>
      </c>
      <c r="K6117" t="s">
        <v>28</v>
      </c>
      <c r="L6117" t="s">
        <v>28</v>
      </c>
      <c r="M6117" t="s">
        <v>28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34</v>
      </c>
      <c r="T6117">
        <v>0</v>
      </c>
      <c r="W6117">
        <v>193</v>
      </c>
    </row>
    <row r="6118" spans="1:23" x14ac:dyDescent="0.25">
      <c r="A6118" t="s">
        <v>210</v>
      </c>
      <c r="C6118" t="s">
        <v>30</v>
      </c>
      <c r="E6118">
        <v>30</v>
      </c>
      <c r="F6118">
        <v>59.822040000000001</v>
      </c>
      <c r="G6118">
        <v>0</v>
      </c>
      <c r="H6118">
        <v>0</v>
      </c>
      <c r="I6118" t="s">
        <v>34</v>
      </c>
      <c r="J6118" t="s">
        <v>28</v>
      </c>
      <c r="K6118" t="s">
        <v>28</v>
      </c>
      <c r="L6118" t="s">
        <v>28</v>
      </c>
      <c r="M6118" t="s">
        <v>28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34</v>
      </c>
      <c r="T6118">
        <v>0</v>
      </c>
      <c r="W6118">
        <v>189</v>
      </c>
    </row>
    <row r="6119" spans="1:23" x14ac:dyDescent="0.25">
      <c r="A6119" t="s">
        <v>210</v>
      </c>
      <c r="C6119" t="s">
        <v>30</v>
      </c>
      <c r="E6119">
        <v>30</v>
      </c>
      <c r="F6119">
        <v>59.822040000000001</v>
      </c>
      <c r="G6119">
        <v>0.5</v>
      </c>
      <c r="H6119">
        <v>0</v>
      </c>
      <c r="I6119" t="s">
        <v>75</v>
      </c>
      <c r="J6119" t="s">
        <v>28</v>
      </c>
      <c r="K6119" t="s">
        <v>28</v>
      </c>
      <c r="L6119" t="s">
        <v>28</v>
      </c>
      <c r="M6119" t="s">
        <v>28</v>
      </c>
      <c r="N6119">
        <v>0</v>
      </c>
      <c r="O6119">
        <v>0</v>
      </c>
      <c r="P6119">
        <v>0.5</v>
      </c>
      <c r="Q6119">
        <v>0</v>
      </c>
      <c r="R6119">
        <v>0</v>
      </c>
      <c r="S6119">
        <v>34</v>
      </c>
      <c r="T6119">
        <v>0.5</v>
      </c>
      <c r="W6119">
        <v>196</v>
      </c>
    </row>
    <row r="6120" spans="1:23" x14ac:dyDescent="0.25">
      <c r="A6120" t="s">
        <v>210</v>
      </c>
      <c r="C6120" t="s">
        <v>30</v>
      </c>
      <c r="E6120">
        <v>30</v>
      </c>
      <c r="F6120">
        <v>59.822040000000001</v>
      </c>
      <c r="G6120">
        <v>0</v>
      </c>
      <c r="H6120">
        <v>0</v>
      </c>
      <c r="I6120" t="s">
        <v>34</v>
      </c>
      <c r="J6120" t="s">
        <v>28</v>
      </c>
      <c r="K6120" t="s">
        <v>28</v>
      </c>
      <c r="L6120" t="s">
        <v>28</v>
      </c>
      <c r="M6120" t="s">
        <v>28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34</v>
      </c>
      <c r="T6120">
        <v>0</v>
      </c>
      <c r="V6120">
        <v>67</v>
      </c>
      <c r="W6120">
        <v>200</v>
      </c>
    </row>
    <row r="6121" spans="1:23" x14ac:dyDescent="0.25">
      <c r="A6121" t="s">
        <v>210</v>
      </c>
      <c r="C6121" t="s">
        <v>30</v>
      </c>
      <c r="E6121">
        <v>29</v>
      </c>
      <c r="F6121">
        <v>59.822040000000001</v>
      </c>
      <c r="G6121">
        <v>0</v>
      </c>
      <c r="H6121">
        <v>0</v>
      </c>
      <c r="I6121" t="s">
        <v>34</v>
      </c>
      <c r="J6121" t="s">
        <v>28</v>
      </c>
      <c r="K6121" t="s">
        <v>28</v>
      </c>
      <c r="L6121" t="s">
        <v>28</v>
      </c>
      <c r="M6121" t="s">
        <v>28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34</v>
      </c>
      <c r="T6121">
        <v>0</v>
      </c>
      <c r="V6121">
        <v>68</v>
      </c>
      <c r="W6121">
        <v>195</v>
      </c>
    </row>
    <row r="6122" spans="1:23" x14ac:dyDescent="0.25">
      <c r="A6122" t="s">
        <v>210</v>
      </c>
      <c r="C6122" t="s">
        <v>30</v>
      </c>
      <c r="E6122">
        <v>30</v>
      </c>
      <c r="F6122">
        <v>59.822040000000001</v>
      </c>
      <c r="G6122">
        <v>0</v>
      </c>
      <c r="H6122">
        <v>0</v>
      </c>
      <c r="I6122" t="s">
        <v>34</v>
      </c>
      <c r="J6122" t="s">
        <v>28</v>
      </c>
      <c r="K6122" t="s">
        <v>28</v>
      </c>
      <c r="L6122" t="s">
        <v>28</v>
      </c>
      <c r="M6122" t="s">
        <v>28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34</v>
      </c>
      <c r="T6122">
        <v>0</v>
      </c>
      <c r="V6122">
        <v>67</v>
      </c>
      <c r="W6122">
        <v>193</v>
      </c>
    </row>
    <row r="6123" spans="1:23" x14ac:dyDescent="0.25">
      <c r="A6123" t="s">
        <v>210</v>
      </c>
      <c r="C6123" t="s">
        <v>30</v>
      </c>
      <c r="E6123">
        <v>30</v>
      </c>
      <c r="F6123">
        <v>59.822040000000001</v>
      </c>
      <c r="G6123">
        <v>0</v>
      </c>
      <c r="H6123">
        <v>0</v>
      </c>
      <c r="I6123" t="s">
        <v>34</v>
      </c>
      <c r="J6123" t="s">
        <v>28</v>
      </c>
      <c r="K6123" t="s">
        <v>28</v>
      </c>
      <c r="L6123" t="s">
        <v>28</v>
      </c>
      <c r="M6123" t="s">
        <v>28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34</v>
      </c>
      <c r="T6123">
        <v>0</v>
      </c>
      <c r="V6123">
        <v>67</v>
      </c>
      <c r="W6123">
        <v>196</v>
      </c>
    </row>
    <row r="6124" spans="1:23" x14ac:dyDescent="0.25">
      <c r="A6124" t="s">
        <v>210</v>
      </c>
      <c r="C6124" t="s">
        <v>30</v>
      </c>
      <c r="E6124">
        <v>30</v>
      </c>
      <c r="F6124">
        <v>59.822040000000001</v>
      </c>
      <c r="G6124">
        <v>0</v>
      </c>
      <c r="H6124">
        <v>0</v>
      </c>
      <c r="I6124" t="s">
        <v>34</v>
      </c>
      <c r="J6124" t="s">
        <v>28</v>
      </c>
      <c r="K6124" t="s">
        <v>28</v>
      </c>
      <c r="L6124" t="s">
        <v>28</v>
      </c>
      <c r="M6124" t="s">
        <v>28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34</v>
      </c>
      <c r="T6124">
        <v>0</v>
      </c>
      <c r="V6124">
        <v>67</v>
      </c>
      <c r="W6124">
        <v>197</v>
      </c>
    </row>
    <row r="6125" spans="1:23" x14ac:dyDescent="0.25">
      <c r="A6125" t="s">
        <v>210</v>
      </c>
      <c r="C6125" t="s">
        <v>30</v>
      </c>
      <c r="E6125">
        <v>30</v>
      </c>
      <c r="F6125">
        <v>59.822040000000001</v>
      </c>
      <c r="G6125">
        <v>0</v>
      </c>
      <c r="H6125">
        <v>0</v>
      </c>
      <c r="I6125" t="s">
        <v>34</v>
      </c>
      <c r="J6125" t="s">
        <v>28</v>
      </c>
      <c r="K6125" t="s">
        <v>28</v>
      </c>
      <c r="L6125" t="s">
        <v>28</v>
      </c>
      <c r="M6125" t="s">
        <v>28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34</v>
      </c>
      <c r="T6125">
        <v>0</v>
      </c>
      <c r="V6125">
        <v>67</v>
      </c>
      <c r="W6125">
        <v>195</v>
      </c>
    </row>
    <row r="6126" spans="1:23" x14ac:dyDescent="0.25">
      <c r="A6126" t="s">
        <v>210</v>
      </c>
      <c r="C6126" t="s">
        <v>30</v>
      </c>
      <c r="E6126">
        <v>29</v>
      </c>
      <c r="F6126">
        <v>59.822040000000001</v>
      </c>
      <c r="G6126">
        <v>0</v>
      </c>
      <c r="H6126">
        <v>0</v>
      </c>
      <c r="I6126" t="s">
        <v>34</v>
      </c>
      <c r="J6126" t="s">
        <v>28</v>
      </c>
      <c r="K6126" t="s">
        <v>28</v>
      </c>
      <c r="L6126" t="s">
        <v>28</v>
      </c>
      <c r="M6126" t="s">
        <v>28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34</v>
      </c>
      <c r="T6126">
        <v>0</v>
      </c>
      <c r="V6126">
        <v>67</v>
      </c>
      <c r="W6126">
        <v>196</v>
      </c>
    </row>
    <row r="6127" spans="1:23" x14ac:dyDescent="0.25">
      <c r="A6127" t="s">
        <v>210</v>
      </c>
      <c r="C6127" t="s">
        <v>30</v>
      </c>
      <c r="E6127">
        <v>28</v>
      </c>
      <c r="F6127">
        <v>59.822040000000001</v>
      </c>
      <c r="G6127">
        <v>0</v>
      </c>
      <c r="H6127">
        <v>0</v>
      </c>
      <c r="I6127" t="s">
        <v>34</v>
      </c>
      <c r="J6127" t="s">
        <v>28</v>
      </c>
      <c r="K6127" t="s">
        <v>28</v>
      </c>
      <c r="L6127" t="s">
        <v>28</v>
      </c>
      <c r="M6127" t="s">
        <v>28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34</v>
      </c>
      <c r="T6127">
        <v>0</v>
      </c>
      <c r="V6127">
        <v>67</v>
      </c>
      <c r="W6127">
        <v>195</v>
      </c>
    </row>
    <row r="6128" spans="1:23" x14ac:dyDescent="0.25">
      <c r="A6128" t="s">
        <v>210</v>
      </c>
      <c r="C6128" t="s">
        <v>30</v>
      </c>
      <c r="E6128">
        <v>30</v>
      </c>
      <c r="F6128">
        <v>59.822040000000001</v>
      </c>
      <c r="G6128">
        <v>0</v>
      </c>
      <c r="H6128">
        <v>0</v>
      </c>
      <c r="I6128" t="s">
        <v>34</v>
      </c>
      <c r="J6128" t="s">
        <v>28</v>
      </c>
      <c r="K6128" t="s">
        <v>28</v>
      </c>
      <c r="L6128" t="s">
        <v>28</v>
      </c>
      <c r="M6128" t="s">
        <v>28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34</v>
      </c>
      <c r="T6128">
        <v>0</v>
      </c>
      <c r="V6128">
        <v>67</v>
      </c>
      <c r="W6128">
        <v>189</v>
      </c>
    </row>
    <row r="6129" spans="1:23" x14ac:dyDescent="0.25">
      <c r="A6129" t="s">
        <v>790</v>
      </c>
      <c r="C6129" t="s">
        <v>30</v>
      </c>
      <c r="E6129">
        <v>21</v>
      </c>
      <c r="F6129">
        <v>81.347020000000001</v>
      </c>
      <c r="G6129">
        <v>2</v>
      </c>
      <c r="H6129">
        <v>2</v>
      </c>
      <c r="I6129" t="s">
        <v>327</v>
      </c>
      <c r="J6129" t="s">
        <v>35</v>
      </c>
      <c r="K6129" t="s">
        <v>28</v>
      </c>
      <c r="L6129" t="s">
        <v>28</v>
      </c>
      <c r="M6129" t="s">
        <v>28</v>
      </c>
      <c r="N6129">
        <v>2</v>
      </c>
      <c r="O6129">
        <v>1</v>
      </c>
      <c r="P6129">
        <v>2</v>
      </c>
      <c r="Q6129">
        <v>2</v>
      </c>
      <c r="R6129">
        <v>3</v>
      </c>
      <c r="S6129">
        <v>33</v>
      </c>
      <c r="T6129">
        <v>12</v>
      </c>
      <c r="V6129">
        <v>67</v>
      </c>
      <c r="W6129">
        <v>127</v>
      </c>
    </row>
    <row r="6130" spans="1:23" x14ac:dyDescent="0.25">
      <c r="A6130" t="s">
        <v>197</v>
      </c>
      <c r="C6130" t="s">
        <v>26</v>
      </c>
      <c r="E6130">
        <v>30</v>
      </c>
      <c r="F6130">
        <v>47.74812</v>
      </c>
      <c r="G6130">
        <v>0</v>
      </c>
      <c r="H6130">
        <v>0</v>
      </c>
      <c r="I6130" t="s">
        <v>34</v>
      </c>
      <c r="J6130" t="s">
        <v>28</v>
      </c>
      <c r="K6130" t="s">
        <v>28</v>
      </c>
      <c r="L6130" t="s">
        <v>28</v>
      </c>
      <c r="M6130" t="s">
        <v>28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34</v>
      </c>
      <c r="T6130">
        <v>0</v>
      </c>
      <c r="W6130">
        <v>138</v>
      </c>
    </row>
    <row r="6131" spans="1:23" x14ac:dyDescent="0.25">
      <c r="A6131" t="s">
        <v>197</v>
      </c>
      <c r="C6131" t="s">
        <v>26</v>
      </c>
      <c r="E6131">
        <v>30</v>
      </c>
      <c r="F6131">
        <v>47.74812</v>
      </c>
      <c r="G6131">
        <v>0</v>
      </c>
      <c r="H6131">
        <v>0</v>
      </c>
      <c r="I6131" t="s">
        <v>34</v>
      </c>
      <c r="J6131" t="s">
        <v>28</v>
      </c>
      <c r="K6131" t="s">
        <v>28</v>
      </c>
      <c r="L6131" t="s">
        <v>28</v>
      </c>
      <c r="M6131" t="s">
        <v>28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34</v>
      </c>
      <c r="T6131">
        <v>0</v>
      </c>
      <c r="V6131">
        <v>65</v>
      </c>
      <c r="W6131">
        <v>121</v>
      </c>
    </row>
    <row r="6132" spans="1:23" x14ac:dyDescent="0.25">
      <c r="A6132" t="s">
        <v>197</v>
      </c>
      <c r="C6132" t="s">
        <v>26</v>
      </c>
      <c r="E6132">
        <v>30</v>
      </c>
      <c r="F6132">
        <v>47.74812</v>
      </c>
      <c r="G6132">
        <v>0</v>
      </c>
      <c r="H6132">
        <v>0</v>
      </c>
      <c r="I6132" t="s">
        <v>34</v>
      </c>
      <c r="J6132" t="s">
        <v>28</v>
      </c>
      <c r="K6132" t="s">
        <v>28</v>
      </c>
      <c r="L6132" t="s">
        <v>28</v>
      </c>
      <c r="M6132" t="s">
        <v>28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34</v>
      </c>
      <c r="T6132">
        <v>0</v>
      </c>
      <c r="V6132">
        <v>66</v>
      </c>
      <c r="W6132">
        <v>119</v>
      </c>
    </row>
    <row r="6133" spans="1:23" x14ac:dyDescent="0.25">
      <c r="A6133" t="s">
        <v>197</v>
      </c>
      <c r="C6133" t="s">
        <v>26</v>
      </c>
      <c r="E6133">
        <v>30</v>
      </c>
      <c r="F6133">
        <v>47.74812</v>
      </c>
      <c r="G6133">
        <v>0</v>
      </c>
      <c r="H6133">
        <v>0</v>
      </c>
      <c r="I6133" t="s">
        <v>34</v>
      </c>
      <c r="J6133" t="s">
        <v>35</v>
      </c>
      <c r="K6133" t="s">
        <v>28</v>
      </c>
      <c r="L6133" t="s">
        <v>28</v>
      </c>
      <c r="M6133" t="s">
        <v>28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34</v>
      </c>
      <c r="T6133">
        <v>0</v>
      </c>
      <c r="V6133">
        <v>55</v>
      </c>
      <c r="W6133">
        <v>118</v>
      </c>
    </row>
    <row r="6134" spans="1:23" x14ac:dyDescent="0.25">
      <c r="A6134" t="s">
        <v>197</v>
      </c>
      <c r="C6134" t="s">
        <v>26</v>
      </c>
      <c r="E6134">
        <v>30</v>
      </c>
      <c r="F6134">
        <v>47.74812</v>
      </c>
      <c r="G6134">
        <v>0</v>
      </c>
      <c r="H6134">
        <v>0</v>
      </c>
      <c r="I6134" t="s">
        <v>34</v>
      </c>
      <c r="J6134" t="s">
        <v>35</v>
      </c>
      <c r="K6134" t="s">
        <v>28</v>
      </c>
      <c r="L6134" t="s">
        <v>28</v>
      </c>
      <c r="M6134" t="s">
        <v>28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34</v>
      </c>
      <c r="T6134">
        <v>0</v>
      </c>
      <c r="V6134">
        <v>66</v>
      </c>
      <c r="W6134">
        <v>118</v>
      </c>
    </row>
    <row r="6135" spans="1:23" x14ac:dyDescent="0.25">
      <c r="A6135" t="s">
        <v>1173</v>
      </c>
      <c r="C6135" t="s">
        <v>30</v>
      </c>
      <c r="E6135">
        <v>29</v>
      </c>
      <c r="F6135">
        <v>67.356605999999999</v>
      </c>
      <c r="G6135">
        <v>0</v>
      </c>
      <c r="H6135">
        <v>0</v>
      </c>
      <c r="I6135" t="s">
        <v>34</v>
      </c>
      <c r="J6135" t="s">
        <v>28</v>
      </c>
      <c r="K6135" t="s">
        <v>28</v>
      </c>
      <c r="L6135" t="s">
        <v>28</v>
      </c>
      <c r="M6135" t="s">
        <v>28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23</v>
      </c>
      <c r="T6135">
        <v>0</v>
      </c>
      <c r="V6135">
        <v>71</v>
      </c>
      <c r="W6135">
        <v>199</v>
      </c>
    </row>
    <row r="6136" spans="1:23" x14ac:dyDescent="0.25">
      <c r="A6136" t="s">
        <v>1173</v>
      </c>
      <c r="C6136" t="s">
        <v>30</v>
      </c>
      <c r="E6136">
        <v>30</v>
      </c>
      <c r="F6136">
        <v>67.356605999999999</v>
      </c>
      <c r="G6136">
        <v>0</v>
      </c>
      <c r="H6136">
        <v>0</v>
      </c>
      <c r="I6136" t="s">
        <v>34</v>
      </c>
      <c r="J6136" t="s">
        <v>28</v>
      </c>
      <c r="K6136" t="s">
        <v>28</v>
      </c>
      <c r="L6136" t="s">
        <v>28</v>
      </c>
      <c r="M6136" t="s">
        <v>28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23</v>
      </c>
      <c r="T6136">
        <v>0</v>
      </c>
      <c r="V6136">
        <v>71</v>
      </c>
      <c r="W6136">
        <v>204</v>
      </c>
    </row>
    <row r="6137" spans="1:23" x14ac:dyDescent="0.25">
      <c r="A6137" t="s">
        <v>1173</v>
      </c>
      <c r="C6137" t="s">
        <v>30</v>
      </c>
      <c r="E6137">
        <v>30</v>
      </c>
      <c r="F6137">
        <v>67.356605999999999</v>
      </c>
      <c r="G6137">
        <v>0</v>
      </c>
      <c r="H6137">
        <v>0</v>
      </c>
      <c r="I6137" t="s">
        <v>34</v>
      </c>
      <c r="J6137" t="s">
        <v>28</v>
      </c>
      <c r="K6137" t="s">
        <v>28</v>
      </c>
      <c r="L6137" t="s">
        <v>28</v>
      </c>
      <c r="M6137" t="s">
        <v>28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23</v>
      </c>
      <c r="T6137">
        <v>0</v>
      </c>
      <c r="V6137">
        <v>71</v>
      </c>
      <c r="W6137">
        <v>199</v>
      </c>
    </row>
    <row r="6138" spans="1:23" x14ac:dyDescent="0.25">
      <c r="A6138" t="s">
        <v>1173</v>
      </c>
      <c r="C6138" t="s">
        <v>30</v>
      </c>
      <c r="E6138">
        <v>30</v>
      </c>
      <c r="F6138">
        <v>67.356605999999999</v>
      </c>
      <c r="G6138">
        <v>0</v>
      </c>
      <c r="H6138">
        <v>0</v>
      </c>
      <c r="I6138" t="s">
        <v>34</v>
      </c>
      <c r="J6138" t="s">
        <v>28</v>
      </c>
      <c r="K6138" t="s">
        <v>28</v>
      </c>
      <c r="L6138" t="s">
        <v>28</v>
      </c>
      <c r="M6138" t="s">
        <v>28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23</v>
      </c>
      <c r="T6138">
        <v>0</v>
      </c>
      <c r="V6138">
        <v>71</v>
      </c>
      <c r="W6138">
        <v>197</v>
      </c>
    </row>
    <row r="6139" spans="1:23" x14ac:dyDescent="0.25">
      <c r="A6139" t="s">
        <v>1173</v>
      </c>
      <c r="C6139" t="s">
        <v>30</v>
      </c>
      <c r="E6139">
        <v>30</v>
      </c>
      <c r="F6139">
        <v>67.356605999999999</v>
      </c>
      <c r="G6139">
        <v>0</v>
      </c>
      <c r="H6139">
        <v>0</v>
      </c>
      <c r="I6139" t="s">
        <v>34</v>
      </c>
      <c r="J6139" t="s">
        <v>28</v>
      </c>
      <c r="K6139" t="s">
        <v>28</v>
      </c>
      <c r="L6139" t="s">
        <v>28</v>
      </c>
      <c r="M6139" t="s">
        <v>28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23</v>
      </c>
      <c r="T6139">
        <v>0</v>
      </c>
      <c r="V6139">
        <v>71</v>
      </c>
      <c r="W6139">
        <v>196</v>
      </c>
    </row>
    <row r="6140" spans="1:23" x14ac:dyDescent="0.25">
      <c r="A6140" t="s">
        <v>699</v>
      </c>
      <c r="C6140" t="s">
        <v>26</v>
      </c>
      <c r="E6140">
        <v>29</v>
      </c>
      <c r="F6140">
        <v>73.182755</v>
      </c>
      <c r="G6140">
        <v>0</v>
      </c>
      <c r="H6140">
        <v>0</v>
      </c>
      <c r="I6140" t="s">
        <v>34</v>
      </c>
      <c r="J6140" t="s">
        <v>28</v>
      </c>
      <c r="K6140" t="s">
        <v>28</v>
      </c>
      <c r="L6140" t="s">
        <v>28</v>
      </c>
      <c r="M6140" t="s">
        <v>28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33</v>
      </c>
      <c r="T6140">
        <v>0</v>
      </c>
      <c r="V6140">
        <v>64</v>
      </c>
      <c r="W6140">
        <v>165</v>
      </c>
    </row>
    <row r="6141" spans="1:23" x14ac:dyDescent="0.25">
      <c r="A6141" t="s">
        <v>699</v>
      </c>
      <c r="C6141" t="s">
        <v>26</v>
      </c>
      <c r="E6141">
        <v>28</v>
      </c>
      <c r="F6141">
        <v>73.182755</v>
      </c>
      <c r="G6141">
        <v>0</v>
      </c>
      <c r="H6141">
        <v>0</v>
      </c>
      <c r="I6141" t="s">
        <v>34</v>
      </c>
      <c r="J6141" t="s">
        <v>28</v>
      </c>
      <c r="K6141" t="s">
        <v>28</v>
      </c>
      <c r="L6141" t="s">
        <v>28</v>
      </c>
      <c r="M6141" t="s">
        <v>28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33</v>
      </c>
      <c r="T6141">
        <v>0</v>
      </c>
      <c r="V6141">
        <v>63</v>
      </c>
      <c r="W6141">
        <v>170</v>
      </c>
    </row>
    <row r="6142" spans="1:23" x14ac:dyDescent="0.25">
      <c r="A6142" t="s">
        <v>699</v>
      </c>
      <c r="C6142" t="s">
        <v>26</v>
      </c>
      <c r="E6142">
        <v>29</v>
      </c>
      <c r="F6142">
        <v>73.182755</v>
      </c>
      <c r="G6142">
        <v>0</v>
      </c>
      <c r="H6142">
        <v>0</v>
      </c>
      <c r="I6142" t="s">
        <v>34</v>
      </c>
      <c r="J6142" t="s">
        <v>28</v>
      </c>
      <c r="K6142" t="s">
        <v>28</v>
      </c>
      <c r="L6142" t="s">
        <v>28</v>
      </c>
      <c r="M6142" t="s">
        <v>28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33</v>
      </c>
      <c r="T6142">
        <v>0</v>
      </c>
      <c r="V6142">
        <v>64</v>
      </c>
      <c r="W6142">
        <v>167</v>
      </c>
    </row>
    <row r="6143" spans="1:23" x14ac:dyDescent="0.25">
      <c r="A6143" t="s">
        <v>699</v>
      </c>
      <c r="C6143" t="s">
        <v>26</v>
      </c>
      <c r="E6143">
        <v>28</v>
      </c>
      <c r="F6143">
        <v>73.182755</v>
      </c>
      <c r="G6143">
        <v>0</v>
      </c>
      <c r="H6143">
        <v>0</v>
      </c>
      <c r="I6143" t="s">
        <v>34</v>
      </c>
      <c r="J6143" t="s">
        <v>28</v>
      </c>
      <c r="K6143" t="s">
        <v>28</v>
      </c>
      <c r="L6143" t="s">
        <v>28</v>
      </c>
      <c r="M6143" t="s">
        <v>28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33</v>
      </c>
      <c r="T6143">
        <v>0</v>
      </c>
      <c r="V6143">
        <v>63</v>
      </c>
      <c r="W6143">
        <v>163</v>
      </c>
    </row>
    <row r="6144" spans="1:23" x14ac:dyDescent="0.25">
      <c r="A6144" t="s">
        <v>699</v>
      </c>
      <c r="C6144" t="s">
        <v>26</v>
      </c>
      <c r="E6144">
        <v>28</v>
      </c>
      <c r="F6144">
        <v>73.182755</v>
      </c>
      <c r="G6144">
        <v>0</v>
      </c>
      <c r="H6144">
        <v>0</v>
      </c>
      <c r="I6144" t="s">
        <v>34</v>
      </c>
      <c r="J6144" t="s">
        <v>28</v>
      </c>
      <c r="K6144" t="s">
        <v>28</v>
      </c>
      <c r="L6144" t="s">
        <v>28</v>
      </c>
      <c r="M6144" t="s">
        <v>28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33</v>
      </c>
      <c r="T6144">
        <v>0</v>
      </c>
      <c r="V6144">
        <v>63</v>
      </c>
      <c r="W6144">
        <v>156</v>
      </c>
    </row>
    <row r="6145" spans="1:23" x14ac:dyDescent="0.25">
      <c r="A6145" t="s">
        <v>699</v>
      </c>
      <c r="C6145" t="s">
        <v>26</v>
      </c>
      <c r="E6145">
        <v>27</v>
      </c>
      <c r="F6145">
        <v>73.182755</v>
      </c>
      <c r="G6145">
        <v>0</v>
      </c>
      <c r="H6145">
        <v>0</v>
      </c>
      <c r="I6145" t="s">
        <v>34</v>
      </c>
      <c r="J6145" t="s">
        <v>28</v>
      </c>
      <c r="K6145" t="s">
        <v>28</v>
      </c>
      <c r="L6145" t="s">
        <v>28</v>
      </c>
      <c r="M6145" t="s">
        <v>28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33</v>
      </c>
      <c r="T6145">
        <v>0</v>
      </c>
      <c r="V6145">
        <v>64</v>
      </c>
      <c r="W6145">
        <v>162</v>
      </c>
    </row>
    <row r="6146" spans="1:23" x14ac:dyDescent="0.25">
      <c r="A6146" t="s">
        <v>253</v>
      </c>
      <c r="C6146" t="s">
        <v>30</v>
      </c>
      <c r="F6146">
        <v>65.199179999999998</v>
      </c>
      <c r="G6146">
        <v>0</v>
      </c>
      <c r="H6146">
        <v>0</v>
      </c>
      <c r="I6146" t="s">
        <v>34</v>
      </c>
      <c r="J6146" t="s">
        <v>28</v>
      </c>
      <c r="K6146" t="s">
        <v>28</v>
      </c>
      <c r="L6146" t="s">
        <v>28</v>
      </c>
      <c r="M6146" t="s">
        <v>28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23</v>
      </c>
      <c r="T6146">
        <v>0</v>
      </c>
      <c r="W6146">
        <v>134</v>
      </c>
    </row>
    <row r="6147" spans="1:23" x14ac:dyDescent="0.25">
      <c r="A6147" t="s">
        <v>253</v>
      </c>
      <c r="C6147" t="s">
        <v>30</v>
      </c>
      <c r="E6147">
        <v>29</v>
      </c>
      <c r="F6147">
        <v>65.199179999999998</v>
      </c>
      <c r="G6147">
        <v>0</v>
      </c>
      <c r="H6147">
        <v>0</v>
      </c>
      <c r="I6147" t="s">
        <v>34</v>
      </c>
      <c r="J6147" t="s">
        <v>28</v>
      </c>
      <c r="K6147" t="s">
        <v>28</v>
      </c>
      <c r="L6147" t="s">
        <v>28</v>
      </c>
      <c r="M6147" t="s">
        <v>28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23</v>
      </c>
      <c r="T6147">
        <v>0</v>
      </c>
      <c r="W6147">
        <v>129</v>
      </c>
    </row>
    <row r="6148" spans="1:23" x14ac:dyDescent="0.25">
      <c r="A6148" t="s">
        <v>253</v>
      </c>
      <c r="C6148" t="s">
        <v>30</v>
      </c>
      <c r="E6148">
        <v>29</v>
      </c>
      <c r="F6148">
        <v>65.199179999999998</v>
      </c>
      <c r="G6148">
        <v>0</v>
      </c>
      <c r="H6148">
        <v>0</v>
      </c>
      <c r="I6148" t="s">
        <v>34</v>
      </c>
      <c r="J6148" t="s">
        <v>28</v>
      </c>
      <c r="K6148" t="s">
        <v>28</v>
      </c>
      <c r="L6148" t="s">
        <v>28</v>
      </c>
      <c r="M6148" t="s">
        <v>28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23</v>
      </c>
      <c r="T6148">
        <v>0</v>
      </c>
      <c r="W6148">
        <v>130</v>
      </c>
    </row>
    <row r="6149" spans="1:23" x14ac:dyDescent="0.25">
      <c r="A6149" t="s">
        <v>253</v>
      </c>
      <c r="C6149" t="s">
        <v>30</v>
      </c>
      <c r="E6149">
        <v>29</v>
      </c>
      <c r="F6149">
        <v>65.199179999999998</v>
      </c>
      <c r="G6149">
        <v>0</v>
      </c>
      <c r="H6149">
        <v>0</v>
      </c>
      <c r="I6149" t="s">
        <v>34</v>
      </c>
      <c r="J6149" t="s">
        <v>28</v>
      </c>
      <c r="K6149" t="s">
        <v>28</v>
      </c>
      <c r="L6149" t="s">
        <v>28</v>
      </c>
      <c r="M6149" t="s">
        <v>28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23</v>
      </c>
      <c r="T6149">
        <v>0</v>
      </c>
      <c r="W6149">
        <v>128</v>
      </c>
    </row>
    <row r="6150" spans="1:23" x14ac:dyDescent="0.25">
      <c r="A6150" t="s">
        <v>253</v>
      </c>
      <c r="C6150" t="s">
        <v>30</v>
      </c>
      <c r="E6150">
        <v>30</v>
      </c>
      <c r="F6150">
        <v>65.199179999999998</v>
      </c>
      <c r="G6150">
        <v>0</v>
      </c>
      <c r="H6150">
        <v>0</v>
      </c>
      <c r="I6150" t="s">
        <v>34</v>
      </c>
      <c r="J6150" t="s">
        <v>28</v>
      </c>
      <c r="K6150" t="s">
        <v>28</v>
      </c>
      <c r="L6150" t="s">
        <v>28</v>
      </c>
      <c r="M6150" t="s">
        <v>28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23</v>
      </c>
      <c r="T6150">
        <v>0</v>
      </c>
      <c r="W6150">
        <v>125</v>
      </c>
    </row>
    <row r="6151" spans="1:23" x14ac:dyDescent="0.25">
      <c r="A6151" t="s">
        <v>253</v>
      </c>
      <c r="C6151" t="s">
        <v>30</v>
      </c>
      <c r="E6151">
        <v>30</v>
      </c>
      <c r="F6151">
        <v>65.199179999999998</v>
      </c>
      <c r="G6151">
        <v>0</v>
      </c>
      <c r="H6151">
        <v>0</v>
      </c>
      <c r="I6151" t="s">
        <v>34</v>
      </c>
      <c r="J6151" t="s">
        <v>28</v>
      </c>
      <c r="K6151" t="s">
        <v>28</v>
      </c>
      <c r="L6151" t="s">
        <v>28</v>
      </c>
      <c r="M6151" t="s">
        <v>28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23</v>
      </c>
      <c r="T6151">
        <v>0</v>
      </c>
      <c r="W6151">
        <v>130</v>
      </c>
    </row>
    <row r="6152" spans="1:23" x14ac:dyDescent="0.25">
      <c r="A6152" t="s">
        <v>253</v>
      </c>
      <c r="C6152" t="s">
        <v>30</v>
      </c>
      <c r="E6152">
        <v>30</v>
      </c>
      <c r="F6152">
        <v>65.199179999999998</v>
      </c>
      <c r="G6152">
        <v>0</v>
      </c>
      <c r="H6152">
        <v>0</v>
      </c>
      <c r="I6152" t="s">
        <v>34</v>
      </c>
      <c r="J6152" t="s">
        <v>28</v>
      </c>
      <c r="K6152" t="s">
        <v>28</v>
      </c>
      <c r="L6152" t="s">
        <v>28</v>
      </c>
      <c r="M6152" t="s">
        <v>28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23</v>
      </c>
      <c r="T6152">
        <v>0</v>
      </c>
      <c r="W6152">
        <v>127</v>
      </c>
    </row>
    <row r="6153" spans="1:23" x14ac:dyDescent="0.25">
      <c r="A6153" t="s">
        <v>253</v>
      </c>
      <c r="C6153" t="s">
        <v>30</v>
      </c>
      <c r="E6153">
        <v>29</v>
      </c>
      <c r="F6153">
        <v>65.199179999999998</v>
      </c>
      <c r="G6153">
        <v>0</v>
      </c>
      <c r="H6153">
        <v>0</v>
      </c>
      <c r="I6153" t="s">
        <v>34</v>
      </c>
      <c r="J6153" t="s">
        <v>28</v>
      </c>
      <c r="K6153" t="s">
        <v>28</v>
      </c>
      <c r="L6153" t="s">
        <v>28</v>
      </c>
      <c r="M6153" t="s">
        <v>28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23</v>
      </c>
      <c r="T6153">
        <v>0</v>
      </c>
      <c r="W6153">
        <v>128</v>
      </c>
    </row>
    <row r="6154" spans="1:23" x14ac:dyDescent="0.25">
      <c r="A6154" t="s">
        <v>253</v>
      </c>
      <c r="C6154" t="s">
        <v>30</v>
      </c>
      <c r="E6154">
        <v>30</v>
      </c>
      <c r="F6154">
        <v>65.199179999999998</v>
      </c>
      <c r="G6154">
        <v>0</v>
      </c>
      <c r="H6154">
        <v>0</v>
      </c>
      <c r="I6154" t="s">
        <v>34</v>
      </c>
      <c r="J6154" t="s">
        <v>28</v>
      </c>
      <c r="K6154" t="s">
        <v>28</v>
      </c>
      <c r="L6154" t="s">
        <v>28</v>
      </c>
      <c r="M6154" t="s">
        <v>28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23</v>
      </c>
      <c r="T6154">
        <v>0</v>
      </c>
      <c r="W6154">
        <v>125</v>
      </c>
    </row>
    <row r="6155" spans="1:23" x14ac:dyDescent="0.25">
      <c r="A6155" t="s">
        <v>253</v>
      </c>
      <c r="C6155" t="s">
        <v>30</v>
      </c>
      <c r="E6155">
        <v>30</v>
      </c>
      <c r="F6155">
        <v>65.199179999999998</v>
      </c>
      <c r="G6155">
        <v>0</v>
      </c>
      <c r="H6155">
        <v>0</v>
      </c>
      <c r="I6155" t="s">
        <v>34</v>
      </c>
      <c r="J6155" t="s">
        <v>38</v>
      </c>
      <c r="K6155" t="s">
        <v>28</v>
      </c>
      <c r="L6155" t="s">
        <v>28</v>
      </c>
      <c r="M6155" t="s">
        <v>28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23</v>
      </c>
      <c r="T6155">
        <v>0</v>
      </c>
      <c r="V6155">
        <v>65</v>
      </c>
      <c r="W6155">
        <v>128</v>
      </c>
    </row>
    <row r="6156" spans="1:23" x14ac:dyDescent="0.25">
      <c r="A6156" t="s">
        <v>253</v>
      </c>
      <c r="C6156" t="s">
        <v>30</v>
      </c>
      <c r="E6156">
        <v>29</v>
      </c>
      <c r="F6156">
        <v>65.199179999999998</v>
      </c>
      <c r="G6156">
        <v>0</v>
      </c>
      <c r="H6156">
        <v>0</v>
      </c>
      <c r="I6156" t="s">
        <v>34</v>
      </c>
      <c r="J6156" t="s">
        <v>28</v>
      </c>
      <c r="K6156" t="s">
        <v>28</v>
      </c>
      <c r="L6156" t="s">
        <v>28</v>
      </c>
      <c r="M6156" t="s">
        <v>28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23</v>
      </c>
      <c r="T6156">
        <v>0</v>
      </c>
      <c r="V6156">
        <v>65</v>
      </c>
      <c r="W6156">
        <v>128</v>
      </c>
    </row>
    <row r="6157" spans="1:23" x14ac:dyDescent="0.25">
      <c r="A6157" t="s">
        <v>253</v>
      </c>
      <c r="C6157" t="s">
        <v>30</v>
      </c>
      <c r="E6157">
        <v>29</v>
      </c>
      <c r="F6157">
        <v>65.199179999999998</v>
      </c>
      <c r="G6157">
        <v>0</v>
      </c>
      <c r="H6157">
        <v>0</v>
      </c>
      <c r="I6157" t="s">
        <v>34</v>
      </c>
      <c r="J6157" t="s">
        <v>28</v>
      </c>
      <c r="K6157" t="s">
        <v>28</v>
      </c>
      <c r="L6157" t="s">
        <v>28</v>
      </c>
      <c r="M6157" t="s">
        <v>28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23</v>
      </c>
      <c r="T6157">
        <v>0</v>
      </c>
      <c r="V6157">
        <v>65</v>
      </c>
      <c r="W6157">
        <v>127</v>
      </c>
    </row>
    <row r="6158" spans="1:23" x14ac:dyDescent="0.25">
      <c r="A6158" t="s">
        <v>253</v>
      </c>
      <c r="C6158" t="s">
        <v>30</v>
      </c>
      <c r="E6158">
        <v>30</v>
      </c>
      <c r="F6158">
        <v>65.199179999999998</v>
      </c>
      <c r="G6158">
        <v>0</v>
      </c>
      <c r="H6158">
        <v>0</v>
      </c>
      <c r="I6158" t="s">
        <v>34</v>
      </c>
      <c r="J6158" t="s">
        <v>28</v>
      </c>
      <c r="K6158" t="s">
        <v>28</v>
      </c>
      <c r="L6158" t="s">
        <v>28</v>
      </c>
      <c r="M6158" t="s">
        <v>28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23</v>
      </c>
      <c r="T6158">
        <v>0</v>
      </c>
      <c r="V6158">
        <v>66</v>
      </c>
      <c r="W6158">
        <v>123</v>
      </c>
    </row>
    <row r="6159" spans="1:23" x14ac:dyDescent="0.25">
      <c r="A6159" t="s">
        <v>253</v>
      </c>
      <c r="C6159" t="s">
        <v>30</v>
      </c>
      <c r="E6159">
        <v>28</v>
      </c>
      <c r="F6159">
        <v>65.199179999999998</v>
      </c>
      <c r="G6159">
        <v>0</v>
      </c>
      <c r="H6159">
        <v>0</v>
      </c>
      <c r="I6159" t="s">
        <v>34</v>
      </c>
      <c r="J6159" t="s">
        <v>28</v>
      </c>
      <c r="K6159" t="s">
        <v>28</v>
      </c>
      <c r="L6159" t="s">
        <v>28</v>
      </c>
      <c r="M6159" t="s">
        <v>28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23</v>
      </c>
      <c r="T6159">
        <v>0</v>
      </c>
      <c r="V6159">
        <v>65</v>
      </c>
      <c r="W6159">
        <v>126</v>
      </c>
    </row>
    <row r="6160" spans="1:23" x14ac:dyDescent="0.25">
      <c r="A6160" t="s">
        <v>253</v>
      </c>
      <c r="C6160" t="s">
        <v>30</v>
      </c>
      <c r="E6160">
        <v>30</v>
      </c>
      <c r="F6160">
        <v>65.199179999999998</v>
      </c>
      <c r="G6160">
        <v>0</v>
      </c>
      <c r="H6160">
        <v>0</v>
      </c>
      <c r="I6160" t="s">
        <v>34</v>
      </c>
      <c r="J6160" t="s">
        <v>28</v>
      </c>
      <c r="K6160" t="s">
        <v>28</v>
      </c>
      <c r="L6160" t="s">
        <v>28</v>
      </c>
      <c r="M6160" t="s">
        <v>28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23</v>
      </c>
      <c r="T6160">
        <v>0</v>
      </c>
      <c r="V6160">
        <v>64</v>
      </c>
      <c r="W6160">
        <v>123</v>
      </c>
    </row>
    <row r="6161" spans="1:23" x14ac:dyDescent="0.25">
      <c r="A6161" t="s">
        <v>253</v>
      </c>
      <c r="C6161" t="s">
        <v>30</v>
      </c>
      <c r="E6161">
        <v>30</v>
      </c>
      <c r="F6161">
        <v>65.199179999999998</v>
      </c>
      <c r="G6161">
        <v>0</v>
      </c>
      <c r="H6161">
        <v>0</v>
      </c>
      <c r="I6161" t="s">
        <v>34</v>
      </c>
      <c r="J6161" t="s">
        <v>28</v>
      </c>
      <c r="K6161" t="s">
        <v>28</v>
      </c>
      <c r="L6161" t="s">
        <v>28</v>
      </c>
      <c r="M6161" t="s">
        <v>28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23</v>
      </c>
      <c r="T6161">
        <v>0</v>
      </c>
      <c r="V6161">
        <v>64</v>
      </c>
      <c r="W6161">
        <v>123</v>
      </c>
    </row>
    <row r="6162" spans="1:23" x14ac:dyDescent="0.25">
      <c r="A6162" t="s">
        <v>253</v>
      </c>
      <c r="C6162" t="s">
        <v>30</v>
      </c>
      <c r="E6162">
        <v>30</v>
      </c>
      <c r="F6162">
        <v>65.199179999999998</v>
      </c>
      <c r="G6162">
        <v>0</v>
      </c>
      <c r="H6162">
        <v>0</v>
      </c>
      <c r="I6162" t="s">
        <v>34</v>
      </c>
      <c r="J6162" t="s">
        <v>28</v>
      </c>
      <c r="K6162" t="s">
        <v>28</v>
      </c>
      <c r="L6162" t="s">
        <v>28</v>
      </c>
      <c r="M6162" t="s">
        <v>28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23</v>
      </c>
      <c r="T6162">
        <v>0</v>
      </c>
      <c r="V6162">
        <v>64</v>
      </c>
      <c r="W6162">
        <v>119</v>
      </c>
    </row>
    <row r="6163" spans="1:23" x14ac:dyDescent="0.25">
      <c r="A6163" t="s">
        <v>253</v>
      </c>
      <c r="C6163" t="s">
        <v>30</v>
      </c>
      <c r="E6163">
        <v>29</v>
      </c>
      <c r="F6163">
        <v>65.199179999999998</v>
      </c>
      <c r="G6163">
        <v>0</v>
      </c>
      <c r="H6163">
        <v>0</v>
      </c>
      <c r="I6163" t="s">
        <v>34</v>
      </c>
      <c r="J6163" t="s">
        <v>28</v>
      </c>
      <c r="K6163" t="s">
        <v>28</v>
      </c>
      <c r="L6163" t="s">
        <v>28</v>
      </c>
      <c r="M6163" t="s">
        <v>28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23</v>
      </c>
      <c r="T6163">
        <v>0</v>
      </c>
      <c r="V6163">
        <v>64</v>
      </c>
      <c r="W6163">
        <v>120</v>
      </c>
    </row>
    <row r="6164" spans="1:23" x14ac:dyDescent="0.25">
      <c r="A6164" t="s">
        <v>253</v>
      </c>
      <c r="C6164" t="s">
        <v>30</v>
      </c>
      <c r="E6164">
        <v>30</v>
      </c>
      <c r="F6164">
        <v>65.199179999999998</v>
      </c>
      <c r="G6164">
        <v>0</v>
      </c>
      <c r="H6164">
        <v>0</v>
      </c>
      <c r="I6164" t="s">
        <v>34</v>
      </c>
      <c r="J6164" t="s">
        <v>28</v>
      </c>
      <c r="K6164" t="s">
        <v>28</v>
      </c>
      <c r="L6164" t="s">
        <v>28</v>
      </c>
      <c r="M6164" t="s">
        <v>28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23</v>
      </c>
      <c r="T6164">
        <v>0</v>
      </c>
      <c r="V6164">
        <v>64</v>
      </c>
      <c r="W6164">
        <v>117</v>
      </c>
    </row>
    <row r="6165" spans="1:23" x14ac:dyDescent="0.25">
      <c r="A6165" t="s">
        <v>253</v>
      </c>
      <c r="C6165" t="s">
        <v>30</v>
      </c>
      <c r="E6165">
        <v>30</v>
      </c>
      <c r="F6165">
        <v>65.199179999999998</v>
      </c>
      <c r="G6165">
        <v>0</v>
      </c>
      <c r="H6165">
        <v>0</v>
      </c>
      <c r="I6165" t="s">
        <v>34</v>
      </c>
      <c r="J6165" t="s">
        <v>28</v>
      </c>
      <c r="K6165" t="s">
        <v>28</v>
      </c>
      <c r="L6165" t="s">
        <v>28</v>
      </c>
      <c r="M6165" t="s">
        <v>28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23</v>
      </c>
      <c r="T6165">
        <v>0</v>
      </c>
      <c r="V6165">
        <v>64</v>
      </c>
      <c r="W6165">
        <v>116</v>
      </c>
    </row>
    <row r="6166" spans="1:23" x14ac:dyDescent="0.25">
      <c r="A6166" t="s">
        <v>253</v>
      </c>
      <c r="C6166" t="s">
        <v>30</v>
      </c>
      <c r="E6166">
        <v>29</v>
      </c>
      <c r="F6166">
        <v>65.199179999999998</v>
      </c>
      <c r="G6166">
        <v>0</v>
      </c>
      <c r="H6166">
        <v>0</v>
      </c>
      <c r="I6166" t="s">
        <v>34</v>
      </c>
      <c r="J6166" t="s">
        <v>28</v>
      </c>
      <c r="K6166" t="s">
        <v>28</v>
      </c>
      <c r="L6166" t="s">
        <v>28</v>
      </c>
      <c r="M6166" t="s">
        <v>28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23</v>
      </c>
      <c r="T6166">
        <v>0</v>
      </c>
      <c r="V6166">
        <v>64</v>
      </c>
      <c r="W6166">
        <v>114</v>
      </c>
    </row>
    <row r="6167" spans="1:23" x14ac:dyDescent="0.25">
      <c r="A6167" t="s">
        <v>828</v>
      </c>
      <c r="C6167" t="s">
        <v>26</v>
      </c>
      <c r="E6167">
        <v>29</v>
      </c>
      <c r="F6167">
        <v>62.622860000000003</v>
      </c>
      <c r="G6167">
        <v>0</v>
      </c>
      <c r="H6167">
        <v>0</v>
      </c>
      <c r="I6167" t="s">
        <v>34</v>
      </c>
      <c r="J6167" t="s">
        <v>28</v>
      </c>
      <c r="K6167" t="s">
        <v>28</v>
      </c>
      <c r="L6167" t="s">
        <v>28</v>
      </c>
      <c r="M6167" t="s">
        <v>28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34</v>
      </c>
      <c r="T6167">
        <v>0</v>
      </c>
      <c r="V6167">
        <v>66</v>
      </c>
      <c r="W6167">
        <v>196</v>
      </c>
    </row>
    <row r="6168" spans="1:23" x14ac:dyDescent="0.25">
      <c r="A6168" t="s">
        <v>828</v>
      </c>
      <c r="C6168" t="s">
        <v>26</v>
      </c>
      <c r="F6168">
        <v>62.622860000000003</v>
      </c>
      <c r="G6168">
        <v>0</v>
      </c>
      <c r="H6168">
        <v>0</v>
      </c>
      <c r="I6168" t="s">
        <v>34</v>
      </c>
      <c r="J6168" t="s">
        <v>42</v>
      </c>
      <c r="K6168" t="s">
        <v>28</v>
      </c>
      <c r="L6168" t="s">
        <v>28</v>
      </c>
      <c r="M6168" t="s">
        <v>28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34</v>
      </c>
      <c r="T6168">
        <v>0</v>
      </c>
    </row>
    <row r="6169" spans="1:23" x14ac:dyDescent="0.25">
      <c r="A6169" t="s">
        <v>684</v>
      </c>
      <c r="C6169" t="s">
        <v>26</v>
      </c>
      <c r="E6169">
        <v>30</v>
      </c>
      <c r="F6169">
        <v>80.229979999999998</v>
      </c>
      <c r="G6169">
        <v>0</v>
      </c>
      <c r="H6169">
        <v>0</v>
      </c>
      <c r="I6169" t="s">
        <v>34</v>
      </c>
      <c r="J6169" t="s">
        <v>41</v>
      </c>
      <c r="K6169" t="s">
        <v>28</v>
      </c>
      <c r="L6169" t="s">
        <v>28</v>
      </c>
      <c r="M6169" t="s">
        <v>28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33</v>
      </c>
      <c r="T6169">
        <v>0</v>
      </c>
      <c r="V6169">
        <v>63</v>
      </c>
      <c r="W6169">
        <v>127</v>
      </c>
    </row>
    <row r="6170" spans="1:23" x14ac:dyDescent="0.25">
      <c r="A6170" t="s">
        <v>684</v>
      </c>
      <c r="C6170" t="s">
        <v>26</v>
      </c>
      <c r="E6170">
        <v>30</v>
      </c>
      <c r="F6170">
        <v>80.229979999999998</v>
      </c>
      <c r="G6170">
        <v>0.5</v>
      </c>
      <c r="H6170">
        <v>0</v>
      </c>
      <c r="I6170" t="s">
        <v>52</v>
      </c>
      <c r="J6170" t="s">
        <v>41</v>
      </c>
      <c r="K6170" t="s">
        <v>232</v>
      </c>
      <c r="L6170" t="s">
        <v>561</v>
      </c>
      <c r="M6170" t="s">
        <v>28</v>
      </c>
      <c r="N6170">
        <v>0</v>
      </c>
      <c r="O6170">
        <v>0.5</v>
      </c>
      <c r="P6170">
        <v>0.5</v>
      </c>
      <c r="Q6170">
        <v>0</v>
      </c>
      <c r="R6170">
        <v>0</v>
      </c>
      <c r="S6170">
        <v>33</v>
      </c>
      <c r="T6170">
        <v>1</v>
      </c>
      <c r="V6170">
        <v>63</v>
      </c>
      <c r="W6170">
        <v>136</v>
      </c>
    </row>
    <row r="6171" spans="1:23" x14ac:dyDescent="0.25">
      <c r="A6171" t="s">
        <v>975</v>
      </c>
      <c r="C6171" t="s">
        <v>30</v>
      </c>
      <c r="E6171">
        <v>24</v>
      </c>
      <c r="F6171">
        <v>73.015739999999994</v>
      </c>
      <c r="G6171">
        <v>0.5</v>
      </c>
      <c r="H6171">
        <v>0.5</v>
      </c>
      <c r="I6171" t="s">
        <v>441</v>
      </c>
      <c r="J6171" t="s">
        <v>119</v>
      </c>
      <c r="K6171" t="s">
        <v>28</v>
      </c>
      <c r="L6171" t="s">
        <v>28</v>
      </c>
      <c r="M6171" t="s">
        <v>28</v>
      </c>
      <c r="N6171">
        <v>0.5</v>
      </c>
      <c r="O6171">
        <v>0.5</v>
      </c>
      <c r="P6171">
        <v>0.5</v>
      </c>
      <c r="Q6171">
        <v>0.5</v>
      </c>
      <c r="R6171">
        <v>0</v>
      </c>
      <c r="S6171">
        <v>24</v>
      </c>
      <c r="T6171">
        <v>2.5</v>
      </c>
      <c r="V6171">
        <v>64</v>
      </c>
      <c r="W6171">
        <v>162</v>
      </c>
    </row>
    <row r="6172" spans="1:23" x14ac:dyDescent="0.25">
      <c r="A6172" t="s">
        <v>975</v>
      </c>
      <c r="C6172" t="s">
        <v>30</v>
      </c>
      <c r="E6172">
        <v>22</v>
      </c>
      <c r="F6172">
        <v>73.015739999999994</v>
      </c>
      <c r="G6172">
        <v>0.5</v>
      </c>
      <c r="H6172">
        <v>0.5</v>
      </c>
      <c r="I6172" t="s">
        <v>441</v>
      </c>
      <c r="J6172" t="s">
        <v>28</v>
      </c>
      <c r="K6172" t="s">
        <v>28</v>
      </c>
      <c r="L6172" t="s">
        <v>28</v>
      </c>
      <c r="M6172" t="s">
        <v>28</v>
      </c>
      <c r="N6172">
        <v>0.5</v>
      </c>
      <c r="O6172">
        <v>0.5</v>
      </c>
      <c r="P6172">
        <v>0.5</v>
      </c>
      <c r="Q6172">
        <v>0.5</v>
      </c>
      <c r="R6172">
        <v>0</v>
      </c>
      <c r="S6172">
        <v>24</v>
      </c>
      <c r="T6172">
        <v>2.5</v>
      </c>
      <c r="V6172">
        <v>63</v>
      </c>
      <c r="W6172">
        <v>152</v>
      </c>
    </row>
    <row r="6173" spans="1:23" x14ac:dyDescent="0.25">
      <c r="A6173" t="s">
        <v>975</v>
      </c>
      <c r="C6173" t="s">
        <v>30</v>
      </c>
      <c r="E6173">
        <v>17</v>
      </c>
      <c r="F6173">
        <v>73.015739999999994</v>
      </c>
      <c r="G6173">
        <v>0.5</v>
      </c>
      <c r="H6173">
        <v>0</v>
      </c>
      <c r="I6173" t="s">
        <v>52</v>
      </c>
      <c r="J6173" t="s">
        <v>631</v>
      </c>
      <c r="K6173" t="s">
        <v>119</v>
      </c>
      <c r="L6173" t="s">
        <v>28</v>
      </c>
      <c r="M6173" t="s">
        <v>28</v>
      </c>
      <c r="N6173">
        <v>0</v>
      </c>
      <c r="O6173">
        <v>0.5</v>
      </c>
      <c r="P6173">
        <v>0.5</v>
      </c>
      <c r="Q6173">
        <v>0</v>
      </c>
      <c r="R6173">
        <v>0</v>
      </c>
      <c r="S6173">
        <v>24</v>
      </c>
      <c r="T6173">
        <v>1</v>
      </c>
    </row>
    <row r="6174" spans="1:23" x14ac:dyDescent="0.25">
      <c r="A6174" t="s">
        <v>975</v>
      </c>
      <c r="C6174" t="s">
        <v>30</v>
      </c>
      <c r="E6174">
        <v>18</v>
      </c>
      <c r="F6174">
        <v>73.015739999999994</v>
      </c>
      <c r="G6174">
        <v>1</v>
      </c>
      <c r="H6174">
        <v>1</v>
      </c>
      <c r="I6174" t="s">
        <v>349</v>
      </c>
      <c r="J6174" t="s">
        <v>119</v>
      </c>
      <c r="K6174" t="s">
        <v>28</v>
      </c>
      <c r="L6174" t="s">
        <v>28</v>
      </c>
      <c r="M6174" t="s">
        <v>28</v>
      </c>
      <c r="N6174">
        <v>1</v>
      </c>
      <c r="O6174">
        <v>1</v>
      </c>
      <c r="P6174">
        <v>1</v>
      </c>
      <c r="Q6174">
        <v>1</v>
      </c>
      <c r="R6174">
        <v>0</v>
      </c>
      <c r="S6174">
        <v>24</v>
      </c>
      <c r="T6174">
        <v>5</v>
      </c>
      <c r="V6174">
        <v>65</v>
      </c>
      <c r="W6174">
        <v>150</v>
      </c>
    </row>
    <row r="6175" spans="1:23" x14ac:dyDescent="0.25">
      <c r="A6175" t="s">
        <v>401</v>
      </c>
      <c r="C6175" t="s">
        <v>26</v>
      </c>
      <c r="E6175">
        <v>28</v>
      </c>
      <c r="F6175">
        <v>80.407936000000007</v>
      </c>
      <c r="G6175">
        <v>0</v>
      </c>
      <c r="H6175">
        <v>0</v>
      </c>
      <c r="I6175" t="s">
        <v>34</v>
      </c>
      <c r="J6175" t="s">
        <v>35</v>
      </c>
      <c r="K6175" t="s">
        <v>28</v>
      </c>
      <c r="L6175" t="s">
        <v>28</v>
      </c>
      <c r="M6175" t="s">
        <v>28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34</v>
      </c>
      <c r="T6175">
        <v>0</v>
      </c>
      <c r="V6175">
        <v>60</v>
      </c>
      <c r="W6175">
        <v>180</v>
      </c>
    </row>
    <row r="6176" spans="1:23" x14ac:dyDescent="0.25">
      <c r="A6176" t="s">
        <v>401</v>
      </c>
      <c r="C6176" t="s">
        <v>26</v>
      </c>
      <c r="E6176">
        <v>27</v>
      </c>
      <c r="F6176">
        <v>80.407936000000007</v>
      </c>
      <c r="G6176">
        <v>0</v>
      </c>
      <c r="H6176">
        <v>0.5</v>
      </c>
      <c r="I6176" t="s">
        <v>34</v>
      </c>
      <c r="J6176" t="s">
        <v>41</v>
      </c>
      <c r="K6176" t="s">
        <v>28</v>
      </c>
      <c r="L6176" t="s">
        <v>28</v>
      </c>
      <c r="M6176" t="s">
        <v>28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34</v>
      </c>
      <c r="T6176">
        <v>0.5</v>
      </c>
      <c r="V6176">
        <v>59</v>
      </c>
      <c r="W6176">
        <v>177</v>
      </c>
    </row>
    <row r="6177" spans="1:23" x14ac:dyDescent="0.25">
      <c r="A6177" t="s">
        <v>401</v>
      </c>
      <c r="C6177" t="s">
        <v>26</v>
      </c>
      <c r="E6177">
        <v>27</v>
      </c>
      <c r="F6177">
        <v>80.407936000000007</v>
      </c>
      <c r="G6177">
        <v>0</v>
      </c>
      <c r="H6177">
        <v>0</v>
      </c>
      <c r="I6177" t="s">
        <v>34</v>
      </c>
      <c r="J6177" t="s">
        <v>28</v>
      </c>
      <c r="K6177" t="s">
        <v>28</v>
      </c>
      <c r="L6177" t="s">
        <v>28</v>
      </c>
      <c r="M6177" t="s">
        <v>28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34</v>
      </c>
      <c r="T6177">
        <v>0</v>
      </c>
      <c r="V6177">
        <v>59</v>
      </c>
      <c r="W6177">
        <v>181</v>
      </c>
    </row>
    <row r="6178" spans="1:23" x14ac:dyDescent="0.25">
      <c r="A6178" t="s">
        <v>401</v>
      </c>
      <c r="C6178" t="s">
        <v>26</v>
      </c>
      <c r="E6178">
        <v>27</v>
      </c>
      <c r="F6178">
        <v>80.407936000000007</v>
      </c>
      <c r="G6178">
        <v>0</v>
      </c>
      <c r="H6178">
        <v>0</v>
      </c>
      <c r="I6178" t="s">
        <v>34</v>
      </c>
      <c r="J6178" t="s">
        <v>28</v>
      </c>
      <c r="K6178" t="s">
        <v>28</v>
      </c>
      <c r="L6178" t="s">
        <v>28</v>
      </c>
      <c r="M6178" t="s">
        <v>28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34</v>
      </c>
      <c r="T6178">
        <v>0</v>
      </c>
      <c r="V6178">
        <v>58</v>
      </c>
      <c r="W6178">
        <v>183</v>
      </c>
    </row>
    <row r="6179" spans="1:23" x14ac:dyDescent="0.25">
      <c r="A6179" t="s">
        <v>401</v>
      </c>
      <c r="C6179" t="s">
        <v>26</v>
      </c>
      <c r="E6179">
        <v>27</v>
      </c>
      <c r="F6179">
        <v>80.407936000000007</v>
      </c>
      <c r="G6179">
        <v>0</v>
      </c>
      <c r="H6179">
        <v>0</v>
      </c>
      <c r="I6179" t="s">
        <v>34</v>
      </c>
      <c r="J6179" t="s">
        <v>28</v>
      </c>
      <c r="K6179" t="s">
        <v>28</v>
      </c>
      <c r="L6179" t="s">
        <v>28</v>
      </c>
      <c r="M6179" t="s">
        <v>28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34</v>
      </c>
      <c r="T6179">
        <v>0</v>
      </c>
      <c r="V6179">
        <v>57</v>
      </c>
      <c r="W6179">
        <v>171</v>
      </c>
    </row>
    <row r="6180" spans="1:23" x14ac:dyDescent="0.25">
      <c r="A6180" t="s">
        <v>401</v>
      </c>
      <c r="C6180" t="s">
        <v>26</v>
      </c>
      <c r="E6180">
        <v>28</v>
      </c>
      <c r="F6180">
        <v>80.407936000000007</v>
      </c>
      <c r="G6180">
        <v>0</v>
      </c>
      <c r="H6180">
        <v>0</v>
      </c>
      <c r="I6180" t="s">
        <v>34</v>
      </c>
      <c r="J6180" t="s">
        <v>28</v>
      </c>
      <c r="K6180" t="s">
        <v>28</v>
      </c>
      <c r="L6180" t="s">
        <v>28</v>
      </c>
      <c r="M6180" t="s">
        <v>28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34</v>
      </c>
      <c r="T6180">
        <v>0</v>
      </c>
      <c r="V6180">
        <v>59</v>
      </c>
      <c r="W6180">
        <v>181</v>
      </c>
    </row>
    <row r="6181" spans="1:23" x14ac:dyDescent="0.25">
      <c r="A6181" t="s">
        <v>401</v>
      </c>
      <c r="C6181" t="s">
        <v>26</v>
      </c>
      <c r="E6181">
        <v>27</v>
      </c>
      <c r="F6181">
        <v>80.407936000000007</v>
      </c>
      <c r="G6181">
        <v>0</v>
      </c>
      <c r="H6181">
        <v>0</v>
      </c>
      <c r="I6181" t="s">
        <v>34</v>
      </c>
      <c r="J6181" t="s">
        <v>96</v>
      </c>
      <c r="K6181" t="s">
        <v>28</v>
      </c>
      <c r="L6181" t="s">
        <v>28</v>
      </c>
      <c r="M6181" t="s">
        <v>28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34</v>
      </c>
      <c r="T6181">
        <v>0</v>
      </c>
      <c r="V6181">
        <v>58</v>
      </c>
      <c r="W6181">
        <v>176</v>
      </c>
    </row>
    <row r="6182" spans="1:23" x14ac:dyDescent="0.25">
      <c r="A6182" t="s">
        <v>401</v>
      </c>
      <c r="C6182" t="s">
        <v>26</v>
      </c>
      <c r="E6182">
        <v>27</v>
      </c>
      <c r="F6182">
        <v>80.407936000000007</v>
      </c>
      <c r="G6182">
        <v>0</v>
      </c>
      <c r="H6182">
        <v>0</v>
      </c>
      <c r="I6182" t="s">
        <v>34</v>
      </c>
      <c r="J6182" t="s">
        <v>119</v>
      </c>
      <c r="K6182" t="s">
        <v>28</v>
      </c>
      <c r="L6182" t="s">
        <v>28</v>
      </c>
      <c r="M6182" t="s">
        <v>28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34</v>
      </c>
      <c r="T6182">
        <v>0</v>
      </c>
      <c r="V6182">
        <v>57</v>
      </c>
      <c r="W6182">
        <v>171</v>
      </c>
    </row>
    <row r="6183" spans="1:23" x14ac:dyDescent="0.25">
      <c r="A6183" t="s">
        <v>1086</v>
      </c>
      <c r="C6183" t="s">
        <v>30</v>
      </c>
      <c r="E6183">
        <v>25</v>
      </c>
      <c r="F6183">
        <v>55.832993000000002</v>
      </c>
      <c r="G6183">
        <v>0</v>
      </c>
      <c r="H6183">
        <v>0</v>
      </c>
      <c r="I6183" t="s">
        <v>34</v>
      </c>
      <c r="J6183" t="s">
        <v>28</v>
      </c>
      <c r="K6183" t="s">
        <v>28</v>
      </c>
      <c r="L6183" t="s">
        <v>28</v>
      </c>
      <c r="M6183" t="s">
        <v>28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34</v>
      </c>
      <c r="T6183">
        <v>0</v>
      </c>
      <c r="V6183">
        <v>69</v>
      </c>
      <c r="W6183">
        <v>183</v>
      </c>
    </row>
    <row r="6184" spans="1:23" x14ac:dyDescent="0.25">
      <c r="A6184" t="s">
        <v>1086</v>
      </c>
      <c r="C6184" t="s">
        <v>30</v>
      </c>
      <c r="E6184">
        <v>28</v>
      </c>
      <c r="F6184">
        <v>55.832993000000002</v>
      </c>
      <c r="G6184">
        <v>0</v>
      </c>
      <c r="H6184">
        <v>0</v>
      </c>
      <c r="I6184" t="s">
        <v>34</v>
      </c>
      <c r="J6184" t="s">
        <v>119</v>
      </c>
      <c r="K6184" t="s">
        <v>28</v>
      </c>
      <c r="L6184" t="s">
        <v>28</v>
      </c>
      <c r="M6184" t="s">
        <v>28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34</v>
      </c>
      <c r="T6184">
        <v>0</v>
      </c>
      <c r="V6184">
        <v>69</v>
      </c>
      <c r="W6184">
        <v>178</v>
      </c>
    </row>
    <row r="6185" spans="1:23" x14ac:dyDescent="0.25">
      <c r="A6185" t="s">
        <v>623</v>
      </c>
      <c r="C6185" t="s">
        <v>26</v>
      </c>
      <c r="E6185">
        <v>30</v>
      </c>
      <c r="F6185">
        <v>59.353867000000001</v>
      </c>
      <c r="G6185">
        <v>0.5</v>
      </c>
      <c r="H6185">
        <v>0</v>
      </c>
      <c r="I6185" t="s">
        <v>52</v>
      </c>
      <c r="J6185" t="s">
        <v>41</v>
      </c>
      <c r="K6185" t="s">
        <v>42</v>
      </c>
      <c r="L6185" t="s">
        <v>28</v>
      </c>
      <c r="M6185" t="s">
        <v>28</v>
      </c>
      <c r="N6185">
        <v>0.5</v>
      </c>
      <c r="O6185">
        <v>0.5</v>
      </c>
      <c r="P6185">
        <v>0.5</v>
      </c>
      <c r="Q6185">
        <v>0.5</v>
      </c>
      <c r="R6185">
        <v>0</v>
      </c>
      <c r="S6185">
        <v>33</v>
      </c>
      <c r="T6185">
        <v>2</v>
      </c>
      <c r="V6185">
        <v>65</v>
      </c>
      <c r="W6185">
        <v>166</v>
      </c>
    </row>
    <row r="6186" spans="1:23" x14ac:dyDescent="0.25">
      <c r="A6186" t="s">
        <v>623</v>
      </c>
      <c r="C6186" t="s">
        <v>26</v>
      </c>
      <c r="E6186">
        <v>26</v>
      </c>
      <c r="F6186">
        <v>59.353867000000001</v>
      </c>
      <c r="G6186">
        <v>0</v>
      </c>
      <c r="H6186">
        <v>0</v>
      </c>
      <c r="I6186" t="s">
        <v>34</v>
      </c>
      <c r="J6186" t="s">
        <v>35</v>
      </c>
      <c r="K6186" t="s">
        <v>405</v>
      </c>
      <c r="L6186" t="s">
        <v>28</v>
      </c>
      <c r="M6186" t="s">
        <v>28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33</v>
      </c>
      <c r="T6186">
        <v>0</v>
      </c>
      <c r="V6186">
        <v>65</v>
      </c>
      <c r="W6186">
        <v>167</v>
      </c>
    </row>
    <row r="6187" spans="1:23" x14ac:dyDescent="0.25">
      <c r="A6187" t="s">
        <v>623</v>
      </c>
      <c r="C6187" t="s">
        <v>26</v>
      </c>
      <c r="E6187">
        <v>28</v>
      </c>
      <c r="F6187">
        <v>59.353867000000001</v>
      </c>
      <c r="G6187">
        <v>0</v>
      </c>
      <c r="H6187">
        <v>0</v>
      </c>
      <c r="I6187" t="s">
        <v>34</v>
      </c>
      <c r="J6187" t="s">
        <v>28</v>
      </c>
      <c r="K6187" t="s">
        <v>28</v>
      </c>
      <c r="L6187" t="s">
        <v>28</v>
      </c>
      <c r="M6187" t="s">
        <v>28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33</v>
      </c>
      <c r="T6187">
        <v>0</v>
      </c>
      <c r="V6187">
        <v>66</v>
      </c>
      <c r="W6187">
        <v>166</v>
      </c>
    </row>
    <row r="6188" spans="1:23" x14ac:dyDescent="0.25">
      <c r="A6188" t="s">
        <v>623</v>
      </c>
      <c r="C6188" t="s">
        <v>26</v>
      </c>
      <c r="E6188">
        <v>26</v>
      </c>
      <c r="F6188">
        <v>59.353867000000001</v>
      </c>
      <c r="G6188">
        <v>0.5</v>
      </c>
      <c r="H6188">
        <v>0</v>
      </c>
      <c r="I6188" t="s">
        <v>27</v>
      </c>
      <c r="J6188" t="s">
        <v>41</v>
      </c>
      <c r="K6188" t="s">
        <v>28</v>
      </c>
      <c r="L6188" t="s">
        <v>28</v>
      </c>
      <c r="M6188" t="s">
        <v>28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33</v>
      </c>
      <c r="T6188">
        <v>1</v>
      </c>
      <c r="V6188">
        <v>65</v>
      </c>
      <c r="W6188">
        <v>164</v>
      </c>
    </row>
    <row r="6189" spans="1:23" x14ac:dyDescent="0.25">
      <c r="A6189" t="s">
        <v>623</v>
      </c>
      <c r="C6189" t="s">
        <v>26</v>
      </c>
      <c r="E6189">
        <v>30</v>
      </c>
      <c r="F6189">
        <v>59.353867000000001</v>
      </c>
      <c r="G6189">
        <v>0</v>
      </c>
      <c r="H6189">
        <v>0</v>
      </c>
      <c r="I6189" t="s">
        <v>34</v>
      </c>
      <c r="J6189" t="s">
        <v>35</v>
      </c>
      <c r="K6189" t="s">
        <v>38</v>
      </c>
      <c r="L6189" t="s">
        <v>28</v>
      </c>
      <c r="M6189" t="s">
        <v>28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33</v>
      </c>
      <c r="T6189">
        <v>0</v>
      </c>
      <c r="V6189">
        <v>65</v>
      </c>
      <c r="W6189">
        <v>159</v>
      </c>
    </row>
    <row r="6190" spans="1:23" x14ac:dyDescent="0.25">
      <c r="A6190" t="s">
        <v>1107</v>
      </c>
      <c r="C6190" t="s">
        <v>30</v>
      </c>
      <c r="E6190">
        <v>29</v>
      </c>
      <c r="F6190">
        <v>51.520878000000003</v>
      </c>
      <c r="G6190">
        <v>0</v>
      </c>
      <c r="H6190">
        <v>0</v>
      </c>
      <c r="I6190" t="s">
        <v>34</v>
      </c>
      <c r="J6190" t="s">
        <v>28</v>
      </c>
      <c r="K6190" t="s">
        <v>28</v>
      </c>
      <c r="L6190" t="s">
        <v>28</v>
      </c>
      <c r="M6190" t="s">
        <v>28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33</v>
      </c>
      <c r="T6190">
        <v>0</v>
      </c>
      <c r="W6190">
        <v>182</v>
      </c>
    </row>
    <row r="6191" spans="1:23" x14ac:dyDescent="0.25">
      <c r="A6191" t="s">
        <v>1107</v>
      </c>
      <c r="C6191" t="s">
        <v>30</v>
      </c>
      <c r="E6191">
        <v>30</v>
      </c>
      <c r="F6191">
        <v>51.520878000000003</v>
      </c>
      <c r="G6191">
        <v>0</v>
      </c>
      <c r="H6191">
        <v>0</v>
      </c>
      <c r="I6191" t="s">
        <v>34</v>
      </c>
      <c r="J6191" t="s">
        <v>28</v>
      </c>
      <c r="K6191" t="s">
        <v>28</v>
      </c>
      <c r="L6191" t="s">
        <v>28</v>
      </c>
      <c r="M6191" t="s">
        <v>28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33</v>
      </c>
      <c r="T6191">
        <v>0</v>
      </c>
      <c r="V6191">
        <v>60</v>
      </c>
      <c r="W6191">
        <v>201</v>
      </c>
    </row>
    <row r="6192" spans="1:23" x14ac:dyDescent="0.25">
      <c r="A6192" t="s">
        <v>1107</v>
      </c>
      <c r="C6192" t="s">
        <v>30</v>
      </c>
      <c r="E6192">
        <v>30</v>
      </c>
      <c r="F6192">
        <v>51.520878000000003</v>
      </c>
      <c r="G6192">
        <v>0</v>
      </c>
      <c r="H6192">
        <v>0</v>
      </c>
      <c r="I6192" t="s">
        <v>34</v>
      </c>
      <c r="J6192" t="s">
        <v>28</v>
      </c>
      <c r="K6192" t="s">
        <v>28</v>
      </c>
      <c r="L6192" t="s">
        <v>28</v>
      </c>
      <c r="M6192" t="s">
        <v>28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33</v>
      </c>
      <c r="T6192">
        <v>0</v>
      </c>
      <c r="V6192">
        <v>70</v>
      </c>
      <c r="W6192">
        <v>192</v>
      </c>
    </row>
    <row r="6193" spans="1:23" x14ac:dyDescent="0.25">
      <c r="A6193" t="s">
        <v>1107</v>
      </c>
      <c r="C6193" t="s">
        <v>30</v>
      </c>
      <c r="E6193">
        <v>29</v>
      </c>
      <c r="F6193">
        <v>51.520878000000003</v>
      </c>
      <c r="G6193">
        <v>0</v>
      </c>
      <c r="H6193">
        <v>0</v>
      </c>
      <c r="I6193" t="s">
        <v>34</v>
      </c>
      <c r="J6193" t="s">
        <v>28</v>
      </c>
      <c r="K6193" t="s">
        <v>28</v>
      </c>
      <c r="L6193" t="s">
        <v>28</v>
      </c>
      <c r="M6193" t="s">
        <v>28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33</v>
      </c>
      <c r="T6193">
        <v>0</v>
      </c>
    </row>
    <row r="6194" spans="1:23" x14ac:dyDescent="0.25">
      <c r="A6194" t="s">
        <v>1107</v>
      </c>
      <c r="C6194" t="s">
        <v>30</v>
      </c>
      <c r="E6194">
        <v>30</v>
      </c>
      <c r="F6194">
        <v>51.520878000000003</v>
      </c>
      <c r="G6194">
        <v>0</v>
      </c>
      <c r="H6194">
        <v>0</v>
      </c>
      <c r="I6194" t="s">
        <v>34</v>
      </c>
      <c r="J6194" t="s">
        <v>28</v>
      </c>
      <c r="K6194" t="s">
        <v>28</v>
      </c>
      <c r="L6194" t="s">
        <v>28</v>
      </c>
      <c r="M6194" t="s">
        <v>28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33</v>
      </c>
      <c r="T6194">
        <v>0</v>
      </c>
      <c r="V6194">
        <v>70</v>
      </c>
      <c r="W6194">
        <v>207</v>
      </c>
    </row>
    <row r="6195" spans="1:23" x14ac:dyDescent="0.25">
      <c r="A6195" t="s">
        <v>468</v>
      </c>
      <c r="C6195" t="s">
        <v>30</v>
      </c>
      <c r="E6195">
        <v>30</v>
      </c>
      <c r="F6195">
        <v>65.171800000000005</v>
      </c>
      <c r="G6195">
        <v>0</v>
      </c>
      <c r="H6195">
        <v>0</v>
      </c>
      <c r="I6195" t="s">
        <v>34</v>
      </c>
      <c r="J6195" t="s">
        <v>28</v>
      </c>
      <c r="K6195" t="s">
        <v>28</v>
      </c>
      <c r="L6195" t="s">
        <v>28</v>
      </c>
      <c r="M6195" t="s">
        <v>28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44</v>
      </c>
      <c r="T6195">
        <v>0</v>
      </c>
      <c r="V6195">
        <v>72</v>
      </c>
      <c r="W6195">
        <v>184</v>
      </c>
    </row>
    <row r="6196" spans="1:23" x14ac:dyDescent="0.25">
      <c r="A6196" t="s">
        <v>468</v>
      </c>
      <c r="C6196" t="s">
        <v>30</v>
      </c>
      <c r="E6196">
        <v>28</v>
      </c>
      <c r="F6196">
        <v>65.171800000000005</v>
      </c>
      <c r="G6196">
        <v>0</v>
      </c>
      <c r="H6196">
        <v>0</v>
      </c>
      <c r="I6196" t="s">
        <v>34</v>
      </c>
      <c r="J6196" t="s">
        <v>28</v>
      </c>
      <c r="K6196" t="s">
        <v>28</v>
      </c>
      <c r="L6196" t="s">
        <v>28</v>
      </c>
      <c r="M6196" t="s">
        <v>28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44</v>
      </c>
      <c r="T6196">
        <v>0</v>
      </c>
      <c r="V6196">
        <v>72</v>
      </c>
      <c r="W6196">
        <v>187</v>
      </c>
    </row>
    <row r="6197" spans="1:23" x14ac:dyDescent="0.25">
      <c r="A6197" t="s">
        <v>468</v>
      </c>
      <c r="C6197" t="s">
        <v>30</v>
      </c>
      <c r="E6197">
        <v>28</v>
      </c>
      <c r="F6197">
        <v>65.171800000000005</v>
      </c>
      <c r="G6197">
        <v>0</v>
      </c>
      <c r="H6197">
        <v>0</v>
      </c>
      <c r="I6197" t="s">
        <v>34</v>
      </c>
      <c r="J6197" t="s">
        <v>28</v>
      </c>
      <c r="K6197" t="s">
        <v>28</v>
      </c>
      <c r="L6197" t="s">
        <v>28</v>
      </c>
      <c r="M6197" t="s">
        <v>28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44</v>
      </c>
      <c r="T6197">
        <v>0</v>
      </c>
      <c r="V6197">
        <v>72</v>
      </c>
      <c r="W6197">
        <v>182</v>
      </c>
    </row>
    <row r="6198" spans="1:23" x14ac:dyDescent="0.25">
      <c r="A6198" t="s">
        <v>468</v>
      </c>
      <c r="C6198" t="s">
        <v>30</v>
      </c>
      <c r="E6198">
        <v>29</v>
      </c>
      <c r="F6198">
        <v>65.171800000000005</v>
      </c>
      <c r="G6198">
        <v>0</v>
      </c>
      <c r="H6198">
        <v>0</v>
      </c>
      <c r="I6198" t="s">
        <v>34</v>
      </c>
      <c r="J6198" t="s">
        <v>28</v>
      </c>
      <c r="K6198" t="s">
        <v>28</v>
      </c>
      <c r="L6198" t="s">
        <v>28</v>
      </c>
      <c r="M6198" t="s">
        <v>28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44</v>
      </c>
      <c r="T6198">
        <v>0</v>
      </c>
      <c r="V6198">
        <v>72</v>
      </c>
      <c r="W6198">
        <v>180</v>
      </c>
    </row>
    <row r="6199" spans="1:23" x14ac:dyDescent="0.25">
      <c r="A6199" t="s">
        <v>468</v>
      </c>
      <c r="C6199" t="s">
        <v>30</v>
      </c>
      <c r="E6199">
        <v>28</v>
      </c>
      <c r="F6199">
        <v>65.171800000000005</v>
      </c>
      <c r="G6199">
        <v>0</v>
      </c>
      <c r="H6199">
        <v>0</v>
      </c>
      <c r="I6199" t="s">
        <v>34</v>
      </c>
      <c r="J6199" t="s">
        <v>28</v>
      </c>
      <c r="K6199" t="s">
        <v>28</v>
      </c>
      <c r="L6199" t="s">
        <v>28</v>
      </c>
      <c r="M6199" t="s">
        <v>28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44</v>
      </c>
      <c r="T6199">
        <v>0</v>
      </c>
      <c r="V6199">
        <v>72</v>
      </c>
      <c r="W6199">
        <v>180</v>
      </c>
    </row>
    <row r="6200" spans="1:23" x14ac:dyDescent="0.25">
      <c r="A6200" t="s">
        <v>468</v>
      </c>
      <c r="C6200" t="s">
        <v>30</v>
      </c>
      <c r="E6200">
        <v>30</v>
      </c>
      <c r="F6200">
        <v>65.171800000000005</v>
      </c>
      <c r="G6200">
        <v>0</v>
      </c>
      <c r="H6200">
        <v>0</v>
      </c>
      <c r="I6200" t="s">
        <v>34</v>
      </c>
      <c r="J6200" t="s">
        <v>28</v>
      </c>
      <c r="K6200" t="s">
        <v>28</v>
      </c>
      <c r="L6200" t="s">
        <v>28</v>
      </c>
      <c r="M6200" t="s">
        <v>28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44</v>
      </c>
      <c r="T6200">
        <v>0</v>
      </c>
      <c r="V6200">
        <v>72</v>
      </c>
      <c r="W6200">
        <v>177</v>
      </c>
    </row>
    <row r="6201" spans="1:23" x14ac:dyDescent="0.25">
      <c r="A6201" t="s">
        <v>468</v>
      </c>
      <c r="C6201" t="s">
        <v>30</v>
      </c>
      <c r="E6201">
        <v>29</v>
      </c>
      <c r="F6201">
        <v>65.171800000000005</v>
      </c>
      <c r="G6201">
        <v>0</v>
      </c>
      <c r="H6201">
        <v>0</v>
      </c>
      <c r="I6201" t="s">
        <v>34</v>
      </c>
      <c r="J6201" t="s">
        <v>28</v>
      </c>
      <c r="K6201" t="s">
        <v>28</v>
      </c>
      <c r="L6201" t="s">
        <v>28</v>
      </c>
      <c r="M6201" t="s">
        <v>28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44</v>
      </c>
      <c r="T6201">
        <v>0</v>
      </c>
      <c r="V6201">
        <v>72</v>
      </c>
      <c r="W6201">
        <v>178</v>
      </c>
    </row>
    <row r="6202" spans="1:23" x14ac:dyDescent="0.25">
      <c r="A6202" t="s">
        <v>468</v>
      </c>
      <c r="C6202" t="s">
        <v>30</v>
      </c>
      <c r="E6202">
        <v>30</v>
      </c>
      <c r="F6202">
        <v>65.171800000000005</v>
      </c>
      <c r="G6202">
        <v>0</v>
      </c>
      <c r="H6202">
        <v>0</v>
      </c>
      <c r="I6202" t="s">
        <v>34</v>
      </c>
      <c r="J6202" t="s">
        <v>28</v>
      </c>
      <c r="K6202" t="s">
        <v>28</v>
      </c>
      <c r="L6202" t="s">
        <v>28</v>
      </c>
      <c r="M6202" t="s">
        <v>28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44</v>
      </c>
      <c r="T6202">
        <v>0</v>
      </c>
      <c r="V6202">
        <v>71</v>
      </c>
      <c r="W6202">
        <v>177</v>
      </c>
    </row>
    <row r="6203" spans="1:23" x14ac:dyDescent="0.25">
      <c r="A6203" t="s">
        <v>468</v>
      </c>
      <c r="C6203" t="s">
        <v>30</v>
      </c>
      <c r="E6203">
        <v>28</v>
      </c>
      <c r="F6203">
        <v>65.171800000000005</v>
      </c>
      <c r="G6203">
        <v>0</v>
      </c>
      <c r="H6203">
        <v>0</v>
      </c>
      <c r="I6203" t="s">
        <v>34</v>
      </c>
      <c r="J6203" t="s">
        <v>28</v>
      </c>
      <c r="K6203" t="s">
        <v>28</v>
      </c>
      <c r="L6203" t="s">
        <v>28</v>
      </c>
      <c r="M6203" t="s">
        <v>28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44</v>
      </c>
      <c r="T6203">
        <v>0</v>
      </c>
    </row>
    <row r="6204" spans="1:23" x14ac:dyDescent="0.25">
      <c r="A6204" t="s">
        <v>829</v>
      </c>
      <c r="C6204" t="s">
        <v>26</v>
      </c>
      <c r="E6204">
        <v>29</v>
      </c>
      <c r="F6204">
        <v>62.965089999999996</v>
      </c>
      <c r="G6204">
        <v>0</v>
      </c>
      <c r="H6204">
        <v>0</v>
      </c>
      <c r="I6204" t="s">
        <v>34</v>
      </c>
      <c r="J6204" t="s">
        <v>28</v>
      </c>
      <c r="K6204" t="s">
        <v>28</v>
      </c>
      <c r="L6204" t="s">
        <v>28</v>
      </c>
      <c r="M6204" t="s">
        <v>28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34</v>
      </c>
      <c r="T6204">
        <v>0</v>
      </c>
      <c r="V6204">
        <v>65</v>
      </c>
      <c r="W6204">
        <v>167</v>
      </c>
    </row>
    <row r="6205" spans="1:23" x14ac:dyDescent="0.25">
      <c r="A6205" t="s">
        <v>829</v>
      </c>
      <c r="C6205" t="s">
        <v>26</v>
      </c>
      <c r="E6205">
        <v>27</v>
      </c>
      <c r="F6205">
        <v>62.965089999999996</v>
      </c>
      <c r="G6205">
        <v>0.5</v>
      </c>
      <c r="H6205">
        <v>0</v>
      </c>
      <c r="I6205" t="s">
        <v>27</v>
      </c>
      <c r="J6205" t="s">
        <v>28</v>
      </c>
      <c r="K6205" t="s">
        <v>28</v>
      </c>
      <c r="L6205" t="s">
        <v>28</v>
      </c>
      <c r="M6205" t="s">
        <v>28</v>
      </c>
      <c r="N6205">
        <v>0.5</v>
      </c>
      <c r="O6205">
        <v>0.5</v>
      </c>
      <c r="P6205">
        <v>0.5</v>
      </c>
      <c r="Q6205">
        <v>0.5</v>
      </c>
      <c r="R6205">
        <v>0</v>
      </c>
      <c r="S6205">
        <v>34</v>
      </c>
      <c r="T6205">
        <v>2</v>
      </c>
      <c r="V6205">
        <v>64</v>
      </c>
      <c r="W6205">
        <v>180</v>
      </c>
    </row>
    <row r="6206" spans="1:23" x14ac:dyDescent="0.25">
      <c r="A6206" t="s">
        <v>829</v>
      </c>
      <c r="C6206" t="s">
        <v>26</v>
      </c>
      <c r="F6206">
        <v>62.965089999999996</v>
      </c>
      <c r="G6206">
        <v>3</v>
      </c>
      <c r="H6206">
        <v>3</v>
      </c>
      <c r="I6206" t="s">
        <v>27</v>
      </c>
      <c r="J6206" t="s">
        <v>28</v>
      </c>
      <c r="K6206" t="s">
        <v>28</v>
      </c>
      <c r="L6206" t="s">
        <v>28</v>
      </c>
      <c r="M6206" t="s">
        <v>28</v>
      </c>
      <c r="N6206">
        <v>3</v>
      </c>
      <c r="O6206">
        <v>3</v>
      </c>
      <c r="P6206">
        <v>3</v>
      </c>
      <c r="Q6206">
        <v>3</v>
      </c>
      <c r="R6206">
        <v>3</v>
      </c>
      <c r="S6206">
        <v>34</v>
      </c>
      <c r="T6206">
        <v>18</v>
      </c>
    </row>
    <row r="6207" spans="1:23" x14ac:dyDescent="0.25">
      <c r="A6207" t="s">
        <v>511</v>
      </c>
      <c r="C6207" t="s">
        <v>26</v>
      </c>
      <c r="E6207">
        <v>30</v>
      </c>
      <c r="F6207">
        <v>64.774810000000002</v>
      </c>
      <c r="G6207">
        <v>0.5</v>
      </c>
      <c r="H6207">
        <v>0</v>
      </c>
      <c r="I6207" t="s">
        <v>75</v>
      </c>
      <c r="J6207" t="s">
        <v>28</v>
      </c>
      <c r="K6207" t="s">
        <v>28</v>
      </c>
      <c r="L6207" t="s">
        <v>28</v>
      </c>
      <c r="M6207" t="s">
        <v>28</v>
      </c>
      <c r="N6207">
        <v>0</v>
      </c>
      <c r="O6207">
        <v>0</v>
      </c>
      <c r="P6207">
        <v>1</v>
      </c>
      <c r="Q6207">
        <v>0.5</v>
      </c>
      <c r="R6207">
        <v>0</v>
      </c>
      <c r="S6207">
        <v>34</v>
      </c>
      <c r="T6207">
        <v>1.5</v>
      </c>
      <c r="W6207">
        <v>170</v>
      </c>
    </row>
    <row r="6208" spans="1:23" x14ac:dyDescent="0.25">
      <c r="A6208" t="s">
        <v>511</v>
      </c>
      <c r="C6208" t="s">
        <v>26</v>
      </c>
      <c r="E6208">
        <v>25</v>
      </c>
      <c r="F6208">
        <v>64.774810000000002</v>
      </c>
      <c r="G6208">
        <v>0.5</v>
      </c>
      <c r="H6208">
        <v>0.5</v>
      </c>
      <c r="I6208" t="s">
        <v>27</v>
      </c>
      <c r="J6208" t="s">
        <v>28</v>
      </c>
      <c r="K6208" t="s">
        <v>28</v>
      </c>
      <c r="L6208" t="s">
        <v>28</v>
      </c>
      <c r="M6208" t="s">
        <v>28</v>
      </c>
      <c r="N6208">
        <v>0</v>
      </c>
      <c r="O6208">
        <v>0.5</v>
      </c>
      <c r="P6208">
        <v>0.5</v>
      </c>
      <c r="Q6208">
        <v>0.5</v>
      </c>
      <c r="R6208">
        <v>0</v>
      </c>
      <c r="S6208">
        <v>34</v>
      </c>
      <c r="T6208">
        <v>2</v>
      </c>
      <c r="V6208">
        <v>66</v>
      </c>
      <c r="W6208">
        <v>176</v>
      </c>
    </row>
    <row r="6209" spans="1:23" x14ac:dyDescent="0.25">
      <c r="A6209" t="s">
        <v>511</v>
      </c>
      <c r="C6209" t="s">
        <v>26</v>
      </c>
      <c r="E6209">
        <v>27</v>
      </c>
      <c r="F6209">
        <v>64.774810000000002</v>
      </c>
      <c r="G6209">
        <v>0.5</v>
      </c>
      <c r="H6209">
        <v>0</v>
      </c>
      <c r="I6209" t="s">
        <v>75</v>
      </c>
      <c r="J6209" t="s">
        <v>28</v>
      </c>
      <c r="K6209" t="s">
        <v>28</v>
      </c>
      <c r="L6209" t="s">
        <v>28</v>
      </c>
      <c r="M6209" t="s">
        <v>28</v>
      </c>
      <c r="N6209">
        <v>0</v>
      </c>
      <c r="O6209">
        <v>0</v>
      </c>
      <c r="P6209">
        <v>0.5</v>
      </c>
      <c r="Q6209">
        <v>0</v>
      </c>
      <c r="R6209">
        <v>0</v>
      </c>
      <c r="S6209">
        <v>34</v>
      </c>
      <c r="T6209">
        <v>0.5</v>
      </c>
      <c r="V6209">
        <v>64</v>
      </c>
      <c r="W6209">
        <v>195</v>
      </c>
    </row>
    <row r="6210" spans="1:23" x14ac:dyDescent="0.25">
      <c r="A6210" t="s">
        <v>511</v>
      </c>
      <c r="C6210" t="s">
        <v>26</v>
      </c>
      <c r="E6210">
        <v>25</v>
      </c>
      <c r="F6210">
        <v>64.774810000000002</v>
      </c>
      <c r="G6210">
        <v>1</v>
      </c>
      <c r="H6210">
        <v>0.5</v>
      </c>
      <c r="I6210" t="s">
        <v>27</v>
      </c>
      <c r="J6210" t="s">
        <v>28</v>
      </c>
      <c r="K6210" t="s">
        <v>28</v>
      </c>
      <c r="L6210" t="s">
        <v>28</v>
      </c>
      <c r="M6210" t="s">
        <v>28</v>
      </c>
      <c r="N6210">
        <v>1</v>
      </c>
      <c r="O6210">
        <v>1</v>
      </c>
      <c r="P6210">
        <v>1</v>
      </c>
      <c r="Q6210">
        <v>1</v>
      </c>
      <c r="R6210">
        <v>0</v>
      </c>
      <c r="S6210">
        <v>34</v>
      </c>
      <c r="T6210">
        <v>4.5</v>
      </c>
      <c r="V6210">
        <v>65</v>
      </c>
      <c r="W6210">
        <v>146</v>
      </c>
    </row>
    <row r="6211" spans="1:23" x14ac:dyDescent="0.25">
      <c r="A6211" t="s">
        <v>511</v>
      </c>
      <c r="C6211" t="s">
        <v>26</v>
      </c>
      <c r="E6211">
        <v>18</v>
      </c>
      <c r="F6211">
        <v>64.774810000000002</v>
      </c>
      <c r="G6211">
        <v>1</v>
      </c>
      <c r="H6211">
        <v>1</v>
      </c>
      <c r="I6211" t="s">
        <v>266</v>
      </c>
      <c r="J6211" t="s">
        <v>28</v>
      </c>
      <c r="K6211" t="s">
        <v>28</v>
      </c>
      <c r="L6211" t="s">
        <v>28</v>
      </c>
      <c r="M6211" t="s">
        <v>28</v>
      </c>
      <c r="N6211">
        <v>1</v>
      </c>
      <c r="O6211">
        <v>1</v>
      </c>
      <c r="P6211">
        <v>1</v>
      </c>
      <c r="Q6211">
        <v>1</v>
      </c>
      <c r="R6211">
        <v>1</v>
      </c>
      <c r="S6211">
        <v>34</v>
      </c>
      <c r="T6211">
        <v>6</v>
      </c>
      <c r="V6211">
        <v>64</v>
      </c>
      <c r="W6211">
        <v>147</v>
      </c>
    </row>
    <row r="6212" spans="1:23" x14ac:dyDescent="0.25">
      <c r="A6212" t="s">
        <v>511</v>
      </c>
      <c r="C6212" t="s">
        <v>26</v>
      </c>
      <c r="E6212">
        <v>25</v>
      </c>
      <c r="F6212">
        <v>64.774810000000002</v>
      </c>
      <c r="G6212">
        <v>1</v>
      </c>
      <c r="H6212">
        <v>0.5</v>
      </c>
      <c r="I6212" t="s">
        <v>27</v>
      </c>
      <c r="J6212" t="s">
        <v>116</v>
      </c>
      <c r="K6212" t="s">
        <v>28</v>
      </c>
      <c r="L6212" t="s">
        <v>28</v>
      </c>
      <c r="M6212" t="s">
        <v>28</v>
      </c>
      <c r="N6212">
        <v>0.5</v>
      </c>
      <c r="O6212">
        <v>1</v>
      </c>
      <c r="P6212">
        <v>2</v>
      </c>
      <c r="Q6212">
        <v>1</v>
      </c>
      <c r="R6212">
        <v>0</v>
      </c>
      <c r="S6212">
        <v>34</v>
      </c>
      <c r="T6212">
        <v>5</v>
      </c>
      <c r="V6212">
        <v>64</v>
      </c>
      <c r="W6212">
        <v>155</v>
      </c>
    </row>
    <row r="6213" spans="1:23" x14ac:dyDescent="0.25">
      <c r="A6213" t="s">
        <v>511</v>
      </c>
      <c r="C6213" t="s">
        <v>26</v>
      </c>
      <c r="E6213">
        <v>18</v>
      </c>
      <c r="F6213">
        <v>64.774810000000002</v>
      </c>
      <c r="G6213">
        <v>2</v>
      </c>
      <c r="H6213">
        <v>2</v>
      </c>
      <c r="I6213" t="s">
        <v>27</v>
      </c>
      <c r="J6213" t="s">
        <v>232</v>
      </c>
      <c r="K6213" t="s">
        <v>28</v>
      </c>
      <c r="L6213" t="s">
        <v>28</v>
      </c>
      <c r="M6213" t="s">
        <v>28</v>
      </c>
      <c r="N6213">
        <v>2</v>
      </c>
      <c r="O6213">
        <v>2</v>
      </c>
      <c r="P6213">
        <v>2</v>
      </c>
      <c r="Q6213">
        <v>1</v>
      </c>
      <c r="R6213">
        <v>1</v>
      </c>
      <c r="S6213">
        <v>34</v>
      </c>
      <c r="T6213">
        <v>10</v>
      </c>
      <c r="V6213">
        <v>65</v>
      </c>
      <c r="W6213">
        <v>146</v>
      </c>
    </row>
    <row r="6214" spans="1:23" x14ac:dyDescent="0.25">
      <c r="A6214" t="s">
        <v>136</v>
      </c>
      <c r="C6214" t="s">
        <v>26</v>
      </c>
      <c r="E6214">
        <v>26</v>
      </c>
      <c r="F6214">
        <v>65.987679999999997</v>
      </c>
      <c r="G6214">
        <v>0.5</v>
      </c>
      <c r="H6214">
        <v>0.5</v>
      </c>
      <c r="I6214" t="s">
        <v>200</v>
      </c>
      <c r="J6214" t="s">
        <v>44</v>
      </c>
      <c r="K6214" t="s">
        <v>41</v>
      </c>
      <c r="L6214" t="s">
        <v>116</v>
      </c>
      <c r="M6214" t="s">
        <v>28</v>
      </c>
      <c r="N6214">
        <v>0.5</v>
      </c>
      <c r="O6214">
        <v>1</v>
      </c>
      <c r="P6214">
        <v>1</v>
      </c>
      <c r="Q6214">
        <v>1</v>
      </c>
      <c r="R6214">
        <v>0</v>
      </c>
      <c r="S6214">
        <v>44</v>
      </c>
      <c r="T6214">
        <v>4</v>
      </c>
      <c r="W6214">
        <v>222</v>
      </c>
    </row>
    <row r="6215" spans="1:23" x14ac:dyDescent="0.25">
      <c r="A6215" t="s">
        <v>136</v>
      </c>
      <c r="C6215" t="s">
        <v>26</v>
      </c>
      <c r="E6215">
        <v>24</v>
      </c>
      <c r="F6215">
        <v>65.987679999999997</v>
      </c>
      <c r="G6215">
        <v>1</v>
      </c>
      <c r="H6215">
        <v>1</v>
      </c>
      <c r="I6215" t="s">
        <v>31</v>
      </c>
      <c r="J6215" t="s">
        <v>28</v>
      </c>
      <c r="K6215" t="s">
        <v>28</v>
      </c>
      <c r="L6215" t="s">
        <v>28</v>
      </c>
      <c r="M6215" t="s">
        <v>28</v>
      </c>
      <c r="N6215">
        <v>1</v>
      </c>
      <c r="O6215">
        <v>1</v>
      </c>
      <c r="P6215">
        <v>1</v>
      </c>
      <c r="Q6215">
        <v>0.5</v>
      </c>
      <c r="R6215">
        <v>0</v>
      </c>
      <c r="S6215">
        <v>44</v>
      </c>
      <c r="T6215">
        <v>4.5</v>
      </c>
      <c r="V6215">
        <v>67</v>
      </c>
      <c r="W6215">
        <v>225</v>
      </c>
    </row>
    <row r="6216" spans="1:23" x14ac:dyDescent="0.25">
      <c r="A6216" t="s">
        <v>136</v>
      </c>
      <c r="C6216" t="s">
        <v>26</v>
      </c>
      <c r="E6216">
        <v>21</v>
      </c>
      <c r="F6216">
        <v>65.987679999999997</v>
      </c>
      <c r="G6216">
        <v>1</v>
      </c>
      <c r="H6216">
        <v>1</v>
      </c>
      <c r="I6216" t="s">
        <v>266</v>
      </c>
      <c r="J6216" t="s">
        <v>28</v>
      </c>
      <c r="K6216" t="s">
        <v>28</v>
      </c>
      <c r="L6216" t="s">
        <v>28</v>
      </c>
      <c r="M6216" t="s">
        <v>28</v>
      </c>
      <c r="N6216">
        <v>1</v>
      </c>
      <c r="O6216">
        <v>2</v>
      </c>
      <c r="P6216">
        <v>1</v>
      </c>
      <c r="Q6216">
        <v>1</v>
      </c>
      <c r="R6216">
        <v>0</v>
      </c>
      <c r="S6216">
        <v>44</v>
      </c>
      <c r="T6216">
        <v>6</v>
      </c>
      <c r="V6216">
        <v>67</v>
      </c>
      <c r="W6216">
        <v>228</v>
      </c>
    </row>
    <row r="6217" spans="1:23" x14ac:dyDescent="0.25">
      <c r="A6217" t="s">
        <v>136</v>
      </c>
      <c r="C6217" t="s">
        <v>26</v>
      </c>
      <c r="E6217">
        <v>11</v>
      </c>
      <c r="F6217">
        <v>65.987679999999997</v>
      </c>
      <c r="G6217">
        <v>2</v>
      </c>
      <c r="H6217">
        <v>2</v>
      </c>
      <c r="I6217" t="s">
        <v>31</v>
      </c>
      <c r="J6217" t="s">
        <v>28</v>
      </c>
      <c r="K6217" t="s">
        <v>28</v>
      </c>
      <c r="L6217" t="s">
        <v>28</v>
      </c>
      <c r="M6217" t="s">
        <v>28</v>
      </c>
      <c r="N6217">
        <v>2</v>
      </c>
      <c r="O6217">
        <v>3</v>
      </c>
      <c r="P6217">
        <v>2</v>
      </c>
      <c r="Q6217">
        <v>3</v>
      </c>
      <c r="R6217">
        <v>2</v>
      </c>
      <c r="S6217">
        <v>44</v>
      </c>
      <c r="T6217">
        <v>14</v>
      </c>
      <c r="V6217">
        <v>66</v>
      </c>
      <c r="W6217">
        <v>227</v>
      </c>
    </row>
    <row r="6218" spans="1:23" x14ac:dyDescent="0.25">
      <c r="A6218" t="s">
        <v>323</v>
      </c>
      <c r="C6218" t="s">
        <v>26</v>
      </c>
      <c r="E6218">
        <v>29</v>
      </c>
      <c r="F6218">
        <v>70.902119999999996</v>
      </c>
      <c r="G6218">
        <v>0</v>
      </c>
      <c r="H6218">
        <v>0</v>
      </c>
      <c r="I6218" t="s">
        <v>34</v>
      </c>
      <c r="J6218" t="s">
        <v>28</v>
      </c>
      <c r="K6218" t="s">
        <v>28</v>
      </c>
      <c r="L6218" t="s">
        <v>28</v>
      </c>
      <c r="M6218" t="s">
        <v>28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23</v>
      </c>
      <c r="T6218">
        <v>0</v>
      </c>
      <c r="V6218">
        <v>62</v>
      </c>
      <c r="W6218">
        <v>137</v>
      </c>
    </row>
    <row r="6219" spans="1:23" x14ac:dyDescent="0.25">
      <c r="A6219" t="s">
        <v>323</v>
      </c>
      <c r="C6219" t="s">
        <v>26</v>
      </c>
      <c r="E6219">
        <v>30</v>
      </c>
      <c r="F6219">
        <v>70.902119999999996</v>
      </c>
      <c r="G6219">
        <v>0</v>
      </c>
      <c r="H6219">
        <v>0</v>
      </c>
      <c r="I6219" t="s">
        <v>34</v>
      </c>
      <c r="J6219" t="s">
        <v>35</v>
      </c>
      <c r="K6219" t="s">
        <v>28</v>
      </c>
      <c r="L6219" t="s">
        <v>28</v>
      </c>
      <c r="M6219" t="s">
        <v>28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23</v>
      </c>
      <c r="T6219">
        <v>0</v>
      </c>
      <c r="V6219">
        <v>61</v>
      </c>
      <c r="W6219">
        <v>127</v>
      </c>
    </row>
    <row r="6220" spans="1:23" x14ac:dyDescent="0.25">
      <c r="A6220" t="s">
        <v>323</v>
      </c>
      <c r="C6220" t="s">
        <v>26</v>
      </c>
      <c r="E6220">
        <v>30</v>
      </c>
      <c r="F6220">
        <v>70.902119999999996</v>
      </c>
      <c r="G6220">
        <v>0</v>
      </c>
      <c r="H6220">
        <v>0</v>
      </c>
      <c r="I6220" t="s">
        <v>34</v>
      </c>
      <c r="J6220" t="s">
        <v>35</v>
      </c>
      <c r="K6220" t="s">
        <v>28</v>
      </c>
      <c r="L6220" t="s">
        <v>28</v>
      </c>
      <c r="M6220" t="s">
        <v>28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23</v>
      </c>
      <c r="T6220">
        <v>0</v>
      </c>
      <c r="V6220">
        <v>61</v>
      </c>
      <c r="W6220">
        <v>127</v>
      </c>
    </row>
    <row r="6221" spans="1:23" x14ac:dyDescent="0.25">
      <c r="A6221" t="s">
        <v>323</v>
      </c>
      <c r="C6221" t="s">
        <v>26</v>
      </c>
      <c r="E6221">
        <v>30</v>
      </c>
      <c r="F6221">
        <v>70.902119999999996</v>
      </c>
      <c r="G6221">
        <v>0</v>
      </c>
      <c r="H6221">
        <v>0</v>
      </c>
      <c r="I6221" t="s">
        <v>34</v>
      </c>
      <c r="J6221" t="s">
        <v>28</v>
      </c>
      <c r="K6221" t="s">
        <v>28</v>
      </c>
      <c r="L6221" t="s">
        <v>28</v>
      </c>
      <c r="M6221" t="s">
        <v>28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23</v>
      </c>
      <c r="T6221">
        <v>0</v>
      </c>
      <c r="V6221">
        <v>61</v>
      </c>
      <c r="W6221">
        <v>137</v>
      </c>
    </row>
    <row r="6222" spans="1:23" x14ac:dyDescent="0.25">
      <c r="A6222" t="s">
        <v>323</v>
      </c>
      <c r="C6222" t="s">
        <v>26</v>
      </c>
      <c r="E6222">
        <v>30</v>
      </c>
      <c r="F6222">
        <v>70.902119999999996</v>
      </c>
      <c r="G6222">
        <v>0</v>
      </c>
      <c r="H6222">
        <v>0</v>
      </c>
      <c r="I6222" t="s">
        <v>34</v>
      </c>
      <c r="J6222" t="s">
        <v>28</v>
      </c>
      <c r="K6222" t="s">
        <v>28</v>
      </c>
      <c r="L6222" t="s">
        <v>28</v>
      </c>
      <c r="M6222" t="s">
        <v>28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23</v>
      </c>
      <c r="T6222">
        <v>0</v>
      </c>
      <c r="V6222">
        <v>61</v>
      </c>
      <c r="W6222">
        <v>133</v>
      </c>
    </row>
    <row r="6223" spans="1:23" x14ac:dyDescent="0.25">
      <c r="A6223" t="s">
        <v>323</v>
      </c>
      <c r="C6223" t="s">
        <v>26</v>
      </c>
      <c r="E6223">
        <v>29</v>
      </c>
      <c r="F6223">
        <v>70.902119999999996</v>
      </c>
      <c r="G6223">
        <v>0</v>
      </c>
      <c r="H6223">
        <v>0</v>
      </c>
      <c r="I6223" t="s">
        <v>34</v>
      </c>
      <c r="J6223" t="s">
        <v>38</v>
      </c>
      <c r="K6223" t="s">
        <v>28</v>
      </c>
      <c r="L6223" t="s">
        <v>28</v>
      </c>
      <c r="M6223" t="s">
        <v>28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23</v>
      </c>
      <c r="T6223">
        <v>0</v>
      </c>
      <c r="V6223">
        <v>61</v>
      </c>
      <c r="W6223">
        <v>131</v>
      </c>
    </row>
    <row r="6224" spans="1:23" x14ac:dyDescent="0.25">
      <c r="A6224" t="s">
        <v>323</v>
      </c>
      <c r="C6224" t="s">
        <v>26</v>
      </c>
      <c r="E6224">
        <v>29</v>
      </c>
      <c r="F6224">
        <v>70.902119999999996</v>
      </c>
      <c r="G6224">
        <v>0</v>
      </c>
      <c r="H6224">
        <v>0</v>
      </c>
      <c r="I6224" t="s">
        <v>34</v>
      </c>
      <c r="J6224" t="s">
        <v>35</v>
      </c>
      <c r="K6224" t="s">
        <v>28</v>
      </c>
      <c r="L6224" t="s">
        <v>28</v>
      </c>
      <c r="M6224" t="s">
        <v>28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23</v>
      </c>
      <c r="T6224">
        <v>0</v>
      </c>
      <c r="V6224">
        <v>61</v>
      </c>
      <c r="W6224">
        <v>134</v>
      </c>
    </row>
    <row r="6225" spans="1:23" x14ac:dyDescent="0.25">
      <c r="A6225" t="s">
        <v>323</v>
      </c>
      <c r="C6225" t="s">
        <v>26</v>
      </c>
      <c r="E6225">
        <v>29</v>
      </c>
      <c r="F6225">
        <v>70.902119999999996</v>
      </c>
      <c r="G6225">
        <v>0</v>
      </c>
      <c r="H6225">
        <v>0</v>
      </c>
      <c r="I6225" t="s">
        <v>34</v>
      </c>
      <c r="J6225" t="s">
        <v>35</v>
      </c>
      <c r="K6225" t="s">
        <v>28</v>
      </c>
      <c r="L6225" t="s">
        <v>28</v>
      </c>
      <c r="M6225" t="s">
        <v>28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23</v>
      </c>
      <c r="T6225">
        <v>0</v>
      </c>
      <c r="V6225">
        <v>61</v>
      </c>
      <c r="W6225">
        <v>134</v>
      </c>
    </row>
    <row r="6226" spans="1:23" x14ac:dyDescent="0.25">
      <c r="F6226">
        <f ca="1">AVERAGE(F:F)</f>
        <v>0</v>
      </c>
    </row>
  </sheetData>
  <autoFilter ref="A1:Y6225" xr:uid="{480DBBCE-E02D-4302-AB61-797C73CA5BF8}">
    <sortState xmlns:xlrd2="http://schemas.microsoft.com/office/spreadsheetml/2017/richdata2" ref="A2:Y6226">
      <sortCondition ref="A1:A62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collins</dc:creator>
  <cp:lastModifiedBy>Taylor collins</cp:lastModifiedBy>
  <dcterms:created xsi:type="dcterms:W3CDTF">2020-02-08T03:31:42Z</dcterms:created>
  <dcterms:modified xsi:type="dcterms:W3CDTF">2020-02-25T22:11:19Z</dcterms:modified>
</cp:coreProperties>
</file>